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46E76881-DCA5-49D0-B709-4670301A205C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Sheet5" sheetId="4" r:id="rId1"/>
    <sheet name="data " sheetId="3" r:id="rId2"/>
    <sheet name="Sheet2 " sheetId="2" r:id="rId3"/>
    <sheet name="درجات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sex2" localSheetId="0">[1]Sheet1!$G$3:$G$5</definedName>
    <definedName name="___sex2">[2]Sheet1!$G$3:$G$5</definedName>
    <definedName name="__sex2" localSheetId="0">[3]Sheet1!$G$3:$G$5</definedName>
    <definedName name="__sex2">[4]Sheet1!$G$3:$G$5</definedName>
    <definedName name="_xlnm._FilterDatabase" localSheetId="1" hidden="1">'data '!$A$10:$U$225</definedName>
    <definedName name="_sex2">[5]Sheet1!$G$3:$G$5</definedName>
    <definedName name="ayman" localSheetId="0">#REF!</definedName>
    <definedName name="ayman">#REF!</definedName>
    <definedName name="grade">[5]Sheet1!$D$3:$D$5</definedName>
    <definedName name="Kash12T3" localSheetId="0">OFFSET([5]k3!#REF!,0,0,MAX([5]k3!$A$1:$A$1658)+8,18)</definedName>
    <definedName name="Kash12T3">OFFSET([5]k3!#REF!,0,0,MAX([5]k3!$A$1:$A$1658)+8,18)</definedName>
    <definedName name="الجلوس" localSheetId="0">#REF!</definedName>
    <definedName name="الجلوس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7" i="5" l="1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U225" i="3" l="1"/>
  <c r="S225" i="3"/>
  <c r="Q225" i="3"/>
  <c r="O225" i="3"/>
  <c r="M225" i="3"/>
  <c r="K225" i="3"/>
  <c r="I225" i="3"/>
  <c r="G225" i="3"/>
  <c r="E225" i="3"/>
  <c r="A225" i="3"/>
  <c r="U224" i="3"/>
  <c r="S224" i="3"/>
  <c r="Q224" i="3"/>
  <c r="O224" i="3"/>
  <c r="M224" i="3"/>
  <c r="K224" i="3"/>
  <c r="I224" i="3"/>
  <c r="G224" i="3"/>
  <c r="E224" i="3"/>
  <c r="A224" i="3"/>
  <c r="U223" i="3"/>
  <c r="S223" i="3"/>
  <c r="Q223" i="3"/>
  <c r="O223" i="3"/>
  <c r="M223" i="3"/>
  <c r="K223" i="3"/>
  <c r="I223" i="3"/>
  <c r="G223" i="3"/>
  <c r="E223" i="3"/>
  <c r="A223" i="3"/>
  <c r="U222" i="3"/>
  <c r="S222" i="3"/>
  <c r="Q222" i="3"/>
  <c r="O222" i="3"/>
  <c r="M222" i="3"/>
  <c r="K222" i="3"/>
  <c r="I222" i="3"/>
  <c r="G222" i="3"/>
  <c r="E222" i="3"/>
  <c r="A222" i="3"/>
  <c r="U221" i="3"/>
  <c r="S221" i="3"/>
  <c r="Q221" i="3"/>
  <c r="O221" i="3"/>
  <c r="M221" i="3"/>
  <c r="K221" i="3"/>
  <c r="I221" i="3"/>
  <c r="G221" i="3"/>
  <c r="E221" i="3"/>
  <c r="A221" i="3"/>
  <c r="U220" i="3"/>
  <c r="S220" i="3"/>
  <c r="Q220" i="3"/>
  <c r="O220" i="3"/>
  <c r="M220" i="3"/>
  <c r="K220" i="3"/>
  <c r="I220" i="3"/>
  <c r="G220" i="3"/>
  <c r="E220" i="3"/>
  <c r="A220" i="3"/>
  <c r="U219" i="3"/>
  <c r="S219" i="3"/>
  <c r="Q219" i="3"/>
  <c r="O219" i="3"/>
  <c r="M219" i="3"/>
  <c r="K219" i="3"/>
  <c r="I219" i="3"/>
  <c r="G219" i="3"/>
  <c r="E219" i="3"/>
  <c r="A219" i="3"/>
  <c r="U218" i="3"/>
  <c r="S218" i="3"/>
  <c r="Q218" i="3"/>
  <c r="O218" i="3"/>
  <c r="M218" i="3"/>
  <c r="K218" i="3"/>
  <c r="I218" i="3"/>
  <c r="G218" i="3"/>
  <c r="E218" i="3"/>
  <c r="A218" i="3"/>
  <c r="U217" i="3"/>
  <c r="S217" i="3"/>
  <c r="Q217" i="3"/>
  <c r="O217" i="3"/>
  <c r="M217" i="3"/>
  <c r="K217" i="3"/>
  <c r="I217" i="3"/>
  <c r="G217" i="3"/>
  <c r="E217" i="3"/>
  <c r="A217" i="3"/>
  <c r="U216" i="3"/>
  <c r="S216" i="3"/>
  <c r="Q216" i="3"/>
  <c r="O216" i="3"/>
  <c r="M216" i="3"/>
  <c r="K216" i="3"/>
  <c r="I216" i="3"/>
  <c r="G216" i="3"/>
  <c r="E216" i="3"/>
  <c r="A216" i="3"/>
  <c r="U215" i="3"/>
  <c r="S215" i="3"/>
  <c r="Q215" i="3"/>
  <c r="O215" i="3"/>
  <c r="M215" i="3"/>
  <c r="K215" i="3"/>
  <c r="I215" i="3"/>
  <c r="G215" i="3"/>
  <c r="E215" i="3"/>
  <c r="A215" i="3"/>
  <c r="U214" i="3"/>
  <c r="S214" i="3"/>
  <c r="Q214" i="3"/>
  <c r="O214" i="3"/>
  <c r="M214" i="3"/>
  <c r="K214" i="3"/>
  <c r="I214" i="3"/>
  <c r="G214" i="3"/>
  <c r="E214" i="3"/>
  <c r="A214" i="3"/>
  <c r="U213" i="3"/>
  <c r="S213" i="3"/>
  <c r="Q213" i="3"/>
  <c r="O213" i="3"/>
  <c r="M213" i="3"/>
  <c r="K213" i="3"/>
  <c r="I213" i="3"/>
  <c r="G213" i="3"/>
  <c r="E213" i="3"/>
  <c r="A213" i="3"/>
  <c r="U212" i="3"/>
  <c r="S212" i="3"/>
  <c r="Q212" i="3"/>
  <c r="O212" i="3"/>
  <c r="M212" i="3"/>
  <c r="K212" i="3"/>
  <c r="I212" i="3"/>
  <c r="G212" i="3"/>
  <c r="E212" i="3"/>
  <c r="A212" i="3"/>
  <c r="U211" i="3"/>
  <c r="S211" i="3"/>
  <c r="Q211" i="3"/>
  <c r="O211" i="3"/>
  <c r="M211" i="3"/>
  <c r="K211" i="3"/>
  <c r="I211" i="3"/>
  <c r="G211" i="3"/>
  <c r="E211" i="3"/>
  <c r="A211" i="3"/>
  <c r="U210" i="3"/>
  <c r="S210" i="3"/>
  <c r="Q210" i="3"/>
  <c r="O210" i="3"/>
  <c r="M210" i="3"/>
  <c r="K210" i="3"/>
  <c r="I210" i="3"/>
  <c r="G210" i="3"/>
  <c r="E210" i="3"/>
  <c r="A210" i="3"/>
  <c r="U209" i="3"/>
  <c r="S209" i="3"/>
  <c r="Q209" i="3"/>
  <c r="O209" i="3"/>
  <c r="M209" i="3"/>
  <c r="K209" i="3"/>
  <c r="I209" i="3"/>
  <c r="G209" i="3"/>
  <c r="E209" i="3"/>
  <c r="A209" i="3"/>
  <c r="U208" i="3"/>
  <c r="S208" i="3"/>
  <c r="Q208" i="3"/>
  <c r="O208" i="3"/>
  <c r="M208" i="3"/>
  <c r="K208" i="3"/>
  <c r="I208" i="3"/>
  <c r="G208" i="3"/>
  <c r="E208" i="3"/>
  <c r="A208" i="3"/>
  <c r="U207" i="3"/>
  <c r="S207" i="3"/>
  <c r="Q207" i="3"/>
  <c r="O207" i="3"/>
  <c r="M207" i="3"/>
  <c r="K207" i="3"/>
  <c r="I207" i="3"/>
  <c r="G207" i="3"/>
  <c r="E207" i="3"/>
  <c r="A207" i="3"/>
  <c r="U206" i="3"/>
  <c r="S206" i="3"/>
  <c r="Q206" i="3"/>
  <c r="O206" i="3"/>
  <c r="M206" i="3"/>
  <c r="K206" i="3"/>
  <c r="I206" i="3"/>
  <c r="G206" i="3"/>
  <c r="E206" i="3"/>
  <c r="A206" i="3"/>
  <c r="U205" i="3"/>
  <c r="S205" i="3"/>
  <c r="Q205" i="3"/>
  <c r="O205" i="3"/>
  <c r="M205" i="3"/>
  <c r="K205" i="3"/>
  <c r="I205" i="3"/>
  <c r="G205" i="3"/>
  <c r="E205" i="3"/>
  <c r="A205" i="3"/>
  <c r="U204" i="3"/>
  <c r="S204" i="3"/>
  <c r="Q204" i="3"/>
  <c r="O204" i="3"/>
  <c r="M204" i="3"/>
  <c r="K204" i="3"/>
  <c r="I204" i="3"/>
  <c r="G204" i="3"/>
  <c r="E204" i="3"/>
  <c r="A204" i="3"/>
  <c r="U203" i="3"/>
  <c r="S203" i="3"/>
  <c r="Q203" i="3"/>
  <c r="O203" i="3"/>
  <c r="M203" i="3"/>
  <c r="K203" i="3"/>
  <c r="I203" i="3"/>
  <c r="G203" i="3"/>
  <c r="E203" i="3"/>
  <c r="A203" i="3"/>
  <c r="U202" i="3"/>
  <c r="S202" i="3"/>
  <c r="Q202" i="3"/>
  <c r="O202" i="3"/>
  <c r="M202" i="3"/>
  <c r="K202" i="3"/>
  <c r="I202" i="3"/>
  <c r="G202" i="3"/>
  <c r="E202" i="3"/>
  <c r="A202" i="3"/>
  <c r="U201" i="3"/>
  <c r="S201" i="3"/>
  <c r="Q201" i="3"/>
  <c r="O201" i="3"/>
  <c r="M201" i="3"/>
  <c r="K201" i="3"/>
  <c r="I201" i="3"/>
  <c r="G201" i="3"/>
  <c r="E201" i="3"/>
  <c r="A201" i="3"/>
  <c r="U200" i="3"/>
  <c r="S200" i="3"/>
  <c r="Q200" i="3"/>
  <c r="O200" i="3"/>
  <c r="M200" i="3"/>
  <c r="K200" i="3"/>
  <c r="I200" i="3"/>
  <c r="G200" i="3"/>
  <c r="E200" i="3"/>
  <c r="A200" i="3"/>
  <c r="U199" i="3"/>
  <c r="S199" i="3"/>
  <c r="Q199" i="3"/>
  <c r="O199" i="3"/>
  <c r="M199" i="3"/>
  <c r="K199" i="3"/>
  <c r="I199" i="3"/>
  <c r="G199" i="3"/>
  <c r="E199" i="3"/>
  <c r="A199" i="3"/>
  <c r="U198" i="3"/>
  <c r="S198" i="3"/>
  <c r="Q198" i="3"/>
  <c r="O198" i="3"/>
  <c r="M198" i="3"/>
  <c r="K198" i="3"/>
  <c r="I198" i="3"/>
  <c r="G198" i="3"/>
  <c r="E198" i="3"/>
  <c r="A198" i="3"/>
  <c r="U197" i="3"/>
  <c r="S197" i="3"/>
  <c r="Q197" i="3"/>
  <c r="O197" i="3"/>
  <c r="M197" i="3"/>
  <c r="K197" i="3"/>
  <c r="I197" i="3"/>
  <c r="G197" i="3"/>
  <c r="E197" i="3"/>
  <c r="A197" i="3"/>
  <c r="U196" i="3"/>
  <c r="S196" i="3"/>
  <c r="Q196" i="3"/>
  <c r="O196" i="3"/>
  <c r="M196" i="3"/>
  <c r="K196" i="3"/>
  <c r="I196" i="3"/>
  <c r="G196" i="3"/>
  <c r="E196" i="3"/>
  <c r="A196" i="3"/>
  <c r="U195" i="3"/>
  <c r="S195" i="3"/>
  <c r="Q195" i="3"/>
  <c r="O195" i="3"/>
  <c r="M195" i="3"/>
  <c r="K195" i="3"/>
  <c r="I195" i="3"/>
  <c r="G195" i="3"/>
  <c r="E195" i="3"/>
  <c r="A195" i="3"/>
  <c r="U194" i="3"/>
  <c r="S194" i="3"/>
  <c r="Q194" i="3"/>
  <c r="O194" i="3"/>
  <c r="M194" i="3"/>
  <c r="K194" i="3"/>
  <c r="I194" i="3"/>
  <c r="G194" i="3"/>
  <c r="E194" i="3"/>
  <c r="A194" i="3"/>
  <c r="U193" i="3"/>
  <c r="S193" i="3"/>
  <c r="Q193" i="3"/>
  <c r="O193" i="3"/>
  <c r="M193" i="3"/>
  <c r="K193" i="3"/>
  <c r="I193" i="3"/>
  <c r="G193" i="3"/>
  <c r="E193" i="3"/>
  <c r="A193" i="3"/>
  <c r="U192" i="3"/>
  <c r="S192" i="3"/>
  <c r="Q192" i="3"/>
  <c r="O192" i="3"/>
  <c r="M192" i="3"/>
  <c r="K192" i="3"/>
  <c r="I192" i="3"/>
  <c r="G192" i="3"/>
  <c r="E192" i="3"/>
  <c r="A192" i="3"/>
  <c r="U191" i="3"/>
  <c r="S191" i="3"/>
  <c r="Q191" i="3"/>
  <c r="O191" i="3"/>
  <c r="M191" i="3"/>
  <c r="K191" i="3"/>
  <c r="I191" i="3"/>
  <c r="G191" i="3"/>
  <c r="E191" i="3"/>
  <c r="A191" i="3"/>
  <c r="U190" i="3"/>
  <c r="S190" i="3"/>
  <c r="Q190" i="3"/>
  <c r="O190" i="3"/>
  <c r="M190" i="3"/>
  <c r="K190" i="3"/>
  <c r="I190" i="3"/>
  <c r="G190" i="3"/>
  <c r="E190" i="3"/>
  <c r="A190" i="3"/>
  <c r="U189" i="3"/>
  <c r="S189" i="3"/>
  <c r="Q189" i="3"/>
  <c r="O189" i="3"/>
  <c r="M189" i="3"/>
  <c r="K189" i="3"/>
  <c r="I189" i="3"/>
  <c r="G189" i="3"/>
  <c r="E189" i="3"/>
  <c r="A189" i="3"/>
  <c r="U188" i="3"/>
  <c r="S188" i="3"/>
  <c r="Q188" i="3"/>
  <c r="O188" i="3"/>
  <c r="M188" i="3"/>
  <c r="K188" i="3"/>
  <c r="I188" i="3"/>
  <c r="G188" i="3"/>
  <c r="E188" i="3"/>
  <c r="A188" i="3"/>
  <c r="U187" i="3"/>
  <c r="S187" i="3"/>
  <c r="Q187" i="3"/>
  <c r="O187" i="3"/>
  <c r="M187" i="3"/>
  <c r="K187" i="3"/>
  <c r="I187" i="3"/>
  <c r="G187" i="3"/>
  <c r="E187" i="3"/>
  <c r="A187" i="3"/>
  <c r="U186" i="3"/>
  <c r="I49" i="2" s="1"/>
  <c r="J49" i="2" s="1"/>
  <c r="S186" i="3"/>
  <c r="K44" i="2" s="1"/>
  <c r="L44" i="2" s="1"/>
  <c r="Q186" i="3"/>
  <c r="O186" i="3"/>
  <c r="M186" i="3"/>
  <c r="I34" i="2" s="1"/>
  <c r="J34" i="2" s="1"/>
  <c r="K186" i="3"/>
  <c r="C29" i="2" s="1"/>
  <c r="D29" i="2" s="1"/>
  <c r="I186" i="3"/>
  <c r="G186" i="3"/>
  <c r="E186" i="3"/>
  <c r="M14" i="2" s="1"/>
  <c r="N14" i="2" s="1"/>
  <c r="A186" i="3"/>
  <c r="U185" i="3"/>
  <c r="S185" i="3"/>
  <c r="Q185" i="3"/>
  <c r="M39" i="2" s="1"/>
  <c r="N39" i="2" s="1"/>
  <c r="O185" i="3"/>
  <c r="M185" i="3"/>
  <c r="K185" i="3"/>
  <c r="I185" i="3"/>
  <c r="M24" i="2" s="1"/>
  <c r="N24" i="2" s="1"/>
  <c r="G185" i="3"/>
  <c r="I19" i="2" s="1"/>
  <c r="J19" i="2" s="1"/>
  <c r="E185" i="3"/>
  <c r="A185" i="3"/>
  <c r="U184" i="3"/>
  <c r="S184" i="3"/>
  <c r="Q184" i="3"/>
  <c r="O184" i="3"/>
  <c r="M184" i="3"/>
  <c r="K184" i="3"/>
  <c r="I184" i="3"/>
  <c r="G184" i="3"/>
  <c r="E184" i="3"/>
  <c r="A184" i="3"/>
  <c r="U183" i="3"/>
  <c r="S183" i="3"/>
  <c r="Q183" i="3"/>
  <c r="O183" i="3"/>
  <c r="M183" i="3"/>
  <c r="K183" i="3"/>
  <c r="I183" i="3"/>
  <c r="G183" i="3"/>
  <c r="E183" i="3"/>
  <c r="A183" i="3"/>
  <c r="U182" i="3"/>
  <c r="S182" i="3"/>
  <c r="Q182" i="3"/>
  <c r="O182" i="3"/>
  <c r="M182" i="3"/>
  <c r="K182" i="3"/>
  <c r="I182" i="3"/>
  <c r="G182" i="3"/>
  <c r="E182" i="3"/>
  <c r="A182" i="3"/>
  <c r="U181" i="3"/>
  <c r="S181" i="3"/>
  <c r="Q181" i="3"/>
  <c r="O181" i="3"/>
  <c r="M181" i="3"/>
  <c r="K181" i="3"/>
  <c r="I181" i="3"/>
  <c r="G181" i="3"/>
  <c r="E181" i="3"/>
  <c r="A181" i="3"/>
  <c r="U180" i="3"/>
  <c r="S180" i="3"/>
  <c r="Q180" i="3"/>
  <c r="O180" i="3"/>
  <c r="M180" i="3"/>
  <c r="K180" i="3"/>
  <c r="I180" i="3"/>
  <c r="G180" i="3"/>
  <c r="E180" i="3"/>
  <c r="A180" i="3"/>
  <c r="U179" i="3"/>
  <c r="S179" i="3"/>
  <c r="Q179" i="3"/>
  <c r="O179" i="3"/>
  <c r="M179" i="3"/>
  <c r="K179" i="3"/>
  <c r="I179" i="3"/>
  <c r="G179" i="3"/>
  <c r="E179" i="3"/>
  <c r="A179" i="3"/>
  <c r="U178" i="3"/>
  <c r="S178" i="3"/>
  <c r="Q178" i="3"/>
  <c r="O178" i="3"/>
  <c r="M178" i="3"/>
  <c r="K178" i="3"/>
  <c r="I178" i="3"/>
  <c r="G178" i="3"/>
  <c r="E178" i="3"/>
  <c r="A178" i="3"/>
  <c r="U177" i="3"/>
  <c r="S177" i="3"/>
  <c r="Q177" i="3"/>
  <c r="O177" i="3"/>
  <c r="M177" i="3"/>
  <c r="K177" i="3"/>
  <c r="I177" i="3"/>
  <c r="G177" i="3"/>
  <c r="E177" i="3"/>
  <c r="A177" i="3"/>
  <c r="U176" i="3"/>
  <c r="S176" i="3"/>
  <c r="Q176" i="3"/>
  <c r="O176" i="3"/>
  <c r="M176" i="3"/>
  <c r="K176" i="3"/>
  <c r="I176" i="3"/>
  <c r="G176" i="3"/>
  <c r="E176" i="3"/>
  <c r="A176" i="3"/>
  <c r="U175" i="3"/>
  <c r="S175" i="3"/>
  <c r="Q175" i="3"/>
  <c r="O175" i="3"/>
  <c r="M175" i="3"/>
  <c r="K175" i="3"/>
  <c r="I175" i="3"/>
  <c r="G175" i="3"/>
  <c r="E175" i="3"/>
  <c r="A175" i="3"/>
  <c r="U174" i="3"/>
  <c r="S174" i="3"/>
  <c r="Q174" i="3"/>
  <c r="O174" i="3"/>
  <c r="M174" i="3"/>
  <c r="K174" i="3"/>
  <c r="I174" i="3"/>
  <c r="G174" i="3"/>
  <c r="E174" i="3"/>
  <c r="A174" i="3"/>
  <c r="U173" i="3"/>
  <c r="S173" i="3"/>
  <c r="Q173" i="3"/>
  <c r="O173" i="3"/>
  <c r="M173" i="3"/>
  <c r="K173" i="3"/>
  <c r="I173" i="3"/>
  <c r="G173" i="3"/>
  <c r="E173" i="3"/>
  <c r="A173" i="3"/>
  <c r="U172" i="3"/>
  <c r="S172" i="3"/>
  <c r="Q172" i="3"/>
  <c r="O172" i="3"/>
  <c r="M172" i="3"/>
  <c r="K172" i="3"/>
  <c r="I172" i="3"/>
  <c r="G172" i="3"/>
  <c r="E172" i="3"/>
  <c r="A172" i="3"/>
  <c r="U171" i="3"/>
  <c r="S171" i="3"/>
  <c r="Q171" i="3"/>
  <c r="O171" i="3"/>
  <c r="M171" i="3"/>
  <c r="K171" i="3"/>
  <c r="I171" i="3"/>
  <c r="G171" i="3"/>
  <c r="E171" i="3"/>
  <c r="A171" i="3"/>
  <c r="U170" i="3"/>
  <c r="S170" i="3"/>
  <c r="Q170" i="3"/>
  <c r="O170" i="3"/>
  <c r="M170" i="3"/>
  <c r="K170" i="3"/>
  <c r="I170" i="3"/>
  <c r="G170" i="3"/>
  <c r="E170" i="3"/>
  <c r="A170" i="3"/>
  <c r="U169" i="3"/>
  <c r="S169" i="3"/>
  <c r="Q169" i="3"/>
  <c r="O169" i="3"/>
  <c r="M169" i="3"/>
  <c r="K169" i="3"/>
  <c r="I169" i="3"/>
  <c r="G169" i="3"/>
  <c r="E169" i="3"/>
  <c r="A169" i="3"/>
  <c r="U168" i="3"/>
  <c r="S168" i="3"/>
  <c r="Q168" i="3"/>
  <c r="O168" i="3"/>
  <c r="M168" i="3"/>
  <c r="K168" i="3"/>
  <c r="I168" i="3"/>
  <c r="G168" i="3"/>
  <c r="E168" i="3"/>
  <c r="A168" i="3"/>
  <c r="U167" i="3"/>
  <c r="S167" i="3"/>
  <c r="Q167" i="3"/>
  <c r="O167" i="3"/>
  <c r="M167" i="3"/>
  <c r="K167" i="3"/>
  <c r="I167" i="3"/>
  <c r="G167" i="3"/>
  <c r="E167" i="3"/>
  <c r="A167" i="3"/>
  <c r="U166" i="3"/>
  <c r="S166" i="3"/>
  <c r="Q166" i="3"/>
  <c r="O166" i="3"/>
  <c r="M166" i="3"/>
  <c r="K166" i="3"/>
  <c r="I166" i="3"/>
  <c r="G166" i="3"/>
  <c r="E166" i="3"/>
  <c r="A166" i="3"/>
  <c r="U165" i="3"/>
  <c r="S165" i="3"/>
  <c r="Q165" i="3"/>
  <c r="O165" i="3"/>
  <c r="M165" i="3"/>
  <c r="K165" i="3"/>
  <c r="I165" i="3"/>
  <c r="G165" i="3"/>
  <c r="E165" i="3"/>
  <c r="A165" i="3"/>
  <c r="U164" i="3"/>
  <c r="S164" i="3"/>
  <c r="Q164" i="3"/>
  <c r="O164" i="3"/>
  <c r="M164" i="3"/>
  <c r="K164" i="3"/>
  <c r="I164" i="3"/>
  <c r="G164" i="3"/>
  <c r="E164" i="3"/>
  <c r="A164" i="3"/>
  <c r="U163" i="3"/>
  <c r="S163" i="3"/>
  <c r="Q163" i="3"/>
  <c r="O163" i="3"/>
  <c r="M163" i="3"/>
  <c r="K163" i="3"/>
  <c r="I163" i="3"/>
  <c r="G163" i="3"/>
  <c r="E163" i="3"/>
  <c r="A163" i="3"/>
  <c r="U162" i="3"/>
  <c r="S162" i="3"/>
  <c r="Q162" i="3"/>
  <c r="O162" i="3"/>
  <c r="M162" i="3"/>
  <c r="K162" i="3"/>
  <c r="I162" i="3"/>
  <c r="G162" i="3"/>
  <c r="E162" i="3"/>
  <c r="A162" i="3"/>
  <c r="U161" i="3"/>
  <c r="S161" i="3"/>
  <c r="Q161" i="3"/>
  <c r="O161" i="3"/>
  <c r="M161" i="3"/>
  <c r="K161" i="3"/>
  <c r="I161" i="3"/>
  <c r="G161" i="3"/>
  <c r="E161" i="3"/>
  <c r="A161" i="3"/>
  <c r="U160" i="3"/>
  <c r="S160" i="3"/>
  <c r="Q160" i="3"/>
  <c r="O160" i="3"/>
  <c r="M160" i="3"/>
  <c r="K160" i="3"/>
  <c r="I160" i="3"/>
  <c r="G160" i="3"/>
  <c r="E160" i="3"/>
  <c r="A160" i="3"/>
  <c r="U159" i="3"/>
  <c r="S159" i="3"/>
  <c r="Q159" i="3"/>
  <c r="O159" i="3"/>
  <c r="M159" i="3"/>
  <c r="K159" i="3"/>
  <c r="I159" i="3"/>
  <c r="G159" i="3"/>
  <c r="E159" i="3"/>
  <c r="A159" i="3"/>
  <c r="U158" i="3"/>
  <c r="S158" i="3"/>
  <c r="Q158" i="3"/>
  <c r="O158" i="3"/>
  <c r="M158" i="3"/>
  <c r="K158" i="3"/>
  <c r="I158" i="3"/>
  <c r="G158" i="3"/>
  <c r="E158" i="3"/>
  <c r="A158" i="3"/>
  <c r="U157" i="3"/>
  <c r="S157" i="3"/>
  <c r="Q157" i="3"/>
  <c r="O157" i="3"/>
  <c r="M157" i="3"/>
  <c r="K157" i="3"/>
  <c r="I157" i="3"/>
  <c r="G157" i="3"/>
  <c r="E157" i="3"/>
  <c r="A157" i="3"/>
  <c r="U156" i="3"/>
  <c r="S156" i="3"/>
  <c r="Q156" i="3"/>
  <c r="O156" i="3"/>
  <c r="M156" i="3"/>
  <c r="K156" i="3"/>
  <c r="I156" i="3"/>
  <c r="G156" i="3"/>
  <c r="E156" i="3"/>
  <c r="A156" i="3"/>
  <c r="U155" i="3"/>
  <c r="S155" i="3"/>
  <c r="Q155" i="3"/>
  <c r="O155" i="3"/>
  <c r="M155" i="3"/>
  <c r="K155" i="3"/>
  <c r="I155" i="3"/>
  <c r="G155" i="3"/>
  <c r="E155" i="3"/>
  <c r="A155" i="3"/>
  <c r="U154" i="3"/>
  <c r="S154" i="3"/>
  <c r="Q154" i="3"/>
  <c r="O154" i="3"/>
  <c r="M154" i="3"/>
  <c r="K154" i="3"/>
  <c r="I154" i="3"/>
  <c r="G154" i="3"/>
  <c r="E154" i="3"/>
  <c r="A154" i="3"/>
  <c r="U153" i="3"/>
  <c r="S153" i="3"/>
  <c r="Q153" i="3"/>
  <c r="O153" i="3"/>
  <c r="M153" i="3"/>
  <c r="K153" i="3"/>
  <c r="I153" i="3"/>
  <c r="G153" i="3"/>
  <c r="E153" i="3"/>
  <c r="A153" i="3"/>
  <c r="U152" i="3"/>
  <c r="S152" i="3"/>
  <c r="Q152" i="3"/>
  <c r="O152" i="3"/>
  <c r="M152" i="3"/>
  <c r="K152" i="3"/>
  <c r="I152" i="3"/>
  <c r="G152" i="3"/>
  <c r="E152" i="3"/>
  <c r="A152" i="3"/>
  <c r="U151" i="3"/>
  <c r="S151" i="3"/>
  <c r="Q151" i="3"/>
  <c r="O151" i="3"/>
  <c r="M151" i="3"/>
  <c r="K151" i="3"/>
  <c r="I151" i="3"/>
  <c r="G151" i="3"/>
  <c r="E151" i="3"/>
  <c r="A151" i="3"/>
  <c r="U150" i="3"/>
  <c r="S150" i="3"/>
  <c r="Q150" i="3"/>
  <c r="O150" i="3"/>
  <c r="M150" i="3"/>
  <c r="K150" i="3"/>
  <c r="I150" i="3"/>
  <c r="G150" i="3"/>
  <c r="E150" i="3"/>
  <c r="A150" i="3"/>
  <c r="U149" i="3"/>
  <c r="S149" i="3"/>
  <c r="Q149" i="3"/>
  <c r="O149" i="3"/>
  <c r="M149" i="3"/>
  <c r="K149" i="3"/>
  <c r="I149" i="3"/>
  <c r="G149" i="3"/>
  <c r="E149" i="3"/>
  <c r="A149" i="3"/>
  <c r="U148" i="3"/>
  <c r="S148" i="3"/>
  <c r="Q148" i="3"/>
  <c r="O148" i="3"/>
  <c r="M148" i="3"/>
  <c r="K148" i="3"/>
  <c r="I148" i="3"/>
  <c r="G148" i="3"/>
  <c r="E148" i="3"/>
  <c r="A148" i="3"/>
  <c r="U147" i="3"/>
  <c r="S147" i="3"/>
  <c r="Q147" i="3"/>
  <c r="I38" i="2" s="1"/>
  <c r="J38" i="2" s="1"/>
  <c r="O147" i="3"/>
  <c r="M147" i="3"/>
  <c r="K147" i="3"/>
  <c r="I147" i="3"/>
  <c r="I23" i="2" s="1"/>
  <c r="J23" i="2" s="1"/>
  <c r="G147" i="3"/>
  <c r="M18" i="2" s="1"/>
  <c r="N18" i="2" s="1"/>
  <c r="E147" i="3"/>
  <c r="A147" i="3"/>
  <c r="U146" i="3"/>
  <c r="M48" i="2" s="1"/>
  <c r="N48" i="2" s="1"/>
  <c r="S146" i="3"/>
  <c r="I43" i="2" s="1"/>
  <c r="J43" i="2" s="1"/>
  <c r="Q146" i="3"/>
  <c r="O146" i="3"/>
  <c r="M146" i="3"/>
  <c r="M33" i="2" s="1"/>
  <c r="N33" i="2" s="1"/>
  <c r="K146" i="3"/>
  <c r="M28" i="2" s="1"/>
  <c r="N28" i="2" s="1"/>
  <c r="I146" i="3"/>
  <c r="G146" i="3"/>
  <c r="E146" i="3"/>
  <c r="I13" i="2" s="1"/>
  <c r="J13" i="2" s="1"/>
  <c r="A146" i="3"/>
  <c r="U145" i="3"/>
  <c r="S145" i="3"/>
  <c r="Q145" i="3"/>
  <c r="O145" i="3"/>
  <c r="M145" i="3"/>
  <c r="K145" i="3"/>
  <c r="I145" i="3"/>
  <c r="G145" i="3"/>
  <c r="E145" i="3"/>
  <c r="A145" i="3"/>
  <c r="U144" i="3"/>
  <c r="S144" i="3"/>
  <c r="Q144" i="3"/>
  <c r="O144" i="3"/>
  <c r="M144" i="3"/>
  <c r="K144" i="3"/>
  <c r="I144" i="3"/>
  <c r="G144" i="3"/>
  <c r="E144" i="3"/>
  <c r="A144" i="3"/>
  <c r="U143" i="3"/>
  <c r="S143" i="3"/>
  <c r="Q143" i="3"/>
  <c r="O143" i="3"/>
  <c r="M143" i="3"/>
  <c r="K143" i="3"/>
  <c r="I143" i="3"/>
  <c r="G143" i="3"/>
  <c r="E143" i="3"/>
  <c r="A143" i="3"/>
  <c r="U142" i="3"/>
  <c r="S142" i="3"/>
  <c r="Q142" i="3"/>
  <c r="O142" i="3"/>
  <c r="M142" i="3"/>
  <c r="K142" i="3"/>
  <c r="I142" i="3"/>
  <c r="G142" i="3"/>
  <c r="E142" i="3"/>
  <c r="A142" i="3"/>
  <c r="U141" i="3"/>
  <c r="S141" i="3"/>
  <c r="Q141" i="3"/>
  <c r="O141" i="3"/>
  <c r="M141" i="3"/>
  <c r="K141" i="3"/>
  <c r="I141" i="3"/>
  <c r="G141" i="3"/>
  <c r="E141" i="3"/>
  <c r="A141" i="3"/>
  <c r="U140" i="3"/>
  <c r="S140" i="3"/>
  <c r="Q140" i="3"/>
  <c r="O140" i="3"/>
  <c r="M140" i="3"/>
  <c r="K140" i="3"/>
  <c r="I140" i="3"/>
  <c r="G140" i="3"/>
  <c r="E140" i="3"/>
  <c r="A140" i="3"/>
  <c r="U139" i="3"/>
  <c r="S139" i="3"/>
  <c r="Q139" i="3"/>
  <c r="O139" i="3"/>
  <c r="M139" i="3"/>
  <c r="K139" i="3"/>
  <c r="I139" i="3"/>
  <c r="G139" i="3"/>
  <c r="E139" i="3"/>
  <c r="A139" i="3"/>
  <c r="U138" i="3"/>
  <c r="S138" i="3"/>
  <c r="Q138" i="3"/>
  <c r="O138" i="3"/>
  <c r="M138" i="3"/>
  <c r="K138" i="3"/>
  <c r="I138" i="3"/>
  <c r="G138" i="3"/>
  <c r="E138" i="3"/>
  <c r="A138" i="3"/>
  <c r="U137" i="3"/>
  <c r="S137" i="3"/>
  <c r="Q137" i="3"/>
  <c r="O137" i="3"/>
  <c r="M137" i="3"/>
  <c r="K137" i="3"/>
  <c r="I137" i="3"/>
  <c r="G137" i="3"/>
  <c r="E137" i="3"/>
  <c r="A137" i="3"/>
  <c r="U136" i="3"/>
  <c r="S136" i="3"/>
  <c r="Q136" i="3"/>
  <c r="O136" i="3"/>
  <c r="M136" i="3"/>
  <c r="K136" i="3"/>
  <c r="I136" i="3"/>
  <c r="G136" i="3"/>
  <c r="E136" i="3"/>
  <c r="A136" i="3"/>
  <c r="U135" i="3"/>
  <c r="S135" i="3"/>
  <c r="Q135" i="3"/>
  <c r="O135" i="3"/>
  <c r="M135" i="3"/>
  <c r="K135" i="3"/>
  <c r="I135" i="3"/>
  <c r="G135" i="3"/>
  <c r="E135" i="3"/>
  <c r="A135" i="3"/>
  <c r="U134" i="3"/>
  <c r="S134" i="3"/>
  <c r="Q134" i="3"/>
  <c r="O134" i="3"/>
  <c r="M134" i="3"/>
  <c r="K134" i="3"/>
  <c r="I134" i="3"/>
  <c r="G134" i="3"/>
  <c r="E134" i="3"/>
  <c r="A134" i="3"/>
  <c r="U133" i="3"/>
  <c r="S133" i="3"/>
  <c r="Q133" i="3"/>
  <c r="O133" i="3"/>
  <c r="M133" i="3"/>
  <c r="K133" i="3"/>
  <c r="I133" i="3"/>
  <c r="G133" i="3"/>
  <c r="E133" i="3"/>
  <c r="A133" i="3"/>
  <c r="U132" i="3"/>
  <c r="S132" i="3"/>
  <c r="Q132" i="3"/>
  <c r="O132" i="3"/>
  <c r="M132" i="3"/>
  <c r="K132" i="3"/>
  <c r="I132" i="3"/>
  <c r="G132" i="3"/>
  <c r="E132" i="3"/>
  <c r="A132" i="3"/>
  <c r="U131" i="3"/>
  <c r="S131" i="3"/>
  <c r="Q131" i="3"/>
  <c r="O131" i="3"/>
  <c r="M131" i="3"/>
  <c r="K131" i="3"/>
  <c r="I131" i="3"/>
  <c r="G131" i="3"/>
  <c r="E131" i="3"/>
  <c r="A131" i="3"/>
  <c r="U130" i="3"/>
  <c r="S130" i="3"/>
  <c r="Q130" i="3"/>
  <c r="O130" i="3"/>
  <c r="M130" i="3"/>
  <c r="K130" i="3"/>
  <c r="I130" i="3"/>
  <c r="G130" i="3"/>
  <c r="E130" i="3"/>
  <c r="A130" i="3"/>
  <c r="U129" i="3"/>
  <c r="S129" i="3"/>
  <c r="Q129" i="3"/>
  <c r="O129" i="3"/>
  <c r="M129" i="3"/>
  <c r="K129" i="3"/>
  <c r="I129" i="3"/>
  <c r="G129" i="3"/>
  <c r="E129" i="3"/>
  <c r="A129" i="3"/>
  <c r="U128" i="3"/>
  <c r="S128" i="3"/>
  <c r="Q128" i="3"/>
  <c r="O128" i="3"/>
  <c r="M128" i="3"/>
  <c r="K128" i="3"/>
  <c r="I128" i="3"/>
  <c r="G128" i="3"/>
  <c r="E128" i="3"/>
  <c r="A128" i="3"/>
  <c r="U127" i="3"/>
  <c r="S127" i="3"/>
  <c r="Q127" i="3"/>
  <c r="O127" i="3"/>
  <c r="M127" i="3"/>
  <c r="K127" i="3"/>
  <c r="I127" i="3"/>
  <c r="G127" i="3"/>
  <c r="E127" i="3"/>
  <c r="A127" i="3"/>
  <c r="U126" i="3"/>
  <c r="S126" i="3"/>
  <c r="Q126" i="3"/>
  <c r="O126" i="3"/>
  <c r="M126" i="3"/>
  <c r="K126" i="3"/>
  <c r="I126" i="3"/>
  <c r="G126" i="3"/>
  <c r="E126" i="3"/>
  <c r="A126" i="3"/>
  <c r="U125" i="3"/>
  <c r="S125" i="3"/>
  <c r="Q125" i="3"/>
  <c r="O125" i="3"/>
  <c r="M125" i="3"/>
  <c r="K125" i="3"/>
  <c r="I125" i="3"/>
  <c r="G125" i="3"/>
  <c r="E125" i="3"/>
  <c r="A125" i="3"/>
  <c r="U124" i="3"/>
  <c r="S124" i="3"/>
  <c r="Q124" i="3"/>
  <c r="O124" i="3"/>
  <c r="M124" i="3"/>
  <c r="K124" i="3"/>
  <c r="I124" i="3"/>
  <c r="G124" i="3"/>
  <c r="E124" i="3"/>
  <c r="A124" i="3"/>
  <c r="U123" i="3"/>
  <c r="S123" i="3"/>
  <c r="Q123" i="3"/>
  <c r="O123" i="3"/>
  <c r="M123" i="3"/>
  <c r="K123" i="3"/>
  <c r="I123" i="3"/>
  <c r="G123" i="3"/>
  <c r="E123" i="3"/>
  <c r="A123" i="3"/>
  <c r="U122" i="3"/>
  <c r="S122" i="3"/>
  <c r="Q122" i="3"/>
  <c r="O122" i="3"/>
  <c r="M122" i="3"/>
  <c r="K122" i="3"/>
  <c r="I122" i="3"/>
  <c r="G122" i="3"/>
  <c r="E122" i="3"/>
  <c r="A122" i="3"/>
  <c r="U121" i="3"/>
  <c r="S121" i="3"/>
  <c r="Q121" i="3"/>
  <c r="O121" i="3"/>
  <c r="M121" i="3"/>
  <c r="K121" i="3"/>
  <c r="I121" i="3"/>
  <c r="G121" i="3"/>
  <c r="E121" i="3"/>
  <c r="A121" i="3"/>
  <c r="U120" i="3"/>
  <c r="S120" i="3"/>
  <c r="Q120" i="3"/>
  <c r="O120" i="3"/>
  <c r="M120" i="3"/>
  <c r="K120" i="3"/>
  <c r="I120" i="3"/>
  <c r="G120" i="3"/>
  <c r="E120" i="3"/>
  <c r="A120" i="3"/>
  <c r="U119" i="3"/>
  <c r="S119" i="3"/>
  <c r="Q119" i="3"/>
  <c r="O119" i="3"/>
  <c r="M119" i="3"/>
  <c r="K119" i="3"/>
  <c r="I119" i="3"/>
  <c r="G119" i="3"/>
  <c r="E119" i="3"/>
  <c r="A119" i="3"/>
  <c r="U118" i="3"/>
  <c r="S118" i="3"/>
  <c r="Q118" i="3"/>
  <c r="O118" i="3"/>
  <c r="M118" i="3"/>
  <c r="K118" i="3"/>
  <c r="I118" i="3"/>
  <c r="G118" i="3"/>
  <c r="E118" i="3"/>
  <c r="A118" i="3"/>
  <c r="U117" i="3"/>
  <c r="S117" i="3"/>
  <c r="Q117" i="3"/>
  <c r="O117" i="3"/>
  <c r="M117" i="3"/>
  <c r="K117" i="3"/>
  <c r="I117" i="3"/>
  <c r="G117" i="3"/>
  <c r="E117" i="3"/>
  <c r="A117" i="3"/>
  <c r="U116" i="3"/>
  <c r="S116" i="3"/>
  <c r="Q116" i="3"/>
  <c r="O116" i="3"/>
  <c r="M116" i="3"/>
  <c r="K116" i="3"/>
  <c r="I116" i="3"/>
  <c r="G116" i="3"/>
  <c r="E116" i="3"/>
  <c r="A116" i="3"/>
  <c r="U115" i="3"/>
  <c r="S115" i="3"/>
  <c r="Q115" i="3"/>
  <c r="O115" i="3"/>
  <c r="M115" i="3"/>
  <c r="K115" i="3"/>
  <c r="I115" i="3"/>
  <c r="G115" i="3"/>
  <c r="E115" i="3"/>
  <c r="A115" i="3"/>
  <c r="U114" i="3"/>
  <c r="S114" i="3"/>
  <c r="Q114" i="3"/>
  <c r="O114" i="3"/>
  <c r="M114" i="3"/>
  <c r="K114" i="3"/>
  <c r="I114" i="3"/>
  <c r="G114" i="3"/>
  <c r="E114" i="3"/>
  <c r="A114" i="3"/>
  <c r="U113" i="3"/>
  <c r="S113" i="3"/>
  <c r="Q113" i="3"/>
  <c r="O113" i="3"/>
  <c r="M113" i="3"/>
  <c r="K113" i="3"/>
  <c r="I113" i="3"/>
  <c r="G113" i="3"/>
  <c r="E113" i="3"/>
  <c r="A113" i="3"/>
  <c r="U112" i="3"/>
  <c r="S112" i="3"/>
  <c r="Q112" i="3"/>
  <c r="O112" i="3"/>
  <c r="M112" i="3"/>
  <c r="K112" i="3"/>
  <c r="I112" i="3"/>
  <c r="G112" i="3"/>
  <c r="E112" i="3"/>
  <c r="A112" i="3"/>
  <c r="U111" i="3"/>
  <c r="S111" i="3"/>
  <c r="Q111" i="3"/>
  <c r="O111" i="3"/>
  <c r="M111" i="3"/>
  <c r="K111" i="3"/>
  <c r="I111" i="3"/>
  <c r="G111" i="3"/>
  <c r="E111" i="3"/>
  <c r="A111" i="3"/>
  <c r="U110" i="3"/>
  <c r="S110" i="3"/>
  <c r="Q110" i="3"/>
  <c r="O110" i="3"/>
  <c r="M110" i="3"/>
  <c r="K110" i="3"/>
  <c r="I110" i="3"/>
  <c r="G110" i="3"/>
  <c r="E110" i="3"/>
  <c r="A110" i="3"/>
  <c r="U109" i="3"/>
  <c r="S109" i="3"/>
  <c r="Q109" i="3"/>
  <c r="O109" i="3"/>
  <c r="M109" i="3"/>
  <c r="K109" i="3"/>
  <c r="I109" i="3"/>
  <c r="G109" i="3"/>
  <c r="E109" i="3"/>
  <c r="A109" i="3"/>
  <c r="U108" i="3"/>
  <c r="S108" i="3"/>
  <c r="Q108" i="3"/>
  <c r="O108" i="3"/>
  <c r="M108" i="3"/>
  <c r="K108" i="3"/>
  <c r="I108" i="3"/>
  <c r="G108" i="3"/>
  <c r="E108" i="3"/>
  <c r="A108" i="3"/>
  <c r="U107" i="3"/>
  <c r="S107" i="3"/>
  <c r="Q107" i="3"/>
  <c r="O107" i="3"/>
  <c r="M107" i="3"/>
  <c r="K107" i="3"/>
  <c r="I107" i="3"/>
  <c r="G107" i="3"/>
  <c r="E107" i="3"/>
  <c r="A107" i="3"/>
  <c r="U106" i="3"/>
  <c r="S106" i="3"/>
  <c r="Q106" i="3"/>
  <c r="O106" i="3"/>
  <c r="M106" i="3"/>
  <c r="K106" i="3"/>
  <c r="I106" i="3"/>
  <c r="G106" i="3"/>
  <c r="E106" i="3"/>
  <c r="A106" i="3"/>
  <c r="U105" i="3"/>
  <c r="S105" i="3"/>
  <c r="Q105" i="3"/>
  <c r="O105" i="3"/>
  <c r="M105" i="3"/>
  <c r="K105" i="3"/>
  <c r="I105" i="3"/>
  <c r="G105" i="3"/>
  <c r="E105" i="3"/>
  <c r="A105" i="3"/>
  <c r="U104" i="3"/>
  <c r="S104" i="3"/>
  <c r="Q104" i="3"/>
  <c r="O104" i="3"/>
  <c r="M104" i="3"/>
  <c r="K104" i="3"/>
  <c r="I104" i="3"/>
  <c r="G104" i="3"/>
  <c r="E104" i="3"/>
  <c r="A104" i="3"/>
  <c r="U103" i="3"/>
  <c r="S103" i="3"/>
  <c r="Q103" i="3"/>
  <c r="O103" i="3"/>
  <c r="M103" i="3"/>
  <c r="K103" i="3"/>
  <c r="I103" i="3"/>
  <c r="G103" i="3"/>
  <c r="E103" i="3"/>
  <c r="A103" i="3"/>
  <c r="U102" i="3"/>
  <c r="I47" i="2" s="1"/>
  <c r="J47" i="2" s="1"/>
  <c r="S102" i="3"/>
  <c r="M42" i="2" s="1"/>
  <c r="N42" i="2" s="1"/>
  <c r="Q102" i="3"/>
  <c r="O102" i="3"/>
  <c r="M102" i="3"/>
  <c r="I32" i="2" s="1"/>
  <c r="J32" i="2" s="1"/>
  <c r="K102" i="3"/>
  <c r="I27" i="2" s="1"/>
  <c r="J27" i="2" s="1"/>
  <c r="I102" i="3"/>
  <c r="G102" i="3"/>
  <c r="E102" i="3"/>
  <c r="M12" i="2" s="1"/>
  <c r="N12" i="2" s="1"/>
  <c r="A102" i="3"/>
  <c r="U101" i="3"/>
  <c r="S101" i="3"/>
  <c r="Q101" i="3"/>
  <c r="M37" i="2" s="1"/>
  <c r="N37" i="2" s="1"/>
  <c r="O101" i="3"/>
  <c r="M101" i="3"/>
  <c r="K101" i="3"/>
  <c r="I101" i="3"/>
  <c r="M22" i="2" s="1"/>
  <c r="N22" i="2" s="1"/>
  <c r="G101" i="3"/>
  <c r="M17" i="2" s="1"/>
  <c r="N17" i="2" s="1"/>
  <c r="E101" i="3"/>
  <c r="A101" i="3"/>
  <c r="U100" i="3"/>
  <c r="S100" i="3"/>
  <c r="Q100" i="3"/>
  <c r="O100" i="3"/>
  <c r="M100" i="3"/>
  <c r="K100" i="3"/>
  <c r="I100" i="3"/>
  <c r="G100" i="3"/>
  <c r="E100" i="3"/>
  <c r="A100" i="3"/>
  <c r="U99" i="3"/>
  <c r="S99" i="3"/>
  <c r="Q99" i="3"/>
  <c r="O99" i="3"/>
  <c r="M99" i="3"/>
  <c r="K99" i="3"/>
  <c r="I99" i="3"/>
  <c r="G99" i="3"/>
  <c r="E99" i="3"/>
  <c r="A99" i="3"/>
  <c r="U98" i="3"/>
  <c r="S98" i="3"/>
  <c r="Q98" i="3"/>
  <c r="O98" i="3"/>
  <c r="M98" i="3"/>
  <c r="K98" i="3"/>
  <c r="I98" i="3"/>
  <c r="G98" i="3"/>
  <c r="E98" i="3"/>
  <c r="A98" i="3"/>
  <c r="U97" i="3"/>
  <c r="S97" i="3"/>
  <c r="Q97" i="3"/>
  <c r="O97" i="3"/>
  <c r="M97" i="3"/>
  <c r="K97" i="3"/>
  <c r="I97" i="3"/>
  <c r="G97" i="3"/>
  <c r="E97" i="3"/>
  <c r="A97" i="3"/>
  <c r="U96" i="3"/>
  <c r="S96" i="3"/>
  <c r="Q96" i="3"/>
  <c r="O96" i="3"/>
  <c r="M96" i="3"/>
  <c r="K96" i="3"/>
  <c r="I96" i="3"/>
  <c r="G96" i="3"/>
  <c r="E96" i="3"/>
  <c r="A96" i="3"/>
  <c r="U95" i="3"/>
  <c r="S95" i="3"/>
  <c r="Q95" i="3"/>
  <c r="O95" i="3"/>
  <c r="M95" i="3"/>
  <c r="K95" i="3"/>
  <c r="I95" i="3"/>
  <c r="G95" i="3"/>
  <c r="E95" i="3"/>
  <c r="A95" i="3"/>
  <c r="U94" i="3"/>
  <c r="S94" i="3"/>
  <c r="Q94" i="3"/>
  <c r="O94" i="3"/>
  <c r="M94" i="3"/>
  <c r="K94" i="3"/>
  <c r="I94" i="3"/>
  <c r="G94" i="3"/>
  <c r="E94" i="3"/>
  <c r="A94" i="3"/>
  <c r="U93" i="3"/>
  <c r="S93" i="3"/>
  <c r="Q93" i="3"/>
  <c r="O93" i="3"/>
  <c r="M93" i="3"/>
  <c r="K93" i="3"/>
  <c r="I93" i="3"/>
  <c r="G93" i="3"/>
  <c r="E93" i="3"/>
  <c r="A93" i="3"/>
  <c r="U92" i="3"/>
  <c r="S92" i="3"/>
  <c r="Q92" i="3"/>
  <c r="O92" i="3"/>
  <c r="M92" i="3"/>
  <c r="K92" i="3"/>
  <c r="I92" i="3"/>
  <c r="G92" i="3"/>
  <c r="E92" i="3"/>
  <c r="A92" i="3"/>
  <c r="U91" i="3"/>
  <c r="S91" i="3"/>
  <c r="Q91" i="3"/>
  <c r="O91" i="3"/>
  <c r="M91" i="3"/>
  <c r="K91" i="3"/>
  <c r="I91" i="3"/>
  <c r="G91" i="3"/>
  <c r="E91" i="3"/>
  <c r="A91" i="3"/>
  <c r="U90" i="3"/>
  <c r="S90" i="3"/>
  <c r="Q90" i="3"/>
  <c r="O90" i="3"/>
  <c r="M90" i="3"/>
  <c r="K90" i="3"/>
  <c r="I90" i="3"/>
  <c r="G90" i="3"/>
  <c r="E90" i="3"/>
  <c r="A90" i="3"/>
  <c r="U89" i="3"/>
  <c r="S89" i="3"/>
  <c r="Q89" i="3"/>
  <c r="O89" i="3"/>
  <c r="M89" i="3"/>
  <c r="K89" i="3"/>
  <c r="I89" i="3"/>
  <c r="G89" i="3"/>
  <c r="E89" i="3"/>
  <c r="A89" i="3"/>
  <c r="U88" i="3"/>
  <c r="S88" i="3"/>
  <c r="Q88" i="3"/>
  <c r="O88" i="3"/>
  <c r="M88" i="3"/>
  <c r="K88" i="3"/>
  <c r="I88" i="3"/>
  <c r="G88" i="3"/>
  <c r="E88" i="3"/>
  <c r="A88" i="3"/>
  <c r="U87" i="3"/>
  <c r="S87" i="3"/>
  <c r="Q87" i="3"/>
  <c r="O87" i="3"/>
  <c r="M87" i="3"/>
  <c r="K87" i="3"/>
  <c r="I87" i="3"/>
  <c r="G87" i="3"/>
  <c r="E87" i="3"/>
  <c r="A87" i="3"/>
  <c r="U86" i="3"/>
  <c r="S86" i="3"/>
  <c r="Q86" i="3"/>
  <c r="O86" i="3"/>
  <c r="M86" i="3"/>
  <c r="K86" i="3"/>
  <c r="I86" i="3"/>
  <c r="G86" i="3"/>
  <c r="E86" i="3"/>
  <c r="A86" i="3"/>
  <c r="U85" i="3"/>
  <c r="S85" i="3"/>
  <c r="Q85" i="3"/>
  <c r="O85" i="3"/>
  <c r="M85" i="3"/>
  <c r="K85" i="3"/>
  <c r="I85" i="3"/>
  <c r="G85" i="3"/>
  <c r="E85" i="3"/>
  <c r="A85" i="3"/>
  <c r="U84" i="3"/>
  <c r="S84" i="3"/>
  <c r="Q84" i="3"/>
  <c r="O84" i="3"/>
  <c r="M84" i="3"/>
  <c r="K84" i="3"/>
  <c r="I84" i="3"/>
  <c r="G84" i="3"/>
  <c r="E84" i="3"/>
  <c r="A84" i="3"/>
  <c r="U83" i="3"/>
  <c r="S83" i="3"/>
  <c r="Q83" i="3"/>
  <c r="O83" i="3"/>
  <c r="M83" i="3"/>
  <c r="K83" i="3"/>
  <c r="I83" i="3"/>
  <c r="G83" i="3"/>
  <c r="E83" i="3"/>
  <c r="A83" i="3"/>
  <c r="U82" i="3"/>
  <c r="S82" i="3"/>
  <c r="Q82" i="3"/>
  <c r="O82" i="3"/>
  <c r="M82" i="3"/>
  <c r="K82" i="3"/>
  <c r="I82" i="3"/>
  <c r="G82" i="3"/>
  <c r="E82" i="3"/>
  <c r="A82" i="3"/>
  <c r="U81" i="3"/>
  <c r="S81" i="3"/>
  <c r="Q81" i="3"/>
  <c r="O81" i="3"/>
  <c r="M81" i="3"/>
  <c r="K81" i="3"/>
  <c r="I81" i="3"/>
  <c r="G81" i="3"/>
  <c r="E81" i="3"/>
  <c r="A81" i="3"/>
  <c r="U80" i="3"/>
  <c r="S80" i="3"/>
  <c r="Q80" i="3"/>
  <c r="O80" i="3"/>
  <c r="M80" i="3"/>
  <c r="K80" i="3"/>
  <c r="I80" i="3"/>
  <c r="G80" i="3"/>
  <c r="E80" i="3"/>
  <c r="A80" i="3"/>
  <c r="U79" i="3"/>
  <c r="S79" i="3"/>
  <c r="Q79" i="3"/>
  <c r="O79" i="3"/>
  <c r="M79" i="3"/>
  <c r="K79" i="3"/>
  <c r="I79" i="3"/>
  <c r="G79" i="3"/>
  <c r="E79" i="3"/>
  <c r="A79" i="3"/>
  <c r="U78" i="3"/>
  <c r="S78" i="3"/>
  <c r="Q78" i="3"/>
  <c r="O78" i="3"/>
  <c r="M78" i="3"/>
  <c r="K78" i="3"/>
  <c r="I78" i="3"/>
  <c r="G78" i="3"/>
  <c r="E78" i="3"/>
  <c r="A78" i="3"/>
  <c r="U77" i="3"/>
  <c r="S77" i="3"/>
  <c r="Q77" i="3"/>
  <c r="O77" i="3"/>
  <c r="M77" i="3"/>
  <c r="K77" i="3"/>
  <c r="I77" i="3"/>
  <c r="G77" i="3"/>
  <c r="E77" i="3"/>
  <c r="A77" i="3"/>
  <c r="U76" i="3"/>
  <c r="S76" i="3"/>
  <c r="Q76" i="3"/>
  <c r="O76" i="3"/>
  <c r="M76" i="3"/>
  <c r="K76" i="3"/>
  <c r="I76" i="3"/>
  <c r="G76" i="3"/>
  <c r="E76" i="3"/>
  <c r="A76" i="3"/>
  <c r="U75" i="3"/>
  <c r="S75" i="3"/>
  <c r="Q75" i="3"/>
  <c r="O75" i="3"/>
  <c r="M75" i="3"/>
  <c r="K75" i="3"/>
  <c r="I75" i="3"/>
  <c r="G75" i="3"/>
  <c r="E75" i="3"/>
  <c r="A75" i="3"/>
  <c r="U74" i="3"/>
  <c r="S74" i="3"/>
  <c r="Q74" i="3"/>
  <c r="O74" i="3"/>
  <c r="M74" i="3"/>
  <c r="K74" i="3"/>
  <c r="I74" i="3"/>
  <c r="G74" i="3"/>
  <c r="E74" i="3"/>
  <c r="A74" i="3"/>
  <c r="U73" i="3"/>
  <c r="S73" i="3"/>
  <c r="Q73" i="3"/>
  <c r="O73" i="3"/>
  <c r="M73" i="3"/>
  <c r="K73" i="3"/>
  <c r="I73" i="3"/>
  <c r="G73" i="3"/>
  <c r="E73" i="3"/>
  <c r="A73" i="3"/>
  <c r="U72" i="3"/>
  <c r="S72" i="3"/>
  <c r="Q72" i="3"/>
  <c r="O72" i="3"/>
  <c r="M72" i="3"/>
  <c r="K72" i="3"/>
  <c r="I72" i="3"/>
  <c r="G72" i="3"/>
  <c r="E72" i="3"/>
  <c r="A72" i="3"/>
  <c r="U71" i="3"/>
  <c r="S71" i="3"/>
  <c r="Q71" i="3"/>
  <c r="O71" i="3"/>
  <c r="M71" i="3"/>
  <c r="K71" i="3"/>
  <c r="I71" i="3"/>
  <c r="G71" i="3"/>
  <c r="E71" i="3"/>
  <c r="A71" i="3"/>
  <c r="U70" i="3"/>
  <c r="S70" i="3"/>
  <c r="Q70" i="3"/>
  <c r="O70" i="3"/>
  <c r="M70" i="3"/>
  <c r="K70" i="3"/>
  <c r="I70" i="3"/>
  <c r="G70" i="3"/>
  <c r="E70" i="3"/>
  <c r="A70" i="3"/>
  <c r="U69" i="3"/>
  <c r="S69" i="3"/>
  <c r="Q69" i="3"/>
  <c r="O69" i="3"/>
  <c r="M69" i="3"/>
  <c r="K69" i="3"/>
  <c r="I69" i="3"/>
  <c r="G69" i="3"/>
  <c r="E69" i="3"/>
  <c r="A69" i="3"/>
  <c r="U68" i="3"/>
  <c r="S68" i="3"/>
  <c r="Q68" i="3"/>
  <c r="O68" i="3"/>
  <c r="M68" i="3"/>
  <c r="K68" i="3"/>
  <c r="I68" i="3"/>
  <c r="G68" i="3"/>
  <c r="E68" i="3"/>
  <c r="A68" i="3"/>
  <c r="U67" i="3"/>
  <c r="S67" i="3"/>
  <c r="Q67" i="3"/>
  <c r="O67" i="3"/>
  <c r="M67" i="3"/>
  <c r="K67" i="3"/>
  <c r="I67" i="3"/>
  <c r="G67" i="3"/>
  <c r="E67" i="3"/>
  <c r="A67" i="3"/>
  <c r="U66" i="3"/>
  <c r="S66" i="3"/>
  <c r="Q66" i="3"/>
  <c r="O66" i="3"/>
  <c r="M66" i="3"/>
  <c r="K66" i="3"/>
  <c r="I66" i="3"/>
  <c r="G66" i="3"/>
  <c r="E66" i="3"/>
  <c r="A66" i="3"/>
  <c r="U65" i="3"/>
  <c r="S65" i="3"/>
  <c r="Q65" i="3"/>
  <c r="O65" i="3"/>
  <c r="M65" i="3"/>
  <c r="K65" i="3"/>
  <c r="I65" i="3"/>
  <c r="G65" i="3"/>
  <c r="E65" i="3"/>
  <c r="A65" i="3"/>
  <c r="U64" i="3"/>
  <c r="S64" i="3"/>
  <c r="Q64" i="3"/>
  <c r="O64" i="3"/>
  <c r="M64" i="3"/>
  <c r="K64" i="3"/>
  <c r="I64" i="3"/>
  <c r="G64" i="3"/>
  <c r="E64" i="3"/>
  <c r="A64" i="3"/>
  <c r="U63" i="3"/>
  <c r="S63" i="3"/>
  <c r="Q63" i="3"/>
  <c r="O63" i="3"/>
  <c r="M63" i="3"/>
  <c r="K63" i="3"/>
  <c r="I63" i="3"/>
  <c r="G63" i="3"/>
  <c r="E63" i="3"/>
  <c r="A63" i="3"/>
  <c r="U62" i="3"/>
  <c r="S62" i="3"/>
  <c r="Q62" i="3"/>
  <c r="O62" i="3"/>
  <c r="M62" i="3"/>
  <c r="K62" i="3"/>
  <c r="I62" i="3"/>
  <c r="G62" i="3"/>
  <c r="E62" i="3"/>
  <c r="A62" i="3"/>
  <c r="U61" i="3"/>
  <c r="S61" i="3"/>
  <c r="Q61" i="3"/>
  <c r="O61" i="3"/>
  <c r="M61" i="3"/>
  <c r="K61" i="3"/>
  <c r="I61" i="3"/>
  <c r="G61" i="3"/>
  <c r="E61" i="3"/>
  <c r="A61" i="3"/>
  <c r="U60" i="3"/>
  <c r="S60" i="3"/>
  <c r="Q60" i="3"/>
  <c r="O60" i="3"/>
  <c r="M60" i="3"/>
  <c r="K60" i="3"/>
  <c r="I60" i="3"/>
  <c r="G60" i="3"/>
  <c r="E60" i="3"/>
  <c r="A60" i="3"/>
  <c r="U59" i="3"/>
  <c r="S59" i="3"/>
  <c r="Q59" i="3"/>
  <c r="O59" i="3"/>
  <c r="M59" i="3"/>
  <c r="K59" i="3"/>
  <c r="I59" i="3"/>
  <c r="G59" i="3"/>
  <c r="E59" i="3"/>
  <c r="A59" i="3"/>
  <c r="U58" i="3"/>
  <c r="S58" i="3"/>
  <c r="Q58" i="3"/>
  <c r="O58" i="3"/>
  <c r="M58" i="3"/>
  <c r="K58" i="3"/>
  <c r="I58" i="3"/>
  <c r="G58" i="3"/>
  <c r="E58" i="3"/>
  <c r="A58" i="3"/>
  <c r="U57" i="3"/>
  <c r="S57" i="3"/>
  <c r="Q57" i="3"/>
  <c r="I36" i="2" s="1"/>
  <c r="J36" i="2" s="1"/>
  <c r="O57" i="3"/>
  <c r="M57" i="3"/>
  <c r="K57" i="3"/>
  <c r="I57" i="3"/>
  <c r="I21" i="2" s="1"/>
  <c r="J21" i="2" s="1"/>
  <c r="G57" i="3"/>
  <c r="I16" i="2" s="1"/>
  <c r="J16" i="2" s="1"/>
  <c r="E57" i="3"/>
  <c r="A57" i="3"/>
  <c r="U56" i="3"/>
  <c r="M46" i="2" s="1"/>
  <c r="N46" i="2" s="1"/>
  <c r="S56" i="3"/>
  <c r="I41" i="2" s="1"/>
  <c r="J41" i="2" s="1"/>
  <c r="Q56" i="3"/>
  <c r="O56" i="3"/>
  <c r="M56" i="3"/>
  <c r="M31" i="2" s="1"/>
  <c r="N31" i="2" s="1"/>
  <c r="K56" i="3"/>
  <c r="M26" i="2" s="1"/>
  <c r="N26" i="2" s="1"/>
  <c r="I56" i="3"/>
  <c r="G56" i="3"/>
  <c r="E56" i="3"/>
  <c r="I11" i="2" s="1"/>
  <c r="J11" i="2" s="1"/>
  <c r="A56" i="3"/>
  <c r="U55" i="3"/>
  <c r="S55" i="3"/>
  <c r="Q55" i="3"/>
  <c r="O55" i="3"/>
  <c r="M55" i="3"/>
  <c r="K55" i="3"/>
  <c r="I55" i="3"/>
  <c r="G55" i="3"/>
  <c r="E55" i="3"/>
  <c r="A55" i="3"/>
  <c r="U54" i="3"/>
  <c r="S54" i="3"/>
  <c r="Q54" i="3"/>
  <c r="O54" i="3"/>
  <c r="M54" i="3"/>
  <c r="K54" i="3"/>
  <c r="I54" i="3"/>
  <c r="G54" i="3"/>
  <c r="E54" i="3"/>
  <c r="A54" i="3"/>
  <c r="U53" i="3"/>
  <c r="S53" i="3"/>
  <c r="Q53" i="3"/>
  <c r="O53" i="3"/>
  <c r="M53" i="3"/>
  <c r="K53" i="3"/>
  <c r="I53" i="3"/>
  <c r="G53" i="3"/>
  <c r="E53" i="3"/>
  <c r="A53" i="3"/>
  <c r="U52" i="3"/>
  <c r="S52" i="3"/>
  <c r="Q52" i="3"/>
  <c r="O52" i="3"/>
  <c r="M52" i="3"/>
  <c r="K52" i="3"/>
  <c r="I52" i="3"/>
  <c r="G52" i="3"/>
  <c r="E52" i="3"/>
  <c r="A52" i="3"/>
  <c r="U51" i="3"/>
  <c r="S51" i="3"/>
  <c r="Q51" i="3"/>
  <c r="O51" i="3"/>
  <c r="M51" i="3"/>
  <c r="K51" i="3"/>
  <c r="I51" i="3"/>
  <c r="G51" i="3"/>
  <c r="E51" i="3"/>
  <c r="A51" i="3"/>
  <c r="U50" i="3"/>
  <c r="S50" i="3"/>
  <c r="Q50" i="3"/>
  <c r="O50" i="3"/>
  <c r="M50" i="3"/>
  <c r="K50" i="3"/>
  <c r="I50" i="3"/>
  <c r="G50" i="3"/>
  <c r="E50" i="3"/>
  <c r="A50" i="3"/>
  <c r="U49" i="3"/>
  <c r="S49" i="3"/>
  <c r="Q49" i="3"/>
  <c r="O49" i="3"/>
  <c r="M49" i="3"/>
  <c r="K49" i="3"/>
  <c r="I49" i="3"/>
  <c r="G49" i="3"/>
  <c r="E49" i="3"/>
  <c r="A49" i="3"/>
  <c r="U48" i="3"/>
  <c r="S48" i="3"/>
  <c r="Q48" i="3"/>
  <c r="O48" i="3"/>
  <c r="M48" i="3"/>
  <c r="K48" i="3"/>
  <c r="I48" i="3"/>
  <c r="G48" i="3"/>
  <c r="E48" i="3"/>
  <c r="A48" i="3"/>
  <c r="U47" i="3"/>
  <c r="S47" i="3"/>
  <c r="Q47" i="3"/>
  <c r="O47" i="3"/>
  <c r="M47" i="3"/>
  <c r="K47" i="3"/>
  <c r="I47" i="3"/>
  <c r="G47" i="3"/>
  <c r="E47" i="3"/>
  <c r="A47" i="3"/>
  <c r="U46" i="3"/>
  <c r="S46" i="3"/>
  <c r="Q46" i="3"/>
  <c r="O46" i="3"/>
  <c r="M46" i="3"/>
  <c r="K46" i="3"/>
  <c r="I46" i="3"/>
  <c r="G46" i="3"/>
  <c r="E46" i="3"/>
  <c r="A46" i="3"/>
  <c r="U45" i="3"/>
  <c r="S45" i="3"/>
  <c r="Q45" i="3"/>
  <c r="O45" i="3"/>
  <c r="M45" i="3"/>
  <c r="K45" i="3"/>
  <c r="I45" i="3"/>
  <c r="G45" i="3"/>
  <c r="E45" i="3"/>
  <c r="A45" i="3"/>
  <c r="U44" i="3"/>
  <c r="S44" i="3"/>
  <c r="Q44" i="3"/>
  <c r="O44" i="3"/>
  <c r="M44" i="3"/>
  <c r="K44" i="3"/>
  <c r="I44" i="3"/>
  <c r="G44" i="3"/>
  <c r="E44" i="3"/>
  <c r="A44" i="3"/>
  <c r="U43" i="3"/>
  <c r="S43" i="3"/>
  <c r="Q43" i="3"/>
  <c r="O43" i="3"/>
  <c r="M43" i="3"/>
  <c r="K43" i="3"/>
  <c r="I43" i="3"/>
  <c r="G43" i="3"/>
  <c r="E43" i="3"/>
  <c r="A43" i="3"/>
  <c r="U42" i="3"/>
  <c r="S42" i="3"/>
  <c r="Q42" i="3"/>
  <c r="O42" i="3"/>
  <c r="M42" i="3"/>
  <c r="K42" i="3"/>
  <c r="I42" i="3"/>
  <c r="G42" i="3"/>
  <c r="E42" i="3"/>
  <c r="A42" i="3"/>
  <c r="U41" i="3"/>
  <c r="S41" i="3"/>
  <c r="Q41" i="3"/>
  <c r="O41" i="3"/>
  <c r="M41" i="3"/>
  <c r="K41" i="3"/>
  <c r="I41" i="3"/>
  <c r="G41" i="3"/>
  <c r="E41" i="3"/>
  <c r="A41" i="3"/>
  <c r="U40" i="3"/>
  <c r="S40" i="3"/>
  <c r="Q40" i="3"/>
  <c r="O40" i="3"/>
  <c r="M40" i="3"/>
  <c r="K40" i="3"/>
  <c r="I40" i="3"/>
  <c r="G40" i="3"/>
  <c r="E40" i="3"/>
  <c r="A40" i="3"/>
  <c r="U39" i="3"/>
  <c r="S39" i="3"/>
  <c r="Q39" i="3"/>
  <c r="O39" i="3"/>
  <c r="M39" i="3"/>
  <c r="K39" i="3"/>
  <c r="I39" i="3"/>
  <c r="G39" i="3"/>
  <c r="E39" i="3"/>
  <c r="A39" i="3"/>
  <c r="U38" i="3"/>
  <c r="S38" i="3"/>
  <c r="Q38" i="3"/>
  <c r="O38" i="3"/>
  <c r="M38" i="3"/>
  <c r="K38" i="3"/>
  <c r="I38" i="3"/>
  <c r="G38" i="3"/>
  <c r="E38" i="3"/>
  <c r="A38" i="3"/>
  <c r="U37" i="3"/>
  <c r="S37" i="3"/>
  <c r="Q37" i="3"/>
  <c r="O37" i="3"/>
  <c r="M37" i="3"/>
  <c r="K37" i="3"/>
  <c r="I37" i="3"/>
  <c r="G37" i="3"/>
  <c r="E37" i="3"/>
  <c r="A37" i="3"/>
  <c r="U36" i="3"/>
  <c r="S36" i="3"/>
  <c r="Q36" i="3"/>
  <c r="O36" i="3"/>
  <c r="M36" i="3"/>
  <c r="K36" i="3"/>
  <c r="I36" i="3"/>
  <c r="G36" i="3"/>
  <c r="E36" i="3"/>
  <c r="A36" i="3"/>
  <c r="U35" i="3"/>
  <c r="S35" i="3"/>
  <c r="Q35" i="3"/>
  <c r="O35" i="3"/>
  <c r="M35" i="3"/>
  <c r="K35" i="3"/>
  <c r="I35" i="3"/>
  <c r="G35" i="3"/>
  <c r="E35" i="3"/>
  <c r="A35" i="3"/>
  <c r="U34" i="3"/>
  <c r="S34" i="3"/>
  <c r="Q34" i="3"/>
  <c r="O34" i="3"/>
  <c r="M34" i="3"/>
  <c r="K34" i="3"/>
  <c r="I34" i="3"/>
  <c r="G34" i="3"/>
  <c r="E34" i="3"/>
  <c r="A34" i="3"/>
  <c r="U33" i="3"/>
  <c r="S33" i="3"/>
  <c r="Q33" i="3"/>
  <c r="O33" i="3"/>
  <c r="M33" i="3"/>
  <c r="K33" i="3"/>
  <c r="I33" i="3"/>
  <c r="G33" i="3"/>
  <c r="E33" i="3"/>
  <c r="A33" i="3"/>
  <c r="U32" i="3"/>
  <c r="S32" i="3"/>
  <c r="Q32" i="3"/>
  <c r="O32" i="3"/>
  <c r="M32" i="3"/>
  <c r="K32" i="3"/>
  <c r="I32" i="3"/>
  <c r="G32" i="3"/>
  <c r="E32" i="3"/>
  <c r="A32" i="3"/>
  <c r="U31" i="3"/>
  <c r="S31" i="3"/>
  <c r="Q31" i="3"/>
  <c r="O31" i="3"/>
  <c r="M31" i="3"/>
  <c r="K31" i="3"/>
  <c r="I31" i="3"/>
  <c r="G31" i="3"/>
  <c r="E31" i="3"/>
  <c r="A31" i="3"/>
  <c r="U30" i="3"/>
  <c r="S30" i="3"/>
  <c r="Q30" i="3"/>
  <c r="O30" i="3"/>
  <c r="M30" i="3"/>
  <c r="K30" i="3"/>
  <c r="I30" i="3"/>
  <c r="G30" i="3"/>
  <c r="E30" i="3"/>
  <c r="A30" i="3"/>
  <c r="U29" i="3"/>
  <c r="S29" i="3"/>
  <c r="Q29" i="3"/>
  <c r="O29" i="3"/>
  <c r="M29" i="3"/>
  <c r="K29" i="3"/>
  <c r="I29" i="3"/>
  <c r="G29" i="3"/>
  <c r="E29" i="3"/>
  <c r="A29" i="3"/>
  <c r="U28" i="3"/>
  <c r="S28" i="3"/>
  <c r="Q28" i="3"/>
  <c r="O28" i="3"/>
  <c r="M28" i="3"/>
  <c r="K28" i="3"/>
  <c r="I28" i="3"/>
  <c r="G28" i="3"/>
  <c r="E28" i="3"/>
  <c r="A28" i="3"/>
  <c r="U27" i="3"/>
  <c r="S27" i="3"/>
  <c r="Q27" i="3"/>
  <c r="O27" i="3"/>
  <c r="M27" i="3"/>
  <c r="K27" i="3"/>
  <c r="I27" i="3"/>
  <c r="G27" i="3"/>
  <c r="E27" i="3"/>
  <c r="A27" i="3"/>
  <c r="U26" i="3"/>
  <c r="S26" i="3"/>
  <c r="Q26" i="3"/>
  <c r="O26" i="3"/>
  <c r="M26" i="3"/>
  <c r="K26" i="3"/>
  <c r="I26" i="3"/>
  <c r="G26" i="3"/>
  <c r="E26" i="3"/>
  <c r="A26" i="3"/>
  <c r="U25" i="3"/>
  <c r="S25" i="3"/>
  <c r="Q25" i="3"/>
  <c r="O25" i="3"/>
  <c r="M25" i="3"/>
  <c r="K25" i="3"/>
  <c r="I25" i="3"/>
  <c r="G25" i="3"/>
  <c r="E25" i="3"/>
  <c r="A25" i="3"/>
  <c r="U24" i="3"/>
  <c r="S24" i="3"/>
  <c r="Q24" i="3"/>
  <c r="O24" i="3"/>
  <c r="M24" i="3"/>
  <c r="K24" i="3"/>
  <c r="I24" i="3"/>
  <c r="G24" i="3"/>
  <c r="E24" i="3"/>
  <c r="A24" i="3"/>
  <c r="U23" i="3"/>
  <c r="S23" i="3"/>
  <c r="Q23" i="3"/>
  <c r="O23" i="3"/>
  <c r="M23" i="3"/>
  <c r="K23" i="3"/>
  <c r="I23" i="3"/>
  <c r="G23" i="3"/>
  <c r="E23" i="3"/>
  <c r="A23" i="3"/>
  <c r="U22" i="3"/>
  <c r="S22" i="3"/>
  <c r="Q22" i="3"/>
  <c r="O22" i="3"/>
  <c r="M22" i="3"/>
  <c r="K22" i="3"/>
  <c r="I22" i="3"/>
  <c r="G22" i="3"/>
  <c r="E22" i="3"/>
  <c r="A22" i="3"/>
  <c r="U21" i="3"/>
  <c r="S21" i="3"/>
  <c r="Q21" i="3"/>
  <c r="O21" i="3"/>
  <c r="M21" i="3"/>
  <c r="K21" i="3"/>
  <c r="I21" i="3"/>
  <c r="G21" i="3"/>
  <c r="E21" i="3"/>
  <c r="A21" i="3"/>
  <c r="U20" i="3"/>
  <c r="S20" i="3"/>
  <c r="Q20" i="3"/>
  <c r="O20" i="3"/>
  <c r="M20" i="3"/>
  <c r="K20" i="3"/>
  <c r="I20" i="3"/>
  <c r="G20" i="3"/>
  <c r="E20" i="3"/>
  <c r="A20" i="3"/>
  <c r="U19" i="3"/>
  <c r="S19" i="3"/>
  <c r="Q19" i="3"/>
  <c r="O19" i="3"/>
  <c r="M19" i="3"/>
  <c r="K19" i="3"/>
  <c r="I19" i="3"/>
  <c r="G19" i="3"/>
  <c r="E19" i="3"/>
  <c r="A19" i="3"/>
  <c r="U18" i="3"/>
  <c r="S18" i="3"/>
  <c r="Q18" i="3"/>
  <c r="O18" i="3"/>
  <c r="M18" i="3"/>
  <c r="K18" i="3"/>
  <c r="I18" i="3"/>
  <c r="G18" i="3"/>
  <c r="E18" i="3"/>
  <c r="A18" i="3"/>
  <c r="U17" i="3"/>
  <c r="S17" i="3"/>
  <c r="Q17" i="3"/>
  <c r="O17" i="3"/>
  <c r="M17" i="3"/>
  <c r="K17" i="3"/>
  <c r="I17" i="3"/>
  <c r="G17" i="3"/>
  <c r="E17" i="3"/>
  <c r="A17" i="3"/>
  <c r="U16" i="3"/>
  <c r="S16" i="3"/>
  <c r="Q16" i="3"/>
  <c r="O16" i="3"/>
  <c r="M16" i="3"/>
  <c r="K16" i="3"/>
  <c r="I16" i="3"/>
  <c r="G16" i="3"/>
  <c r="E16" i="3"/>
  <c r="A16" i="3"/>
  <c r="U15" i="3"/>
  <c r="S15" i="3"/>
  <c r="Q15" i="3"/>
  <c r="O15" i="3"/>
  <c r="M15" i="3"/>
  <c r="K15" i="3"/>
  <c r="I15" i="3"/>
  <c r="G15" i="3"/>
  <c r="E15" i="3"/>
  <c r="A15" i="3"/>
  <c r="U14" i="3"/>
  <c r="S14" i="3"/>
  <c r="Q14" i="3"/>
  <c r="O14" i="3"/>
  <c r="M14" i="3"/>
  <c r="K14" i="3"/>
  <c r="I14" i="3"/>
  <c r="G14" i="3"/>
  <c r="E14" i="3"/>
  <c r="A14" i="3"/>
  <c r="U13" i="3"/>
  <c r="S13" i="3"/>
  <c r="Q13" i="3"/>
  <c r="O13" i="3"/>
  <c r="M13" i="3"/>
  <c r="K13" i="3"/>
  <c r="I13" i="3"/>
  <c r="G13" i="3"/>
  <c r="E13" i="3"/>
  <c r="A13" i="3"/>
  <c r="U12" i="3"/>
  <c r="I45" i="2" s="1"/>
  <c r="J45" i="2" s="1"/>
  <c r="S12" i="3"/>
  <c r="M40" i="2" s="1"/>
  <c r="N40" i="2" s="1"/>
  <c r="Q12" i="3"/>
  <c r="O12" i="3"/>
  <c r="M12" i="3"/>
  <c r="I30" i="2" s="1"/>
  <c r="J30" i="2" s="1"/>
  <c r="K12" i="3"/>
  <c r="I25" i="2" s="1"/>
  <c r="J25" i="2" s="1"/>
  <c r="I12" i="3"/>
  <c r="G12" i="3"/>
  <c r="E12" i="3"/>
  <c r="M10" i="2" s="1"/>
  <c r="N10" i="2" s="1"/>
  <c r="A12" i="3"/>
  <c r="U11" i="3"/>
  <c r="S11" i="3"/>
  <c r="Q11" i="3"/>
  <c r="M35" i="2" s="1"/>
  <c r="N35" i="2" s="1"/>
  <c r="O11" i="3"/>
  <c r="M11" i="3"/>
  <c r="K11" i="3"/>
  <c r="I11" i="3"/>
  <c r="M20" i="2" s="1"/>
  <c r="N20" i="2" s="1"/>
  <c r="G11" i="3"/>
  <c r="M15" i="2" s="1"/>
  <c r="N15" i="2" s="1"/>
  <c r="E11" i="3"/>
  <c r="A11" i="3"/>
  <c r="M49" i="2"/>
  <c r="N49" i="2" s="1"/>
  <c r="K49" i="2"/>
  <c r="L49" i="2" s="1"/>
  <c r="I48" i="2"/>
  <c r="J48" i="2" s="1"/>
  <c r="G48" i="2"/>
  <c r="H48" i="2" s="1"/>
  <c r="C47" i="2"/>
  <c r="D47" i="2" s="1"/>
  <c r="M45" i="2"/>
  <c r="N45" i="2" s="1"/>
  <c r="G39" i="2"/>
  <c r="H39" i="2" s="1"/>
  <c r="M38" i="2"/>
  <c r="N38" i="2" s="1"/>
  <c r="C38" i="2"/>
  <c r="D38" i="2" s="1"/>
  <c r="I37" i="2"/>
  <c r="J37" i="2" s="1"/>
  <c r="C36" i="2"/>
  <c r="D36" i="2" s="1"/>
  <c r="M34" i="2"/>
  <c r="N34" i="2" s="1"/>
  <c r="C34" i="2"/>
  <c r="D34" i="2" s="1"/>
  <c r="I33" i="2"/>
  <c r="J33" i="2" s="1"/>
  <c r="E32" i="2"/>
  <c r="F32" i="2" s="1"/>
  <c r="C32" i="2"/>
  <c r="D32" i="2" s="1"/>
  <c r="I24" i="2"/>
  <c r="J24" i="2" s="1"/>
  <c r="K23" i="2"/>
  <c r="L23" i="2" s="1"/>
  <c r="E23" i="2"/>
  <c r="F23" i="2" s="1"/>
  <c r="K21" i="2"/>
  <c r="L21" i="2" s="1"/>
  <c r="E21" i="2"/>
  <c r="F21" i="2" s="1"/>
  <c r="I14" i="2"/>
  <c r="J14" i="2" s="1"/>
  <c r="K13" i="2"/>
  <c r="L13" i="2" s="1"/>
  <c r="E13" i="2"/>
  <c r="F13" i="2" s="1"/>
  <c r="G12" i="2"/>
  <c r="H12" i="2" s="1"/>
  <c r="E11" i="2"/>
  <c r="F11" i="2" s="1"/>
  <c r="K27" i="2" l="1"/>
  <c r="L27" i="2" s="1"/>
  <c r="C15" i="2"/>
  <c r="D15" i="2" s="1"/>
  <c r="M13" i="2"/>
  <c r="N13" i="2" s="1"/>
  <c r="I22" i="2"/>
  <c r="J22" i="2" s="1"/>
  <c r="K30" i="2"/>
  <c r="L30" i="2" s="1"/>
  <c r="E34" i="2"/>
  <c r="F34" i="2" s="1"/>
  <c r="E38" i="2"/>
  <c r="F38" i="2" s="1"/>
  <c r="E47" i="2"/>
  <c r="F47" i="2" s="1"/>
  <c r="G40" i="2"/>
  <c r="H40" i="2" s="1"/>
  <c r="I12" i="2"/>
  <c r="J12" i="2" s="1"/>
  <c r="K19" i="2"/>
  <c r="L19" i="2" s="1"/>
  <c r="M23" i="2"/>
  <c r="N23" i="2" s="1"/>
  <c r="K32" i="2"/>
  <c r="L32" i="2" s="1"/>
  <c r="E36" i="2"/>
  <c r="F36" i="2" s="1"/>
  <c r="C43" i="2"/>
  <c r="D43" i="2" s="1"/>
  <c r="C49" i="2"/>
  <c r="D49" i="2" s="1"/>
  <c r="C25" i="2"/>
  <c r="D25" i="2" s="1"/>
  <c r="C11" i="2"/>
  <c r="D11" i="2" s="1"/>
  <c r="C13" i="2"/>
  <c r="D13" i="2" s="1"/>
  <c r="G14" i="2"/>
  <c r="H14" i="2" s="1"/>
  <c r="G20" i="2"/>
  <c r="H20" i="2" s="1"/>
  <c r="C23" i="2"/>
  <c r="D23" i="2" s="1"/>
  <c r="G24" i="2"/>
  <c r="H24" i="2" s="1"/>
  <c r="M30" i="2"/>
  <c r="N30" i="2" s="1"/>
  <c r="G33" i="2"/>
  <c r="H33" i="2" s="1"/>
  <c r="K34" i="2"/>
  <c r="L34" i="2" s="1"/>
  <c r="G37" i="2"/>
  <c r="H37" i="2" s="1"/>
  <c r="K38" i="2"/>
  <c r="L38" i="2" s="1"/>
  <c r="K45" i="2"/>
  <c r="L45" i="2" s="1"/>
  <c r="K47" i="2"/>
  <c r="L47" i="2" s="1"/>
  <c r="E49" i="2"/>
  <c r="F49" i="2" s="1"/>
  <c r="G16" i="2"/>
  <c r="H16" i="2" s="1"/>
  <c r="I39" i="2"/>
  <c r="J39" i="2" s="1"/>
  <c r="G29" i="2"/>
  <c r="H29" i="2" s="1"/>
  <c r="K17" i="2"/>
  <c r="L17" i="2" s="1"/>
  <c r="I20" i="2"/>
  <c r="J20" i="2" s="1"/>
  <c r="M21" i="2"/>
  <c r="N21" i="2" s="1"/>
  <c r="C30" i="2"/>
  <c r="D30" i="2" s="1"/>
  <c r="G31" i="2"/>
  <c r="H31" i="2" s="1"/>
  <c r="K36" i="2"/>
  <c r="L36" i="2" s="1"/>
  <c r="G42" i="2"/>
  <c r="H42" i="2" s="1"/>
  <c r="K18" i="2"/>
  <c r="L18" i="2" s="1"/>
  <c r="M29" i="2"/>
  <c r="N29" i="2" s="1"/>
  <c r="M44" i="2"/>
  <c r="N44" i="2" s="1"/>
  <c r="G44" i="2"/>
  <c r="H44" i="2" s="1"/>
  <c r="G10" i="2"/>
  <c r="H10" i="2" s="1"/>
  <c r="K11" i="2"/>
  <c r="L11" i="2" s="1"/>
  <c r="G35" i="2"/>
  <c r="H35" i="2" s="1"/>
  <c r="C45" i="2"/>
  <c r="D45" i="2" s="1"/>
  <c r="G46" i="2"/>
  <c r="H46" i="2" s="1"/>
  <c r="C16" i="2"/>
  <c r="D16" i="2" s="1"/>
  <c r="C27" i="2"/>
  <c r="D27" i="2" s="1"/>
  <c r="I10" i="2"/>
  <c r="J10" i="2" s="1"/>
  <c r="M11" i="2"/>
  <c r="N11" i="2" s="1"/>
  <c r="C19" i="2"/>
  <c r="D19" i="2" s="1"/>
  <c r="C21" i="2"/>
  <c r="D21" i="2" s="1"/>
  <c r="G22" i="2"/>
  <c r="H22" i="2" s="1"/>
  <c r="E30" i="2"/>
  <c r="F30" i="2" s="1"/>
  <c r="I31" i="2"/>
  <c r="J31" i="2" s="1"/>
  <c r="M32" i="2"/>
  <c r="N32" i="2" s="1"/>
  <c r="I35" i="2"/>
  <c r="J35" i="2" s="1"/>
  <c r="M36" i="2"/>
  <c r="N36" i="2" s="1"/>
  <c r="E45" i="2"/>
  <c r="F45" i="2" s="1"/>
  <c r="I46" i="2"/>
  <c r="J46" i="2" s="1"/>
  <c r="M47" i="2"/>
  <c r="N47" i="2" s="1"/>
  <c r="G15" i="2"/>
  <c r="H15" i="2" s="1"/>
  <c r="K16" i="2"/>
  <c r="L16" i="2" s="1"/>
  <c r="C18" i="2"/>
  <c r="D18" i="2" s="1"/>
  <c r="E19" i="2"/>
  <c r="F19" i="2" s="1"/>
  <c r="M19" i="2"/>
  <c r="N19" i="2" s="1"/>
  <c r="K25" i="2"/>
  <c r="L25" i="2" s="1"/>
  <c r="G28" i="2"/>
  <c r="H28" i="2" s="1"/>
  <c r="I29" i="2"/>
  <c r="J29" i="2" s="1"/>
  <c r="C41" i="2"/>
  <c r="D41" i="2" s="1"/>
  <c r="K43" i="2"/>
  <c r="L43" i="2" s="1"/>
  <c r="I44" i="2"/>
  <c r="J44" i="2" s="1"/>
  <c r="K10" i="2"/>
  <c r="L10" i="2" s="1"/>
  <c r="C12" i="2"/>
  <c r="D12" i="2" s="1"/>
  <c r="G13" i="2"/>
  <c r="H13" i="2" s="1"/>
  <c r="K14" i="2"/>
  <c r="L14" i="2" s="1"/>
  <c r="C17" i="2"/>
  <c r="D17" i="2" s="1"/>
  <c r="G19" i="2"/>
  <c r="H19" i="2" s="1"/>
  <c r="K20" i="2"/>
  <c r="L20" i="2" s="1"/>
  <c r="C22" i="2"/>
  <c r="D22" i="2" s="1"/>
  <c r="K22" i="2"/>
  <c r="L22" i="2" s="1"/>
  <c r="K24" i="2"/>
  <c r="L24" i="2" s="1"/>
  <c r="G26" i="2"/>
  <c r="H26" i="2" s="1"/>
  <c r="K29" i="2"/>
  <c r="L29" i="2" s="1"/>
  <c r="C31" i="2"/>
  <c r="D31" i="2" s="1"/>
  <c r="G32" i="2"/>
  <c r="H32" i="2" s="1"/>
  <c r="G34" i="2"/>
  <c r="H34" i="2" s="1"/>
  <c r="K35" i="2"/>
  <c r="L35" i="2" s="1"/>
  <c r="C37" i="2"/>
  <c r="D37" i="2" s="1"/>
  <c r="K37" i="2"/>
  <c r="L37" i="2" s="1"/>
  <c r="C39" i="2"/>
  <c r="D39" i="2" s="1"/>
  <c r="C44" i="2"/>
  <c r="D44" i="2" s="1"/>
  <c r="C46" i="2"/>
  <c r="D46" i="2" s="1"/>
  <c r="G47" i="2"/>
  <c r="H47" i="2" s="1"/>
  <c r="G49" i="2"/>
  <c r="H49" i="2" s="1"/>
  <c r="C10" i="2"/>
  <c r="D10" i="2" s="1"/>
  <c r="G11" i="2"/>
  <c r="H11" i="2" s="1"/>
  <c r="K12" i="2"/>
  <c r="L12" i="2" s="1"/>
  <c r="C14" i="2"/>
  <c r="D14" i="2" s="1"/>
  <c r="K15" i="2"/>
  <c r="L15" i="2" s="1"/>
  <c r="G18" i="2"/>
  <c r="H18" i="2" s="1"/>
  <c r="C20" i="2"/>
  <c r="D20" i="2" s="1"/>
  <c r="G21" i="2"/>
  <c r="H21" i="2" s="1"/>
  <c r="G23" i="2"/>
  <c r="H23" i="2" s="1"/>
  <c r="C24" i="2"/>
  <c r="D24" i="2" s="1"/>
  <c r="G30" i="2"/>
  <c r="H30" i="2" s="1"/>
  <c r="K31" i="2"/>
  <c r="L31" i="2" s="1"/>
  <c r="C33" i="2"/>
  <c r="D33" i="2" s="1"/>
  <c r="K33" i="2"/>
  <c r="L33" i="2" s="1"/>
  <c r="C35" i="2"/>
  <c r="D35" i="2" s="1"/>
  <c r="G36" i="2"/>
  <c r="H36" i="2" s="1"/>
  <c r="G38" i="2"/>
  <c r="H38" i="2" s="1"/>
  <c r="K39" i="2"/>
  <c r="L39" i="2" s="1"/>
  <c r="K41" i="2"/>
  <c r="L41" i="2" s="1"/>
  <c r="G45" i="2"/>
  <c r="H45" i="2" s="1"/>
  <c r="K46" i="2"/>
  <c r="L46" i="2" s="1"/>
  <c r="C48" i="2"/>
  <c r="D48" i="2" s="1"/>
  <c r="K48" i="2"/>
  <c r="L48" i="2" s="1"/>
  <c r="E10" i="2"/>
  <c r="F10" i="2" s="1"/>
  <c r="E12" i="2"/>
  <c r="F12" i="2" s="1"/>
  <c r="E14" i="2"/>
  <c r="F14" i="2" s="1"/>
  <c r="G17" i="2"/>
  <c r="H17" i="2" s="1"/>
  <c r="E20" i="2"/>
  <c r="F20" i="2" s="1"/>
  <c r="E22" i="2"/>
  <c r="F22" i="2" s="1"/>
  <c r="E24" i="2"/>
  <c r="F24" i="2" s="1"/>
  <c r="E29" i="2"/>
  <c r="F29" i="2" s="1"/>
  <c r="E31" i="2"/>
  <c r="F31" i="2" s="1"/>
  <c r="E33" i="2"/>
  <c r="F33" i="2" s="1"/>
  <c r="E35" i="2"/>
  <c r="F35" i="2" s="1"/>
  <c r="E37" i="2"/>
  <c r="F37" i="2" s="1"/>
  <c r="E39" i="2"/>
  <c r="F39" i="2" s="1"/>
  <c r="E44" i="2"/>
  <c r="F44" i="2" s="1"/>
  <c r="E46" i="2"/>
  <c r="F46" i="2" s="1"/>
  <c r="E48" i="2"/>
  <c r="F48" i="2" s="1"/>
  <c r="E25" i="2"/>
  <c r="F25" i="2" s="1"/>
  <c r="M25" i="2"/>
  <c r="N25" i="2" s="1"/>
  <c r="I26" i="2"/>
  <c r="J26" i="2" s="1"/>
  <c r="E27" i="2"/>
  <c r="F27" i="2" s="1"/>
  <c r="M27" i="2"/>
  <c r="N27" i="2" s="1"/>
  <c r="I28" i="2"/>
  <c r="J28" i="2" s="1"/>
  <c r="I40" i="2"/>
  <c r="J40" i="2" s="1"/>
  <c r="E41" i="2"/>
  <c r="F41" i="2" s="1"/>
  <c r="M41" i="2"/>
  <c r="N41" i="2" s="1"/>
  <c r="I42" i="2"/>
  <c r="J42" i="2" s="1"/>
  <c r="E43" i="2"/>
  <c r="F43" i="2" s="1"/>
  <c r="M43" i="2"/>
  <c r="N43" i="2" s="1"/>
  <c r="E15" i="2"/>
  <c r="F15" i="2" s="1"/>
  <c r="E16" i="2"/>
  <c r="F16" i="2" s="1"/>
  <c r="M16" i="2"/>
  <c r="N16" i="2" s="1"/>
  <c r="I17" i="2"/>
  <c r="J17" i="2" s="1"/>
  <c r="E18" i="2"/>
  <c r="F18" i="2" s="1"/>
  <c r="G25" i="2"/>
  <c r="H25" i="2" s="1"/>
  <c r="C26" i="2"/>
  <c r="D26" i="2" s="1"/>
  <c r="K26" i="2"/>
  <c r="L26" i="2" s="1"/>
  <c r="G27" i="2"/>
  <c r="H27" i="2" s="1"/>
  <c r="C28" i="2"/>
  <c r="D28" i="2" s="1"/>
  <c r="K28" i="2"/>
  <c r="L28" i="2" s="1"/>
  <c r="C40" i="2"/>
  <c r="D40" i="2" s="1"/>
  <c r="K40" i="2"/>
  <c r="L40" i="2" s="1"/>
  <c r="G41" i="2"/>
  <c r="H41" i="2" s="1"/>
  <c r="C42" i="2"/>
  <c r="D42" i="2" s="1"/>
  <c r="K42" i="2"/>
  <c r="L42" i="2" s="1"/>
  <c r="G43" i="2"/>
  <c r="H43" i="2" s="1"/>
  <c r="I15" i="2"/>
  <c r="J15" i="2" s="1"/>
  <c r="E17" i="2"/>
  <c r="F17" i="2" s="1"/>
  <c r="I18" i="2"/>
  <c r="J18" i="2" s="1"/>
  <c r="E26" i="2"/>
  <c r="F26" i="2" s="1"/>
  <c r="E28" i="2"/>
  <c r="F28" i="2" s="1"/>
  <c r="E40" i="2"/>
  <c r="F40" i="2" s="1"/>
  <c r="E42" i="2"/>
  <c r="F42" i="2" s="1"/>
  <c r="G24" i="5" l="1"/>
  <c r="G11" i="5"/>
  <c r="G8" i="5"/>
  <c r="G12" i="5"/>
  <c r="G19" i="5"/>
  <c r="G10" i="5"/>
  <c r="G18" i="5"/>
  <c r="G21" i="5"/>
  <c r="G17" i="5"/>
  <c r="G9" i="5"/>
  <c r="G26" i="5"/>
  <c r="G27" i="5"/>
  <c r="G16" i="5"/>
  <c r="G15" i="5"/>
  <c r="G25" i="5"/>
  <c r="G20" i="5"/>
  <c r="G23" i="5"/>
  <c r="G22" i="5"/>
  <c r="G13" i="5"/>
  <c r="G7" i="5"/>
  <c r="G14" i="5"/>
</calcChain>
</file>

<file path=xl/sharedStrings.xml><?xml version="1.0" encoding="utf-8"?>
<sst xmlns="http://schemas.openxmlformats.org/spreadsheetml/2006/main" count="396" uniqueCount="297">
  <si>
    <t>النسبة</t>
  </si>
  <si>
    <t>الفصل</t>
  </si>
  <si>
    <t>أقل من 50 %</t>
  </si>
  <si>
    <t>من 50% إلى
 أقل من 65 %</t>
  </si>
  <si>
    <t>من 65 % إلى 
أقل من 75 %</t>
  </si>
  <si>
    <t>من 75 % إلى 
أقل من 85 %</t>
  </si>
  <si>
    <t>من 85 % إلى 
أقل من 95 %</t>
  </si>
  <si>
    <t xml:space="preserve">   
من 95 % إلى 
100 % 
</t>
  </si>
  <si>
    <t>المادة</t>
  </si>
  <si>
    <t>العدد</t>
  </si>
  <si>
    <t>لغة عربية</t>
  </si>
  <si>
    <t xml:space="preserve">  1 / 3 </t>
  </si>
  <si>
    <t xml:space="preserve">  2 / 3 </t>
  </si>
  <si>
    <t xml:space="preserve">  3 / 3 </t>
  </si>
  <si>
    <t xml:space="preserve">  4 / 3 </t>
  </si>
  <si>
    <t xml:space="preserve">  5 / 3 </t>
  </si>
  <si>
    <t>لغة إنجليزية</t>
  </si>
  <si>
    <t>دراسات</t>
  </si>
  <si>
    <t>I</t>
  </si>
  <si>
    <t>K</t>
  </si>
  <si>
    <t>M</t>
  </si>
  <si>
    <t xml:space="preserve">رياضة </t>
  </si>
  <si>
    <t>S</t>
  </si>
  <si>
    <t>U</t>
  </si>
  <si>
    <t>علوم</t>
  </si>
  <si>
    <t>فنية</t>
  </si>
  <si>
    <t>حاسب آلى</t>
  </si>
  <si>
    <t>دين</t>
  </si>
  <si>
    <t xml:space="preserve">رائد الفصل </t>
  </si>
  <si>
    <t>مواد تضاف للمجموع</t>
  </si>
  <si>
    <t>مواد لا تضاف للمجموع</t>
  </si>
  <si>
    <t>م</t>
  </si>
  <si>
    <t>الاسم</t>
  </si>
  <si>
    <t>لغة اجنبية</t>
  </si>
  <si>
    <t>رياضيات</t>
  </si>
  <si>
    <t>مجموع اساسى</t>
  </si>
  <si>
    <t>تربية فنية</t>
  </si>
  <si>
    <t>تربية دينية</t>
  </si>
  <si>
    <t>الدرجة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</si>
  <si>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</si>
  <si>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</si>
  <si>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</si>
  <si>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</si>
  <si>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</si>
  <si>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</si>
  <si>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</si>
  <si>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</si>
  <si>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</si>
  <si>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</si>
  <si>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</si>
  <si>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</si>
  <si>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</si>
  <si>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</si>
  <si>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</si>
  <si>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</si>
  <si>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</si>
  <si>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</si>
  <si>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</si>
  <si>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</si>
  <si>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ابراهيم حاتم ابراهيم عبدالشافى</t>
  </si>
  <si>
    <t>ابراهيم محمد ابراهيم عطوه على احمد</t>
  </si>
  <si>
    <t>ابراهيم محمد ابراهيم متولى ابراهيم</t>
  </si>
  <si>
    <t>احمد ابراهيم حسن عجلان</t>
  </si>
  <si>
    <t>احمد امين سعد محمد السيد</t>
  </si>
  <si>
    <t>احمد بدر محمد بدر عبدالهادى</t>
  </si>
  <si>
    <t>احمد جمال ابراهيم محمد خليفه</t>
  </si>
  <si>
    <t>احمد سعيد محمد نويشى</t>
  </si>
  <si>
    <t>احمد سمير زكى عبدالهادى حسين</t>
  </si>
  <si>
    <t>احمد صبرى متولى محمد احمد</t>
  </si>
  <si>
    <t>احمد محمد حسن محمد محمد</t>
  </si>
  <si>
    <t>احمد محمد خليفه سلامه سالم</t>
  </si>
  <si>
    <t>احمد محمد محمد حسن</t>
  </si>
  <si>
    <t>اسلام ابراهيم عبدالمنعم محمد يونس</t>
  </si>
  <si>
    <t>اسلام صبحى عبدالعزيز السيد موسى</t>
  </si>
  <si>
    <t>اسلام مصطفى امين دحروج</t>
  </si>
  <si>
    <t>السيد حمدى السيد احمد الجندى</t>
  </si>
  <si>
    <t>السيد سلامه حامد محمد سلامه</t>
  </si>
  <si>
    <t>السيد صبحى السيد محمد موسى</t>
  </si>
  <si>
    <t>جمال احمد جمال احمد الخولى</t>
  </si>
  <si>
    <t>جمال محمد جمال عبدالظاهرغزال</t>
  </si>
  <si>
    <t>جوده رضا عبدالحميد عبدالهادى</t>
  </si>
  <si>
    <t>حازم حمادة عبدالعزيز عبدالحميد الدهشورى</t>
  </si>
  <si>
    <t>حازم محمد حسين محمد حسين الحواط</t>
  </si>
  <si>
    <t>حسام حسن محمد عبدالعزيز حسن</t>
  </si>
  <si>
    <t>حسن بدر احمد محمد مصطفى غمرى</t>
  </si>
  <si>
    <t>حماده محمد عبدالحميد احمد شرف الدين</t>
  </si>
  <si>
    <t>رزق محمد عطيه اسماعيل القط</t>
  </si>
  <si>
    <t>رضا محمد السيد موسى</t>
  </si>
  <si>
    <t>زياد السيد حسن السيد عجلان</t>
  </si>
  <si>
    <t>سالم محمد سالم محمد سالم</t>
  </si>
  <si>
    <t>سامح عبدربه زكريا عبدربه يوسف</t>
  </si>
  <si>
    <t>سعد سعيد عبدالمنعم على عمر</t>
  </si>
  <si>
    <t>سعيد صبحى عبدالعزيز موسى</t>
  </si>
  <si>
    <t>سعيد عاطف سعيد محمد عبدالرحمن</t>
  </si>
  <si>
    <t>سعيد عبدالعزيز سعيد عبداللطيف خضرة</t>
  </si>
  <si>
    <t>سعيد مصطفى محمد محمد على خضره</t>
  </si>
  <si>
    <t>شريف محمود عبدالعزيز عبدالحميد الدهشورى</t>
  </si>
  <si>
    <t>شريف ناصر راشد احمد عبدالحميد</t>
  </si>
  <si>
    <t>صابر السيد صابر ابراهيم درويش</t>
  </si>
  <si>
    <t>صبرى محمد صبرى محمود حنفى</t>
  </si>
  <si>
    <t>صلاح احمد حسن محمد مصطفى الخياط</t>
  </si>
  <si>
    <t>صلاح اشرف صلاح محمد الديب</t>
  </si>
  <si>
    <t>عادل السيد عادل كمال فهمى</t>
  </si>
  <si>
    <t>عبدالحميد ايهاب محمد ابراهيم موسى</t>
  </si>
  <si>
    <t>عبدالحميد محمد احمد سالم بكر</t>
  </si>
  <si>
    <t>عبدالرحمن ابراهيم سعيد ابراهيم ستة</t>
  </si>
  <si>
    <t>عبدالرحمن السيد محمد السيد نويشى</t>
  </si>
  <si>
    <t>عبدالرحمن حمدى حسن ابراهيم</t>
  </si>
  <si>
    <t>عبدالرحمن محمد فهمى حسب الله سالم</t>
  </si>
  <si>
    <t>عبدالرحمن محمد نبوى عبدالسميع ابراهيم</t>
  </si>
  <si>
    <t>عبدالسميع محمد محمود عطيه الباز</t>
  </si>
  <si>
    <t>عبدالعزيز حماد عبدالعزيز محمد على</t>
  </si>
  <si>
    <t>عبدالعزيز نبيل عبدالوهاب محمد عبدالقادر</t>
  </si>
  <si>
    <t>عبدالفتاح السيد عطيه جوده جمعه</t>
  </si>
  <si>
    <t>عبدالله اشرف ابراهيم ابوالنور ابراهيم</t>
  </si>
  <si>
    <t>عبدالله محمد عطيه حسن الشاويش</t>
  </si>
  <si>
    <t>عبدالله ناصر فكرى على محمد يونس</t>
  </si>
  <si>
    <t>عبدالهادى سعيد احمد احمد الحواط</t>
  </si>
  <si>
    <t>عبدالوهاب السيد على عبدالوهاب دحروج</t>
  </si>
  <si>
    <t>عبدالوهاب سعيد عبدالوهاب عباس</t>
  </si>
  <si>
    <t>على عبدالوهاب سليمان دحروج</t>
  </si>
  <si>
    <t>عماد محمود رجب صالح الشاويش</t>
  </si>
  <si>
    <t>عماد نبيل رمضان حمدان على موسى</t>
  </si>
  <si>
    <t>عمر عادل عبدالعزيز عطيه جعفر</t>
  </si>
  <si>
    <t>عمر محمد عبدالرؤف محمد</t>
  </si>
  <si>
    <t>فارس سامى السيد عبدالسلام</t>
  </si>
  <si>
    <t>كريم احمد محمد محمد ابراهيم</t>
  </si>
  <si>
    <t>كريم حمدى عبدالرشيد محمد السيد</t>
  </si>
  <si>
    <t>كريم سعيد عبدالهادى عبدالعظيم</t>
  </si>
  <si>
    <t>كريم عبدالحميد عثمان عماره</t>
  </si>
  <si>
    <t>كريم محمود نبوى طلبه</t>
  </si>
  <si>
    <t>كمال مصطفى كمال حسن حجازى</t>
  </si>
  <si>
    <t>مجدى عبدالعزيز محمد ابو خضره</t>
  </si>
  <si>
    <t>محمد احمد فاروق محمد ابو العينين</t>
  </si>
  <si>
    <t>محمد احمد محمد ابراهيم</t>
  </si>
  <si>
    <t>محمد اشرف محمد احمد مجاهد</t>
  </si>
  <si>
    <t>محمد السيد حلمى عطيه محمد بدوى</t>
  </si>
  <si>
    <t>محمد جمال بدر عبدالسميع على حسين</t>
  </si>
  <si>
    <t>محمد حسين سعدالدين محمد</t>
  </si>
  <si>
    <t>محمد حمدى عبدالرشيد محمد السيد</t>
  </si>
  <si>
    <t>محمد رشدى عبدالحميد عبدالهادى</t>
  </si>
  <si>
    <t>محمد سعيد امين ابراهيم الزبلاوى</t>
  </si>
  <si>
    <t>محمد صلاح محمد عبداللطيف</t>
  </si>
  <si>
    <t>محمد صلاح محمود محمد الخياط</t>
  </si>
  <si>
    <t>محمد عبدالمنعم محمد اسماعيل الصياد</t>
  </si>
  <si>
    <t>محمد مجدى شعبان خضرى</t>
  </si>
  <si>
    <t>محمد مجدى عبدالعزيز محمود احمد المشد</t>
  </si>
  <si>
    <t>محمد مجدى فتحى محمد السيد</t>
  </si>
  <si>
    <t>محمد محمود السيد محمد حسن ابو العينين</t>
  </si>
  <si>
    <t>محمد محمود خليل عطيه الزمامرى</t>
  </si>
  <si>
    <t>محمد مصطفى عبدالحميد مصطفى حنفى</t>
  </si>
  <si>
    <t>محمد وائل سعيد طه محمد شعير</t>
  </si>
  <si>
    <t>محمد وليد محمد حامد عبدالهادى منصور</t>
  </si>
  <si>
    <t>محمود بدر محمد سعد حنفى</t>
  </si>
  <si>
    <t>محمود سعد الدين عبدالوهاب بركه</t>
  </si>
  <si>
    <t>محمود عبدالمنعم عباس شحاته</t>
  </si>
  <si>
    <t>محمود محمد صلاح حسين البساتينى</t>
  </si>
  <si>
    <t>محمود محمد محمد ابراهيم عطيه</t>
  </si>
  <si>
    <t>محمود محمد محمود ابراهيم حنفى</t>
  </si>
  <si>
    <t>مصطفى السيد محمد عبدالحميد لاشين</t>
  </si>
  <si>
    <t>مصطفى حسين محمد حسين عبدالوهاب</t>
  </si>
  <si>
    <t>مصطفى عبدالظاهر عبدالعظيم حسن سليمان</t>
  </si>
  <si>
    <t>مصطفى محروس محمد مصطفى الخواص</t>
  </si>
  <si>
    <t>مهدى ياسر عبدالحميد عباس</t>
  </si>
  <si>
    <t>نشآت احمد على غمرى</t>
  </si>
  <si>
    <t>وسيم محمد عوض احمد مراد</t>
  </si>
  <si>
    <t>وليد شعبان احمد رجب احمد</t>
  </si>
  <si>
    <t>ياسر محمد عبدالرحمن عبدالكريم شاهين</t>
  </si>
  <si>
    <t>اسراء عماد على حمدان على موسى</t>
  </si>
  <si>
    <t>اسراء محمد امام عبدالعزيز حسن</t>
  </si>
  <si>
    <t>اسراء محمد زينهم محمد عمر</t>
  </si>
  <si>
    <t>اسراء محمد صبرى محمد ابراهيم الصعيدى</t>
  </si>
  <si>
    <t>اسماء ابراهيم محمد الشاعر</t>
  </si>
  <si>
    <t>اسماء سعيد جمال جوده</t>
  </si>
  <si>
    <t>اسماء محمد عبدالرحمن حسين عبدالرحمن</t>
  </si>
  <si>
    <t>اسماء محمدى حامد محمد سلامه</t>
  </si>
  <si>
    <t>اسماء محمود محرم مكين</t>
  </si>
  <si>
    <t>الاء محمود عبدالحميد حسين عوف</t>
  </si>
  <si>
    <t>الزهراء عبدالعزيز الحسينى يوسف شرف الدين</t>
  </si>
  <si>
    <t>امانى ابراهيم عبدالعزيز ابراهيم</t>
  </si>
  <si>
    <t>امانى عادل محمد عبدالرحمن السلمى</t>
  </si>
  <si>
    <t>امل ايمن عبدالغنى دياب محمد</t>
  </si>
  <si>
    <t>امل محمد احمد عثمان عمارة</t>
  </si>
  <si>
    <t>اميره رضا لطفى عبدالهادى</t>
  </si>
  <si>
    <t>اميره سعيد على عبدالوهاب دحروج</t>
  </si>
  <si>
    <t>اميره محمود محمد محمد محمد عبدالقادر</t>
  </si>
  <si>
    <t>امينه حمدى عبدالغنى دياب</t>
  </si>
  <si>
    <t>انجى شعبان عبدالمنعم متولى عثمان</t>
  </si>
  <si>
    <t>اية رضا جوده عبدالهادى محمد</t>
  </si>
  <si>
    <t>اية سعيد بدر ابو النور</t>
  </si>
  <si>
    <t>اية محمد عبدالوهاب بركه</t>
  </si>
  <si>
    <t>ايمان حمدى عبدالهادى احمد بركه</t>
  </si>
  <si>
    <t>ايمان خليل سعدالدين محمد عطيه</t>
  </si>
  <si>
    <t>بسمة جوده عبدالحميد عبدالهادى</t>
  </si>
  <si>
    <t>بسمة محمد محمد عبدالقادر</t>
  </si>
  <si>
    <t>بسملة صبرى السيد حفنى متولى</t>
  </si>
  <si>
    <t>بسملة محمد محمد كرم</t>
  </si>
  <si>
    <t>بسملة محمد موسى محمد موسى</t>
  </si>
  <si>
    <t>بسنت محمد عبدالحفيظ عبدالعزيز</t>
  </si>
  <si>
    <t>تقى فاضل مصطفى السيد متولى</t>
  </si>
  <si>
    <t>حياه رامى احمد نشأت دياب</t>
  </si>
  <si>
    <t>خديجه جابر احمد على مجاهد</t>
  </si>
  <si>
    <t>داليا ابراهيم عبدالعزيز نصار</t>
  </si>
  <si>
    <t>دعاء خالد محمد محمد ابراهيم باعوره</t>
  </si>
  <si>
    <t>دنيا ابراهيم محمد ابراهيم محمد سرور</t>
  </si>
  <si>
    <t>دنيا السيد عبدالمنعم عيد السيد</t>
  </si>
  <si>
    <t>دينا اشرف السيد عبدالسلام</t>
  </si>
  <si>
    <t>راغده احمد حسن جوده الخصوصى</t>
  </si>
  <si>
    <t>رحاب ابراهيم احمد السيد الصعيدى</t>
  </si>
  <si>
    <t>رضا وائل سعيد محمد رشوان</t>
  </si>
  <si>
    <t>رضوى رضا سعيد احمد احمد الحواط</t>
  </si>
  <si>
    <t>رقيه رضا شعبان محمد الجمال</t>
  </si>
  <si>
    <t>رقيه رضا طه محمد محمد بيومى</t>
  </si>
  <si>
    <t>روان ايهاب محمد انور محمد شعلان</t>
  </si>
  <si>
    <t>ريهام السيد صبرى على ابوالشيخ على</t>
  </si>
  <si>
    <t>ريهام محمد شكرى امين جاب الله</t>
  </si>
  <si>
    <t>ريهام محمد عبدالقادرعبدالستار الخوانكى</t>
  </si>
  <si>
    <t>زهور عبدالستار عبدالحميد عبدالستار سالم</t>
  </si>
  <si>
    <t>ساميه محمود خالد محمد السيد الجالى</t>
  </si>
  <si>
    <t>سمر احمد عبدالعزيز عبدالسميع متولى</t>
  </si>
  <si>
    <t>سميره عبدالله عزت عبدالله السيد غنيم</t>
  </si>
  <si>
    <t>سهام عبدالرحمن عبدالمجيد محمد حسن خليل</t>
  </si>
  <si>
    <t>شروق الجوهرى محمود محمد محمد سلامه</t>
  </si>
  <si>
    <t>شروق سامح عبدالحميد عطيه سمره</t>
  </si>
  <si>
    <t>شروق سعيد سعيد شرف الدين</t>
  </si>
  <si>
    <t>شرين محمد السيد مصطفى جعفر</t>
  </si>
  <si>
    <t>شهناز حسن نبوى طلبه</t>
  </si>
  <si>
    <t>شيماء السيد حلمى السيد احمد</t>
  </si>
  <si>
    <t>شيماء سعيد محمد عبدالله عمر</t>
  </si>
  <si>
    <t>عبير خالد سعيد زاهر مسعد</t>
  </si>
  <si>
    <t>فاتن سعيد محمد جوده عبدالوهاب سليم</t>
  </si>
  <si>
    <t>فادية انور فتحى عطوه حسن موسى</t>
  </si>
  <si>
    <t>فاطمه محمود عبدالحميد حسين الشاويش</t>
  </si>
  <si>
    <t>كريمه محمد لطفى محمد عبدالرحمن السلمى</t>
  </si>
  <si>
    <t>ليلى الشحات فتوح الشحات حسن</t>
  </si>
  <si>
    <t>ليلى صلاح كامل محمد عبدالرحمن</t>
  </si>
  <si>
    <t>مروة بدوى احمد بدوى</t>
  </si>
  <si>
    <t>مروة مصطفى السيد مصطفى جعفر</t>
  </si>
  <si>
    <t>مريم عبدالحميد عبدالسلام السيد عوض</t>
  </si>
  <si>
    <t>مريم محمد زكريا عبدالحميد</t>
  </si>
  <si>
    <t>ملكه مهدى عبدالحميد عباس دياب</t>
  </si>
  <si>
    <t>منار احمد حسن عبداللطيف حسن</t>
  </si>
  <si>
    <t>منه ايمن صبرى السيد السيد عبدالرحيم</t>
  </si>
  <si>
    <t>منى ابوزيد عطيه محمد</t>
  </si>
  <si>
    <t>منى احمد عبدالله محمد عطيه</t>
  </si>
  <si>
    <t>منى رضا محمد احمد على مجاهد</t>
  </si>
  <si>
    <t>منى شعبان حمدى عبدالحافظ</t>
  </si>
  <si>
    <t>منى محمود عبدالحميد محمد السيد</t>
  </si>
  <si>
    <t>ناديه حسنى بدر ابوالنور عليوه</t>
  </si>
  <si>
    <t>نجاه عبدالمنعم حسن محمد ربيع</t>
  </si>
  <si>
    <t>نجاه محمد حسنى عبدالرحمن شرف الدين</t>
  </si>
  <si>
    <t>ندى السيد طه حسن محمد</t>
  </si>
  <si>
    <t>ندى حمدى محمد محمد غنيم الخشن</t>
  </si>
  <si>
    <t>ندى عاطف طه محمد بيومى</t>
  </si>
  <si>
    <t>ندى محمد عبدالهادى عبدالحفيظ</t>
  </si>
  <si>
    <t>ندى هشام شعبان محمد جعفر</t>
  </si>
  <si>
    <t>نسرين طارق محمد محمد عبدالعال</t>
  </si>
  <si>
    <t>نهله محمود عبدالمنعم عبدالسيد ابراهيم</t>
  </si>
  <si>
    <t>نورا حماده الحسينى محمد على</t>
  </si>
  <si>
    <t>نورا محمد حسن عبدالرحمن حسن طرابيه</t>
  </si>
  <si>
    <t>هاجر احمد محمد احمد حفنى</t>
  </si>
  <si>
    <t>هاجر رضا ابراهيم دسوقى ابراهيم</t>
  </si>
  <si>
    <t>هاله ياسر اسماعيل عبداللطيف عويضه</t>
  </si>
  <si>
    <t>هبه عبدالله على على قطاطى</t>
  </si>
  <si>
    <t>هدير عبدالحميد بدر الخوانكى</t>
  </si>
  <si>
    <t>هدير محمد حسن عبداللطيف حسن</t>
  </si>
  <si>
    <t>هدير محمود محمود ابراهيم نايل</t>
  </si>
  <si>
    <t>هناء محمد على عبدالوهاب دحروج</t>
  </si>
  <si>
    <t>هيام سعيد محمد السلمى</t>
  </si>
  <si>
    <t>وفاء ممدوح امين امين عبدالغنى</t>
  </si>
  <si>
    <t>يارا محمد عبدالعزيز حسن حجازى</t>
  </si>
  <si>
    <t>ياسمين رضا جوده عبدالهادى محمد</t>
  </si>
  <si>
    <t>ياسمين محمد على احمد غمرى</t>
  </si>
  <si>
    <t>ياسمين محمود شحته محمود على موسى</t>
  </si>
  <si>
    <t xml:space="preserve"> رائد الفصل / ...............................</t>
  </si>
  <si>
    <t xml:space="preserve">     مديرة المدرسة / هيام عبدالمنعم يوسف </t>
  </si>
  <si>
    <t>فصل :-  3 / 1</t>
  </si>
  <si>
    <t xml:space="preserve">المادة :-  لغة عربية </t>
  </si>
  <si>
    <t>فصل :-  3 / 2</t>
  </si>
  <si>
    <t>المادة :-  إنجليزى</t>
  </si>
  <si>
    <t>فصل :-  3 / 3</t>
  </si>
  <si>
    <t xml:space="preserve">المادة :-  دراسات </t>
  </si>
  <si>
    <t>فصل :-  3 / 4</t>
  </si>
  <si>
    <t>المادة :-  رياضة</t>
  </si>
  <si>
    <t>فصل :-  3 / 5</t>
  </si>
  <si>
    <t>المادة :- علوم</t>
  </si>
  <si>
    <t xml:space="preserve">المادة :-  تربية فنية </t>
  </si>
  <si>
    <t xml:space="preserve">المادة :-  حاسب آلى </t>
  </si>
  <si>
    <t xml:space="preserve">المادة :-  تربية دينية </t>
  </si>
  <si>
    <t xml:space="preserve">  كشف درجات الطالب </t>
  </si>
  <si>
    <t>اسم الطالب</t>
  </si>
  <si>
    <t xml:space="preserve">الدرجة </t>
  </si>
  <si>
    <t xml:space="preserve">النسبة </t>
  </si>
  <si>
    <t>ملاحظات</t>
  </si>
  <si>
    <t>من 50% إلى أقل من 65 %</t>
  </si>
  <si>
    <t xml:space="preserve">من 95 % إلى 
100 % 
</t>
  </si>
  <si>
    <t xml:space="preserve">        معلم الفصل / 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</si>
</sst>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</font>
    <font>
      <b/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0"/>
      <name val="Arial"/>
      <family val="2"/>
    </font>
    <font>
      <b/>
      <sz val="18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8"/>
      <name val="Arial"/>
      <family val="2"/>
    </font>
    <font>
      <b/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2" fillId="0" borderId="0"/>
    <xf numFmtId="9" fontId="5" fillId="0" borderId="0" applyFont="0" applyFill="0" applyBorder="0" applyAlignment="0" applyProtection="0"/>
  </cellStyleXfs>
  <cellXfs count="10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9" fontId="3" fillId="0" borderId="7" xfId="1" applyFont="1" applyBorder="1" applyAlignment="1">
      <alignment horizontal="center" vertical="center"/>
    </xf>
    <xf numFmtId="0" fontId="3" fillId="0" borderId="7" xfId="1" applyNumberFormat="1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9" fontId="3" fillId="0" borderId="10" xfId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3" fillId="0" borderId="12" xfId="1" applyNumberFormat="1" applyFont="1" applyBorder="1" applyAlignment="1">
      <alignment horizontal="center" vertical="center"/>
    </xf>
    <xf numFmtId="9" fontId="3" fillId="0" borderId="13" xfId="1" applyFont="1" applyBorder="1" applyAlignment="1">
      <alignment horizontal="center" vertical="center"/>
    </xf>
    <xf numFmtId="9" fontId="0" fillId="0" borderId="0" xfId="1" applyFont="1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2" applyAlignment="1">
      <alignment horizontal="center" vertical="center" readingOrder="2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0" xfId="2" applyFill="1" applyAlignment="1">
      <alignment horizontal="center" vertical="center" readingOrder="2"/>
    </xf>
    <xf numFmtId="0" fontId="9" fillId="0" borderId="0" xfId="2" applyFont="1"/>
    <xf numFmtId="0" fontId="9" fillId="0" borderId="0" xfId="2" applyFont="1" applyAlignment="1">
      <alignment horizontal="center" vertical="center" readingOrder="2"/>
    </xf>
    <xf numFmtId="0" fontId="9" fillId="2" borderId="0" xfId="2" applyFont="1" applyFill="1" applyAlignment="1">
      <alignment horizontal="center" vertical="center" readingOrder="2"/>
    </xf>
    <xf numFmtId="0" fontId="9" fillId="4" borderId="1" xfId="2" quotePrefix="1" applyFont="1" applyFill="1" applyBorder="1" applyAlignment="1">
      <alignment horizontal="center" vertical="center"/>
    </xf>
    <xf numFmtId="49" fontId="9" fillId="4" borderId="1" xfId="2" quotePrefix="1" applyNumberFormat="1" applyFont="1" applyFill="1" applyBorder="1" applyAlignment="1">
      <alignment horizontal="center" vertical="center"/>
    </xf>
    <xf numFmtId="49" fontId="9" fillId="5" borderId="1" xfId="2" quotePrefix="1" applyNumberFormat="1" applyFont="1" applyFill="1" applyBorder="1" applyAlignment="1">
      <alignment horizontal="center" vertical="center"/>
    </xf>
    <xf numFmtId="0" fontId="10" fillId="6" borderId="15" xfId="2" applyFont="1" applyFill="1" applyBorder="1" applyAlignment="1">
      <alignment horizontal="center" vertical="center" readingOrder="2"/>
    </xf>
    <xf numFmtId="0" fontId="10" fillId="0" borderId="15" xfId="2" quotePrefix="1" applyFont="1" applyBorder="1" applyAlignment="1">
      <alignment horizontal="center" vertical="center"/>
    </xf>
    <xf numFmtId="0" fontId="10" fillId="0" borderId="1" xfId="2" quotePrefix="1" applyFont="1" applyBorder="1" applyAlignment="1">
      <alignment horizontal="center" vertical="center"/>
    </xf>
    <xf numFmtId="49" fontId="10" fillId="0" borderId="1" xfId="2" quotePrefix="1" applyNumberFormat="1" applyFont="1" applyBorder="1" applyAlignment="1">
      <alignment horizontal="center" vertical="center"/>
    </xf>
    <xf numFmtId="0" fontId="10" fillId="0" borderId="0" xfId="2" applyFont="1"/>
    <xf numFmtId="0" fontId="10" fillId="0" borderId="0" xfId="2" applyFont="1" applyAlignment="1">
      <alignment horizontal="center" vertical="center" readingOrder="2"/>
    </xf>
    <xf numFmtId="0" fontId="10" fillId="6" borderId="1" xfId="2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right" vertical="center"/>
    </xf>
    <xf numFmtId="0" fontId="11" fillId="7" borderId="1" xfId="3" applyFont="1" applyFill="1" applyBorder="1" applyAlignment="1">
      <alignment horizontal="center" vertical="center"/>
    </xf>
    <xf numFmtId="0" fontId="11" fillId="8" borderId="1" xfId="3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9" fontId="10" fillId="0" borderId="16" xfId="4" applyFont="1" applyBorder="1" applyAlignment="1">
      <alignment horizontal="center" vertical="center" readingOrder="2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/>
    <xf numFmtId="0" fontId="7" fillId="0" borderId="0" xfId="0" applyFont="1"/>
    <xf numFmtId="0" fontId="4" fillId="0" borderId="17" xfId="0" applyFont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2" fontId="3" fillId="0" borderId="3" xfId="0" applyNumberFormat="1" applyFont="1" applyBorder="1" applyAlignment="1">
      <alignment vertical="center"/>
    </xf>
    <xf numFmtId="9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3" borderId="1" xfId="2" quotePrefix="1" applyFont="1" applyFill="1" applyBorder="1" applyAlignment="1">
      <alignment horizontal="center" vertical="center"/>
    </xf>
    <xf numFmtId="0" fontId="9" fillId="4" borderId="3" xfId="2" quotePrefix="1" applyFont="1" applyFill="1" applyBorder="1" applyAlignment="1">
      <alignment horizontal="center" vertical="center"/>
    </xf>
    <xf numFmtId="0" fontId="10" fillId="6" borderId="1" xfId="2" quotePrefix="1" applyFont="1" applyFill="1" applyBorder="1" applyAlignment="1">
      <alignment horizontal="center" vertical="center"/>
    </xf>
    <xf numFmtId="9" fontId="10" fillId="0" borderId="1" xfId="1" quotePrefix="1" applyFont="1" applyBorder="1" applyAlignment="1">
      <alignment horizontal="center" vertical="center"/>
    </xf>
    <xf numFmtId="0" fontId="10" fillId="0" borderId="3" xfId="2" quotePrefix="1" applyFont="1" applyBorder="1" applyAlignment="1">
      <alignment horizontal="center" vertical="center"/>
    </xf>
    <xf numFmtId="0" fontId="10" fillId="3" borderId="3" xfId="2" quotePrefix="1" applyFont="1" applyFill="1" applyBorder="1" applyAlignment="1">
      <alignment horizontal="center" vertical="center" wrapText="1"/>
    </xf>
    <xf numFmtId="0" fontId="10" fillId="3" borderId="4" xfId="2" quotePrefix="1" applyFont="1" applyFill="1" applyBorder="1" applyAlignment="1">
      <alignment horizontal="center" vertical="center" wrapText="1"/>
    </xf>
    <xf numFmtId="0" fontId="10" fillId="3" borderId="3" xfId="2" quotePrefix="1" applyFont="1" applyFill="1" applyBorder="1" applyAlignment="1">
      <alignment horizontal="center" vertical="center"/>
    </xf>
    <xf numFmtId="0" fontId="10" fillId="3" borderId="4" xfId="2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0" fillId="0" borderId="0" xfId="1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5" borderId="3" xfId="2" quotePrefix="1" applyFont="1" applyFill="1" applyBorder="1" applyAlignment="1">
      <alignment horizontal="center" vertical="center"/>
    </xf>
    <xf numFmtId="0" fontId="9" fillId="5" borderId="4" xfId="2" quotePrefix="1" applyFont="1" applyFill="1" applyBorder="1" applyAlignment="1">
      <alignment horizontal="center" vertical="center"/>
    </xf>
    <xf numFmtId="0" fontId="9" fillId="4" borderId="3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14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 readingOrder="2"/>
    </xf>
    <xf numFmtId="0" fontId="9" fillId="4" borderId="15" xfId="2" applyFont="1" applyFill="1" applyBorder="1" applyAlignment="1">
      <alignment horizontal="center" vertical="center" readingOrder="2"/>
    </xf>
    <xf numFmtId="0" fontId="9" fillId="4" borderId="2" xfId="2" quotePrefix="1" applyFont="1" applyFill="1" applyBorder="1" applyAlignment="1">
      <alignment horizontal="center" vertical="center"/>
    </xf>
    <xf numFmtId="0" fontId="9" fillId="4" borderId="15" xfId="2" quotePrefix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</cellXfs>
  <cellStyles count="5">
    <cellStyle name="Normal" xfId="0" builtinId="0"/>
    <cellStyle name="Normal 2" xfId="2" xr:uid="{C3C970BF-FA35-45F4-99E7-AA897FD8D659}"/>
    <cellStyle name="Normal 3" xfId="3" xr:uid="{E426400A-989D-40A5-85E5-A4A262893483}"/>
    <cellStyle name="Percent" xfId="1" builtinId="5"/>
    <cellStyle name="Percent 2" xfId="4" xr:uid="{18B95277-8CA2-409B-9689-620D5A01FD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5)/New%20folder%20(4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4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5)/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mo/Downloads/SHAREit/SM-G920F/file/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606;&#1607;&#1575;&#1574;&#1609;/&#1575;&#1604;&#1589;&#1601;%20&#1575;&#1604;&#1579;&#1575;&#1606;&#1609;/&#1578;&#1581;&#1604;&#1610;&#1604;%20&#1606;&#1578;&#1610;&#1580;&#1577;2-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D4" t="str">
            <v>الصف الثانى الإعدادى</v>
          </cell>
          <cell r="G4" t="str">
            <v>بنات</v>
          </cell>
        </row>
        <row r="5">
          <cell r="D5" t="str">
            <v>الصف الثالث الإعدادى</v>
          </cell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  <row r="2">
          <cell r="A2" t="str">
            <v>إدارة بلبيس التعليمية</v>
          </cell>
        </row>
        <row r="3">
          <cell r="A3" t="str">
            <v>مدرسة شبرا النخلة للتعليم الأساسى ع</v>
          </cell>
        </row>
        <row r="5">
          <cell r="A5" t="str">
            <v>م</v>
          </cell>
        </row>
        <row r="8">
          <cell r="A8" t="str">
            <v>c1</v>
          </cell>
        </row>
        <row r="9">
          <cell r="A9">
            <v>1</v>
          </cell>
        </row>
        <row r="10">
          <cell r="A10">
            <v>2</v>
          </cell>
        </row>
        <row r="11">
          <cell r="A11">
            <v>3</v>
          </cell>
        </row>
        <row r="12">
          <cell r="A12">
            <v>4</v>
          </cell>
        </row>
        <row r="13">
          <cell r="A13">
            <v>5</v>
          </cell>
        </row>
        <row r="14">
          <cell r="A14">
            <v>6</v>
          </cell>
        </row>
        <row r="15">
          <cell r="A15">
            <v>7</v>
          </cell>
        </row>
        <row r="16">
          <cell r="A16">
            <v>8</v>
          </cell>
        </row>
        <row r="17">
          <cell r="A17">
            <v>9</v>
          </cell>
        </row>
        <row r="18">
          <cell r="A18">
            <v>10</v>
          </cell>
        </row>
        <row r="19">
          <cell r="A19">
            <v>11</v>
          </cell>
        </row>
        <row r="20">
          <cell r="A20">
            <v>12</v>
          </cell>
        </row>
        <row r="21">
          <cell r="A21">
            <v>13</v>
          </cell>
        </row>
        <row r="22">
          <cell r="A22">
            <v>14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>
            <v>20</v>
          </cell>
        </row>
        <row r="29">
          <cell r="A29">
            <v>21</v>
          </cell>
        </row>
        <row r="30">
          <cell r="A30">
            <v>22</v>
          </cell>
        </row>
        <row r="31">
          <cell r="A31">
            <v>23</v>
          </cell>
        </row>
        <row r="32">
          <cell r="A32">
            <v>24</v>
          </cell>
        </row>
        <row r="33">
          <cell r="A33">
            <v>25</v>
          </cell>
        </row>
        <row r="34">
          <cell r="A34">
            <v>26</v>
          </cell>
        </row>
        <row r="35">
          <cell r="A35">
            <v>27</v>
          </cell>
        </row>
        <row r="36">
          <cell r="A36">
            <v>28</v>
          </cell>
        </row>
        <row r="37">
          <cell r="A37">
            <v>29</v>
          </cell>
        </row>
        <row r="38">
          <cell r="A38">
            <v>30</v>
          </cell>
        </row>
        <row r="39">
          <cell r="A39">
            <v>31</v>
          </cell>
        </row>
        <row r="40">
          <cell r="A40">
            <v>32</v>
          </cell>
        </row>
        <row r="41">
          <cell r="A41">
            <v>33</v>
          </cell>
        </row>
        <row r="42">
          <cell r="A42">
            <v>34</v>
          </cell>
        </row>
        <row r="43">
          <cell r="A43">
            <v>35</v>
          </cell>
        </row>
        <row r="44">
          <cell r="A44">
            <v>36</v>
          </cell>
        </row>
        <row r="45">
          <cell r="A45">
            <v>37</v>
          </cell>
        </row>
        <row r="46">
          <cell r="A46">
            <v>38</v>
          </cell>
        </row>
        <row r="47">
          <cell r="A47">
            <v>39</v>
          </cell>
        </row>
        <row r="48">
          <cell r="A48">
            <v>40</v>
          </cell>
        </row>
        <row r="49">
          <cell r="A49">
            <v>41</v>
          </cell>
        </row>
        <row r="50">
          <cell r="A50">
            <v>42</v>
          </cell>
        </row>
        <row r="51">
          <cell r="A51">
            <v>43</v>
          </cell>
        </row>
        <row r="52">
          <cell r="A52">
            <v>44</v>
          </cell>
        </row>
        <row r="53">
          <cell r="A53">
            <v>45</v>
          </cell>
        </row>
        <row r="54">
          <cell r="A54">
            <v>46</v>
          </cell>
        </row>
        <row r="55">
          <cell r="A55">
            <v>47</v>
          </cell>
        </row>
        <row r="56">
          <cell r="A56">
            <v>48</v>
          </cell>
        </row>
        <row r="57">
          <cell r="A57">
            <v>49</v>
          </cell>
        </row>
        <row r="58">
          <cell r="A58">
            <v>50</v>
          </cell>
        </row>
        <row r="59">
          <cell r="A59">
            <v>51</v>
          </cell>
        </row>
        <row r="60">
          <cell r="A60">
            <v>52</v>
          </cell>
        </row>
        <row r="61">
          <cell r="A61">
            <v>53</v>
          </cell>
        </row>
        <row r="62">
          <cell r="A62">
            <v>54</v>
          </cell>
        </row>
        <row r="63">
          <cell r="A63">
            <v>55</v>
          </cell>
        </row>
        <row r="64">
          <cell r="A64">
            <v>56</v>
          </cell>
        </row>
        <row r="65">
          <cell r="A65">
            <v>57</v>
          </cell>
        </row>
        <row r="66">
          <cell r="A66">
            <v>58</v>
          </cell>
        </row>
        <row r="67">
          <cell r="A67">
            <v>59</v>
          </cell>
        </row>
        <row r="68">
          <cell r="A68">
            <v>60</v>
          </cell>
        </row>
        <row r="69">
          <cell r="A69">
            <v>61</v>
          </cell>
        </row>
        <row r="70">
          <cell r="A70">
            <v>62</v>
          </cell>
        </row>
        <row r="71">
          <cell r="A71">
            <v>63</v>
          </cell>
        </row>
        <row r="72">
          <cell r="A72">
            <v>64</v>
          </cell>
        </row>
        <row r="73">
          <cell r="A73">
            <v>65</v>
          </cell>
        </row>
        <row r="74">
          <cell r="A74">
            <v>66</v>
          </cell>
        </row>
        <row r="75">
          <cell r="A75">
            <v>67</v>
          </cell>
        </row>
        <row r="76">
          <cell r="A76">
            <v>68</v>
          </cell>
        </row>
        <row r="77">
          <cell r="A77">
            <v>69</v>
          </cell>
        </row>
        <row r="78">
          <cell r="A78">
            <v>70</v>
          </cell>
        </row>
        <row r="79">
          <cell r="A79">
            <v>71</v>
          </cell>
        </row>
        <row r="80">
          <cell r="A80">
            <v>72</v>
          </cell>
        </row>
        <row r="81">
          <cell r="A81">
            <v>73</v>
          </cell>
        </row>
        <row r="82">
          <cell r="A82">
            <v>74</v>
          </cell>
        </row>
        <row r="83">
          <cell r="A83">
            <v>75</v>
          </cell>
        </row>
        <row r="84">
          <cell r="A84">
            <v>76</v>
          </cell>
        </row>
        <row r="85">
          <cell r="A85">
            <v>77</v>
          </cell>
        </row>
        <row r="86">
          <cell r="A86">
            <v>78</v>
          </cell>
        </row>
        <row r="87">
          <cell r="A87">
            <v>79</v>
          </cell>
        </row>
        <row r="88">
          <cell r="A88">
            <v>80</v>
          </cell>
        </row>
        <row r="89">
          <cell r="A89">
            <v>81</v>
          </cell>
        </row>
        <row r="90">
          <cell r="A90">
            <v>82</v>
          </cell>
        </row>
        <row r="91">
          <cell r="A91">
            <v>83</v>
          </cell>
        </row>
        <row r="92">
          <cell r="A92">
            <v>84</v>
          </cell>
        </row>
        <row r="93">
          <cell r="A93">
            <v>85</v>
          </cell>
        </row>
        <row r="94">
          <cell r="A94">
            <v>86</v>
          </cell>
        </row>
        <row r="95">
          <cell r="A95">
            <v>87</v>
          </cell>
        </row>
        <row r="96">
          <cell r="A96">
            <v>88</v>
          </cell>
        </row>
        <row r="97">
          <cell r="A97">
            <v>89</v>
          </cell>
        </row>
        <row r="98">
          <cell r="A98">
            <v>90</v>
          </cell>
        </row>
        <row r="99">
          <cell r="A99">
            <v>91</v>
          </cell>
        </row>
        <row r="100">
          <cell r="A100">
            <v>92</v>
          </cell>
        </row>
        <row r="101">
          <cell r="A101">
            <v>93</v>
          </cell>
        </row>
        <row r="102">
          <cell r="A102">
            <v>94</v>
          </cell>
        </row>
        <row r="103">
          <cell r="A103">
            <v>95</v>
          </cell>
        </row>
        <row r="104">
          <cell r="A104">
            <v>96</v>
          </cell>
        </row>
        <row r="105">
          <cell r="A105">
            <v>97</v>
          </cell>
        </row>
        <row r="106">
          <cell r="A106">
            <v>98</v>
          </cell>
        </row>
        <row r="107">
          <cell r="A107">
            <v>99</v>
          </cell>
        </row>
        <row r="108">
          <cell r="A108">
            <v>100</v>
          </cell>
        </row>
        <row r="109">
          <cell r="A109">
            <v>101</v>
          </cell>
        </row>
        <row r="110">
          <cell r="A110">
            <v>102</v>
          </cell>
        </row>
        <row r="111">
          <cell r="A111">
            <v>103</v>
          </cell>
        </row>
        <row r="112">
          <cell r="A112">
            <v>104</v>
          </cell>
        </row>
        <row r="113">
          <cell r="A113">
            <v>105</v>
          </cell>
        </row>
        <row r="114">
          <cell r="A114">
            <v>106</v>
          </cell>
        </row>
        <row r="115">
          <cell r="A115">
            <v>107</v>
          </cell>
        </row>
        <row r="116">
          <cell r="A116">
            <v>108</v>
          </cell>
        </row>
        <row r="117">
          <cell r="A117">
            <v>109</v>
          </cell>
        </row>
        <row r="118">
          <cell r="A118">
            <v>110</v>
          </cell>
        </row>
        <row r="119">
          <cell r="A119">
            <v>111</v>
          </cell>
        </row>
        <row r="120">
          <cell r="A120">
            <v>112</v>
          </cell>
        </row>
        <row r="121">
          <cell r="A121">
            <v>113</v>
          </cell>
        </row>
        <row r="122">
          <cell r="A122">
            <v>114</v>
          </cell>
        </row>
        <row r="123">
          <cell r="A123">
            <v>115</v>
          </cell>
        </row>
        <row r="124">
          <cell r="A124">
            <v>116</v>
          </cell>
        </row>
        <row r="125">
          <cell r="A125">
            <v>117</v>
          </cell>
        </row>
        <row r="126">
          <cell r="A126">
            <v>118</v>
          </cell>
        </row>
        <row r="127">
          <cell r="A127">
            <v>119</v>
          </cell>
        </row>
        <row r="128">
          <cell r="A128">
            <v>120</v>
          </cell>
        </row>
        <row r="129">
          <cell r="A129">
            <v>121</v>
          </cell>
        </row>
        <row r="130">
          <cell r="A130">
            <v>122</v>
          </cell>
        </row>
        <row r="131">
          <cell r="A131">
            <v>123</v>
          </cell>
        </row>
        <row r="132">
          <cell r="A132">
            <v>124</v>
          </cell>
        </row>
        <row r="133">
          <cell r="A133">
            <v>125</v>
          </cell>
        </row>
        <row r="134">
          <cell r="A134">
            <v>126</v>
          </cell>
        </row>
        <row r="135">
          <cell r="A135">
            <v>127</v>
          </cell>
        </row>
        <row r="136">
          <cell r="A136">
            <v>128</v>
          </cell>
        </row>
        <row r="137">
          <cell r="A137">
            <v>129</v>
          </cell>
        </row>
        <row r="138">
          <cell r="A138">
            <v>130</v>
          </cell>
        </row>
        <row r="139">
          <cell r="A139">
            <v>131</v>
          </cell>
        </row>
        <row r="140">
          <cell r="A140">
            <v>132</v>
          </cell>
        </row>
        <row r="141">
          <cell r="A141">
            <v>133</v>
          </cell>
        </row>
        <row r="142">
          <cell r="A142">
            <v>134</v>
          </cell>
        </row>
        <row r="143">
          <cell r="A143">
            <v>135</v>
          </cell>
        </row>
        <row r="144">
          <cell r="A144">
            <v>136</v>
          </cell>
        </row>
        <row r="145">
          <cell r="A145">
            <v>137</v>
          </cell>
        </row>
        <row r="146">
          <cell r="A146">
            <v>138</v>
          </cell>
        </row>
        <row r="147">
          <cell r="A147">
            <v>139</v>
          </cell>
        </row>
        <row r="148">
          <cell r="A148">
            <v>140</v>
          </cell>
        </row>
        <row r="149">
          <cell r="A149">
            <v>141</v>
          </cell>
        </row>
        <row r="150">
          <cell r="A150">
            <v>142</v>
          </cell>
        </row>
        <row r="151">
          <cell r="A151">
            <v>143</v>
          </cell>
        </row>
        <row r="152">
          <cell r="A152">
            <v>144</v>
          </cell>
        </row>
        <row r="153">
          <cell r="A153">
            <v>145</v>
          </cell>
        </row>
        <row r="154">
          <cell r="A154">
            <v>146</v>
          </cell>
        </row>
        <row r="155">
          <cell r="A155">
            <v>147</v>
          </cell>
        </row>
        <row r="156">
          <cell r="A156">
            <v>148</v>
          </cell>
        </row>
        <row r="157">
          <cell r="A157">
            <v>149</v>
          </cell>
        </row>
        <row r="158">
          <cell r="A158">
            <v>150</v>
          </cell>
        </row>
        <row r="159">
          <cell r="A159">
            <v>151</v>
          </cell>
        </row>
        <row r="160">
          <cell r="A160">
            <v>152</v>
          </cell>
        </row>
        <row r="161">
          <cell r="A161">
            <v>153</v>
          </cell>
        </row>
        <row r="162">
          <cell r="A162">
            <v>154</v>
          </cell>
        </row>
        <row r="163">
          <cell r="A163">
            <v>155</v>
          </cell>
        </row>
        <row r="164">
          <cell r="A164">
            <v>156</v>
          </cell>
        </row>
        <row r="165">
          <cell r="A165">
            <v>157</v>
          </cell>
        </row>
        <row r="166">
          <cell r="A166">
            <v>158</v>
          </cell>
        </row>
        <row r="167">
          <cell r="A167">
            <v>159</v>
          </cell>
        </row>
        <row r="168">
          <cell r="A168">
            <v>160</v>
          </cell>
        </row>
        <row r="169">
          <cell r="A169">
            <v>161</v>
          </cell>
        </row>
        <row r="170">
          <cell r="A170">
            <v>162</v>
          </cell>
        </row>
        <row r="171">
          <cell r="A171">
            <v>163</v>
          </cell>
        </row>
        <row r="172">
          <cell r="A172">
            <v>164</v>
          </cell>
        </row>
        <row r="173">
          <cell r="A173">
            <v>165</v>
          </cell>
        </row>
        <row r="174">
          <cell r="A174">
            <v>166</v>
          </cell>
        </row>
        <row r="175">
          <cell r="A175">
            <v>167</v>
          </cell>
        </row>
        <row r="176">
          <cell r="A176">
            <v>168</v>
          </cell>
        </row>
        <row r="177">
          <cell r="A177">
            <v>169</v>
          </cell>
        </row>
        <row r="178">
          <cell r="A178">
            <v>170</v>
          </cell>
        </row>
        <row r="179">
          <cell r="A179">
            <v>171</v>
          </cell>
        </row>
        <row r="180">
          <cell r="A180">
            <v>172</v>
          </cell>
        </row>
        <row r="181">
          <cell r="A181">
            <v>173</v>
          </cell>
        </row>
        <row r="182">
          <cell r="A182">
            <v>174</v>
          </cell>
        </row>
        <row r="183">
          <cell r="A183">
            <v>175</v>
          </cell>
        </row>
        <row r="184">
          <cell r="A184">
            <v>176</v>
          </cell>
        </row>
        <row r="185">
          <cell r="A185">
            <v>177</v>
          </cell>
        </row>
        <row r="186">
          <cell r="A186">
            <v>178</v>
          </cell>
        </row>
        <row r="187">
          <cell r="A187">
            <v>179</v>
          </cell>
        </row>
        <row r="188">
          <cell r="A188">
            <v>180</v>
          </cell>
        </row>
        <row r="189">
          <cell r="A189">
            <v>181</v>
          </cell>
        </row>
        <row r="190">
          <cell r="A190">
            <v>182</v>
          </cell>
        </row>
        <row r="191">
          <cell r="A191">
            <v>183</v>
          </cell>
        </row>
        <row r="192">
          <cell r="A192">
            <v>184</v>
          </cell>
        </row>
        <row r="193">
          <cell r="A193">
            <v>185</v>
          </cell>
        </row>
        <row r="194">
          <cell r="A194">
            <v>186</v>
          </cell>
        </row>
        <row r="195">
          <cell r="A195">
            <v>187</v>
          </cell>
        </row>
        <row r="196">
          <cell r="A196">
            <v>188</v>
          </cell>
        </row>
        <row r="197">
          <cell r="A197">
            <v>189</v>
          </cell>
        </row>
        <row r="198">
          <cell r="A198">
            <v>190</v>
          </cell>
        </row>
        <row r="199">
          <cell r="A199">
            <v>191</v>
          </cell>
        </row>
        <row r="200">
          <cell r="A200">
            <v>192</v>
          </cell>
        </row>
        <row r="201">
          <cell r="A201">
            <v>193</v>
          </cell>
        </row>
        <row r="202">
          <cell r="A202">
            <v>194</v>
          </cell>
        </row>
        <row r="203">
          <cell r="A203">
            <v>195</v>
          </cell>
        </row>
        <row r="204">
          <cell r="A204">
            <v>196</v>
          </cell>
        </row>
        <row r="205">
          <cell r="A205">
            <v>197</v>
          </cell>
        </row>
        <row r="206">
          <cell r="A206">
            <v>198</v>
          </cell>
        </row>
        <row r="207">
          <cell r="A207">
            <v>199</v>
          </cell>
        </row>
        <row r="208">
          <cell r="A208">
            <v>200</v>
          </cell>
        </row>
        <row r="209">
          <cell r="A209">
            <v>201</v>
          </cell>
        </row>
        <row r="210">
          <cell r="A210">
            <v>202</v>
          </cell>
        </row>
        <row r="211">
          <cell r="A211">
            <v>203</v>
          </cell>
        </row>
        <row r="212">
          <cell r="A212">
            <v>204</v>
          </cell>
        </row>
        <row r="213">
          <cell r="A213">
            <v>205</v>
          </cell>
        </row>
        <row r="214">
          <cell r="A214">
            <v>206</v>
          </cell>
        </row>
        <row r="215">
          <cell r="A215">
            <v>207</v>
          </cell>
        </row>
        <row r="216">
          <cell r="A216">
            <v>208</v>
          </cell>
        </row>
        <row r="217">
          <cell r="A217">
            <v>209</v>
          </cell>
        </row>
        <row r="218">
          <cell r="A218">
            <v>210</v>
          </cell>
        </row>
        <row r="219">
          <cell r="A219">
            <v>211</v>
          </cell>
        </row>
        <row r="220">
          <cell r="A220">
            <v>212</v>
          </cell>
        </row>
        <row r="221">
          <cell r="A221">
            <v>213</v>
          </cell>
        </row>
        <row r="222">
          <cell r="A222">
            <v>214</v>
          </cell>
        </row>
        <row r="223">
          <cell r="A223">
            <v>215</v>
          </cell>
        </row>
        <row r="224">
          <cell r="A224">
            <v>216</v>
          </cell>
        </row>
        <row r="225">
          <cell r="A225">
            <v>217</v>
          </cell>
        </row>
        <row r="226">
          <cell r="A226">
            <v>218</v>
          </cell>
        </row>
        <row r="227">
          <cell r="A227">
            <v>219</v>
          </cell>
        </row>
        <row r="228">
          <cell r="A228">
            <v>220</v>
          </cell>
        </row>
        <row r="229">
          <cell r="A229">
            <v>221</v>
          </cell>
        </row>
        <row r="230">
          <cell r="A230">
            <v>222</v>
          </cell>
        </row>
        <row r="231">
          <cell r="A231">
            <v>223</v>
          </cell>
        </row>
        <row r="232">
          <cell r="A232">
            <v>224</v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7"/>
      <sheetName val="d"/>
      <sheetName val="عربى 2- 1"/>
      <sheetName val="E"/>
      <sheetName val="دراسات"/>
      <sheetName val="رياضة"/>
      <sheetName val="علوم"/>
      <sheetName val="فنية"/>
      <sheetName val="حاسب"/>
      <sheetName val="دين"/>
      <sheetName val="Sheet17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1BE2-CBA0-4C13-8C75-8A31BBA73A02}">
  <dimension ref="A1:C8"/>
  <sheetViews>
    <sheetView rightToLeft="1" workbookViewId="0">
      <selection sqref="A1:A5"/>
    </sheetView>
  </sheetViews>
  <sheetFormatPr defaultRowHeight="14.25" x14ac:dyDescent="0.2"/>
  <cols>
    <col min="1" max="1" width="13.625" customWidth="1"/>
    <col min="3" max="3" width="15.25" customWidth="1"/>
  </cols>
  <sheetData>
    <row r="1" spans="1:3" x14ac:dyDescent="0.2">
      <c r="A1" s="44" t="s">
        <v>276</v>
      </c>
      <c r="C1" t="s">
        <v>277</v>
      </c>
    </row>
    <row r="2" spans="1:3" x14ac:dyDescent="0.2">
      <c r="A2" s="44" t="s">
        <v>278</v>
      </c>
      <c r="C2" t="s">
        <v>279</v>
      </c>
    </row>
    <row r="3" spans="1:3" x14ac:dyDescent="0.2">
      <c r="A3" s="44" t="s">
        <v>280</v>
      </c>
      <c r="C3" t="s">
        <v>281</v>
      </c>
    </row>
    <row r="4" spans="1:3" x14ac:dyDescent="0.2">
      <c r="A4" s="44" t="s">
        <v>282</v>
      </c>
      <c r="C4" t="s">
        <v>283</v>
      </c>
    </row>
    <row r="5" spans="1:3" x14ac:dyDescent="0.2">
      <c r="A5" s="44" t="s">
        <v>284</v>
      </c>
      <c r="C5" t="s">
        <v>285</v>
      </c>
    </row>
    <row r="6" spans="1:3" x14ac:dyDescent="0.2">
      <c r="C6" t="s">
        <v>286</v>
      </c>
    </row>
    <row r="7" spans="1:3" x14ac:dyDescent="0.2">
      <c r="C7" t="s">
        <v>287</v>
      </c>
    </row>
    <row r="8" spans="1:3" x14ac:dyDescent="0.2">
      <c r="C8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00869-BE76-4223-A072-42C18F1562BF}">
  <dimension ref="A1:AB227"/>
  <sheetViews>
    <sheetView rightToLeft="1" topLeftCell="C1" workbookViewId="0">
      <selection activeCell="A3" sqref="A3:G3"/>
    </sheetView>
  </sheetViews>
  <sheetFormatPr defaultRowHeight="12.75" x14ac:dyDescent="0.2"/>
  <cols>
    <col min="1" max="1" width="5.75" style="18" customWidth="1"/>
    <col min="2" max="2" width="33.75" style="18" customWidth="1"/>
    <col min="3" max="3" width="7.75" style="18" customWidth="1"/>
    <col min="4" max="26" width="9" style="18"/>
    <col min="27" max="27" width="9" style="23"/>
    <col min="28" max="256" width="9" style="18"/>
    <col min="257" max="257" width="5.75" style="18" customWidth="1"/>
    <col min="258" max="258" width="35.875" style="18" customWidth="1"/>
    <col min="259" max="259" width="6.5" style="18" customWidth="1"/>
    <col min="260" max="512" width="9" style="18"/>
    <col min="513" max="513" width="5.75" style="18" customWidth="1"/>
    <col min="514" max="514" width="35.875" style="18" customWidth="1"/>
    <col min="515" max="515" width="6.5" style="18" customWidth="1"/>
    <col min="516" max="768" width="9" style="18"/>
    <col min="769" max="769" width="5.75" style="18" customWidth="1"/>
    <col min="770" max="770" width="35.875" style="18" customWidth="1"/>
    <col min="771" max="771" width="6.5" style="18" customWidth="1"/>
    <col min="772" max="1024" width="9" style="18"/>
    <col min="1025" max="1025" width="5.75" style="18" customWidth="1"/>
    <col min="1026" max="1026" width="35.875" style="18" customWidth="1"/>
    <col min="1027" max="1027" width="6.5" style="18" customWidth="1"/>
    <col min="1028" max="1280" width="9" style="18"/>
    <col min="1281" max="1281" width="5.75" style="18" customWidth="1"/>
    <col min="1282" max="1282" width="35.875" style="18" customWidth="1"/>
    <col min="1283" max="1283" width="6.5" style="18" customWidth="1"/>
    <col min="1284" max="1536" width="9" style="18"/>
    <col min="1537" max="1537" width="5.75" style="18" customWidth="1"/>
    <col min="1538" max="1538" width="35.875" style="18" customWidth="1"/>
    <col min="1539" max="1539" width="6.5" style="18" customWidth="1"/>
    <col min="1540" max="1792" width="9" style="18"/>
    <col min="1793" max="1793" width="5.75" style="18" customWidth="1"/>
    <col min="1794" max="1794" width="35.875" style="18" customWidth="1"/>
    <col min="1795" max="1795" width="6.5" style="18" customWidth="1"/>
    <col min="1796" max="2048" width="9" style="18"/>
    <col min="2049" max="2049" width="5.75" style="18" customWidth="1"/>
    <col min="2050" max="2050" width="35.875" style="18" customWidth="1"/>
    <col min="2051" max="2051" width="6.5" style="18" customWidth="1"/>
    <col min="2052" max="2304" width="9" style="18"/>
    <col min="2305" max="2305" width="5.75" style="18" customWidth="1"/>
    <col min="2306" max="2306" width="35.875" style="18" customWidth="1"/>
    <col min="2307" max="2307" width="6.5" style="18" customWidth="1"/>
    <col min="2308" max="2560" width="9" style="18"/>
    <col min="2561" max="2561" width="5.75" style="18" customWidth="1"/>
    <col min="2562" max="2562" width="35.875" style="18" customWidth="1"/>
    <col min="2563" max="2563" width="6.5" style="18" customWidth="1"/>
    <col min="2564" max="2816" width="9" style="18"/>
    <col min="2817" max="2817" width="5.75" style="18" customWidth="1"/>
    <col min="2818" max="2818" width="35.875" style="18" customWidth="1"/>
    <col min="2819" max="2819" width="6.5" style="18" customWidth="1"/>
    <col min="2820" max="3072" width="9" style="18"/>
    <col min="3073" max="3073" width="5.75" style="18" customWidth="1"/>
    <col min="3074" max="3074" width="35.875" style="18" customWidth="1"/>
    <col min="3075" max="3075" width="6.5" style="18" customWidth="1"/>
    <col min="3076" max="3328" width="9" style="18"/>
    <col min="3329" max="3329" width="5.75" style="18" customWidth="1"/>
    <col min="3330" max="3330" width="35.875" style="18" customWidth="1"/>
    <col min="3331" max="3331" width="6.5" style="18" customWidth="1"/>
    <col min="3332" max="3584" width="9" style="18"/>
    <col min="3585" max="3585" width="5.75" style="18" customWidth="1"/>
    <col min="3586" max="3586" width="35.875" style="18" customWidth="1"/>
    <col min="3587" max="3587" width="6.5" style="18" customWidth="1"/>
    <col min="3588" max="3840" width="9" style="18"/>
    <col min="3841" max="3841" width="5.75" style="18" customWidth="1"/>
    <col min="3842" max="3842" width="35.875" style="18" customWidth="1"/>
    <col min="3843" max="3843" width="6.5" style="18" customWidth="1"/>
    <col min="3844" max="4096" width="9" style="18"/>
    <col min="4097" max="4097" width="5.75" style="18" customWidth="1"/>
    <col min="4098" max="4098" width="35.875" style="18" customWidth="1"/>
    <col min="4099" max="4099" width="6.5" style="18" customWidth="1"/>
    <col min="4100" max="4352" width="9" style="18"/>
    <col min="4353" max="4353" width="5.75" style="18" customWidth="1"/>
    <col min="4354" max="4354" width="35.875" style="18" customWidth="1"/>
    <col min="4355" max="4355" width="6.5" style="18" customWidth="1"/>
    <col min="4356" max="4608" width="9" style="18"/>
    <col min="4609" max="4609" width="5.75" style="18" customWidth="1"/>
    <col min="4610" max="4610" width="35.875" style="18" customWidth="1"/>
    <col min="4611" max="4611" width="6.5" style="18" customWidth="1"/>
    <col min="4612" max="4864" width="9" style="18"/>
    <col min="4865" max="4865" width="5.75" style="18" customWidth="1"/>
    <col min="4866" max="4866" width="35.875" style="18" customWidth="1"/>
    <col min="4867" max="4867" width="6.5" style="18" customWidth="1"/>
    <col min="4868" max="5120" width="9" style="18"/>
    <col min="5121" max="5121" width="5.75" style="18" customWidth="1"/>
    <col min="5122" max="5122" width="35.875" style="18" customWidth="1"/>
    <col min="5123" max="5123" width="6.5" style="18" customWidth="1"/>
    <col min="5124" max="5376" width="9" style="18"/>
    <col min="5377" max="5377" width="5.75" style="18" customWidth="1"/>
    <col min="5378" max="5378" width="35.875" style="18" customWidth="1"/>
    <col min="5379" max="5379" width="6.5" style="18" customWidth="1"/>
    <col min="5380" max="5632" width="9" style="18"/>
    <col min="5633" max="5633" width="5.75" style="18" customWidth="1"/>
    <col min="5634" max="5634" width="35.875" style="18" customWidth="1"/>
    <col min="5635" max="5635" width="6.5" style="18" customWidth="1"/>
    <col min="5636" max="5888" width="9" style="18"/>
    <col min="5889" max="5889" width="5.75" style="18" customWidth="1"/>
    <col min="5890" max="5890" width="35.875" style="18" customWidth="1"/>
    <col min="5891" max="5891" width="6.5" style="18" customWidth="1"/>
    <col min="5892" max="6144" width="9" style="18"/>
    <col min="6145" max="6145" width="5.75" style="18" customWidth="1"/>
    <col min="6146" max="6146" width="35.875" style="18" customWidth="1"/>
    <col min="6147" max="6147" width="6.5" style="18" customWidth="1"/>
    <col min="6148" max="6400" width="9" style="18"/>
    <col min="6401" max="6401" width="5.75" style="18" customWidth="1"/>
    <col min="6402" max="6402" width="35.875" style="18" customWidth="1"/>
    <col min="6403" max="6403" width="6.5" style="18" customWidth="1"/>
    <col min="6404" max="6656" width="9" style="18"/>
    <col min="6657" max="6657" width="5.75" style="18" customWidth="1"/>
    <col min="6658" max="6658" width="35.875" style="18" customWidth="1"/>
    <col min="6659" max="6659" width="6.5" style="18" customWidth="1"/>
    <col min="6660" max="6912" width="9" style="18"/>
    <col min="6913" max="6913" width="5.75" style="18" customWidth="1"/>
    <col min="6914" max="6914" width="35.875" style="18" customWidth="1"/>
    <col min="6915" max="6915" width="6.5" style="18" customWidth="1"/>
    <col min="6916" max="7168" width="9" style="18"/>
    <col min="7169" max="7169" width="5.75" style="18" customWidth="1"/>
    <col min="7170" max="7170" width="35.875" style="18" customWidth="1"/>
    <col min="7171" max="7171" width="6.5" style="18" customWidth="1"/>
    <col min="7172" max="7424" width="9" style="18"/>
    <col min="7425" max="7425" width="5.75" style="18" customWidth="1"/>
    <col min="7426" max="7426" width="35.875" style="18" customWidth="1"/>
    <col min="7427" max="7427" width="6.5" style="18" customWidth="1"/>
    <col min="7428" max="7680" width="9" style="18"/>
    <col min="7681" max="7681" width="5.75" style="18" customWidth="1"/>
    <col min="7682" max="7682" width="35.875" style="18" customWidth="1"/>
    <col min="7683" max="7683" width="6.5" style="18" customWidth="1"/>
    <col min="7684" max="7936" width="9" style="18"/>
    <col min="7937" max="7937" width="5.75" style="18" customWidth="1"/>
    <col min="7938" max="7938" width="35.875" style="18" customWidth="1"/>
    <col min="7939" max="7939" width="6.5" style="18" customWidth="1"/>
    <col min="7940" max="8192" width="9" style="18"/>
    <col min="8193" max="8193" width="5.75" style="18" customWidth="1"/>
    <col min="8194" max="8194" width="35.875" style="18" customWidth="1"/>
    <col min="8195" max="8195" width="6.5" style="18" customWidth="1"/>
    <col min="8196" max="8448" width="9" style="18"/>
    <col min="8449" max="8449" width="5.75" style="18" customWidth="1"/>
    <col min="8450" max="8450" width="35.875" style="18" customWidth="1"/>
    <col min="8451" max="8451" width="6.5" style="18" customWidth="1"/>
    <col min="8452" max="8704" width="9" style="18"/>
    <col min="8705" max="8705" width="5.75" style="18" customWidth="1"/>
    <col min="8706" max="8706" width="35.875" style="18" customWidth="1"/>
    <col min="8707" max="8707" width="6.5" style="18" customWidth="1"/>
    <col min="8708" max="8960" width="9" style="18"/>
    <col min="8961" max="8961" width="5.75" style="18" customWidth="1"/>
    <col min="8962" max="8962" width="35.875" style="18" customWidth="1"/>
    <col min="8963" max="8963" width="6.5" style="18" customWidth="1"/>
    <col min="8964" max="9216" width="9" style="18"/>
    <col min="9217" max="9217" width="5.75" style="18" customWidth="1"/>
    <col min="9218" max="9218" width="35.875" style="18" customWidth="1"/>
    <col min="9219" max="9219" width="6.5" style="18" customWidth="1"/>
    <col min="9220" max="9472" width="9" style="18"/>
    <col min="9473" max="9473" width="5.75" style="18" customWidth="1"/>
    <col min="9474" max="9474" width="35.875" style="18" customWidth="1"/>
    <col min="9475" max="9475" width="6.5" style="18" customWidth="1"/>
    <col min="9476" max="9728" width="9" style="18"/>
    <col min="9729" max="9729" width="5.75" style="18" customWidth="1"/>
    <col min="9730" max="9730" width="35.875" style="18" customWidth="1"/>
    <col min="9731" max="9731" width="6.5" style="18" customWidth="1"/>
    <col min="9732" max="9984" width="9" style="18"/>
    <col min="9985" max="9985" width="5.75" style="18" customWidth="1"/>
    <col min="9986" max="9986" width="35.875" style="18" customWidth="1"/>
    <col min="9987" max="9987" width="6.5" style="18" customWidth="1"/>
    <col min="9988" max="10240" width="9" style="18"/>
    <col min="10241" max="10241" width="5.75" style="18" customWidth="1"/>
    <col min="10242" max="10242" width="35.875" style="18" customWidth="1"/>
    <col min="10243" max="10243" width="6.5" style="18" customWidth="1"/>
    <col min="10244" max="10496" width="9" style="18"/>
    <col min="10497" max="10497" width="5.75" style="18" customWidth="1"/>
    <col min="10498" max="10498" width="35.875" style="18" customWidth="1"/>
    <col min="10499" max="10499" width="6.5" style="18" customWidth="1"/>
    <col min="10500" max="10752" width="9" style="18"/>
    <col min="10753" max="10753" width="5.75" style="18" customWidth="1"/>
    <col min="10754" max="10754" width="35.875" style="18" customWidth="1"/>
    <col min="10755" max="10755" width="6.5" style="18" customWidth="1"/>
    <col min="10756" max="11008" width="9" style="18"/>
    <col min="11009" max="11009" width="5.75" style="18" customWidth="1"/>
    <col min="11010" max="11010" width="35.875" style="18" customWidth="1"/>
    <col min="11011" max="11011" width="6.5" style="18" customWidth="1"/>
    <col min="11012" max="11264" width="9" style="18"/>
    <col min="11265" max="11265" width="5.75" style="18" customWidth="1"/>
    <col min="11266" max="11266" width="35.875" style="18" customWidth="1"/>
    <col min="11267" max="11267" width="6.5" style="18" customWidth="1"/>
    <col min="11268" max="11520" width="9" style="18"/>
    <col min="11521" max="11521" width="5.75" style="18" customWidth="1"/>
    <col min="11522" max="11522" width="35.875" style="18" customWidth="1"/>
    <col min="11523" max="11523" width="6.5" style="18" customWidth="1"/>
    <col min="11524" max="11776" width="9" style="18"/>
    <col min="11777" max="11777" width="5.75" style="18" customWidth="1"/>
    <col min="11778" max="11778" width="35.875" style="18" customWidth="1"/>
    <col min="11779" max="11779" width="6.5" style="18" customWidth="1"/>
    <col min="11780" max="12032" width="9" style="18"/>
    <col min="12033" max="12033" width="5.75" style="18" customWidth="1"/>
    <col min="12034" max="12034" width="35.875" style="18" customWidth="1"/>
    <col min="12035" max="12035" width="6.5" style="18" customWidth="1"/>
    <col min="12036" max="12288" width="9" style="18"/>
    <col min="12289" max="12289" width="5.75" style="18" customWidth="1"/>
    <col min="12290" max="12290" width="35.875" style="18" customWidth="1"/>
    <col min="12291" max="12291" width="6.5" style="18" customWidth="1"/>
    <col min="12292" max="12544" width="9" style="18"/>
    <col min="12545" max="12545" width="5.75" style="18" customWidth="1"/>
    <col min="12546" max="12546" width="35.875" style="18" customWidth="1"/>
    <col min="12547" max="12547" width="6.5" style="18" customWidth="1"/>
    <col min="12548" max="12800" width="9" style="18"/>
    <col min="12801" max="12801" width="5.75" style="18" customWidth="1"/>
    <col min="12802" max="12802" width="35.875" style="18" customWidth="1"/>
    <col min="12803" max="12803" width="6.5" style="18" customWidth="1"/>
    <col min="12804" max="13056" width="9" style="18"/>
    <col min="13057" max="13057" width="5.75" style="18" customWidth="1"/>
    <col min="13058" max="13058" width="35.875" style="18" customWidth="1"/>
    <col min="13059" max="13059" width="6.5" style="18" customWidth="1"/>
    <col min="13060" max="13312" width="9" style="18"/>
    <col min="13313" max="13313" width="5.75" style="18" customWidth="1"/>
    <col min="13314" max="13314" width="35.875" style="18" customWidth="1"/>
    <col min="13315" max="13315" width="6.5" style="18" customWidth="1"/>
    <col min="13316" max="13568" width="9" style="18"/>
    <col min="13569" max="13569" width="5.75" style="18" customWidth="1"/>
    <col min="13570" max="13570" width="35.875" style="18" customWidth="1"/>
    <col min="13571" max="13571" width="6.5" style="18" customWidth="1"/>
    <col min="13572" max="13824" width="9" style="18"/>
    <col min="13825" max="13825" width="5.75" style="18" customWidth="1"/>
    <col min="13826" max="13826" width="35.875" style="18" customWidth="1"/>
    <col min="13827" max="13827" width="6.5" style="18" customWidth="1"/>
    <col min="13828" max="14080" width="9" style="18"/>
    <col min="14081" max="14081" width="5.75" style="18" customWidth="1"/>
    <col min="14082" max="14082" width="35.875" style="18" customWidth="1"/>
    <col min="14083" max="14083" width="6.5" style="18" customWidth="1"/>
    <col min="14084" max="14336" width="9" style="18"/>
    <col min="14337" max="14337" width="5.75" style="18" customWidth="1"/>
    <col min="14338" max="14338" width="35.875" style="18" customWidth="1"/>
    <col min="14339" max="14339" width="6.5" style="18" customWidth="1"/>
    <col min="14340" max="14592" width="9" style="18"/>
    <col min="14593" max="14593" width="5.75" style="18" customWidth="1"/>
    <col min="14594" max="14594" width="35.875" style="18" customWidth="1"/>
    <col min="14595" max="14595" width="6.5" style="18" customWidth="1"/>
    <col min="14596" max="14848" width="9" style="18"/>
    <col min="14849" max="14849" width="5.75" style="18" customWidth="1"/>
    <col min="14850" max="14850" width="35.875" style="18" customWidth="1"/>
    <col min="14851" max="14851" width="6.5" style="18" customWidth="1"/>
    <col min="14852" max="15104" width="9" style="18"/>
    <col min="15105" max="15105" width="5.75" style="18" customWidth="1"/>
    <col min="15106" max="15106" width="35.875" style="18" customWidth="1"/>
    <col min="15107" max="15107" width="6.5" style="18" customWidth="1"/>
    <col min="15108" max="15360" width="9" style="18"/>
    <col min="15361" max="15361" width="5.75" style="18" customWidth="1"/>
    <col min="15362" max="15362" width="35.875" style="18" customWidth="1"/>
    <col min="15363" max="15363" width="6.5" style="18" customWidth="1"/>
    <col min="15364" max="15616" width="9" style="18"/>
    <col min="15617" max="15617" width="5.75" style="18" customWidth="1"/>
    <col min="15618" max="15618" width="35.875" style="18" customWidth="1"/>
    <col min="15619" max="15619" width="6.5" style="18" customWidth="1"/>
    <col min="15620" max="15872" width="9" style="18"/>
    <col min="15873" max="15873" width="5.75" style="18" customWidth="1"/>
    <col min="15874" max="15874" width="35.875" style="18" customWidth="1"/>
    <col min="15875" max="15875" width="6.5" style="18" customWidth="1"/>
    <col min="15876" max="16128" width="9" style="18"/>
    <col min="16129" max="16129" width="5.75" style="18" customWidth="1"/>
    <col min="16130" max="16130" width="35.875" style="18" customWidth="1"/>
    <col min="16131" max="16131" width="6.5" style="18" customWidth="1"/>
    <col min="16132" max="16384" width="9" style="18"/>
  </cols>
  <sheetData>
    <row r="1" spans="1:28" ht="26.25" x14ac:dyDescent="0.2">
      <c r="A1" s="16"/>
      <c r="B1" s="16"/>
      <c r="C1" s="16"/>
      <c r="D1" s="16"/>
      <c r="E1" s="16"/>
      <c r="F1" s="16"/>
      <c r="G1" s="16"/>
      <c r="H1" s="17"/>
      <c r="I1" s="17"/>
      <c r="O1" s="98"/>
      <c r="P1" s="98"/>
      <c r="Q1" s="98"/>
      <c r="R1" s="98"/>
      <c r="S1" s="98"/>
      <c r="T1" s="98"/>
      <c r="AA1" s="18"/>
    </row>
    <row r="2" spans="1:28" ht="26.25" x14ac:dyDescent="0.2">
      <c r="A2" s="19"/>
      <c r="B2" s="19"/>
      <c r="C2" s="19"/>
      <c r="D2" s="19"/>
      <c r="E2" s="19"/>
      <c r="F2" s="19"/>
      <c r="G2" s="19"/>
      <c r="H2" s="17"/>
      <c r="I2" s="17"/>
      <c r="O2" s="71"/>
      <c r="P2" s="71"/>
      <c r="Q2" s="71"/>
      <c r="R2" s="71"/>
      <c r="S2" s="71"/>
      <c r="T2" s="71"/>
      <c r="AA2" s="18"/>
    </row>
    <row r="3" spans="1:28" ht="26.25" x14ac:dyDescent="0.2">
      <c r="A3" s="99"/>
      <c r="B3" s="99"/>
      <c r="C3" s="99"/>
      <c r="D3" s="99"/>
      <c r="E3" s="99"/>
      <c r="F3" s="99"/>
      <c r="G3" s="99"/>
      <c r="H3" s="17"/>
      <c r="I3" s="17"/>
      <c r="O3" s="98"/>
      <c r="P3" s="98"/>
      <c r="Q3" s="98"/>
      <c r="R3" s="98"/>
      <c r="S3" s="98"/>
      <c r="T3" s="98"/>
      <c r="U3" s="98"/>
      <c r="AA3" s="18"/>
    </row>
    <row r="4" spans="1:28" customFormat="1" ht="12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  <c r="O4" s="20"/>
    </row>
    <row r="5" spans="1:28" customFormat="1" ht="29.25" customHeight="1" x14ac:dyDescent="0.2">
      <c r="A5" s="90" t="s">
        <v>28</v>
      </c>
      <c r="B5" s="90"/>
      <c r="C5" s="90"/>
      <c r="D5" s="19"/>
      <c r="E5" s="19"/>
      <c r="F5" s="19"/>
      <c r="G5" s="18"/>
      <c r="H5" s="18"/>
      <c r="I5" s="18"/>
      <c r="J5" s="18"/>
      <c r="L5" s="21"/>
      <c r="M5" s="22"/>
      <c r="N5" s="18"/>
      <c r="O5" s="71" t="s">
        <v>276</v>
      </c>
      <c r="P5" s="71"/>
      <c r="Q5" s="71"/>
    </row>
    <row r="6" spans="1:28" ht="12.75" customHeight="1" thickBot="1" x14ac:dyDescent="0.25"/>
    <row r="7" spans="1:28" s="24" customFormat="1" ht="47.25" customHeight="1" thickBot="1" x14ac:dyDescent="0.35">
      <c r="D7" s="91" t="s">
        <v>29</v>
      </c>
      <c r="E7" s="92"/>
      <c r="F7" s="92"/>
      <c r="G7" s="92"/>
      <c r="H7" s="92"/>
      <c r="I7" s="92"/>
      <c r="J7" s="92"/>
      <c r="K7" s="92"/>
      <c r="L7" s="92"/>
      <c r="M7" s="93"/>
      <c r="P7" s="91" t="s">
        <v>30</v>
      </c>
      <c r="Q7" s="92"/>
      <c r="R7" s="92"/>
      <c r="S7" s="92"/>
      <c r="T7" s="92"/>
      <c r="U7" s="93"/>
    </row>
    <row r="8" spans="1:28" s="25" customFormat="1" ht="36" customHeight="1" thickBot="1" x14ac:dyDescent="0.25">
      <c r="A8" s="94" t="s">
        <v>31</v>
      </c>
      <c r="B8" s="96" t="s">
        <v>32</v>
      </c>
      <c r="C8" s="96" t="s">
        <v>1</v>
      </c>
      <c r="D8" s="87" t="s">
        <v>10</v>
      </c>
      <c r="E8" s="88"/>
      <c r="F8" s="87" t="s">
        <v>33</v>
      </c>
      <c r="G8" s="88"/>
      <c r="H8" s="87" t="s">
        <v>17</v>
      </c>
      <c r="I8" s="88"/>
      <c r="J8" s="87" t="s">
        <v>34</v>
      </c>
      <c r="K8" s="88"/>
      <c r="L8" s="87" t="s">
        <v>24</v>
      </c>
      <c r="M8" s="88"/>
      <c r="N8" s="85" t="s">
        <v>35</v>
      </c>
      <c r="O8" s="86"/>
      <c r="P8" s="87" t="s">
        <v>36</v>
      </c>
      <c r="Q8" s="88"/>
      <c r="R8" s="87" t="s">
        <v>26</v>
      </c>
      <c r="S8" s="88"/>
      <c r="T8" s="87" t="s">
        <v>37</v>
      </c>
      <c r="U8" s="88"/>
      <c r="AA8" s="26"/>
    </row>
    <row r="9" spans="1:28" s="25" customFormat="1" ht="38.25" customHeight="1" thickBot="1" x14ac:dyDescent="0.25">
      <c r="A9" s="95"/>
      <c r="B9" s="97"/>
      <c r="C9" s="97"/>
      <c r="D9" s="27" t="s">
        <v>38</v>
      </c>
      <c r="E9" s="27" t="s">
        <v>0</v>
      </c>
      <c r="F9" s="28" t="s">
        <v>38</v>
      </c>
      <c r="G9" s="28" t="s">
        <v>0</v>
      </c>
      <c r="H9" s="28" t="s">
        <v>38</v>
      </c>
      <c r="I9" s="28" t="s">
        <v>0</v>
      </c>
      <c r="J9" s="28" t="s">
        <v>38</v>
      </c>
      <c r="K9" s="28" t="s">
        <v>0</v>
      </c>
      <c r="L9" s="28" t="s">
        <v>38</v>
      </c>
      <c r="M9" s="28" t="s">
        <v>0</v>
      </c>
      <c r="N9" s="29" t="s">
        <v>38</v>
      </c>
      <c r="O9" s="29" t="s">
        <v>0</v>
      </c>
      <c r="P9" s="28" t="s">
        <v>38</v>
      </c>
      <c r="Q9" s="28" t="s">
        <v>0</v>
      </c>
      <c r="R9" s="28" t="s">
        <v>38</v>
      </c>
      <c r="S9" s="28" t="s">
        <v>0</v>
      </c>
      <c r="T9" s="28" t="s">
        <v>38</v>
      </c>
      <c r="U9" s="28" t="s">
        <v>0</v>
      </c>
      <c r="AA9" s="26"/>
    </row>
    <row r="10" spans="1:28" s="35" customFormat="1" ht="20.100000000000001" customHeight="1" thickBot="1" x14ac:dyDescent="0.3">
      <c r="A10" s="30" t="s">
        <v>39</v>
      </c>
      <c r="B10" s="30" t="s">
        <v>40</v>
      </c>
      <c r="C10" s="31" t="s">
        <v>41</v>
      </c>
      <c r="D10" s="32" t="s">
        <v>42</v>
      </c>
      <c r="E10" s="32" t="s">
        <v>43</v>
      </c>
      <c r="F10" s="33" t="s">
        <v>44</v>
      </c>
      <c r="G10" s="33" t="s">
        <v>45</v>
      </c>
      <c r="H10" s="33" t="s">
        <v>46</v>
      </c>
      <c r="I10" s="33" t="s">
        <v>47</v>
      </c>
      <c r="J10" s="33" t="s">
        <v>48</v>
      </c>
      <c r="K10" s="33" t="s">
        <v>49</v>
      </c>
      <c r="L10" s="33" t="s">
        <v>50</v>
      </c>
      <c r="M10" s="33" t="s">
        <v>51</v>
      </c>
      <c r="N10" s="33" t="s">
        <v>52</v>
      </c>
      <c r="O10" s="33" t="s">
        <v>53</v>
      </c>
      <c r="P10" s="33" t="s">
        <v>54</v>
      </c>
      <c r="Q10" s="33" t="s">
        <v>55</v>
      </c>
      <c r="R10" s="33" t="s">
        <v>56</v>
      </c>
      <c r="S10" s="33" t="s">
        <v>57</v>
      </c>
      <c r="T10" s="33" t="s">
        <v>58</v>
      </c>
      <c r="U10" s="33" t="s">
        <v>58</v>
      </c>
      <c r="V10" s="34"/>
      <c r="W10" s="34"/>
      <c r="X10" s="34"/>
      <c r="Y10" s="34"/>
      <c r="Z10" s="34"/>
      <c r="AA10" s="34"/>
      <c r="AB10" s="34"/>
    </row>
    <row r="11" spans="1:28" ht="20.100000000000001" customHeight="1" thickBot="1" x14ac:dyDescent="0.25">
      <c r="A11" s="36">
        <f>_xlfn.AGGREGATE(3,5,$B$11:B11)</f>
        <v>1</v>
      </c>
      <c r="B11" s="37" t="s">
        <v>59</v>
      </c>
      <c r="C11" s="38">
        <v>1</v>
      </c>
      <c r="D11" s="1">
        <v>19</v>
      </c>
      <c r="E11" s="8">
        <f>D11/80</f>
        <v>0.23749999999999999</v>
      </c>
      <c r="F11" s="1">
        <v>24.5</v>
      </c>
      <c r="G11" s="8">
        <f>F11/60</f>
        <v>0.40833333333333333</v>
      </c>
      <c r="H11" s="1">
        <v>34</v>
      </c>
      <c r="I11" s="8">
        <f>H11/40</f>
        <v>0.85</v>
      </c>
      <c r="J11" s="1">
        <v>24.5</v>
      </c>
      <c r="K11" s="8">
        <f>J11/60</f>
        <v>0.40833333333333333</v>
      </c>
      <c r="L11" s="1">
        <v>23.5</v>
      </c>
      <c r="M11" s="1">
        <f>L11/40</f>
        <v>0.58750000000000002</v>
      </c>
      <c r="N11" s="1">
        <v>125.5</v>
      </c>
      <c r="O11" s="8">
        <f>N11/280</f>
        <v>0.44821428571428573</v>
      </c>
      <c r="P11" s="1">
        <v>13</v>
      </c>
      <c r="Q11" s="8">
        <f>P11/20</f>
        <v>0.65</v>
      </c>
      <c r="R11" s="1">
        <v>8.5</v>
      </c>
      <c r="S11" s="8">
        <f>R11/20</f>
        <v>0.42499999999999999</v>
      </c>
      <c r="T11" s="1">
        <v>27.5</v>
      </c>
      <c r="U11" s="8">
        <f>T11/40</f>
        <v>0.6875</v>
      </c>
    </row>
    <row r="12" spans="1:28" ht="20.100000000000001" customHeight="1" thickBot="1" x14ac:dyDescent="0.25">
      <c r="A12" s="36">
        <f>_xlfn.AGGREGATE(3,5,$B$11:B12)</f>
        <v>2</v>
      </c>
      <c r="B12" s="37" t="s">
        <v>60</v>
      </c>
      <c r="C12" s="39">
        <v>1</v>
      </c>
      <c r="D12" s="1">
        <v>34.5</v>
      </c>
      <c r="E12" s="8">
        <f t="shared" ref="E12:E75" si="0">D12/80</f>
        <v>0.43125000000000002</v>
      </c>
      <c r="F12" s="1">
        <v>25</v>
      </c>
      <c r="G12" s="8">
        <f t="shared" ref="G12:G75" si="1">F12/60</f>
        <v>0.41666666666666669</v>
      </c>
      <c r="H12" s="1">
        <v>27.5</v>
      </c>
      <c r="I12" s="8">
        <f t="shared" ref="I12:I75" si="2">H12/40</f>
        <v>0.6875</v>
      </c>
      <c r="J12" s="1">
        <v>18.5</v>
      </c>
      <c r="K12" s="8">
        <f t="shared" ref="K12:K75" si="3">J12/60</f>
        <v>0.30833333333333335</v>
      </c>
      <c r="L12" s="1">
        <v>21</v>
      </c>
      <c r="M12" s="1">
        <f t="shared" ref="M12:M75" si="4">L12/40</f>
        <v>0.52500000000000002</v>
      </c>
      <c r="N12" s="1">
        <v>126.5</v>
      </c>
      <c r="O12" s="8">
        <f t="shared" ref="O12:O75" si="5">N12/280</f>
        <v>0.45178571428571429</v>
      </c>
      <c r="P12" s="1">
        <v>10</v>
      </c>
      <c r="Q12" s="8">
        <f t="shared" ref="Q12:Q75" si="6">P12/20</f>
        <v>0.5</v>
      </c>
      <c r="R12" s="1">
        <v>4.5</v>
      </c>
      <c r="S12" s="8">
        <f t="shared" ref="S12:S75" si="7">R12/20</f>
        <v>0.22500000000000001</v>
      </c>
      <c r="T12" s="1">
        <v>28.5</v>
      </c>
      <c r="U12" s="8">
        <f t="shared" ref="U12:U75" si="8">T12/40</f>
        <v>0.71250000000000002</v>
      </c>
    </row>
    <row r="13" spans="1:28" ht="20.100000000000001" customHeight="1" thickBot="1" x14ac:dyDescent="0.25">
      <c r="A13" s="36">
        <f>_xlfn.AGGREGATE(3,5,$B$11:B13)</f>
        <v>3</v>
      </c>
      <c r="B13" s="37" t="s">
        <v>61</v>
      </c>
      <c r="C13" s="38">
        <v>1</v>
      </c>
      <c r="D13" s="1">
        <v>11</v>
      </c>
      <c r="E13" s="8">
        <f t="shared" si="0"/>
        <v>0.13750000000000001</v>
      </c>
      <c r="F13" s="1">
        <v>13.5</v>
      </c>
      <c r="G13" s="8">
        <f t="shared" si="1"/>
        <v>0.22500000000000001</v>
      </c>
      <c r="H13" s="1">
        <v>27</v>
      </c>
      <c r="I13" s="8">
        <f t="shared" si="2"/>
        <v>0.67500000000000004</v>
      </c>
      <c r="J13" s="1">
        <v>15</v>
      </c>
      <c r="K13" s="8">
        <f t="shared" si="3"/>
        <v>0.25</v>
      </c>
      <c r="L13" s="1">
        <v>21</v>
      </c>
      <c r="M13" s="1">
        <f t="shared" si="4"/>
        <v>0.52500000000000002</v>
      </c>
      <c r="N13" s="1">
        <v>87.5</v>
      </c>
      <c r="O13" s="8">
        <f t="shared" si="5"/>
        <v>0.3125</v>
      </c>
      <c r="P13" s="1">
        <v>10</v>
      </c>
      <c r="Q13" s="8">
        <f t="shared" si="6"/>
        <v>0.5</v>
      </c>
      <c r="R13" s="1">
        <v>5</v>
      </c>
      <c r="S13" s="8">
        <f t="shared" si="7"/>
        <v>0.25</v>
      </c>
      <c r="T13" s="1">
        <v>21.5</v>
      </c>
      <c r="U13" s="8">
        <f t="shared" si="8"/>
        <v>0.53749999999999998</v>
      </c>
    </row>
    <row r="14" spans="1:28" ht="20.100000000000001" customHeight="1" thickBot="1" x14ac:dyDescent="0.25">
      <c r="A14" s="36">
        <f>_xlfn.AGGREGATE(3,5,$B$11:B14)</f>
        <v>4</v>
      </c>
      <c r="B14" s="37" t="s">
        <v>62</v>
      </c>
      <c r="C14" s="39">
        <v>1</v>
      </c>
      <c r="D14" s="1">
        <v>40</v>
      </c>
      <c r="E14" s="8">
        <f t="shared" si="0"/>
        <v>0.5</v>
      </c>
      <c r="F14" s="1">
        <v>20</v>
      </c>
      <c r="G14" s="8">
        <f t="shared" si="1"/>
        <v>0.33333333333333331</v>
      </c>
      <c r="H14" s="1">
        <v>34</v>
      </c>
      <c r="I14" s="8">
        <f t="shared" si="2"/>
        <v>0.85</v>
      </c>
      <c r="J14" s="1">
        <v>35</v>
      </c>
      <c r="K14" s="8">
        <f t="shared" si="3"/>
        <v>0.58333333333333337</v>
      </c>
      <c r="L14" s="1">
        <v>26</v>
      </c>
      <c r="M14" s="1">
        <f t="shared" si="4"/>
        <v>0.65</v>
      </c>
      <c r="N14" s="1">
        <v>155</v>
      </c>
      <c r="O14" s="8">
        <f t="shared" si="5"/>
        <v>0.5535714285714286</v>
      </c>
      <c r="P14" s="1">
        <v>11</v>
      </c>
      <c r="Q14" s="8">
        <f t="shared" si="6"/>
        <v>0.55000000000000004</v>
      </c>
      <c r="R14" s="1">
        <v>7.5</v>
      </c>
      <c r="S14" s="8">
        <f t="shared" si="7"/>
        <v>0.375</v>
      </c>
      <c r="T14" s="1">
        <v>25.5</v>
      </c>
      <c r="U14" s="8">
        <f t="shared" si="8"/>
        <v>0.63749999999999996</v>
      </c>
    </row>
    <row r="15" spans="1:28" ht="20.100000000000001" customHeight="1" thickBot="1" x14ac:dyDescent="0.25">
      <c r="A15" s="36">
        <f>_xlfn.AGGREGATE(3,5,$B$11:B15)</f>
        <v>5</v>
      </c>
      <c r="B15" s="37" t="s">
        <v>63</v>
      </c>
      <c r="C15" s="38">
        <v>1</v>
      </c>
      <c r="D15" s="1">
        <v>40</v>
      </c>
      <c r="E15" s="8">
        <f t="shared" si="0"/>
        <v>0.5</v>
      </c>
      <c r="F15" s="1">
        <v>24.5</v>
      </c>
      <c r="G15" s="8">
        <f t="shared" si="1"/>
        <v>0.40833333333333333</v>
      </c>
      <c r="H15" s="1">
        <v>32.5</v>
      </c>
      <c r="I15" s="8">
        <f t="shared" si="2"/>
        <v>0.8125</v>
      </c>
      <c r="J15" s="1">
        <v>33.5</v>
      </c>
      <c r="K15" s="8">
        <f t="shared" si="3"/>
        <v>0.55833333333333335</v>
      </c>
      <c r="L15" s="1">
        <v>22.5</v>
      </c>
      <c r="M15" s="1">
        <f t="shared" si="4"/>
        <v>0.5625</v>
      </c>
      <c r="N15" s="1">
        <v>153</v>
      </c>
      <c r="O15" s="8">
        <f t="shared" si="5"/>
        <v>0.54642857142857137</v>
      </c>
      <c r="P15" s="1">
        <v>10</v>
      </c>
      <c r="Q15" s="8">
        <f t="shared" si="6"/>
        <v>0.5</v>
      </c>
      <c r="R15" s="1">
        <v>7</v>
      </c>
      <c r="S15" s="8">
        <f t="shared" si="7"/>
        <v>0.35</v>
      </c>
      <c r="T15" s="1">
        <v>22</v>
      </c>
      <c r="U15" s="8">
        <f t="shared" si="8"/>
        <v>0.55000000000000004</v>
      </c>
    </row>
    <row r="16" spans="1:28" ht="20.100000000000001" customHeight="1" thickBot="1" x14ac:dyDescent="0.25">
      <c r="A16" s="36">
        <f>_xlfn.AGGREGATE(3,5,$B$11:B16)</f>
        <v>6</v>
      </c>
      <c r="B16" s="37" t="s">
        <v>64</v>
      </c>
      <c r="C16" s="39">
        <v>1</v>
      </c>
      <c r="D16" s="1">
        <v>19.5</v>
      </c>
      <c r="E16" s="8">
        <f t="shared" si="0"/>
        <v>0.24374999999999999</v>
      </c>
      <c r="F16" s="1">
        <v>21.5</v>
      </c>
      <c r="G16" s="8">
        <f t="shared" si="1"/>
        <v>0.35833333333333334</v>
      </c>
      <c r="H16" s="1">
        <v>31</v>
      </c>
      <c r="I16" s="8">
        <f t="shared" si="2"/>
        <v>0.77500000000000002</v>
      </c>
      <c r="J16" s="1">
        <v>32</v>
      </c>
      <c r="K16" s="8">
        <f t="shared" si="3"/>
        <v>0.53333333333333333</v>
      </c>
      <c r="L16" s="1">
        <v>22</v>
      </c>
      <c r="M16" s="1">
        <f t="shared" si="4"/>
        <v>0.55000000000000004</v>
      </c>
      <c r="N16" s="1">
        <v>126</v>
      </c>
      <c r="O16" s="8">
        <f t="shared" si="5"/>
        <v>0.45</v>
      </c>
      <c r="P16" s="1">
        <v>11</v>
      </c>
      <c r="Q16" s="8">
        <f t="shared" si="6"/>
        <v>0.55000000000000004</v>
      </c>
      <c r="R16" s="1">
        <v>5</v>
      </c>
      <c r="S16" s="8">
        <f t="shared" si="7"/>
        <v>0.25</v>
      </c>
      <c r="T16" s="1">
        <v>23</v>
      </c>
      <c r="U16" s="8">
        <f t="shared" si="8"/>
        <v>0.57499999999999996</v>
      </c>
    </row>
    <row r="17" spans="1:21" ht="20.100000000000001" customHeight="1" thickBot="1" x14ac:dyDescent="0.25">
      <c r="A17" s="36">
        <f>_xlfn.AGGREGATE(3,5,$B$11:B17)</f>
        <v>7</v>
      </c>
      <c r="B17" s="37" t="s">
        <v>65</v>
      </c>
      <c r="C17" s="38">
        <v>1</v>
      </c>
      <c r="D17" s="1">
        <v>14.5</v>
      </c>
      <c r="E17" s="8">
        <f t="shared" si="0"/>
        <v>0.18124999999999999</v>
      </c>
      <c r="F17" s="1">
        <v>16.5</v>
      </c>
      <c r="G17" s="8">
        <f t="shared" si="1"/>
        <v>0.27500000000000002</v>
      </c>
      <c r="H17" s="1">
        <v>30.5</v>
      </c>
      <c r="I17" s="8">
        <f t="shared" si="2"/>
        <v>0.76249999999999996</v>
      </c>
      <c r="J17" s="1">
        <v>31.5</v>
      </c>
      <c r="K17" s="8">
        <f t="shared" si="3"/>
        <v>0.52500000000000002</v>
      </c>
      <c r="L17" s="1">
        <v>21.5</v>
      </c>
      <c r="M17" s="1">
        <f t="shared" si="4"/>
        <v>0.53749999999999998</v>
      </c>
      <c r="N17" s="1">
        <v>114.5</v>
      </c>
      <c r="O17" s="8">
        <f t="shared" si="5"/>
        <v>0.40892857142857142</v>
      </c>
      <c r="P17" s="1">
        <v>10</v>
      </c>
      <c r="Q17" s="8">
        <f t="shared" si="6"/>
        <v>0.5</v>
      </c>
      <c r="R17" s="1">
        <v>5</v>
      </c>
      <c r="S17" s="8">
        <f t="shared" si="7"/>
        <v>0.25</v>
      </c>
      <c r="T17" s="1">
        <v>22.5</v>
      </c>
      <c r="U17" s="8">
        <f t="shared" si="8"/>
        <v>0.5625</v>
      </c>
    </row>
    <row r="18" spans="1:21" ht="20.100000000000001" customHeight="1" thickBot="1" x14ac:dyDescent="0.25">
      <c r="A18" s="36">
        <f>_xlfn.AGGREGATE(3,5,$B$11:B18)</f>
        <v>8</v>
      </c>
      <c r="B18" s="37" t="s">
        <v>66</v>
      </c>
      <c r="C18" s="39">
        <v>1</v>
      </c>
      <c r="D18" s="1">
        <v>7</v>
      </c>
      <c r="E18" s="8">
        <f t="shared" si="0"/>
        <v>8.7499999999999994E-2</v>
      </c>
      <c r="F18" s="1">
        <v>16</v>
      </c>
      <c r="G18" s="8">
        <f t="shared" si="1"/>
        <v>0.26666666666666666</v>
      </c>
      <c r="H18" s="1">
        <v>24.5</v>
      </c>
      <c r="I18" s="8">
        <f t="shared" si="2"/>
        <v>0.61250000000000004</v>
      </c>
      <c r="J18" s="1">
        <v>15</v>
      </c>
      <c r="K18" s="8">
        <f t="shared" si="3"/>
        <v>0.25</v>
      </c>
      <c r="L18" s="1">
        <v>20</v>
      </c>
      <c r="M18" s="1">
        <f t="shared" si="4"/>
        <v>0.5</v>
      </c>
      <c r="N18" s="1">
        <v>82.5</v>
      </c>
      <c r="O18" s="8">
        <f t="shared" si="5"/>
        <v>0.29464285714285715</v>
      </c>
      <c r="P18" s="1">
        <v>11</v>
      </c>
      <c r="Q18" s="8">
        <f t="shared" si="6"/>
        <v>0.55000000000000004</v>
      </c>
      <c r="R18" s="1">
        <v>4</v>
      </c>
      <c r="S18" s="8">
        <f t="shared" si="7"/>
        <v>0.2</v>
      </c>
      <c r="T18" s="1">
        <v>23</v>
      </c>
      <c r="U18" s="8">
        <f t="shared" si="8"/>
        <v>0.57499999999999996</v>
      </c>
    </row>
    <row r="19" spans="1:21" ht="20.100000000000001" customHeight="1" thickBot="1" x14ac:dyDescent="0.25">
      <c r="A19" s="36">
        <f>_xlfn.AGGREGATE(3,5,$B$11:B19)</f>
        <v>9</v>
      </c>
      <c r="B19" s="37" t="s">
        <v>67</v>
      </c>
      <c r="C19" s="38">
        <v>1</v>
      </c>
      <c r="D19" s="1">
        <v>67.5</v>
      </c>
      <c r="E19" s="8">
        <f t="shared" si="0"/>
        <v>0.84375</v>
      </c>
      <c r="F19" s="1">
        <v>46</v>
      </c>
      <c r="G19" s="8">
        <f t="shared" si="1"/>
        <v>0.76666666666666672</v>
      </c>
      <c r="H19" s="1">
        <v>39</v>
      </c>
      <c r="I19" s="8">
        <f t="shared" si="2"/>
        <v>0.97499999999999998</v>
      </c>
      <c r="J19" s="1">
        <v>54.5</v>
      </c>
      <c r="K19" s="8">
        <f t="shared" si="3"/>
        <v>0.90833333333333333</v>
      </c>
      <c r="L19" s="1">
        <v>37</v>
      </c>
      <c r="M19" s="1">
        <f t="shared" si="4"/>
        <v>0.92500000000000004</v>
      </c>
      <c r="N19" s="1">
        <v>244</v>
      </c>
      <c r="O19" s="8">
        <f t="shared" si="5"/>
        <v>0.87142857142857144</v>
      </c>
      <c r="P19" s="1">
        <v>14</v>
      </c>
      <c r="Q19" s="8">
        <f t="shared" si="6"/>
        <v>0.7</v>
      </c>
      <c r="R19" s="1">
        <v>10</v>
      </c>
      <c r="S19" s="8">
        <f t="shared" si="7"/>
        <v>0.5</v>
      </c>
      <c r="T19" s="1">
        <v>31.5</v>
      </c>
      <c r="U19" s="8">
        <f t="shared" si="8"/>
        <v>0.78749999999999998</v>
      </c>
    </row>
    <row r="20" spans="1:21" ht="20.100000000000001" customHeight="1" thickBot="1" x14ac:dyDescent="0.25">
      <c r="A20" s="36">
        <f>_xlfn.AGGREGATE(3,5,$B$11:B20)</f>
        <v>10</v>
      </c>
      <c r="B20" s="37" t="s">
        <v>68</v>
      </c>
      <c r="C20" s="39">
        <v>1</v>
      </c>
      <c r="D20" s="1">
        <v>17.5</v>
      </c>
      <c r="E20" s="8">
        <f t="shared" si="0"/>
        <v>0.21875</v>
      </c>
      <c r="F20" s="1">
        <v>16</v>
      </c>
      <c r="G20" s="8">
        <f t="shared" si="1"/>
        <v>0.26666666666666666</v>
      </c>
      <c r="H20" s="1">
        <v>22.5</v>
      </c>
      <c r="I20" s="8">
        <f t="shared" si="2"/>
        <v>0.5625</v>
      </c>
      <c r="J20" s="1">
        <v>14.5</v>
      </c>
      <c r="K20" s="8">
        <f t="shared" si="3"/>
        <v>0.24166666666666667</v>
      </c>
      <c r="L20" s="1">
        <v>21.5</v>
      </c>
      <c r="M20" s="1">
        <f t="shared" si="4"/>
        <v>0.53749999999999998</v>
      </c>
      <c r="N20" s="1">
        <v>92</v>
      </c>
      <c r="O20" s="8">
        <f t="shared" si="5"/>
        <v>0.32857142857142857</v>
      </c>
      <c r="P20" s="1">
        <v>12</v>
      </c>
      <c r="Q20" s="8">
        <f t="shared" si="6"/>
        <v>0.6</v>
      </c>
      <c r="R20" s="1">
        <v>6.5</v>
      </c>
      <c r="S20" s="8">
        <f t="shared" si="7"/>
        <v>0.32500000000000001</v>
      </c>
      <c r="T20" s="1">
        <v>21</v>
      </c>
      <c r="U20" s="8">
        <f t="shared" si="8"/>
        <v>0.52500000000000002</v>
      </c>
    </row>
    <row r="21" spans="1:21" ht="20.100000000000001" customHeight="1" thickBot="1" x14ac:dyDescent="0.25">
      <c r="A21" s="36">
        <f>_xlfn.AGGREGATE(3,5,$B$11:B21)</f>
        <v>11</v>
      </c>
      <c r="B21" s="37" t="s">
        <v>69</v>
      </c>
      <c r="C21" s="38">
        <v>1</v>
      </c>
      <c r="D21" s="1">
        <v>21</v>
      </c>
      <c r="E21" s="8">
        <f t="shared" si="0"/>
        <v>0.26250000000000001</v>
      </c>
      <c r="F21" s="1">
        <v>19.5</v>
      </c>
      <c r="G21" s="8">
        <f t="shared" si="1"/>
        <v>0.32500000000000001</v>
      </c>
      <c r="H21" s="1">
        <v>30</v>
      </c>
      <c r="I21" s="8">
        <f t="shared" si="2"/>
        <v>0.75</v>
      </c>
      <c r="J21" s="1">
        <v>15</v>
      </c>
      <c r="K21" s="8">
        <f t="shared" si="3"/>
        <v>0.25</v>
      </c>
      <c r="L21" s="1">
        <v>20.5</v>
      </c>
      <c r="M21" s="1">
        <f t="shared" si="4"/>
        <v>0.51249999999999996</v>
      </c>
      <c r="N21" s="1">
        <v>106</v>
      </c>
      <c r="O21" s="8">
        <f t="shared" si="5"/>
        <v>0.37857142857142856</v>
      </c>
      <c r="P21" s="1">
        <v>11</v>
      </c>
      <c r="Q21" s="8">
        <f t="shared" si="6"/>
        <v>0.55000000000000004</v>
      </c>
      <c r="R21" s="1">
        <v>5.5</v>
      </c>
      <c r="S21" s="8">
        <f t="shared" si="7"/>
        <v>0.27500000000000002</v>
      </c>
      <c r="T21" s="1">
        <v>24.5</v>
      </c>
      <c r="U21" s="8">
        <f t="shared" si="8"/>
        <v>0.61250000000000004</v>
      </c>
    </row>
    <row r="22" spans="1:21" ht="20.100000000000001" customHeight="1" thickBot="1" x14ac:dyDescent="0.25">
      <c r="A22" s="36">
        <f>_xlfn.AGGREGATE(3,5,$B$11:B22)</f>
        <v>12</v>
      </c>
      <c r="B22" s="37" t="s">
        <v>70</v>
      </c>
      <c r="C22" s="39">
        <v>1</v>
      </c>
      <c r="D22" s="1">
        <v>12</v>
      </c>
      <c r="E22" s="8">
        <f t="shared" si="0"/>
        <v>0.15</v>
      </c>
      <c r="F22" s="1">
        <v>14.5</v>
      </c>
      <c r="G22" s="8">
        <f t="shared" si="1"/>
        <v>0.24166666666666667</v>
      </c>
      <c r="H22" s="1">
        <v>25</v>
      </c>
      <c r="I22" s="8">
        <f t="shared" si="2"/>
        <v>0.625</v>
      </c>
      <c r="J22" s="1">
        <v>10.5</v>
      </c>
      <c r="K22" s="8">
        <f t="shared" si="3"/>
        <v>0.17499999999999999</v>
      </c>
      <c r="L22" s="1">
        <v>17</v>
      </c>
      <c r="M22" s="1">
        <f t="shared" si="4"/>
        <v>0.42499999999999999</v>
      </c>
      <c r="N22" s="1">
        <v>79</v>
      </c>
      <c r="O22" s="8">
        <f t="shared" si="5"/>
        <v>0.28214285714285714</v>
      </c>
      <c r="P22" s="1">
        <v>10</v>
      </c>
      <c r="Q22" s="8">
        <f t="shared" si="6"/>
        <v>0.5</v>
      </c>
      <c r="R22" s="1">
        <v>5.5</v>
      </c>
      <c r="S22" s="8">
        <f t="shared" si="7"/>
        <v>0.27500000000000002</v>
      </c>
      <c r="T22" s="1">
        <v>17.5</v>
      </c>
      <c r="U22" s="8">
        <f t="shared" si="8"/>
        <v>0.4375</v>
      </c>
    </row>
    <row r="23" spans="1:21" ht="20.100000000000001" customHeight="1" thickBot="1" x14ac:dyDescent="0.25">
      <c r="A23" s="36">
        <f>_xlfn.AGGREGATE(3,5,$B$11:B23)</f>
        <v>13</v>
      </c>
      <c r="B23" s="37" t="s">
        <v>71</v>
      </c>
      <c r="C23" s="38">
        <v>1</v>
      </c>
      <c r="D23" s="1">
        <v>6</v>
      </c>
      <c r="E23" s="8">
        <f t="shared" si="0"/>
        <v>7.4999999999999997E-2</v>
      </c>
      <c r="F23" s="1">
        <v>24</v>
      </c>
      <c r="G23" s="8">
        <f t="shared" si="1"/>
        <v>0.4</v>
      </c>
      <c r="H23" s="1">
        <v>21</v>
      </c>
      <c r="I23" s="8">
        <f t="shared" si="2"/>
        <v>0.52500000000000002</v>
      </c>
      <c r="J23" s="1">
        <v>9</v>
      </c>
      <c r="K23" s="8">
        <f t="shared" si="3"/>
        <v>0.15</v>
      </c>
      <c r="L23" s="1">
        <v>22</v>
      </c>
      <c r="M23" s="1">
        <f t="shared" si="4"/>
        <v>0.55000000000000004</v>
      </c>
      <c r="N23" s="1">
        <v>82</v>
      </c>
      <c r="O23" s="8">
        <f t="shared" si="5"/>
        <v>0.29285714285714287</v>
      </c>
      <c r="P23" s="1">
        <v>11</v>
      </c>
      <c r="Q23" s="8">
        <f t="shared" si="6"/>
        <v>0.55000000000000004</v>
      </c>
      <c r="R23" s="1">
        <v>4.5</v>
      </c>
      <c r="S23" s="8">
        <f t="shared" si="7"/>
        <v>0.22500000000000001</v>
      </c>
      <c r="T23" s="1">
        <v>20</v>
      </c>
      <c r="U23" s="8">
        <f t="shared" si="8"/>
        <v>0.5</v>
      </c>
    </row>
    <row r="24" spans="1:21" ht="20.100000000000001" customHeight="1" thickBot="1" x14ac:dyDescent="0.25">
      <c r="A24" s="36">
        <f>_xlfn.AGGREGATE(3,5,$B$11:B24)</f>
        <v>14</v>
      </c>
      <c r="B24" s="37" t="s">
        <v>72</v>
      </c>
      <c r="C24" s="39">
        <v>1</v>
      </c>
      <c r="D24" s="1">
        <v>1</v>
      </c>
      <c r="E24" s="8">
        <f t="shared" si="0"/>
        <v>1.2500000000000001E-2</v>
      </c>
      <c r="F24" s="1">
        <v>1.5</v>
      </c>
      <c r="G24" s="8">
        <f t="shared" si="1"/>
        <v>2.5000000000000001E-2</v>
      </c>
      <c r="H24" s="1">
        <v>5</v>
      </c>
      <c r="I24" s="8">
        <f t="shared" si="2"/>
        <v>0.125</v>
      </c>
      <c r="J24" s="1">
        <v>2</v>
      </c>
      <c r="K24" s="8">
        <f t="shared" si="3"/>
        <v>3.3333333333333333E-2</v>
      </c>
      <c r="L24" s="1">
        <v>9.5</v>
      </c>
      <c r="M24" s="1">
        <f t="shared" si="4"/>
        <v>0.23749999999999999</v>
      </c>
      <c r="N24" s="1">
        <v>19</v>
      </c>
      <c r="O24" s="8">
        <f t="shared" si="5"/>
        <v>6.7857142857142852E-2</v>
      </c>
      <c r="P24" s="1">
        <v>6</v>
      </c>
      <c r="Q24" s="8">
        <f t="shared" si="6"/>
        <v>0.3</v>
      </c>
      <c r="R24" s="1">
        <v>2.5</v>
      </c>
      <c r="S24" s="8">
        <f t="shared" si="7"/>
        <v>0.125</v>
      </c>
      <c r="T24" s="1">
        <v>7.5</v>
      </c>
      <c r="U24" s="8">
        <f t="shared" si="8"/>
        <v>0.1875</v>
      </c>
    </row>
    <row r="25" spans="1:21" ht="20.100000000000001" customHeight="1" thickBot="1" x14ac:dyDescent="0.25">
      <c r="A25" s="36">
        <f>_xlfn.AGGREGATE(3,5,$B$11:B25)</f>
        <v>15</v>
      </c>
      <c r="B25" s="37" t="s">
        <v>73</v>
      </c>
      <c r="C25" s="38">
        <v>1</v>
      </c>
      <c r="D25" s="1">
        <v>4.5</v>
      </c>
      <c r="E25" s="8">
        <f t="shared" si="0"/>
        <v>5.6250000000000001E-2</v>
      </c>
      <c r="F25" s="1">
        <v>8.5</v>
      </c>
      <c r="G25" s="8">
        <f t="shared" si="1"/>
        <v>0.14166666666666666</v>
      </c>
      <c r="H25" s="1">
        <v>22</v>
      </c>
      <c r="I25" s="8">
        <f t="shared" si="2"/>
        <v>0.55000000000000004</v>
      </c>
      <c r="J25" s="1">
        <v>20</v>
      </c>
      <c r="K25" s="8">
        <f t="shared" si="3"/>
        <v>0.33333333333333331</v>
      </c>
      <c r="L25" s="1">
        <v>11</v>
      </c>
      <c r="M25" s="1">
        <f t="shared" si="4"/>
        <v>0.27500000000000002</v>
      </c>
      <c r="N25" s="1">
        <v>66</v>
      </c>
      <c r="O25" s="8">
        <f t="shared" si="5"/>
        <v>0.23571428571428571</v>
      </c>
      <c r="P25" s="1">
        <v>8</v>
      </c>
      <c r="Q25" s="8">
        <f t="shared" si="6"/>
        <v>0.4</v>
      </c>
      <c r="R25" s="1">
        <v>4</v>
      </c>
      <c r="S25" s="8">
        <f t="shared" si="7"/>
        <v>0.2</v>
      </c>
      <c r="T25" s="1">
        <v>17</v>
      </c>
      <c r="U25" s="8">
        <f t="shared" si="8"/>
        <v>0.42499999999999999</v>
      </c>
    </row>
    <row r="26" spans="1:21" ht="20.100000000000001" customHeight="1" thickBot="1" x14ac:dyDescent="0.25">
      <c r="A26" s="36">
        <f>_xlfn.AGGREGATE(3,5,$B$11:B26)</f>
        <v>16</v>
      </c>
      <c r="B26" s="37" t="s">
        <v>74</v>
      </c>
      <c r="C26" s="39">
        <v>1</v>
      </c>
      <c r="D26" s="1">
        <v>11.5</v>
      </c>
      <c r="E26" s="8">
        <f t="shared" si="0"/>
        <v>0.14374999999999999</v>
      </c>
      <c r="F26" s="1">
        <v>14</v>
      </c>
      <c r="G26" s="8">
        <f t="shared" si="1"/>
        <v>0.23333333333333334</v>
      </c>
      <c r="H26" s="1">
        <v>22.5</v>
      </c>
      <c r="I26" s="8">
        <f t="shared" si="2"/>
        <v>0.5625</v>
      </c>
      <c r="J26" s="1">
        <v>12</v>
      </c>
      <c r="K26" s="8">
        <f t="shared" si="3"/>
        <v>0.2</v>
      </c>
      <c r="L26" s="1">
        <v>21</v>
      </c>
      <c r="M26" s="1">
        <f t="shared" si="4"/>
        <v>0.52500000000000002</v>
      </c>
      <c r="N26" s="1">
        <v>81</v>
      </c>
      <c r="O26" s="8">
        <f t="shared" si="5"/>
        <v>0.28928571428571431</v>
      </c>
      <c r="P26" s="1">
        <v>11</v>
      </c>
      <c r="Q26" s="8">
        <f t="shared" si="6"/>
        <v>0.55000000000000004</v>
      </c>
      <c r="R26" s="1">
        <v>4</v>
      </c>
      <c r="S26" s="8">
        <f t="shared" si="7"/>
        <v>0.2</v>
      </c>
      <c r="T26" s="1">
        <v>25</v>
      </c>
      <c r="U26" s="8">
        <f t="shared" si="8"/>
        <v>0.625</v>
      </c>
    </row>
    <row r="27" spans="1:21" ht="20.100000000000001" customHeight="1" thickBot="1" x14ac:dyDescent="0.25">
      <c r="A27" s="36">
        <f>_xlfn.AGGREGATE(3,5,$B$11:B27)</f>
        <v>17</v>
      </c>
      <c r="B27" s="37" t="s">
        <v>75</v>
      </c>
      <c r="C27" s="38">
        <v>1</v>
      </c>
      <c r="D27" s="1">
        <v>5</v>
      </c>
      <c r="E27" s="8">
        <f t="shared" si="0"/>
        <v>6.25E-2</v>
      </c>
      <c r="F27" s="1">
        <v>17</v>
      </c>
      <c r="G27" s="8">
        <f t="shared" si="1"/>
        <v>0.28333333333333333</v>
      </c>
      <c r="H27" s="1">
        <v>23</v>
      </c>
      <c r="I27" s="8">
        <f t="shared" si="2"/>
        <v>0.57499999999999996</v>
      </c>
      <c r="J27" s="1">
        <v>17.5</v>
      </c>
      <c r="K27" s="8">
        <f t="shared" si="3"/>
        <v>0.29166666666666669</v>
      </c>
      <c r="L27" s="1">
        <v>20.5</v>
      </c>
      <c r="M27" s="1">
        <f t="shared" si="4"/>
        <v>0.51249999999999996</v>
      </c>
      <c r="N27" s="1">
        <v>83</v>
      </c>
      <c r="O27" s="8">
        <f t="shared" si="5"/>
        <v>0.29642857142857143</v>
      </c>
      <c r="P27" s="1">
        <v>11</v>
      </c>
      <c r="Q27" s="8">
        <f t="shared" si="6"/>
        <v>0.55000000000000004</v>
      </c>
      <c r="R27" s="1">
        <v>6</v>
      </c>
      <c r="S27" s="8">
        <f t="shared" si="7"/>
        <v>0.3</v>
      </c>
      <c r="T27" s="1">
        <v>17.5</v>
      </c>
      <c r="U27" s="8">
        <f t="shared" si="8"/>
        <v>0.4375</v>
      </c>
    </row>
    <row r="28" spans="1:21" ht="20.100000000000001" customHeight="1" thickBot="1" x14ac:dyDescent="0.25">
      <c r="A28" s="36">
        <f>_xlfn.AGGREGATE(3,5,$B$11:B28)</f>
        <v>18</v>
      </c>
      <c r="B28" s="37" t="s">
        <v>76</v>
      </c>
      <c r="C28" s="39">
        <v>1</v>
      </c>
      <c r="D28" s="1">
        <v>7</v>
      </c>
      <c r="E28" s="8">
        <f t="shared" si="0"/>
        <v>8.7499999999999994E-2</v>
      </c>
      <c r="F28" s="1">
        <v>11</v>
      </c>
      <c r="G28" s="8">
        <f t="shared" si="1"/>
        <v>0.18333333333333332</v>
      </c>
      <c r="H28" s="1">
        <v>17.5</v>
      </c>
      <c r="I28" s="8">
        <f t="shared" si="2"/>
        <v>0.4375</v>
      </c>
      <c r="J28" s="1">
        <v>14</v>
      </c>
      <c r="K28" s="8">
        <f t="shared" si="3"/>
        <v>0.23333333333333334</v>
      </c>
      <c r="L28" s="1">
        <v>13</v>
      </c>
      <c r="M28" s="1">
        <f t="shared" si="4"/>
        <v>0.32500000000000001</v>
      </c>
      <c r="N28" s="1">
        <v>62.5</v>
      </c>
      <c r="O28" s="8">
        <f t="shared" si="5"/>
        <v>0.22321428571428573</v>
      </c>
      <c r="P28" s="1">
        <v>11</v>
      </c>
      <c r="Q28" s="8">
        <f t="shared" si="6"/>
        <v>0.55000000000000004</v>
      </c>
      <c r="R28" s="1">
        <v>5</v>
      </c>
      <c r="S28" s="8">
        <f t="shared" si="7"/>
        <v>0.25</v>
      </c>
      <c r="T28" s="1">
        <v>24</v>
      </c>
      <c r="U28" s="8">
        <f t="shared" si="8"/>
        <v>0.6</v>
      </c>
    </row>
    <row r="29" spans="1:21" ht="20.100000000000001" customHeight="1" thickBot="1" x14ac:dyDescent="0.25">
      <c r="A29" s="36">
        <f>_xlfn.AGGREGATE(3,5,$B$11:B29)</f>
        <v>19</v>
      </c>
      <c r="B29" s="37" t="s">
        <v>77</v>
      </c>
      <c r="C29" s="38">
        <v>1</v>
      </c>
      <c r="D29" s="1">
        <v>5</v>
      </c>
      <c r="E29" s="8">
        <f t="shared" si="0"/>
        <v>6.25E-2</v>
      </c>
      <c r="F29" s="1">
        <v>6</v>
      </c>
      <c r="G29" s="8">
        <f t="shared" si="1"/>
        <v>0.1</v>
      </c>
      <c r="H29" s="1">
        <v>15</v>
      </c>
      <c r="I29" s="8">
        <f t="shared" si="2"/>
        <v>0.375</v>
      </c>
      <c r="J29" s="1">
        <v>7.5</v>
      </c>
      <c r="K29" s="8">
        <f t="shared" si="3"/>
        <v>0.125</v>
      </c>
      <c r="L29" s="1">
        <v>16</v>
      </c>
      <c r="M29" s="1">
        <f t="shared" si="4"/>
        <v>0.4</v>
      </c>
      <c r="N29" s="1">
        <v>49.5</v>
      </c>
      <c r="O29" s="8">
        <f t="shared" si="5"/>
        <v>0.1767857142857143</v>
      </c>
      <c r="P29" s="1">
        <v>11</v>
      </c>
      <c r="Q29" s="8">
        <f t="shared" si="6"/>
        <v>0.55000000000000004</v>
      </c>
      <c r="R29" s="1">
        <v>5</v>
      </c>
      <c r="S29" s="8">
        <f t="shared" si="7"/>
        <v>0.25</v>
      </c>
      <c r="T29" s="1">
        <v>16.5</v>
      </c>
      <c r="U29" s="8">
        <f t="shared" si="8"/>
        <v>0.41249999999999998</v>
      </c>
    </row>
    <row r="30" spans="1:21" ht="20.100000000000001" customHeight="1" thickBot="1" x14ac:dyDescent="0.25">
      <c r="A30" s="36">
        <f>_xlfn.AGGREGATE(3,5,$B$11:B30)</f>
        <v>20</v>
      </c>
      <c r="B30" s="37" t="s">
        <v>78</v>
      </c>
      <c r="C30" s="39">
        <v>1</v>
      </c>
      <c r="D30" s="1">
        <v>10.5</v>
      </c>
      <c r="E30" s="8">
        <f t="shared" si="0"/>
        <v>0.13125000000000001</v>
      </c>
      <c r="F30" s="1">
        <v>3</v>
      </c>
      <c r="G30" s="8">
        <f t="shared" si="1"/>
        <v>0.05</v>
      </c>
      <c r="H30" s="1">
        <v>17.5</v>
      </c>
      <c r="I30" s="8">
        <f t="shared" si="2"/>
        <v>0.4375</v>
      </c>
      <c r="J30" s="1">
        <v>7.5</v>
      </c>
      <c r="K30" s="8">
        <f t="shared" si="3"/>
        <v>0.125</v>
      </c>
      <c r="L30" s="1">
        <v>10.5</v>
      </c>
      <c r="M30" s="1">
        <f t="shared" si="4"/>
        <v>0.26250000000000001</v>
      </c>
      <c r="N30" s="1">
        <v>49</v>
      </c>
      <c r="O30" s="8">
        <f t="shared" si="5"/>
        <v>0.17499999999999999</v>
      </c>
      <c r="P30" s="1">
        <v>13</v>
      </c>
      <c r="Q30" s="8">
        <f t="shared" si="6"/>
        <v>0.65</v>
      </c>
      <c r="R30" s="1">
        <v>4</v>
      </c>
      <c r="S30" s="8">
        <f t="shared" si="7"/>
        <v>0.2</v>
      </c>
      <c r="T30" s="1">
        <v>22</v>
      </c>
      <c r="U30" s="8">
        <f t="shared" si="8"/>
        <v>0.55000000000000004</v>
      </c>
    </row>
    <row r="31" spans="1:21" ht="20.100000000000001" customHeight="1" thickBot="1" x14ac:dyDescent="0.25">
      <c r="A31" s="36">
        <f>_xlfn.AGGREGATE(3,5,$B$11:B31)</f>
        <v>21</v>
      </c>
      <c r="B31" s="37" t="s">
        <v>79</v>
      </c>
      <c r="C31" s="38">
        <v>1</v>
      </c>
      <c r="D31" s="1">
        <v>6.5</v>
      </c>
      <c r="E31" s="8">
        <f t="shared" si="0"/>
        <v>8.1250000000000003E-2</v>
      </c>
      <c r="F31" s="1">
        <v>11.5</v>
      </c>
      <c r="G31" s="8">
        <f t="shared" si="1"/>
        <v>0.19166666666666668</v>
      </c>
      <c r="H31" s="1">
        <v>29.5</v>
      </c>
      <c r="I31" s="8">
        <f t="shared" si="2"/>
        <v>0.73750000000000004</v>
      </c>
      <c r="J31" s="1">
        <v>12.5</v>
      </c>
      <c r="K31" s="8">
        <f t="shared" si="3"/>
        <v>0.20833333333333334</v>
      </c>
      <c r="L31" s="1">
        <v>20</v>
      </c>
      <c r="M31" s="1">
        <f t="shared" si="4"/>
        <v>0.5</v>
      </c>
      <c r="N31" s="1">
        <v>80</v>
      </c>
      <c r="O31" s="8">
        <f t="shared" si="5"/>
        <v>0.2857142857142857</v>
      </c>
      <c r="P31" s="1">
        <v>10</v>
      </c>
      <c r="Q31" s="8">
        <f t="shared" si="6"/>
        <v>0.5</v>
      </c>
      <c r="R31" s="1">
        <v>5.5</v>
      </c>
      <c r="S31" s="8">
        <f t="shared" si="7"/>
        <v>0.27500000000000002</v>
      </c>
      <c r="T31" s="1">
        <v>18.5</v>
      </c>
      <c r="U31" s="8">
        <f t="shared" si="8"/>
        <v>0.46250000000000002</v>
      </c>
    </row>
    <row r="32" spans="1:21" ht="20.100000000000001" customHeight="1" thickBot="1" x14ac:dyDescent="0.25">
      <c r="A32" s="36">
        <f>_xlfn.AGGREGATE(3,5,$B$11:B32)</f>
        <v>22</v>
      </c>
      <c r="B32" s="37" t="s">
        <v>80</v>
      </c>
      <c r="C32" s="39">
        <v>1</v>
      </c>
      <c r="D32" s="1">
        <v>4.5</v>
      </c>
      <c r="E32" s="8">
        <f t="shared" si="0"/>
        <v>5.6250000000000001E-2</v>
      </c>
      <c r="F32" s="1">
        <v>2</v>
      </c>
      <c r="G32" s="8">
        <f t="shared" si="1"/>
        <v>3.3333333333333333E-2</v>
      </c>
      <c r="H32" s="1">
        <v>15</v>
      </c>
      <c r="I32" s="8">
        <f t="shared" si="2"/>
        <v>0.375</v>
      </c>
      <c r="J32" s="1">
        <v>6.5</v>
      </c>
      <c r="K32" s="8">
        <f t="shared" si="3"/>
        <v>0.10833333333333334</v>
      </c>
      <c r="L32" s="1">
        <v>3.5</v>
      </c>
      <c r="M32" s="1">
        <f t="shared" si="4"/>
        <v>8.7499999999999994E-2</v>
      </c>
      <c r="N32" s="1">
        <v>31.5</v>
      </c>
      <c r="O32" s="8">
        <f t="shared" si="5"/>
        <v>0.1125</v>
      </c>
      <c r="P32" s="1">
        <v>6</v>
      </c>
      <c r="Q32" s="8">
        <f t="shared" si="6"/>
        <v>0.3</v>
      </c>
      <c r="R32" s="1">
        <v>2.5</v>
      </c>
      <c r="S32" s="8">
        <f t="shared" si="7"/>
        <v>0.125</v>
      </c>
      <c r="T32" s="1">
        <v>7</v>
      </c>
      <c r="U32" s="8">
        <f t="shared" si="8"/>
        <v>0.17499999999999999</v>
      </c>
    </row>
    <row r="33" spans="1:21" ht="20.100000000000001" customHeight="1" thickBot="1" x14ac:dyDescent="0.25">
      <c r="A33" s="36">
        <f>_xlfn.AGGREGATE(3,5,$B$11:B33)</f>
        <v>23</v>
      </c>
      <c r="B33" s="37" t="s">
        <v>81</v>
      </c>
      <c r="C33" s="38">
        <v>1</v>
      </c>
      <c r="D33" s="1">
        <v>51.5</v>
      </c>
      <c r="E33" s="8">
        <f t="shared" si="0"/>
        <v>0.64375000000000004</v>
      </c>
      <c r="F33" s="1">
        <v>39.5</v>
      </c>
      <c r="G33" s="8">
        <f t="shared" si="1"/>
        <v>0.65833333333333333</v>
      </c>
      <c r="H33" s="1">
        <v>38.5</v>
      </c>
      <c r="I33" s="8">
        <f t="shared" si="2"/>
        <v>0.96250000000000002</v>
      </c>
      <c r="J33" s="1">
        <v>24.5</v>
      </c>
      <c r="K33" s="8">
        <f t="shared" si="3"/>
        <v>0.40833333333333333</v>
      </c>
      <c r="L33" s="1">
        <v>27</v>
      </c>
      <c r="M33" s="1">
        <f t="shared" si="4"/>
        <v>0.67500000000000004</v>
      </c>
      <c r="N33" s="1">
        <v>181</v>
      </c>
      <c r="O33" s="8">
        <f t="shared" si="5"/>
        <v>0.64642857142857146</v>
      </c>
      <c r="P33" s="1">
        <v>13</v>
      </c>
      <c r="Q33" s="8">
        <f t="shared" si="6"/>
        <v>0.65</v>
      </c>
      <c r="R33" s="1">
        <v>5</v>
      </c>
      <c r="S33" s="8">
        <f t="shared" si="7"/>
        <v>0.25</v>
      </c>
      <c r="T33" s="1">
        <v>27.5</v>
      </c>
      <c r="U33" s="8">
        <f t="shared" si="8"/>
        <v>0.6875</v>
      </c>
    </row>
    <row r="34" spans="1:21" ht="20.100000000000001" customHeight="1" thickBot="1" x14ac:dyDescent="0.25">
      <c r="A34" s="36">
        <f>_xlfn.AGGREGATE(3,5,$B$11:B34)</f>
        <v>24</v>
      </c>
      <c r="B34" s="37" t="s">
        <v>82</v>
      </c>
      <c r="C34" s="39">
        <v>1</v>
      </c>
      <c r="D34" s="1">
        <v>31.5</v>
      </c>
      <c r="E34" s="8">
        <f t="shared" si="0"/>
        <v>0.39374999999999999</v>
      </c>
      <c r="F34" s="1">
        <v>14.5</v>
      </c>
      <c r="G34" s="8">
        <f t="shared" si="1"/>
        <v>0.24166666666666667</v>
      </c>
      <c r="H34" s="1">
        <v>37</v>
      </c>
      <c r="I34" s="8">
        <f t="shared" si="2"/>
        <v>0.92500000000000004</v>
      </c>
      <c r="J34" s="1">
        <v>18.5</v>
      </c>
      <c r="K34" s="8">
        <f t="shared" si="3"/>
        <v>0.30833333333333335</v>
      </c>
      <c r="L34" s="1">
        <v>14</v>
      </c>
      <c r="M34" s="1">
        <f t="shared" si="4"/>
        <v>0.35</v>
      </c>
      <c r="N34" s="1">
        <v>115.5</v>
      </c>
      <c r="O34" s="8">
        <f t="shared" si="5"/>
        <v>0.41249999999999998</v>
      </c>
      <c r="P34" s="1">
        <v>10</v>
      </c>
      <c r="Q34" s="8">
        <f t="shared" si="6"/>
        <v>0.5</v>
      </c>
      <c r="R34" s="1">
        <v>6</v>
      </c>
      <c r="S34" s="8">
        <f t="shared" si="7"/>
        <v>0.3</v>
      </c>
      <c r="T34" s="1">
        <v>16.5</v>
      </c>
      <c r="U34" s="8">
        <f t="shared" si="8"/>
        <v>0.41249999999999998</v>
      </c>
    </row>
    <row r="35" spans="1:21" ht="20.100000000000001" customHeight="1" thickBot="1" x14ac:dyDescent="0.25">
      <c r="A35" s="36">
        <f>_xlfn.AGGREGATE(3,5,$B$11:B35)</f>
        <v>25</v>
      </c>
      <c r="B35" s="37" t="s">
        <v>83</v>
      </c>
      <c r="C35" s="38">
        <v>1</v>
      </c>
      <c r="D35" s="1">
        <v>31.5</v>
      </c>
      <c r="E35" s="8">
        <f t="shared" si="0"/>
        <v>0.39374999999999999</v>
      </c>
      <c r="F35" s="1">
        <v>22</v>
      </c>
      <c r="G35" s="8">
        <f t="shared" si="1"/>
        <v>0.36666666666666664</v>
      </c>
      <c r="H35" s="1">
        <v>31</v>
      </c>
      <c r="I35" s="8">
        <f t="shared" si="2"/>
        <v>0.77500000000000002</v>
      </c>
      <c r="J35" s="1">
        <v>19</v>
      </c>
      <c r="K35" s="8">
        <f t="shared" si="3"/>
        <v>0.31666666666666665</v>
      </c>
      <c r="L35" s="1">
        <v>14.5</v>
      </c>
      <c r="M35" s="1">
        <f t="shared" si="4"/>
        <v>0.36249999999999999</v>
      </c>
      <c r="N35" s="1">
        <v>118</v>
      </c>
      <c r="O35" s="8">
        <f t="shared" si="5"/>
        <v>0.42142857142857143</v>
      </c>
      <c r="P35" s="1">
        <v>14</v>
      </c>
      <c r="Q35" s="8">
        <f t="shared" si="6"/>
        <v>0.7</v>
      </c>
      <c r="R35" s="1">
        <v>5</v>
      </c>
      <c r="S35" s="8">
        <f t="shared" si="7"/>
        <v>0.25</v>
      </c>
      <c r="T35" s="1">
        <v>18</v>
      </c>
      <c r="U35" s="8">
        <f t="shared" si="8"/>
        <v>0.45</v>
      </c>
    </row>
    <row r="36" spans="1:21" ht="20.100000000000001" customHeight="1" thickBot="1" x14ac:dyDescent="0.25">
      <c r="A36" s="36">
        <f>_xlfn.AGGREGATE(3,5,$B$11:B36)</f>
        <v>26</v>
      </c>
      <c r="B36" s="37" t="s">
        <v>84</v>
      </c>
      <c r="C36" s="39">
        <v>1</v>
      </c>
      <c r="D36" s="1">
        <v>30.5</v>
      </c>
      <c r="E36" s="8">
        <f t="shared" si="0"/>
        <v>0.38124999999999998</v>
      </c>
      <c r="F36" s="1">
        <v>14.5</v>
      </c>
      <c r="G36" s="8">
        <f t="shared" si="1"/>
        <v>0.24166666666666667</v>
      </c>
      <c r="H36" s="1">
        <v>28.5</v>
      </c>
      <c r="I36" s="8">
        <f t="shared" si="2"/>
        <v>0.71250000000000002</v>
      </c>
      <c r="J36" s="1">
        <v>17.5</v>
      </c>
      <c r="K36" s="8">
        <f t="shared" si="3"/>
        <v>0.29166666666666669</v>
      </c>
      <c r="L36" s="1">
        <v>20</v>
      </c>
      <c r="M36" s="1">
        <f t="shared" si="4"/>
        <v>0.5</v>
      </c>
      <c r="N36" s="1">
        <v>111</v>
      </c>
      <c r="O36" s="8">
        <f t="shared" si="5"/>
        <v>0.39642857142857141</v>
      </c>
      <c r="P36" s="1">
        <v>12</v>
      </c>
      <c r="Q36" s="8">
        <f t="shared" si="6"/>
        <v>0.6</v>
      </c>
      <c r="R36" s="1">
        <v>5.5</v>
      </c>
      <c r="S36" s="8">
        <f t="shared" si="7"/>
        <v>0.27500000000000002</v>
      </c>
      <c r="T36" s="1">
        <v>23.5</v>
      </c>
      <c r="U36" s="8">
        <f t="shared" si="8"/>
        <v>0.58750000000000002</v>
      </c>
    </row>
    <row r="37" spans="1:21" ht="20.100000000000001" customHeight="1" thickBot="1" x14ac:dyDescent="0.25">
      <c r="A37" s="36">
        <f>_xlfn.AGGREGATE(3,5,$B$11:B37)</f>
        <v>27</v>
      </c>
      <c r="B37" s="37" t="s">
        <v>85</v>
      </c>
      <c r="C37" s="38">
        <v>1</v>
      </c>
      <c r="D37" s="1">
        <v>22</v>
      </c>
      <c r="E37" s="8">
        <f t="shared" si="0"/>
        <v>0.27500000000000002</v>
      </c>
      <c r="F37" s="1">
        <v>21.5</v>
      </c>
      <c r="G37" s="8">
        <f t="shared" si="1"/>
        <v>0.35833333333333334</v>
      </c>
      <c r="H37" s="1">
        <v>20</v>
      </c>
      <c r="I37" s="8">
        <f t="shared" si="2"/>
        <v>0.5</v>
      </c>
      <c r="J37" s="1">
        <v>13.5</v>
      </c>
      <c r="K37" s="8">
        <f t="shared" si="3"/>
        <v>0.22500000000000001</v>
      </c>
      <c r="L37" s="1">
        <v>3.5</v>
      </c>
      <c r="M37" s="1">
        <f t="shared" si="4"/>
        <v>8.7499999999999994E-2</v>
      </c>
      <c r="N37" s="1">
        <v>80.5</v>
      </c>
      <c r="O37" s="8">
        <f t="shared" si="5"/>
        <v>0.28749999999999998</v>
      </c>
      <c r="P37" s="1">
        <v>14</v>
      </c>
      <c r="Q37" s="8">
        <f t="shared" si="6"/>
        <v>0.7</v>
      </c>
      <c r="R37" s="1">
        <v>6</v>
      </c>
      <c r="S37" s="8">
        <f t="shared" si="7"/>
        <v>0.3</v>
      </c>
      <c r="T37" s="1">
        <v>22.5</v>
      </c>
      <c r="U37" s="8">
        <f t="shared" si="8"/>
        <v>0.5625</v>
      </c>
    </row>
    <row r="38" spans="1:21" ht="20.100000000000001" customHeight="1" thickBot="1" x14ac:dyDescent="0.25">
      <c r="A38" s="36">
        <f>_xlfn.AGGREGATE(3,5,$B$11:B38)</f>
        <v>28</v>
      </c>
      <c r="B38" s="37" t="s">
        <v>86</v>
      </c>
      <c r="C38" s="39">
        <v>1</v>
      </c>
      <c r="D38" s="1">
        <v>11.5</v>
      </c>
      <c r="E38" s="8">
        <f t="shared" si="0"/>
        <v>0.14374999999999999</v>
      </c>
      <c r="F38" s="1">
        <v>17.5</v>
      </c>
      <c r="G38" s="8">
        <f t="shared" si="1"/>
        <v>0.29166666666666669</v>
      </c>
      <c r="H38" s="1">
        <v>25.5</v>
      </c>
      <c r="I38" s="8">
        <f t="shared" si="2"/>
        <v>0.63749999999999996</v>
      </c>
      <c r="J38" s="1">
        <v>12.5</v>
      </c>
      <c r="K38" s="8">
        <f t="shared" si="3"/>
        <v>0.20833333333333334</v>
      </c>
      <c r="L38" s="1">
        <v>4</v>
      </c>
      <c r="M38" s="1">
        <f t="shared" si="4"/>
        <v>0.1</v>
      </c>
      <c r="N38" s="1">
        <v>71</v>
      </c>
      <c r="O38" s="8">
        <f t="shared" si="5"/>
        <v>0.25357142857142856</v>
      </c>
      <c r="P38" s="1">
        <v>13</v>
      </c>
      <c r="Q38" s="8">
        <f t="shared" si="6"/>
        <v>0.65</v>
      </c>
      <c r="R38" s="1">
        <v>5</v>
      </c>
      <c r="S38" s="8">
        <f t="shared" si="7"/>
        <v>0.25</v>
      </c>
      <c r="T38" s="1">
        <v>18.5</v>
      </c>
      <c r="U38" s="8">
        <f t="shared" si="8"/>
        <v>0.46250000000000002</v>
      </c>
    </row>
    <row r="39" spans="1:21" ht="20.100000000000001" customHeight="1" thickBot="1" x14ac:dyDescent="0.25">
      <c r="A39" s="36">
        <f>_xlfn.AGGREGATE(3,5,$B$11:B39)</f>
        <v>29</v>
      </c>
      <c r="B39" s="37" t="s">
        <v>87</v>
      </c>
      <c r="C39" s="38">
        <v>1</v>
      </c>
      <c r="D39" s="1">
        <v>23</v>
      </c>
      <c r="E39" s="8">
        <f t="shared" si="0"/>
        <v>0.28749999999999998</v>
      </c>
      <c r="F39" s="1">
        <v>14.5</v>
      </c>
      <c r="G39" s="8">
        <f t="shared" si="1"/>
        <v>0.24166666666666667</v>
      </c>
      <c r="H39" s="1">
        <v>26</v>
      </c>
      <c r="I39" s="8">
        <f t="shared" si="2"/>
        <v>0.65</v>
      </c>
      <c r="J39" s="1">
        <v>15</v>
      </c>
      <c r="K39" s="8">
        <f t="shared" si="3"/>
        <v>0.25</v>
      </c>
      <c r="L39" s="1">
        <v>8.5</v>
      </c>
      <c r="M39" s="1">
        <f t="shared" si="4"/>
        <v>0.21249999999999999</v>
      </c>
      <c r="N39" s="1">
        <v>87</v>
      </c>
      <c r="O39" s="8">
        <f t="shared" si="5"/>
        <v>0.31071428571428572</v>
      </c>
      <c r="P39" s="1">
        <v>12</v>
      </c>
      <c r="Q39" s="8">
        <f t="shared" si="6"/>
        <v>0.6</v>
      </c>
      <c r="R39" s="1">
        <v>7.5</v>
      </c>
      <c r="S39" s="8">
        <f t="shared" si="7"/>
        <v>0.375</v>
      </c>
      <c r="T39" s="1">
        <v>16</v>
      </c>
      <c r="U39" s="8">
        <f t="shared" si="8"/>
        <v>0.4</v>
      </c>
    </row>
    <row r="40" spans="1:21" ht="20.100000000000001" customHeight="1" thickBot="1" x14ac:dyDescent="0.25">
      <c r="A40" s="36">
        <f>_xlfn.AGGREGATE(3,5,$B$11:B40)</f>
        <v>30</v>
      </c>
      <c r="B40" s="37" t="s">
        <v>88</v>
      </c>
      <c r="C40" s="39">
        <v>1</v>
      </c>
      <c r="D40" s="1">
        <v>40</v>
      </c>
      <c r="E40" s="8">
        <f t="shared" si="0"/>
        <v>0.5</v>
      </c>
      <c r="F40" s="1">
        <v>8.5</v>
      </c>
      <c r="G40" s="8">
        <f t="shared" si="1"/>
        <v>0.14166666666666666</v>
      </c>
      <c r="H40" s="1">
        <v>27</v>
      </c>
      <c r="I40" s="8">
        <f t="shared" si="2"/>
        <v>0.67500000000000004</v>
      </c>
      <c r="J40" s="1">
        <v>15.5</v>
      </c>
      <c r="K40" s="8">
        <f t="shared" si="3"/>
        <v>0.25833333333333336</v>
      </c>
      <c r="L40" s="1">
        <v>5</v>
      </c>
      <c r="M40" s="1">
        <f t="shared" si="4"/>
        <v>0.125</v>
      </c>
      <c r="N40" s="1">
        <v>96</v>
      </c>
      <c r="O40" s="8">
        <f t="shared" si="5"/>
        <v>0.34285714285714286</v>
      </c>
      <c r="P40" s="1">
        <v>12</v>
      </c>
      <c r="Q40" s="8">
        <f t="shared" si="6"/>
        <v>0.6</v>
      </c>
      <c r="R40" s="1">
        <v>6</v>
      </c>
      <c r="S40" s="8">
        <f t="shared" si="7"/>
        <v>0.3</v>
      </c>
      <c r="T40" s="1">
        <v>20</v>
      </c>
      <c r="U40" s="8">
        <f t="shared" si="8"/>
        <v>0.5</v>
      </c>
    </row>
    <row r="41" spans="1:21" ht="20.100000000000001" customHeight="1" thickBot="1" x14ac:dyDescent="0.25">
      <c r="A41" s="36">
        <f>_xlfn.AGGREGATE(3,5,$B$11:B41)</f>
        <v>31</v>
      </c>
      <c r="B41" s="37" t="s">
        <v>89</v>
      </c>
      <c r="C41" s="38">
        <v>1</v>
      </c>
      <c r="D41" s="1">
        <v>1</v>
      </c>
      <c r="E41" s="8">
        <f t="shared" si="0"/>
        <v>1.2500000000000001E-2</v>
      </c>
      <c r="F41" s="1">
        <v>1.5</v>
      </c>
      <c r="G41" s="8">
        <f t="shared" si="1"/>
        <v>2.5000000000000001E-2</v>
      </c>
      <c r="H41" s="1">
        <v>21.5</v>
      </c>
      <c r="I41" s="8">
        <f t="shared" si="2"/>
        <v>0.53749999999999998</v>
      </c>
      <c r="J41" s="1">
        <v>1</v>
      </c>
      <c r="K41" s="8">
        <f t="shared" si="3"/>
        <v>1.6666666666666666E-2</v>
      </c>
      <c r="L41" s="1">
        <v>7</v>
      </c>
      <c r="M41" s="1">
        <f t="shared" si="4"/>
        <v>0.17499999999999999</v>
      </c>
      <c r="N41" s="1">
        <v>32</v>
      </c>
      <c r="O41" s="8">
        <f t="shared" si="5"/>
        <v>0.11428571428571428</v>
      </c>
      <c r="P41" s="1">
        <v>13</v>
      </c>
      <c r="Q41" s="8">
        <f t="shared" si="6"/>
        <v>0.65</v>
      </c>
      <c r="R41" s="1">
        <v>7.5</v>
      </c>
      <c r="S41" s="8">
        <f t="shared" si="7"/>
        <v>0.375</v>
      </c>
      <c r="T41" s="1">
        <v>11.5</v>
      </c>
      <c r="U41" s="8">
        <f t="shared" si="8"/>
        <v>0.28749999999999998</v>
      </c>
    </row>
    <row r="42" spans="1:21" ht="20.100000000000001" customHeight="1" thickBot="1" x14ac:dyDescent="0.25">
      <c r="A42" s="36">
        <f>_xlfn.AGGREGATE(3,5,$B$11:B42)</f>
        <v>32</v>
      </c>
      <c r="B42" s="37" t="s">
        <v>90</v>
      </c>
      <c r="C42" s="39">
        <v>1</v>
      </c>
      <c r="D42" s="1">
        <v>18.5</v>
      </c>
      <c r="E42" s="8">
        <f t="shared" si="0"/>
        <v>0.23125000000000001</v>
      </c>
      <c r="F42" s="1">
        <v>20.5</v>
      </c>
      <c r="G42" s="8">
        <f t="shared" si="1"/>
        <v>0.34166666666666667</v>
      </c>
      <c r="H42" s="1">
        <v>23</v>
      </c>
      <c r="I42" s="8">
        <f t="shared" si="2"/>
        <v>0.57499999999999996</v>
      </c>
      <c r="J42" s="1">
        <v>14</v>
      </c>
      <c r="K42" s="8">
        <f t="shared" si="3"/>
        <v>0.23333333333333334</v>
      </c>
      <c r="L42" s="1">
        <v>7</v>
      </c>
      <c r="M42" s="1">
        <f t="shared" si="4"/>
        <v>0.17499999999999999</v>
      </c>
      <c r="N42" s="1">
        <v>83</v>
      </c>
      <c r="O42" s="8">
        <f t="shared" si="5"/>
        <v>0.29642857142857143</v>
      </c>
      <c r="P42" s="1">
        <v>13.5</v>
      </c>
      <c r="Q42" s="8">
        <f t="shared" si="6"/>
        <v>0.67500000000000004</v>
      </c>
      <c r="R42" s="1">
        <v>8</v>
      </c>
      <c r="S42" s="8">
        <f t="shared" si="7"/>
        <v>0.4</v>
      </c>
      <c r="T42" s="1">
        <v>14</v>
      </c>
      <c r="U42" s="8">
        <f t="shared" si="8"/>
        <v>0.35</v>
      </c>
    </row>
    <row r="43" spans="1:21" ht="20.100000000000001" customHeight="1" thickBot="1" x14ac:dyDescent="0.25">
      <c r="A43" s="36">
        <f>_xlfn.AGGREGATE(3,5,$B$11:B43)</f>
        <v>33</v>
      </c>
      <c r="B43" s="37" t="s">
        <v>91</v>
      </c>
      <c r="C43" s="38">
        <v>1</v>
      </c>
      <c r="D43" s="1">
        <v>26</v>
      </c>
      <c r="E43" s="8">
        <f t="shared" si="0"/>
        <v>0.32500000000000001</v>
      </c>
      <c r="F43" s="1">
        <v>17</v>
      </c>
      <c r="G43" s="8">
        <f t="shared" si="1"/>
        <v>0.28333333333333333</v>
      </c>
      <c r="H43" s="1">
        <v>25.5</v>
      </c>
      <c r="I43" s="8">
        <f t="shared" si="2"/>
        <v>0.63749999999999996</v>
      </c>
      <c r="J43" s="1">
        <v>12</v>
      </c>
      <c r="K43" s="8">
        <f t="shared" si="3"/>
        <v>0.2</v>
      </c>
      <c r="L43" s="1">
        <v>14</v>
      </c>
      <c r="M43" s="1">
        <f t="shared" si="4"/>
        <v>0.35</v>
      </c>
      <c r="N43" s="1">
        <v>94.5</v>
      </c>
      <c r="O43" s="8">
        <f t="shared" si="5"/>
        <v>0.33750000000000002</v>
      </c>
      <c r="P43" s="1">
        <v>11</v>
      </c>
      <c r="Q43" s="8">
        <f t="shared" si="6"/>
        <v>0.55000000000000004</v>
      </c>
      <c r="R43" s="1">
        <v>10</v>
      </c>
      <c r="S43" s="8">
        <f t="shared" si="7"/>
        <v>0.5</v>
      </c>
      <c r="T43" s="1">
        <v>17</v>
      </c>
      <c r="U43" s="8">
        <f t="shared" si="8"/>
        <v>0.42499999999999999</v>
      </c>
    </row>
    <row r="44" spans="1:21" ht="20.100000000000001" customHeight="1" thickBot="1" x14ac:dyDescent="0.25">
      <c r="A44" s="36">
        <f>_xlfn.AGGREGATE(3,5,$B$11:B44)</f>
        <v>34</v>
      </c>
      <c r="B44" s="37" t="s">
        <v>92</v>
      </c>
      <c r="C44" s="39">
        <v>1</v>
      </c>
      <c r="D44" s="1">
        <v>4.5</v>
      </c>
      <c r="E44" s="8">
        <f t="shared" si="0"/>
        <v>5.6250000000000001E-2</v>
      </c>
      <c r="F44" s="1">
        <v>7</v>
      </c>
      <c r="G44" s="8">
        <f t="shared" si="1"/>
        <v>0.11666666666666667</v>
      </c>
      <c r="H44" s="1">
        <v>16</v>
      </c>
      <c r="I44" s="8">
        <f t="shared" si="2"/>
        <v>0.4</v>
      </c>
      <c r="J44" s="1">
        <v>5</v>
      </c>
      <c r="K44" s="8">
        <f t="shared" si="3"/>
        <v>8.3333333333333329E-2</v>
      </c>
      <c r="L44" s="1">
        <v>2.5</v>
      </c>
      <c r="M44" s="1">
        <f t="shared" si="4"/>
        <v>6.25E-2</v>
      </c>
      <c r="N44" s="1">
        <v>35</v>
      </c>
      <c r="O44" s="8">
        <f t="shared" si="5"/>
        <v>0.125</v>
      </c>
      <c r="P44" s="1">
        <v>11</v>
      </c>
      <c r="Q44" s="8">
        <f t="shared" si="6"/>
        <v>0.55000000000000004</v>
      </c>
      <c r="R44" s="1">
        <v>6</v>
      </c>
      <c r="S44" s="8">
        <f t="shared" si="7"/>
        <v>0.3</v>
      </c>
      <c r="T44" s="1">
        <v>15.5</v>
      </c>
      <c r="U44" s="8">
        <f t="shared" si="8"/>
        <v>0.38750000000000001</v>
      </c>
    </row>
    <row r="45" spans="1:21" ht="20.100000000000001" customHeight="1" thickBot="1" x14ac:dyDescent="0.25">
      <c r="A45" s="36">
        <f>_xlfn.AGGREGATE(3,5,$B$11:B45)</f>
        <v>35</v>
      </c>
      <c r="B45" s="37" t="s">
        <v>93</v>
      </c>
      <c r="C45" s="38">
        <v>1</v>
      </c>
      <c r="D45" s="1">
        <v>24</v>
      </c>
      <c r="E45" s="8">
        <f t="shared" si="0"/>
        <v>0.3</v>
      </c>
      <c r="F45" s="1">
        <v>7</v>
      </c>
      <c r="G45" s="8">
        <f t="shared" si="1"/>
        <v>0.11666666666666667</v>
      </c>
      <c r="H45" s="1">
        <v>23.5</v>
      </c>
      <c r="I45" s="8">
        <f t="shared" si="2"/>
        <v>0.58750000000000002</v>
      </c>
      <c r="J45" s="1">
        <v>14</v>
      </c>
      <c r="K45" s="8">
        <f t="shared" si="3"/>
        <v>0.23333333333333334</v>
      </c>
      <c r="L45" s="1">
        <v>5.5</v>
      </c>
      <c r="M45" s="1">
        <f t="shared" si="4"/>
        <v>0.13750000000000001</v>
      </c>
      <c r="N45" s="1">
        <v>74</v>
      </c>
      <c r="O45" s="8">
        <f t="shared" si="5"/>
        <v>0.26428571428571429</v>
      </c>
      <c r="P45" s="1">
        <v>10</v>
      </c>
      <c r="Q45" s="8">
        <f t="shared" si="6"/>
        <v>0.5</v>
      </c>
      <c r="R45" s="1">
        <v>6.5</v>
      </c>
      <c r="S45" s="8">
        <f t="shared" si="7"/>
        <v>0.32500000000000001</v>
      </c>
      <c r="T45" s="1">
        <v>16.5</v>
      </c>
      <c r="U45" s="8">
        <f t="shared" si="8"/>
        <v>0.41249999999999998</v>
      </c>
    </row>
    <row r="46" spans="1:21" ht="20.100000000000001" customHeight="1" thickBot="1" x14ac:dyDescent="0.25">
      <c r="A46" s="36">
        <f>_xlfn.AGGREGATE(3,5,$B$11:B46)</f>
        <v>36</v>
      </c>
      <c r="B46" s="37" t="s">
        <v>94</v>
      </c>
      <c r="C46" s="39">
        <v>1</v>
      </c>
      <c r="D46" s="1">
        <v>8</v>
      </c>
      <c r="E46" s="8">
        <f t="shared" si="0"/>
        <v>0.1</v>
      </c>
      <c r="F46" s="1">
        <v>2</v>
      </c>
      <c r="G46" s="8">
        <f t="shared" si="1"/>
        <v>3.3333333333333333E-2</v>
      </c>
      <c r="H46" s="1">
        <v>14.5</v>
      </c>
      <c r="I46" s="8">
        <f t="shared" si="2"/>
        <v>0.36249999999999999</v>
      </c>
      <c r="J46" s="1">
        <v>2</v>
      </c>
      <c r="K46" s="8">
        <f t="shared" si="3"/>
        <v>3.3333333333333333E-2</v>
      </c>
      <c r="L46" s="1">
        <v>2</v>
      </c>
      <c r="M46" s="1">
        <f t="shared" si="4"/>
        <v>0.05</v>
      </c>
      <c r="N46" s="1">
        <v>28.5</v>
      </c>
      <c r="O46" s="8">
        <f t="shared" si="5"/>
        <v>0.10178571428571428</v>
      </c>
      <c r="P46" s="1">
        <v>11</v>
      </c>
      <c r="Q46" s="8">
        <f t="shared" si="6"/>
        <v>0.55000000000000004</v>
      </c>
      <c r="R46" s="1">
        <v>6</v>
      </c>
      <c r="S46" s="8">
        <f t="shared" si="7"/>
        <v>0.3</v>
      </c>
      <c r="T46" s="1">
        <v>14</v>
      </c>
      <c r="U46" s="8">
        <f t="shared" si="8"/>
        <v>0.35</v>
      </c>
    </row>
    <row r="47" spans="1:21" ht="20.100000000000001" customHeight="1" thickBot="1" x14ac:dyDescent="0.25">
      <c r="A47" s="36">
        <f>_xlfn.AGGREGATE(3,5,$B$11:B47)</f>
        <v>37</v>
      </c>
      <c r="B47" s="37" t="s">
        <v>95</v>
      </c>
      <c r="C47" s="38">
        <v>1</v>
      </c>
      <c r="D47" s="1">
        <v>13.5</v>
      </c>
      <c r="E47" s="8">
        <f t="shared" si="0"/>
        <v>0.16875000000000001</v>
      </c>
      <c r="F47" s="1">
        <v>11.5</v>
      </c>
      <c r="G47" s="8">
        <f t="shared" si="1"/>
        <v>0.19166666666666668</v>
      </c>
      <c r="H47" s="1">
        <v>23</v>
      </c>
      <c r="I47" s="8">
        <f t="shared" si="2"/>
        <v>0.57499999999999996</v>
      </c>
      <c r="J47" s="1">
        <v>9.5</v>
      </c>
      <c r="K47" s="8">
        <f t="shared" si="3"/>
        <v>0.15833333333333333</v>
      </c>
      <c r="L47" s="1">
        <v>3</v>
      </c>
      <c r="M47" s="1">
        <f t="shared" si="4"/>
        <v>7.4999999999999997E-2</v>
      </c>
      <c r="N47" s="1">
        <v>60.5</v>
      </c>
      <c r="O47" s="8">
        <f t="shared" si="5"/>
        <v>0.21607142857142858</v>
      </c>
      <c r="P47" s="1">
        <v>10</v>
      </c>
      <c r="Q47" s="8">
        <f t="shared" si="6"/>
        <v>0.5</v>
      </c>
      <c r="R47" s="1">
        <v>6</v>
      </c>
      <c r="S47" s="8">
        <f t="shared" si="7"/>
        <v>0.3</v>
      </c>
      <c r="T47" s="1">
        <v>15.5</v>
      </c>
      <c r="U47" s="8">
        <f t="shared" si="8"/>
        <v>0.38750000000000001</v>
      </c>
    </row>
    <row r="48" spans="1:21" ht="20.100000000000001" customHeight="1" thickBot="1" x14ac:dyDescent="0.25">
      <c r="A48" s="36">
        <f>_xlfn.AGGREGATE(3,5,$B$11:B48)</f>
        <v>38</v>
      </c>
      <c r="B48" s="37" t="s">
        <v>96</v>
      </c>
      <c r="C48" s="39">
        <v>1</v>
      </c>
      <c r="D48" s="1">
        <v>57</v>
      </c>
      <c r="E48" s="8">
        <f t="shared" si="0"/>
        <v>0.71250000000000002</v>
      </c>
      <c r="F48" s="1">
        <v>38.5</v>
      </c>
      <c r="G48" s="8">
        <f t="shared" si="1"/>
        <v>0.64166666666666672</v>
      </c>
      <c r="H48" s="1">
        <v>33</v>
      </c>
      <c r="I48" s="8">
        <f t="shared" si="2"/>
        <v>0.82499999999999996</v>
      </c>
      <c r="J48" s="1">
        <v>24</v>
      </c>
      <c r="K48" s="8">
        <f t="shared" si="3"/>
        <v>0.4</v>
      </c>
      <c r="L48" s="1">
        <v>23</v>
      </c>
      <c r="M48" s="1">
        <f t="shared" si="4"/>
        <v>0.57499999999999996</v>
      </c>
      <c r="N48" s="1">
        <v>175.5</v>
      </c>
      <c r="O48" s="8">
        <f t="shared" si="5"/>
        <v>0.62678571428571428</v>
      </c>
      <c r="P48" s="1">
        <v>12</v>
      </c>
      <c r="Q48" s="8">
        <f t="shared" si="6"/>
        <v>0.6</v>
      </c>
      <c r="R48" s="1">
        <v>6.5</v>
      </c>
      <c r="S48" s="8">
        <f t="shared" si="7"/>
        <v>0.32500000000000001</v>
      </c>
      <c r="T48" s="1">
        <v>22.5</v>
      </c>
      <c r="U48" s="8">
        <f t="shared" si="8"/>
        <v>0.5625</v>
      </c>
    </row>
    <row r="49" spans="1:21" ht="20.100000000000001" customHeight="1" thickBot="1" x14ac:dyDescent="0.25">
      <c r="A49" s="36">
        <f>_xlfn.AGGREGATE(3,5,$B$11:B49)</f>
        <v>39</v>
      </c>
      <c r="B49" s="37" t="s">
        <v>97</v>
      </c>
      <c r="C49" s="38">
        <v>1</v>
      </c>
      <c r="D49" s="1">
        <v>14.5</v>
      </c>
      <c r="E49" s="8">
        <f t="shared" si="0"/>
        <v>0.18124999999999999</v>
      </c>
      <c r="F49" s="1">
        <v>6.5</v>
      </c>
      <c r="G49" s="8">
        <f t="shared" si="1"/>
        <v>0.10833333333333334</v>
      </c>
      <c r="H49" s="1">
        <v>20.5</v>
      </c>
      <c r="I49" s="8">
        <f t="shared" si="2"/>
        <v>0.51249999999999996</v>
      </c>
      <c r="J49" s="1">
        <v>13.5</v>
      </c>
      <c r="K49" s="8">
        <f t="shared" si="3"/>
        <v>0.22500000000000001</v>
      </c>
      <c r="L49" s="1">
        <v>9</v>
      </c>
      <c r="M49" s="1">
        <f t="shared" si="4"/>
        <v>0.22500000000000001</v>
      </c>
      <c r="N49" s="1">
        <v>64</v>
      </c>
      <c r="O49" s="8">
        <f t="shared" si="5"/>
        <v>0.22857142857142856</v>
      </c>
      <c r="P49" s="1">
        <v>10</v>
      </c>
      <c r="Q49" s="8">
        <f t="shared" si="6"/>
        <v>0.5</v>
      </c>
      <c r="R49" s="1">
        <v>7.5</v>
      </c>
      <c r="S49" s="8">
        <f t="shared" si="7"/>
        <v>0.375</v>
      </c>
      <c r="T49" s="1">
        <v>10</v>
      </c>
      <c r="U49" s="8">
        <f t="shared" si="8"/>
        <v>0.25</v>
      </c>
    </row>
    <row r="50" spans="1:21" ht="20.100000000000001" customHeight="1" thickBot="1" x14ac:dyDescent="0.25">
      <c r="A50" s="36">
        <f>_xlfn.AGGREGATE(3,5,$B$11:B50)</f>
        <v>40</v>
      </c>
      <c r="B50" s="37" t="s">
        <v>98</v>
      </c>
      <c r="C50" s="39">
        <v>1</v>
      </c>
      <c r="D50" s="1">
        <v>20</v>
      </c>
      <c r="E50" s="8">
        <f t="shared" si="0"/>
        <v>0.25</v>
      </c>
      <c r="F50" s="1">
        <v>3.5</v>
      </c>
      <c r="G50" s="8">
        <f t="shared" si="1"/>
        <v>5.8333333333333334E-2</v>
      </c>
      <c r="H50" s="1">
        <v>21.5</v>
      </c>
      <c r="I50" s="8">
        <f t="shared" si="2"/>
        <v>0.53749999999999998</v>
      </c>
      <c r="J50" s="1">
        <v>13</v>
      </c>
      <c r="K50" s="8">
        <f t="shared" si="3"/>
        <v>0.21666666666666667</v>
      </c>
      <c r="L50" s="1">
        <v>4.5</v>
      </c>
      <c r="M50" s="1">
        <f t="shared" si="4"/>
        <v>0.1125</v>
      </c>
      <c r="N50" s="1">
        <v>62.5</v>
      </c>
      <c r="O50" s="8">
        <f t="shared" si="5"/>
        <v>0.22321428571428573</v>
      </c>
      <c r="P50" s="1">
        <v>12</v>
      </c>
      <c r="Q50" s="8">
        <f t="shared" si="6"/>
        <v>0.6</v>
      </c>
      <c r="R50" s="1">
        <v>7.5</v>
      </c>
      <c r="S50" s="8">
        <f t="shared" si="7"/>
        <v>0.375</v>
      </c>
      <c r="T50" s="1">
        <v>20</v>
      </c>
      <c r="U50" s="8">
        <f t="shared" si="8"/>
        <v>0.5</v>
      </c>
    </row>
    <row r="51" spans="1:21" ht="20.100000000000001" customHeight="1" thickBot="1" x14ac:dyDescent="0.25">
      <c r="A51" s="36">
        <f>_xlfn.AGGREGATE(3,5,$B$11:B51)</f>
        <v>41</v>
      </c>
      <c r="B51" s="37" t="s">
        <v>99</v>
      </c>
      <c r="C51" s="38">
        <v>1</v>
      </c>
      <c r="D51" s="1">
        <v>20.5</v>
      </c>
      <c r="E51" s="8">
        <f t="shared" si="0"/>
        <v>0.25624999999999998</v>
      </c>
      <c r="F51" s="1">
        <v>4.5</v>
      </c>
      <c r="G51" s="8">
        <f t="shared" si="1"/>
        <v>7.4999999999999997E-2</v>
      </c>
      <c r="H51" s="1">
        <v>16</v>
      </c>
      <c r="I51" s="8">
        <f t="shared" si="2"/>
        <v>0.4</v>
      </c>
      <c r="J51" s="1">
        <v>10.5</v>
      </c>
      <c r="K51" s="8">
        <f t="shared" si="3"/>
        <v>0.17499999999999999</v>
      </c>
      <c r="L51" s="1">
        <v>7.5</v>
      </c>
      <c r="M51" s="1">
        <f t="shared" si="4"/>
        <v>0.1875</v>
      </c>
      <c r="N51" s="1">
        <v>59</v>
      </c>
      <c r="O51" s="8">
        <f t="shared" si="5"/>
        <v>0.21071428571428572</v>
      </c>
      <c r="P51" s="1">
        <v>11</v>
      </c>
      <c r="Q51" s="8">
        <f t="shared" si="6"/>
        <v>0.55000000000000004</v>
      </c>
      <c r="R51" s="1">
        <v>7.5</v>
      </c>
      <c r="S51" s="8">
        <f t="shared" si="7"/>
        <v>0.375</v>
      </c>
      <c r="T51" s="1">
        <v>12</v>
      </c>
      <c r="U51" s="8">
        <f t="shared" si="8"/>
        <v>0.3</v>
      </c>
    </row>
    <row r="52" spans="1:21" ht="20.100000000000001" customHeight="1" thickBot="1" x14ac:dyDescent="0.25">
      <c r="A52" s="36">
        <f>_xlfn.AGGREGATE(3,5,$B$11:B52)</f>
        <v>42</v>
      </c>
      <c r="B52" s="37" t="s">
        <v>100</v>
      </c>
      <c r="C52" s="39">
        <v>1</v>
      </c>
      <c r="D52" s="1">
        <v>27.5</v>
      </c>
      <c r="E52" s="8">
        <f t="shared" si="0"/>
        <v>0.34375</v>
      </c>
      <c r="F52" s="1">
        <v>11.5</v>
      </c>
      <c r="G52" s="8">
        <f t="shared" si="1"/>
        <v>0.19166666666666668</v>
      </c>
      <c r="H52" s="1">
        <v>31</v>
      </c>
      <c r="I52" s="8">
        <f t="shared" si="2"/>
        <v>0.77500000000000002</v>
      </c>
      <c r="J52" s="1">
        <v>17.5</v>
      </c>
      <c r="K52" s="8">
        <f t="shared" si="3"/>
        <v>0.29166666666666669</v>
      </c>
      <c r="L52" s="1">
        <v>5</v>
      </c>
      <c r="M52" s="1">
        <f t="shared" si="4"/>
        <v>0.125</v>
      </c>
      <c r="N52" s="1">
        <v>92.5</v>
      </c>
      <c r="O52" s="8">
        <f t="shared" si="5"/>
        <v>0.33035714285714285</v>
      </c>
      <c r="P52" s="1">
        <v>11</v>
      </c>
      <c r="Q52" s="8">
        <f t="shared" si="6"/>
        <v>0.55000000000000004</v>
      </c>
      <c r="R52" s="1">
        <v>6.5</v>
      </c>
      <c r="S52" s="8">
        <f t="shared" si="7"/>
        <v>0.32500000000000001</v>
      </c>
      <c r="T52" s="1">
        <v>20</v>
      </c>
      <c r="U52" s="8">
        <f t="shared" si="8"/>
        <v>0.5</v>
      </c>
    </row>
    <row r="53" spans="1:21" ht="20.100000000000001" customHeight="1" thickBot="1" x14ac:dyDescent="0.25">
      <c r="A53" s="36">
        <f>_xlfn.AGGREGATE(3,5,$B$11:B53)</f>
        <v>43</v>
      </c>
      <c r="B53" s="37" t="s">
        <v>101</v>
      </c>
      <c r="C53" s="38">
        <v>1</v>
      </c>
      <c r="D53" s="1">
        <v>15</v>
      </c>
      <c r="E53" s="8">
        <f t="shared" si="0"/>
        <v>0.1875</v>
      </c>
      <c r="F53" s="1">
        <v>22</v>
      </c>
      <c r="G53" s="8">
        <f t="shared" si="1"/>
        <v>0.36666666666666664</v>
      </c>
      <c r="H53" s="1">
        <v>31</v>
      </c>
      <c r="I53" s="8">
        <f t="shared" si="2"/>
        <v>0.77500000000000002</v>
      </c>
      <c r="J53" s="1">
        <v>22</v>
      </c>
      <c r="K53" s="8">
        <f t="shared" si="3"/>
        <v>0.36666666666666664</v>
      </c>
      <c r="L53" s="1">
        <v>14</v>
      </c>
      <c r="M53" s="1">
        <f t="shared" si="4"/>
        <v>0.35</v>
      </c>
      <c r="N53" s="1">
        <v>104</v>
      </c>
      <c r="O53" s="8">
        <f t="shared" si="5"/>
        <v>0.37142857142857144</v>
      </c>
      <c r="P53" s="1">
        <v>13</v>
      </c>
      <c r="Q53" s="8">
        <f t="shared" si="6"/>
        <v>0.65</v>
      </c>
      <c r="R53" s="1">
        <v>8.5</v>
      </c>
      <c r="S53" s="8">
        <f t="shared" si="7"/>
        <v>0.42499999999999999</v>
      </c>
      <c r="T53" s="1">
        <v>12.5</v>
      </c>
      <c r="U53" s="8">
        <f t="shared" si="8"/>
        <v>0.3125</v>
      </c>
    </row>
    <row r="54" spans="1:21" ht="20.100000000000001" customHeight="1" thickBot="1" x14ac:dyDescent="0.25">
      <c r="A54" s="36">
        <f>_xlfn.AGGREGATE(3,5,$B$11:B54)</f>
        <v>44</v>
      </c>
      <c r="B54" s="37" t="s">
        <v>102</v>
      </c>
      <c r="C54" s="39">
        <v>1</v>
      </c>
      <c r="D54" s="1">
        <v>6</v>
      </c>
      <c r="E54" s="8">
        <f t="shared" si="0"/>
        <v>7.4999999999999997E-2</v>
      </c>
      <c r="F54" s="1">
        <v>2.5</v>
      </c>
      <c r="G54" s="8">
        <f t="shared" si="1"/>
        <v>4.1666666666666664E-2</v>
      </c>
      <c r="H54" s="1">
        <v>7.5</v>
      </c>
      <c r="I54" s="8">
        <f t="shared" si="2"/>
        <v>0.1875</v>
      </c>
      <c r="J54" s="1">
        <v>6</v>
      </c>
      <c r="K54" s="8">
        <f t="shared" si="3"/>
        <v>0.1</v>
      </c>
      <c r="L54" s="1">
        <v>3</v>
      </c>
      <c r="M54" s="1">
        <f t="shared" si="4"/>
        <v>7.4999999999999997E-2</v>
      </c>
      <c r="N54" s="1">
        <v>25</v>
      </c>
      <c r="O54" s="8">
        <f t="shared" si="5"/>
        <v>8.9285714285714288E-2</v>
      </c>
      <c r="P54" s="1">
        <v>6</v>
      </c>
      <c r="Q54" s="8">
        <f t="shared" si="6"/>
        <v>0.3</v>
      </c>
      <c r="R54" s="1">
        <v>3</v>
      </c>
      <c r="S54" s="8">
        <f t="shared" si="7"/>
        <v>0.15</v>
      </c>
      <c r="T54" s="1">
        <v>0.5</v>
      </c>
      <c r="U54" s="8">
        <f t="shared" si="8"/>
        <v>1.2500000000000001E-2</v>
      </c>
    </row>
    <row r="55" spans="1:21" ht="20.100000000000001" customHeight="1" thickBot="1" x14ac:dyDescent="0.25">
      <c r="A55" s="36">
        <f>_xlfn.AGGREGATE(3,5,$B$11:B55)</f>
        <v>45</v>
      </c>
      <c r="B55" s="37" t="s">
        <v>103</v>
      </c>
      <c r="C55" s="38">
        <v>1</v>
      </c>
      <c r="D55" s="1">
        <v>8</v>
      </c>
      <c r="E55" s="8">
        <f t="shared" si="0"/>
        <v>0.1</v>
      </c>
      <c r="F55" s="1">
        <v>7.5</v>
      </c>
      <c r="G55" s="8">
        <f t="shared" si="1"/>
        <v>0.125</v>
      </c>
      <c r="H55" s="1">
        <v>18.5</v>
      </c>
      <c r="I55" s="8">
        <f t="shared" si="2"/>
        <v>0.46250000000000002</v>
      </c>
      <c r="J55" s="1">
        <v>18.5</v>
      </c>
      <c r="K55" s="8">
        <f t="shared" si="3"/>
        <v>0.30833333333333335</v>
      </c>
      <c r="L55" s="1">
        <v>13.5</v>
      </c>
      <c r="M55" s="1">
        <f t="shared" si="4"/>
        <v>0.33750000000000002</v>
      </c>
      <c r="N55" s="1">
        <v>66</v>
      </c>
      <c r="O55" s="8">
        <f t="shared" si="5"/>
        <v>0.23571428571428571</v>
      </c>
      <c r="P55" s="1">
        <v>13</v>
      </c>
      <c r="Q55" s="8">
        <f t="shared" si="6"/>
        <v>0.65</v>
      </c>
      <c r="R55" s="1">
        <v>5</v>
      </c>
      <c r="S55" s="8">
        <f t="shared" si="7"/>
        <v>0.25</v>
      </c>
      <c r="T55" s="1">
        <v>14.5</v>
      </c>
      <c r="U55" s="8">
        <f t="shared" si="8"/>
        <v>0.36249999999999999</v>
      </c>
    </row>
    <row r="56" spans="1:21" ht="20.100000000000001" customHeight="1" thickBot="1" x14ac:dyDescent="0.25">
      <c r="A56" s="36">
        <f>_xlfn.AGGREGATE(3,5,$B$11:B56)</f>
        <v>46</v>
      </c>
      <c r="B56" s="37" t="s">
        <v>104</v>
      </c>
      <c r="C56" s="39">
        <v>2</v>
      </c>
      <c r="D56" s="1">
        <v>10</v>
      </c>
      <c r="E56" s="8">
        <f t="shared" si="0"/>
        <v>0.125</v>
      </c>
      <c r="F56" s="1">
        <v>6</v>
      </c>
      <c r="G56" s="8">
        <f t="shared" si="1"/>
        <v>0.1</v>
      </c>
      <c r="H56" s="1">
        <v>16.5</v>
      </c>
      <c r="I56" s="8">
        <f t="shared" si="2"/>
        <v>0.41249999999999998</v>
      </c>
      <c r="J56" s="1">
        <v>17</v>
      </c>
      <c r="K56" s="8">
        <f t="shared" si="3"/>
        <v>0.28333333333333333</v>
      </c>
      <c r="L56" s="1">
        <v>15</v>
      </c>
      <c r="M56" s="1">
        <f t="shared" si="4"/>
        <v>0.375</v>
      </c>
      <c r="N56" s="1">
        <v>64.5</v>
      </c>
      <c r="O56" s="8">
        <f t="shared" si="5"/>
        <v>0.23035714285714284</v>
      </c>
      <c r="P56" s="1">
        <v>10</v>
      </c>
      <c r="Q56" s="8">
        <f t="shared" si="6"/>
        <v>0.5</v>
      </c>
      <c r="R56" s="1">
        <v>8</v>
      </c>
      <c r="S56" s="8">
        <f t="shared" si="7"/>
        <v>0.4</v>
      </c>
      <c r="T56" s="1">
        <v>18</v>
      </c>
      <c r="U56" s="8">
        <f t="shared" si="8"/>
        <v>0.45</v>
      </c>
    </row>
    <row r="57" spans="1:21" ht="20.100000000000001" customHeight="1" thickBot="1" x14ac:dyDescent="0.25">
      <c r="A57" s="36">
        <f>_xlfn.AGGREGATE(3,5,$B$11:B57)</f>
        <v>47</v>
      </c>
      <c r="B57" s="37" t="s">
        <v>105</v>
      </c>
      <c r="C57" s="38">
        <v>2</v>
      </c>
      <c r="D57" s="1">
        <v>46.5</v>
      </c>
      <c r="E57" s="8">
        <f t="shared" si="0"/>
        <v>0.58125000000000004</v>
      </c>
      <c r="F57" s="1">
        <v>6.5</v>
      </c>
      <c r="G57" s="8">
        <f t="shared" si="1"/>
        <v>0.10833333333333334</v>
      </c>
      <c r="H57" s="1">
        <v>16</v>
      </c>
      <c r="I57" s="8">
        <f t="shared" si="2"/>
        <v>0.4</v>
      </c>
      <c r="J57" s="1">
        <v>18.5</v>
      </c>
      <c r="K57" s="8">
        <f t="shared" si="3"/>
        <v>0.30833333333333335</v>
      </c>
      <c r="L57" s="1">
        <v>22.5</v>
      </c>
      <c r="M57" s="1">
        <f t="shared" si="4"/>
        <v>0.5625</v>
      </c>
      <c r="N57" s="1">
        <v>110</v>
      </c>
      <c r="O57" s="8">
        <f t="shared" si="5"/>
        <v>0.39285714285714285</v>
      </c>
      <c r="P57" s="1">
        <v>13</v>
      </c>
      <c r="Q57" s="8">
        <f t="shared" si="6"/>
        <v>0.65</v>
      </c>
      <c r="R57" s="1">
        <v>7</v>
      </c>
      <c r="S57" s="8">
        <f t="shared" si="7"/>
        <v>0.35</v>
      </c>
      <c r="T57" s="1">
        <v>24</v>
      </c>
      <c r="U57" s="8">
        <f t="shared" si="8"/>
        <v>0.6</v>
      </c>
    </row>
    <row r="58" spans="1:21" ht="20.100000000000001" customHeight="1" thickBot="1" x14ac:dyDescent="0.25">
      <c r="A58" s="36">
        <f>_xlfn.AGGREGATE(3,5,$B$11:B58)</f>
        <v>48</v>
      </c>
      <c r="B58" s="37" t="s">
        <v>106</v>
      </c>
      <c r="C58" s="39">
        <v>2</v>
      </c>
      <c r="D58" s="1">
        <v>66</v>
      </c>
      <c r="E58" s="8">
        <f t="shared" si="0"/>
        <v>0.82499999999999996</v>
      </c>
      <c r="F58" s="1">
        <v>49.5</v>
      </c>
      <c r="G58" s="8">
        <f t="shared" si="1"/>
        <v>0.82499999999999996</v>
      </c>
      <c r="H58" s="1">
        <v>37.5</v>
      </c>
      <c r="I58" s="8">
        <f t="shared" si="2"/>
        <v>0.9375</v>
      </c>
      <c r="J58" s="1">
        <v>43</v>
      </c>
      <c r="K58" s="8">
        <f t="shared" si="3"/>
        <v>0.71666666666666667</v>
      </c>
      <c r="L58" s="1">
        <v>32</v>
      </c>
      <c r="M58" s="1">
        <f t="shared" si="4"/>
        <v>0.8</v>
      </c>
      <c r="N58" s="1">
        <v>228</v>
      </c>
      <c r="O58" s="8">
        <f t="shared" si="5"/>
        <v>0.81428571428571428</v>
      </c>
      <c r="P58" s="1">
        <v>14</v>
      </c>
      <c r="Q58" s="8">
        <f t="shared" si="6"/>
        <v>0.7</v>
      </c>
      <c r="R58" s="1">
        <v>10</v>
      </c>
      <c r="S58" s="8">
        <f t="shared" si="7"/>
        <v>0.5</v>
      </c>
      <c r="T58" s="1">
        <v>27.5</v>
      </c>
      <c r="U58" s="8">
        <f t="shared" si="8"/>
        <v>0.6875</v>
      </c>
    </row>
    <row r="59" spans="1:21" ht="20.100000000000001" customHeight="1" thickBot="1" x14ac:dyDescent="0.25">
      <c r="A59" s="36">
        <f>_xlfn.AGGREGATE(3,5,$B$11:B59)</f>
        <v>49</v>
      </c>
      <c r="B59" s="37" t="s">
        <v>107</v>
      </c>
      <c r="C59" s="38">
        <v>2</v>
      </c>
      <c r="D59" s="1">
        <v>17</v>
      </c>
      <c r="E59" s="8">
        <f t="shared" si="0"/>
        <v>0.21249999999999999</v>
      </c>
      <c r="F59" s="1">
        <v>16.5</v>
      </c>
      <c r="G59" s="8">
        <f t="shared" si="1"/>
        <v>0.27500000000000002</v>
      </c>
      <c r="H59" s="1">
        <v>20</v>
      </c>
      <c r="I59" s="8">
        <f t="shared" si="2"/>
        <v>0.5</v>
      </c>
      <c r="J59" s="1">
        <v>20.5</v>
      </c>
      <c r="K59" s="8">
        <f t="shared" si="3"/>
        <v>0.34166666666666667</v>
      </c>
      <c r="L59" s="1">
        <v>14.5</v>
      </c>
      <c r="M59" s="1">
        <f t="shared" si="4"/>
        <v>0.36249999999999999</v>
      </c>
      <c r="N59" s="1">
        <v>88.5</v>
      </c>
      <c r="O59" s="8">
        <f t="shared" si="5"/>
        <v>0.31607142857142856</v>
      </c>
      <c r="P59" s="1">
        <v>11</v>
      </c>
      <c r="Q59" s="8">
        <f t="shared" si="6"/>
        <v>0.55000000000000004</v>
      </c>
      <c r="R59" s="1">
        <v>7.5</v>
      </c>
      <c r="S59" s="8">
        <f t="shared" si="7"/>
        <v>0.375</v>
      </c>
      <c r="T59" s="1">
        <v>14.5</v>
      </c>
      <c r="U59" s="8">
        <f t="shared" si="8"/>
        <v>0.36249999999999999</v>
      </c>
    </row>
    <row r="60" spans="1:21" ht="20.100000000000001" customHeight="1" thickBot="1" x14ac:dyDescent="0.25">
      <c r="A60" s="36">
        <f>_xlfn.AGGREGATE(3,5,$B$11:B60)</f>
        <v>50</v>
      </c>
      <c r="B60" s="37" t="s">
        <v>108</v>
      </c>
      <c r="C60" s="39">
        <v>2</v>
      </c>
      <c r="D60" s="1">
        <v>55.5</v>
      </c>
      <c r="E60" s="8">
        <f t="shared" si="0"/>
        <v>0.69374999999999998</v>
      </c>
      <c r="F60" s="1">
        <v>32</v>
      </c>
      <c r="G60" s="8">
        <f t="shared" si="1"/>
        <v>0.53333333333333333</v>
      </c>
      <c r="H60" s="1">
        <v>32.5</v>
      </c>
      <c r="I60" s="8">
        <f t="shared" si="2"/>
        <v>0.8125</v>
      </c>
      <c r="J60" s="1">
        <v>39</v>
      </c>
      <c r="K60" s="8">
        <f t="shared" si="3"/>
        <v>0.65</v>
      </c>
      <c r="L60" s="1">
        <v>28.5</v>
      </c>
      <c r="M60" s="1">
        <f t="shared" si="4"/>
        <v>0.71250000000000002</v>
      </c>
      <c r="N60" s="1">
        <v>187.5</v>
      </c>
      <c r="O60" s="8">
        <f t="shared" si="5"/>
        <v>0.6696428571428571</v>
      </c>
      <c r="P60" s="1">
        <v>13</v>
      </c>
      <c r="Q60" s="8">
        <f t="shared" si="6"/>
        <v>0.65</v>
      </c>
      <c r="R60" s="1">
        <v>10</v>
      </c>
      <c r="S60" s="8">
        <f t="shared" si="7"/>
        <v>0.5</v>
      </c>
      <c r="T60" s="1">
        <v>26</v>
      </c>
      <c r="U60" s="8">
        <f t="shared" si="8"/>
        <v>0.65</v>
      </c>
    </row>
    <row r="61" spans="1:21" ht="20.100000000000001" customHeight="1" thickBot="1" x14ac:dyDescent="0.25">
      <c r="A61" s="36">
        <f>_xlfn.AGGREGATE(3,5,$B$11:B61)</f>
        <v>51</v>
      </c>
      <c r="B61" s="37" t="s">
        <v>109</v>
      </c>
      <c r="C61" s="38">
        <v>2</v>
      </c>
      <c r="D61" s="1">
        <v>22</v>
      </c>
      <c r="E61" s="8">
        <f t="shared" si="0"/>
        <v>0.27500000000000002</v>
      </c>
      <c r="F61" s="1">
        <v>11.5</v>
      </c>
      <c r="G61" s="8">
        <f t="shared" si="1"/>
        <v>0.19166666666666668</v>
      </c>
      <c r="H61" s="1">
        <v>20</v>
      </c>
      <c r="I61" s="8">
        <f t="shared" si="2"/>
        <v>0.5</v>
      </c>
      <c r="J61" s="1">
        <v>24</v>
      </c>
      <c r="K61" s="8">
        <f t="shared" si="3"/>
        <v>0.4</v>
      </c>
      <c r="L61" s="1">
        <v>15.5</v>
      </c>
      <c r="M61" s="1">
        <f t="shared" si="4"/>
        <v>0.38750000000000001</v>
      </c>
      <c r="N61" s="1">
        <v>93</v>
      </c>
      <c r="O61" s="8">
        <f t="shared" si="5"/>
        <v>0.33214285714285713</v>
      </c>
      <c r="P61" s="1">
        <v>13</v>
      </c>
      <c r="Q61" s="8">
        <f t="shared" si="6"/>
        <v>0.65</v>
      </c>
      <c r="R61" s="1">
        <v>7</v>
      </c>
      <c r="S61" s="8">
        <f t="shared" si="7"/>
        <v>0.35</v>
      </c>
      <c r="T61" s="1">
        <v>15.5</v>
      </c>
      <c r="U61" s="8">
        <f t="shared" si="8"/>
        <v>0.38750000000000001</v>
      </c>
    </row>
    <row r="62" spans="1:21" ht="20.100000000000001" customHeight="1" thickBot="1" x14ac:dyDescent="0.25">
      <c r="A62" s="36">
        <f>_xlfn.AGGREGATE(3,5,$B$11:B62)</f>
        <v>52</v>
      </c>
      <c r="B62" s="37" t="s">
        <v>110</v>
      </c>
      <c r="C62" s="39">
        <v>2</v>
      </c>
      <c r="D62" s="1">
        <v>6.5</v>
      </c>
      <c r="E62" s="8">
        <f t="shared" si="0"/>
        <v>8.1250000000000003E-2</v>
      </c>
      <c r="F62" s="1">
        <v>11</v>
      </c>
      <c r="G62" s="8">
        <f t="shared" si="1"/>
        <v>0.18333333333333332</v>
      </c>
      <c r="H62" s="1">
        <v>13.5</v>
      </c>
      <c r="I62" s="8">
        <f t="shared" si="2"/>
        <v>0.33750000000000002</v>
      </c>
      <c r="J62" s="1">
        <v>15</v>
      </c>
      <c r="K62" s="8">
        <f t="shared" si="3"/>
        <v>0.25</v>
      </c>
      <c r="L62" s="1">
        <v>13</v>
      </c>
      <c r="M62" s="1">
        <f t="shared" si="4"/>
        <v>0.32500000000000001</v>
      </c>
      <c r="N62" s="1">
        <v>59</v>
      </c>
      <c r="O62" s="8">
        <f t="shared" si="5"/>
        <v>0.21071428571428572</v>
      </c>
      <c r="P62" s="1">
        <v>13</v>
      </c>
      <c r="Q62" s="8">
        <f t="shared" si="6"/>
        <v>0.65</v>
      </c>
      <c r="R62" s="1">
        <v>6</v>
      </c>
      <c r="S62" s="8">
        <f t="shared" si="7"/>
        <v>0.3</v>
      </c>
      <c r="T62" s="1">
        <v>13.5</v>
      </c>
      <c r="U62" s="8">
        <f t="shared" si="8"/>
        <v>0.33750000000000002</v>
      </c>
    </row>
    <row r="63" spans="1:21" ht="20.100000000000001" customHeight="1" thickBot="1" x14ac:dyDescent="0.25">
      <c r="A63" s="36">
        <f>_xlfn.AGGREGATE(3,5,$B$11:B63)</f>
        <v>53</v>
      </c>
      <c r="B63" s="37" t="s">
        <v>111</v>
      </c>
      <c r="C63" s="38">
        <v>2</v>
      </c>
      <c r="D63" s="1">
        <v>49</v>
      </c>
      <c r="E63" s="8">
        <f t="shared" si="0"/>
        <v>0.61250000000000004</v>
      </c>
      <c r="F63" s="1">
        <v>38.5</v>
      </c>
      <c r="G63" s="8">
        <f t="shared" si="1"/>
        <v>0.64166666666666672</v>
      </c>
      <c r="H63" s="1">
        <v>32.5</v>
      </c>
      <c r="I63" s="8">
        <f t="shared" si="2"/>
        <v>0.8125</v>
      </c>
      <c r="J63" s="1">
        <v>37.5</v>
      </c>
      <c r="K63" s="8">
        <f t="shared" si="3"/>
        <v>0.625</v>
      </c>
      <c r="L63" s="1">
        <v>28.5</v>
      </c>
      <c r="M63" s="1">
        <f t="shared" si="4"/>
        <v>0.71250000000000002</v>
      </c>
      <c r="N63" s="1">
        <v>186</v>
      </c>
      <c r="O63" s="8">
        <f t="shared" si="5"/>
        <v>0.66428571428571426</v>
      </c>
      <c r="P63" s="1">
        <v>13</v>
      </c>
      <c r="Q63" s="8">
        <f t="shared" si="6"/>
        <v>0.65</v>
      </c>
      <c r="R63" s="1">
        <v>11</v>
      </c>
      <c r="S63" s="8">
        <f t="shared" si="7"/>
        <v>0.55000000000000004</v>
      </c>
      <c r="T63" s="1">
        <v>21</v>
      </c>
      <c r="U63" s="8">
        <f t="shared" si="8"/>
        <v>0.52500000000000002</v>
      </c>
    </row>
    <row r="64" spans="1:21" ht="20.100000000000001" customHeight="1" thickBot="1" x14ac:dyDescent="0.25">
      <c r="A64" s="36">
        <f>_xlfn.AGGREGATE(3,5,$B$11:B64)</f>
        <v>54</v>
      </c>
      <c r="B64" s="37" t="s">
        <v>112</v>
      </c>
      <c r="C64" s="39">
        <v>2</v>
      </c>
      <c r="D64" s="1">
        <v>9</v>
      </c>
      <c r="E64" s="8">
        <f t="shared" si="0"/>
        <v>0.1125</v>
      </c>
      <c r="F64" s="1">
        <v>11.5</v>
      </c>
      <c r="G64" s="8">
        <f t="shared" si="1"/>
        <v>0.19166666666666668</v>
      </c>
      <c r="H64" s="1">
        <v>20</v>
      </c>
      <c r="I64" s="8">
        <f t="shared" si="2"/>
        <v>0.5</v>
      </c>
      <c r="J64" s="1">
        <v>12.5</v>
      </c>
      <c r="K64" s="8">
        <f t="shared" si="3"/>
        <v>0.20833333333333334</v>
      </c>
      <c r="L64" s="1">
        <v>12.5</v>
      </c>
      <c r="M64" s="1">
        <f t="shared" si="4"/>
        <v>0.3125</v>
      </c>
      <c r="N64" s="1">
        <v>65.5</v>
      </c>
      <c r="O64" s="8">
        <f t="shared" si="5"/>
        <v>0.23392857142857143</v>
      </c>
      <c r="P64" s="1">
        <v>12</v>
      </c>
      <c r="Q64" s="8">
        <f t="shared" si="6"/>
        <v>0.6</v>
      </c>
      <c r="R64" s="1">
        <v>7</v>
      </c>
      <c r="S64" s="8">
        <f t="shared" si="7"/>
        <v>0.35</v>
      </c>
      <c r="T64" s="1">
        <v>16.5</v>
      </c>
      <c r="U64" s="8">
        <f t="shared" si="8"/>
        <v>0.41249999999999998</v>
      </c>
    </row>
    <row r="65" spans="1:21" ht="20.100000000000001" customHeight="1" thickBot="1" x14ac:dyDescent="0.25">
      <c r="A65" s="36">
        <f>_xlfn.AGGREGATE(3,5,$B$11:B65)</f>
        <v>55</v>
      </c>
      <c r="B65" s="37" t="s">
        <v>113</v>
      </c>
      <c r="C65" s="38">
        <v>2</v>
      </c>
      <c r="D65" s="1">
        <v>3</v>
      </c>
      <c r="E65" s="8">
        <f t="shared" si="0"/>
        <v>3.7499999999999999E-2</v>
      </c>
      <c r="F65" s="1">
        <v>6</v>
      </c>
      <c r="G65" s="8">
        <f t="shared" si="1"/>
        <v>0.1</v>
      </c>
      <c r="H65" s="1">
        <v>11</v>
      </c>
      <c r="I65" s="8">
        <f t="shared" si="2"/>
        <v>0.27500000000000002</v>
      </c>
      <c r="J65" s="1">
        <v>12.5</v>
      </c>
      <c r="K65" s="8">
        <f t="shared" si="3"/>
        <v>0.20833333333333334</v>
      </c>
      <c r="L65" s="1">
        <v>7.5</v>
      </c>
      <c r="M65" s="1">
        <f t="shared" si="4"/>
        <v>0.1875</v>
      </c>
      <c r="N65" s="1">
        <v>40</v>
      </c>
      <c r="O65" s="8">
        <f t="shared" si="5"/>
        <v>0.14285714285714285</v>
      </c>
      <c r="P65" s="1">
        <v>11</v>
      </c>
      <c r="Q65" s="8">
        <f t="shared" si="6"/>
        <v>0.55000000000000004</v>
      </c>
      <c r="R65" s="1">
        <v>7</v>
      </c>
      <c r="S65" s="8">
        <f t="shared" si="7"/>
        <v>0.35</v>
      </c>
      <c r="T65" s="1">
        <v>13.5</v>
      </c>
      <c r="U65" s="8">
        <f t="shared" si="8"/>
        <v>0.33750000000000002</v>
      </c>
    </row>
    <row r="66" spans="1:21" ht="20.100000000000001" customHeight="1" thickBot="1" x14ac:dyDescent="0.25">
      <c r="A66" s="36">
        <f>_xlfn.AGGREGATE(3,5,$B$11:B66)</f>
        <v>56</v>
      </c>
      <c r="B66" s="37" t="s">
        <v>114</v>
      </c>
      <c r="C66" s="39">
        <v>2</v>
      </c>
      <c r="D66" s="1">
        <v>54.5</v>
      </c>
      <c r="E66" s="8">
        <f t="shared" si="0"/>
        <v>0.68125000000000002</v>
      </c>
      <c r="F66" s="1">
        <v>47</v>
      </c>
      <c r="G66" s="8">
        <f t="shared" si="1"/>
        <v>0.78333333333333333</v>
      </c>
      <c r="H66" s="1">
        <v>33</v>
      </c>
      <c r="I66" s="8">
        <f t="shared" si="2"/>
        <v>0.82499999999999996</v>
      </c>
      <c r="J66" s="1">
        <v>36.5</v>
      </c>
      <c r="K66" s="8">
        <f t="shared" si="3"/>
        <v>0.60833333333333328</v>
      </c>
      <c r="L66" s="1">
        <v>26.5</v>
      </c>
      <c r="M66" s="1">
        <f t="shared" si="4"/>
        <v>0.66249999999999998</v>
      </c>
      <c r="N66" s="1">
        <v>197.5</v>
      </c>
      <c r="O66" s="8">
        <f t="shared" si="5"/>
        <v>0.7053571428571429</v>
      </c>
      <c r="P66" s="1">
        <v>14</v>
      </c>
      <c r="Q66" s="8">
        <f t="shared" si="6"/>
        <v>0.7</v>
      </c>
      <c r="R66" s="1">
        <v>10</v>
      </c>
      <c r="S66" s="8">
        <f t="shared" si="7"/>
        <v>0.5</v>
      </c>
      <c r="T66" s="1">
        <v>24.5</v>
      </c>
      <c r="U66" s="8">
        <f t="shared" si="8"/>
        <v>0.61250000000000004</v>
      </c>
    </row>
    <row r="67" spans="1:21" ht="20.100000000000001" customHeight="1" thickBot="1" x14ac:dyDescent="0.25">
      <c r="A67" s="36">
        <f>_xlfn.AGGREGATE(3,5,$B$11:B67)</f>
        <v>57</v>
      </c>
      <c r="B67" s="37" t="s">
        <v>115</v>
      </c>
      <c r="C67" s="38">
        <v>2</v>
      </c>
      <c r="D67" s="1">
        <v>55.5</v>
      </c>
      <c r="E67" s="8">
        <f t="shared" si="0"/>
        <v>0.69374999999999998</v>
      </c>
      <c r="F67" s="1">
        <v>42.5</v>
      </c>
      <c r="G67" s="8">
        <f t="shared" si="1"/>
        <v>0.70833333333333337</v>
      </c>
      <c r="H67" s="1">
        <v>35</v>
      </c>
      <c r="I67" s="8">
        <f t="shared" si="2"/>
        <v>0.875</v>
      </c>
      <c r="J67" s="1">
        <v>39</v>
      </c>
      <c r="K67" s="8">
        <f t="shared" si="3"/>
        <v>0.65</v>
      </c>
      <c r="L67" s="1">
        <v>30</v>
      </c>
      <c r="M67" s="1">
        <f t="shared" si="4"/>
        <v>0.75</v>
      </c>
      <c r="N67" s="1">
        <v>202</v>
      </c>
      <c r="O67" s="8">
        <f t="shared" si="5"/>
        <v>0.72142857142857142</v>
      </c>
      <c r="P67" s="1">
        <v>14</v>
      </c>
      <c r="Q67" s="8">
        <f t="shared" si="6"/>
        <v>0.7</v>
      </c>
      <c r="R67" s="1">
        <v>7</v>
      </c>
      <c r="S67" s="8">
        <f t="shared" si="7"/>
        <v>0.35</v>
      </c>
      <c r="T67" s="1">
        <v>26.5</v>
      </c>
      <c r="U67" s="8">
        <f t="shared" si="8"/>
        <v>0.66249999999999998</v>
      </c>
    </row>
    <row r="68" spans="1:21" ht="20.100000000000001" customHeight="1" thickBot="1" x14ac:dyDescent="0.25">
      <c r="A68" s="36">
        <f>_xlfn.AGGREGATE(3,5,$B$11:B68)</f>
        <v>58</v>
      </c>
      <c r="B68" s="37" t="s">
        <v>116</v>
      </c>
      <c r="C68" s="39">
        <v>2</v>
      </c>
      <c r="D68" s="1">
        <v>49.5</v>
      </c>
      <c r="E68" s="8">
        <f t="shared" si="0"/>
        <v>0.61875000000000002</v>
      </c>
      <c r="F68" s="1">
        <v>30</v>
      </c>
      <c r="G68" s="8">
        <f t="shared" si="1"/>
        <v>0.5</v>
      </c>
      <c r="H68" s="1">
        <v>33</v>
      </c>
      <c r="I68" s="8">
        <f t="shared" si="2"/>
        <v>0.82499999999999996</v>
      </c>
      <c r="J68" s="1">
        <v>33</v>
      </c>
      <c r="K68" s="8">
        <f t="shared" si="3"/>
        <v>0.55000000000000004</v>
      </c>
      <c r="L68" s="1">
        <v>26</v>
      </c>
      <c r="M68" s="1">
        <f t="shared" si="4"/>
        <v>0.65</v>
      </c>
      <c r="N68" s="1">
        <v>171.5</v>
      </c>
      <c r="O68" s="8">
        <f t="shared" si="5"/>
        <v>0.61250000000000004</v>
      </c>
      <c r="P68" s="1">
        <v>13</v>
      </c>
      <c r="Q68" s="8">
        <f t="shared" si="6"/>
        <v>0.65</v>
      </c>
      <c r="R68" s="1">
        <v>11</v>
      </c>
      <c r="S68" s="8">
        <f t="shared" si="7"/>
        <v>0.55000000000000004</v>
      </c>
      <c r="T68" s="1">
        <v>22</v>
      </c>
      <c r="U68" s="8">
        <f t="shared" si="8"/>
        <v>0.55000000000000004</v>
      </c>
    </row>
    <row r="69" spans="1:21" ht="20.100000000000001" customHeight="1" thickBot="1" x14ac:dyDescent="0.25">
      <c r="A69" s="36">
        <f>_xlfn.AGGREGATE(3,5,$B$11:B69)</f>
        <v>59</v>
      </c>
      <c r="B69" s="37" t="s">
        <v>117</v>
      </c>
      <c r="C69" s="38">
        <v>2</v>
      </c>
      <c r="D69" s="1">
        <v>12.5</v>
      </c>
      <c r="E69" s="8">
        <f t="shared" si="0"/>
        <v>0.15625</v>
      </c>
      <c r="F69" s="1">
        <v>25</v>
      </c>
      <c r="G69" s="8">
        <f t="shared" si="1"/>
        <v>0.41666666666666669</v>
      </c>
      <c r="H69" s="1">
        <v>3</v>
      </c>
      <c r="I69" s="8">
        <f t="shared" si="2"/>
        <v>7.4999999999999997E-2</v>
      </c>
      <c r="J69" s="1">
        <v>21.5</v>
      </c>
      <c r="K69" s="8">
        <f t="shared" si="3"/>
        <v>0.35833333333333334</v>
      </c>
      <c r="L69" s="1">
        <v>4</v>
      </c>
      <c r="M69" s="1">
        <f t="shared" si="4"/>
        <v>0.1</v>
      </c>
      <c r="N69" s="1">
        <v>66</v>
      </c>
      <c r="O69" s="8">
        <f t="shared" si="5"/>
        <v>0.23571428571428571</v>
      </c>
      <c r="P69" s="1">
        <v>11</v>
      </c>
      <c r="Q69" s="8">
        <f t="shared" si="6"/>
        <v>0.55000000000000004</v>
      </c>
      <c r="R69" s="1">
        <v>6.5</v>
      </c>
      <c r="S69" s="8">
        <f t="shared" si="7"/>
        <v>0.32500000000000001</v>
      </c>
      <c r="T69" s="1">
        <v>16.5</v>
      </c>
      <c r="U69" s="8">
        <f t="shared" si="8"/>
        <v>0.41249999999999998</v>
      </c>
    </row>
    <row r="70" spans="1:21" ht="20.100000000000001" customHeight="1" thickBot="1" x14ac:dyDescent="0.25">
      <c r="A70" s="36">
        <f>_xlfn.AGGREGATE(3,5,$B$11:B70)</f>
        <v>60</v>
      </c>
      <c r="B70" s="37" t="s">
        <v>118</v>
      </c>
      <c r="C70" s="39">
        <v>2</v>
      </c>
      <c r="D70" s="1">
        <v>18.5</v>
      </c>
      <c r="E70" s="8">
        <f t="shared" si="0"/>
        <v>0.23125000000000001</v>
      </c>
      <c r="F70" s="1">
        <v>12</v>
      </c>
      <c r="G70" s="8">
        <f t="shared" si="1"/>
        <v>0.2</v>
      </c>
      <c r="H70" s="1">
        <v>12</v>
      </c>
      <c r="I70" s="8">
        <f t="shared" si="2"/>
        <v>0.3</v>
      </c>
      <c r="J70" s="1">
        <v>12.5</v>
      </c>
      <c r="K70" s="8">
        <f t="shared" si="3"/>
        <v>0.20833333333333334</v>
      </c>
      <c r="L70" s="1">
        <v>7</v>
      </c>
      <c r="M70" s="1">
        <f t="shared" si="4"/>
        <v>0.17499999999999999</v>
      </c>
      <c r="N70" s="1">
        <v>62</v>
      </c>
      <c r="O70" s="8">
        <f t="shared" si="5"/>
        <v>0.22142857142857142</v>
      </c>
      <c r="P70" s="1">
        <v>10</v>
      </c>
      <c r="Q70" s="8">
        <f t="shared" si="6"/>
        <v>0.5</v>
      </c>
      <c r="R70" s="1">
        <v>6.5</v>
      </c>
      <c r="S70" s="8">
        <f t="shared" si="7"/>
        <v>0.32500000000000001</v>
      </c>
      <c r="T70" s="1">
        <v>13.5</v>
      </c>
      <c r="U70" s="8">
        <f t="shared" si="8"/>
        <v>0.33750000000000002</v>
      </c>
    </row>
    <row r="71" spans="1:21" ht="20.100000000000001" customHeight="1" thickBot="1" x14ac:dyDescent="0.25">
      <c r="A71" s="36">
        <f>_xlfn.AGGREGATE(3,5,$B$11:B71)</f>
        <v>61</v>
      </c>
      <c r="B71" s="37" t="s">
        <v>119</v>
      </c>
      <c r="C71" s="38">
        <v>2</v>
      </c>
      <c r="D71" s="1">
        <v>69</v>
      </c>
      <c r="E71" s="8">
        <f t="shared" si="0"/>
        <v>0.86250000000000004</v>
      </c>
      <c r="F71" s="1">
        <v>50</v>
      </c>
      <c r="G71" s="8">
        <f t="shared" si="1"/>
        <v>0.83333333333333337</v>
      </c>
      <c r="H71" s="1">
        <v>38.5</v>
      </c>
      <c r="I71" s="8">
        <f t="shared" si="2"/>
        <v>0.96250000000000002</v>
      </c>
      <c r="J71" s="1">
        <v>37.5</v>
      </c>
      <c r="K71" s="8">
        <f t="shared" si="3"/>
        <v>0.625</v>
      </c>
      <c r="L71" s="1">
        <v>34</v>
      </c>
      <c r="M71" s="1">
        <f t="shared" si="4"/>
        <v>0.85</v>
      </c>
      <c r="N71" s="1">
        <v>229</v>
      </c>
      <c r="O71" s="8">
        <f t="shared" si="5"/>
        <v>0.81785714285714284</v>
      </c>
      <c r="P71" s="1">
        <v>13</v>
      </c>
      <c r="Q71" s="8">
        <f t="shared" si="6"/>
        <v>0.65</v>
      </c>
      <c r="R71" s="1">
        <v>10</v>
      </c>
      <c r="S71" s="8">
        <f t="shared" si="7"/>
        <v>0.5</v>
      </c>
      <c r="T71" s="1">
        <v>31</v>
      </c>
      <c r="U71" s="8">
        <f t="shared" si="8"/>
        <v>0.77500000000000002</v>
      </c>
    </row>
    <row r="72" spans="1:21" ht="20.100000000000001" customHeight="1" thickBot="1" x14ac:dyDescent="0.25">
      <c r="A72" s="36">
        <f>_xlfn.AGGREGATE(3,5,$B$11:B72)</f>
        <v>62</v>
      </c>
      <c r="B72" s="37" t="s">
        <v>120</v>
      </c>
      <c r="C72" s="39">
        <v>2</v>
      </c>
      <c r="D72" s="1">
        <v>17</v>
      </c>
      <c r="E72" s="8">
        <f t="shared" si="0"/>
        <v>0.21249999999999999</v>
      </c>
      <c r="F72" s="1">
        <v>23.5</v>
      </c>
      <c r="G72" s="8">
        <f t="shared" si="1"/>
        <v>0.39166666666666666</v>
      </c>
      <c r="H72" s="1">
        <v>20</v>
      </c>
      <c r="I72" s="8">
        <f t="shared" si="2"/>
        <v>0.5</v>
      </c>
      <c r="J72" s="1">
        <v>17.5</v>
      </c>
      <c r="K72" s="8">
        <f t="shared" si="3"/>
        <v>0.29166666666666669</v>
      </c>
      <c r="L72" s="1">
        <v>14.5</v>
      </c>
      <c r="M72" s="1">
        <f t="shared" si="4"/>
        <v>0.36249999999999999</v>
      </c>
      <c r="N72" s="1">
        <v>92.5</v>
      </c>
      <c r="O72" s="8">
        <f t="shared" si="5"/>
        <v>0.33035714285714285</v>
      </c>
      <c r="P72" s="1">
        <v>14</v>
      </c>
      <c r="Q72" s="8">
        <f t="shared" si="6"/>
        <v>0.7</v>
      </c>
      <c r="R72" s="1">
        <v>8</v>
      </c>
      <c r="S72" s="8">
        <f t="shared" si="7"/>
        <v>0.4</v>
      </c>
      <c r="T72" s="1">
        <v>16.5</v>
      </c>
      <c r="U72" s="8">
        <f t="shared" si="8"/>
        <v>0.41249999999999998</v>
      </c>
    </row>
    <row r="73" spans="1:21" ht="20.100000000000001" customHeight="1" thickBot="1" x14ac:dyDescent="0.25">
      <c r="A73" s="36">
        <f>_xlfn.AGGREGATE(3,5,$B$11:B73)</f>
        <v>63</v>
      </c>
      <c r="B73" s="37" t="s">
        <v>121</v>
      </c>
      <c r="C73" s="38">
        <v>2</v>
      </c>
      <c r="D73" s="1">
        <v>7</v>
      </c>
      <c r="E73" s="8">
        <f t="shared" si="0"/>
        <v>8.7499999999999994E-2</v>
      </c>
      <c r="F73" s="1">
        <v>4</v>
      </c>
      <c r="G73" s="8">
        <f t="shared" si="1"/>
        <v>6.6666666666666666E-2</v>
      </c>
      <c r="H73" s="1">
        <v>9.5</v>
      </c>
      <c r="I73" s="8">
        <f t="shared" si="2"/>
        <v>0.23749999999999999</v>
      </c>
      <c r="J73" s="1">
        <v>12</v>
      </c>
      <c r="K73" s="8">
        <f t="shared" si="3"/>
        <v>0.2</v>
      </c>
      <c r="L73" s="1">
        <v>7.5</v>
      </c>
      <c r="M73" s="1">
        <f t="shared" si="4"/>
        <v>0.1875</v>
      </c>
      <c r="N73" s="1">
        <v>40</v>
      </c>
      <c r="O73" s="8">
        <f t="shared" si="5"/>
        <v>0.14285714285714285</v>
      </c>
      <c r="P73" s="1">
        <v>11</v>
      </c>
      <c r="Q73" s="8">
        <f t="shared" si="6"/>
        <v>0.55000000000000004</v>
      </c>
      <c r="R73" s="1">
        <v>4.5</v>
      </c>
      <c r="S73" s="8">
        <f t="shared" si="7"/>
        <v>0.22500000000000001</v>
      </c>
      <c r="T73" s="1">
        <v>11.5</v>
      </c>
      <c r="U73" s="8">
        <f t="shared" si="8"/>
        <v>0.28749999999999998</v>
      </c>
    </row>
    <row r="74" spans="1:21" ht="20.100000000000001" customHeight="1" thickBot="1" x14ac:dyDescent="0.25">
      <c r="A74" s="36">
        <f>_xlfn.AGGREGATE(3,5,$B$11:B74)</f>
        <v>64</v>
      </c>
      <c r="B74" s="37" t="s">
        <v>122</v>
      </c>
      <c r="C74" s="39">
        <v>2</v>
      </c>
      <c r="D74" s="1">
        <v>34</v>
      </c>
      <c r="E74" s="8">
        <f t="shared" si="0"/>
        <v>0.42499999999999999</v>
      </c>
      <c r="F74" s="1">
        <v>19.5</v>
      </c>
      <c r="G74" s="8">
        <f t="shared" si="1"/>
        <v>0.32500000000000001</v>
      </c>
      <c r="H74" s="1">
        <v>23.5</v>
      </c>
      <c r="I74" s="8">
        <f t="shared" si="2"/>
        <v>0.58750000000000002</v>
      </c>
      <c r="J74" s="1">
        <v>17</v>
      </c>
      <c r="K74" s="8">
        <f t="shared" si="3"/>
        <v>0.28333333333333333</v>
      </c>
      <c r="L74" s="1">
        <v>16.5</v>
      </c>
      <c r="M74" s="1">
        <f t="shared" si="4"/>
        <v>0.41249999999999998</v>
      </c>
      <c r="N74" s="1">
        <v>110.5</v>
      </c>
      <c r="O74" s="8">
        <f t="shared" si="5"/>
        <v>0.39464285714285713</v>
      </c>
      <c r="P74" s="1">
        <v>13</v>
      </c>
      <c r="Q74" s="8">
        <f t="shared" si="6"/>
        <v>0.65</v>
      </c>
      <c r="R74" s="1">
        <v>10.5</v>
      </c>
      <c r="S74" s="8">
        <f t="shared" si="7"/>
        <v>0.52500000000000002</v>
      </c>
      <c r="T74" s="1">
        <v>20</v>
      </c>
      <c r="U74" s="8">
        <f t="shared" si="8"/>
        <v>0.5</v>
      </c>
    </row>
    <row r="75" spans="1:21" ht="20.100000000000001" customHeight="1" thickBot="1" x14ac:dyDescent="0.25">
      <c r="A75" s="36">
        <f>_xlfn.AGGREGATE(3,5,$B$11:B75)</f>
        <v>65</v>
      </c>
      <c r="B75" s="37" t="s">
        <v>123</v>
      </c>
      <c r="C75" s="38">
        <v>2</v>
      </c>
      <c r="D75" s="1">
        <v>64.5</v>
      </c>
      <c r="E75" s="8">
        <f t="shared" si="0"/>
        <v>0.80625000000000002</v>
      </c>
      <c r="F75" s="1">
        <v>46</v>
      </c>
      <c r="G75" s="8">
        <f t="shared" si="1"/>
        <v>0.76666666666666672</v>
      </c>
      <c r="H75" s="1">
        <v>37.5</v>
      </c>
      <c r="I75" s="8">
        <f t="shared" si="2"/>
        <v>0.9375</v>
      </c>
      <c r="J75" s="1">
        <v>32</v>
      </c>
      <c r="K75" s="8">
        <f t="shared" si="3"/>
        <v>0.53333333333333333</v>
      </c>
      <c r="L75" s="1">
        <v>27.5</v>
      </c>
      <c r="M75" s="1">
        <f t="shared" si="4"/>
        <v>0.6875</v>
      </c>
      <c r="N75" s="1">
        <v>207.5</v>
      </c>
      <c r="O75" s="8">
        <f t="shared" si="5"/>
        <v>0.7410714285714286</v>
      </c>
      <c r="P75" s="1">
        <v>13</v>
      </c>
      <c r="Q75" s="8">
        <f t="shared" si="6"/>
        <v>0.65</v>
      </c>
      <c r="R75" s="1">
        <v>10</v>
      </c>
      <c r="S75" s="8">
        <f t="shared" si="7"/>
        <v>0.5</v>
      </c>
      <c r="T75" s="1">
        <v>28.5</v>
      </c>
      <c r="U75" s="8">
        <f t="shared" si="8"/>
        <v>0.71250000000000002</v>
      </c>
    </row>
    <row r="76" spans="1:21" ht="20.100000000000001" customHeight="1" thickBot="1" x14ac:dyDescent="0.25">
      <c r="A76" s="36">
        <f>_xlfn.AGGREGATE(3,5,$B$11:B76)</f>
        <v>66</v>
      </c>
      <c r="B76" s="37" t="s">
        <v>124</v>
      </c>
      <c r="C76" s="39">
        <v>2</v>
      </c>
      <c r="D76" s="1">
        <v>19.5</v>
      </c>
      <c r="E76" s="8">
        <f t="shared" ref="E76:E139" si="9">D76/80</f>
        <v>0.24374999999999999</v>
      </c>
      <c r="F76" s="1">
        <v>20</v>
      </c>
      <c r="G76" s="8">
        <f t="shared" ref="G76:G139" si="10">F76/60</f>
        <v>0.33333333333333331</v>
      </c>
      <c r="H76" s="1">
        <v>18</v>
      </c>
      <c r="I76" s="8">
        <f t="shared" ref="I76:I139" si="11">H76/40</f>
        <v>0.45</v>
      </c>
      <c r="J76" s="1">
        <v>14</v>
      </c>
      <c r="K76" s="8">
        <f t="shared" ref="K76:K139" si="12">J76/60</f>
        <v>0.23333333333333334</v>
      </c>
      <c r="L76" s="1">
        <v>17.5</v>
      </c>
      <c r="M76" s="1">
        <f t="shared" ref="M76:M139" si="13">L76/40</f>
        <v>0.4375</v>
      </c>
      <c r="N76" s="1">
        <v>89</v>
      </c>
      <c r="O76" s="8">
        <f t="shared" ref="O76:O139" si="14">N76/280</f>
        <v>0.31785714285714284</v>
      </c>
      <c r="P76" s="1">
        <v>12</v>
      </c>
      <c r="Q76" s="8">
        <f t="shared" ref="Q76:Q139" si="15">P76/20</f>
        <v>0.6</v>
      </c>
      <c r="R76" s="1">
        <v>4.5</v>
      </c>
      <c r="S76" s="8">
        <f t="shared" ref="S76:S139" si="16">R76/20</f>
        <v>0.22500000000000001</v>
      </c>
      <c r="T76" s="1">
        <v>23</v>
      </c>
      <c r="U76" s="8">
        <f t="shared" ref="U76:U139" si="17">T76/40</f>
        <v>0.57499999999999996</v>
      </c>
    </row>
    <row r="77" spans="1:21" ht="20.100000000000001" customHeight="1" thickBot="1" x14ac:dyDescent="0.25">
      <c r="A77" s="36">
        <f>_xlfn.AGGREGATE(3,5,$B$11:B77)</f>
        <v>67</v>
      </c>
      <c r="B77" s="37" t="s">
        <v>125</v>
      </c>
      <c r="C77" s="38">
        <v>2</v>
      </c>
      <c r="D77" s="1">
        <v>28</v>
      </c>
      <c r="E77" s="8">
        <f t="shared" si="9"/>
        <v>0.35</v>
      </c>
      <c r="F77" s="1">
        <v>34.5</v>
      </c>
      <c r="G77" s="8">
        <f t="shared" si="10"/>
        <v>0.57499999999999996</v>
      </c>
      <c r="H77" s="1">
        <v>20</v>
      </c>
      <c r="I77" s="8">
        <f t="shared" si="11"/>
        <v>0.5</v>
      </c>
      <c r="J77" s="1">
        <v>28</v>
      </c>
      <c r="K77" s="8">
        <f t="shared" si="12"/>
        <v>0.46666666666666667</v>
      </c>
      <c r="L77" s="1">
        <v>12</v>
      </c>
      <c r="M77" s="1">
        <f t="shared" si="13"/>
        <v>0.3</v>
      </c>
      <c r="N77" s="1">
        <v>122.5</v>
      </c>
      <c r="O77" s="8">
        <f t="shared" si="14"/>
        <v>0.4375</v>
      </c>
      <c r="P77" s="1">
        <v>13</v>
      </c>
      <c r="Q77" s="8">
        <f t="shared" si="15"/>
        <v>0.65</v>
      </c>
      <c r="R77" s="1">
        <v>5.5</v>
      </c>
      <c r="S77" s="8">
        <f t="shared" si="16"/>
        <v>0.27500000000000002</v>
      </c>
      <c r="T77" s="1">
        <v>13</v>
      </c>
      <c r="U77" s="8">
        <f t="shared" si="17"/>
        <v>0.32500000000000001</v>
      </c>
    </row>
    <row r="78" spans="1:21" ht="20.100000000000001" customHeight="1" thickBot="1" x14ac:dyDescent="0.25">
      <c r="A78" s="36">
        <f>_xlfn.AGGREGATE(3,5,$B$11:B78)</f>
        <v>68</v>
      </c>
      <c r="B78" s="37" t="s">
        <v>126</v>
      </c>
      <c r="C78" s="39">
        <v>2</v>
      </c>
      <c r="D78" s="1">
        <v>70</v>
      </c>
      <c r="E78" s="8">
        <f t="shared" si="9"/>
        <v>0.875</v>
      </c>
      <c r="F78" s="1">
        <v>55.5</v>
      </c>
      <c r="G78" s="8">
        <f t="shared" si="10"/>
        <v>0.92500000000000004</v>
      </c>
      <c r="H78" s="1">
        <v>40</v>
      </c>
      <c r="I78" s="8">
        <f t="shared" si="11"/>
        <v>1</v>
      </c>
      <c r="J78" s="1">
        <v>45.5</v>
      </c>
      <c r="K78" s="8">
        <f t="shared" si="12"/>
        <v>0.7583333333333333</v>
      </c>
      <c r="L78" s="1">
        <v>35.5</v>
      </c>
      <c r="M78" s="1">
        <f t="shared" si="13"/>
        <v>0.88749999999999996</v>
      </c>
      <c r="N78" s="1">
        <v>246.5</v>
      </c>
      <c r="O78" s="8">
        <f t="shared" si="14"/>
        <v>0.88035714285714284</v>
      </c>
      <c r="P78" s="1">
        <v>13</v>
      </c>
      <c r="Q78" s="8">
        <f t="shared" si="15"/>
        <v>0.65</v>
      </c>
      <c r="R78" s="1">
        <v>10</v>
      </c>
      <c r="S78" s="8">
        <f t="shared" si="16"/>
        <v>0.5</v>
      </c>
      <c r="T78" s="1">
        <v>29.5</v>
      </c>
      <c r="U78" s="8">
        <f t="shared" si="17"/>
        <v>0.73750000000000004</v>
      </c>
    </row>
    <row r="79" spans="1:21" ht="20.100000000000001" customHeight="1" thickBot="1" x14ac:dyDescent="0.25">
      <c r="A79" s="36">
        <f>_xlfn.AGGREGATE(3,5,$B$11:B79)</f>
        <v>69</v>
      </c>
      <c r="B79" s="37" t="s">
        <v>127</v>
      </c>
      <c r="C79" s="38">
        <v>2</v>
      </c>
      <c r="D79" s="1">
        <v>4</v>
      </c>
      <c r="E79" s="8">
        <f t="shared" si="9"/>
        <v>0.05</v>
      </c>
      <c r="F79" s="1">
        <v>9</v>
      </c>
      <c r="G79" s="8">
        <f t="shared" si="10"/>
        <v>0.15</v>
      </c>
      <c r="H79" s="1">
        <v>9</v>
      </c>
      <c r="I79" s="8">
        <f t="shared" si="11"/>
        <v>0.22500000000000001</v>
      </c>
      <c r="J79" s="1">
        <v>9</v>
      </c>
      <c r="K79" s="8">
        <f t="shared" si="12"/>
        <v>0.15</v>
      </c>
      <c r="L79" s="1">
        <v>6</v>
      </c>
      <c r="M79" s="1">
        <f t="shared" si="13"/>
        <v>0.15</v>
      </c>
      <c r="N79" s="1">
        <v>37</v>
      </c>
      <c r="O79" s="8">
        <f t="shared" si="14"/>
        <v>0.13214285714285715</v>
      </c>
      <c r="P79" s="1">
        <v>11</v>
      </c>
      <c r="Q79" s="8">
        <f t="shared" si="15"/>
        <v>0.55000000000000004</v>
      </c>
      <c r="R79" s="1">
        <v>4.5</v>
      </c>
      <c r="S79" s="8">
        <f t="shared" si="16"/>
        <v>0.22500000000000001</v>
      </c>
      <c r="T79" s="1">
        <v>17</v>
      </c>
      <c r="U79" s="8">
        <f t="shared" si="17"/>
        <v>0.42499999999999999</v>
      </c>
    </row>
    <row r="80" spans="1:21" ht="20.100000000000001" customHeight="1" thickBot="1" x14ac:dyDescent="0.25">
      <c r="A80" s="36">
        <f>_xlfn.AGGREGATE(3,5,$B$11:B80)</f>
        <v>70</v>
      </c>
      <c r="B80" s="37" t="s">
        <v>128</v>
      </c>
      <c r="C80" s="39">
        <v>2</v>
      </c>
      <c r="D80" s="1">
        <v>8</v>
      </c>
      <c r="E80" s="8">
        <f t="shared" si="9"/>
        <v>0.1</v>
      </c>
      <c r="F80" s="1">
        <v>8.5</v>
      </c>
      <c r="G80" s="8">
        <f t="shared" si="10"/>
        <v>0.14166666666666666</v>
      </c>
      <c r="H80" s="1">
        <v>8.5</v>
      </c>
      <c r="I80" s="8">
        <f t="shared" si="11"/>
        <v>0.21249999999999999</v>
      </c>
      <c r="J80" s="1">
        <v>10</v>
      </c>
      <c r="K80" s="8">
        <f t="shared" si="12"/>
        <v>0.16666666666666666</v>
      </c>
      <c r="L80" s="1">
        <v>8</v>
      </c>
      <c r="M80" s="1">
        <f t="shared" si="13"/>
        <v>0.2</v>
      </c>
      <c r="N80" s="1">
        <v>43</v>
      </c>
      <c r="O80" s="8">
        <f t="shared" si="14"/>
        <v>0.15357142857142858</v>
      </c>
      <c r="P80" s="1">
        <v>10</v>
      </c>
      <c r="Q80" s="8">
        <f t="shared" si="15"/>
        <v>0.5</v>
      </c>
      <c r="R80" s="1">
        <v>4.5</v>
      </c>
      <c r="S80" s="8">
        <f t="shared" si="16"/>
        <v>0.22500000000000001</v>
      </c>
      <c r="T80" s="1">
        <v>17.5</v>
      </c>
      <c r="U80" s="8">
        <f t="shared" si="17"/>
        <v>0.4375</v>
      </c>
    </row>
    <row r="81" spans="1:21" ht="20.100000000000001" customHeight="1" thickBot="1" x14ac:dyDescent="0.25">
      <c r="A81" s="36">
        <f>_xlfn.AGGREGATE(3,5,$B$11:B81)</f>
        <v>71</v>
      </c>
      <c r="B81" s="37" t="s">
        <v>129</v>
      </c>
      <c r="C81" s="38">
        <v>2</v>
      </c>
      <c r="D81" s="1">
        <v>41.5</v>
      </c>
      <c r="E81" s="8">
        <f t="shared" si="9"/>
        <v>0.51875000000000004</v>
      </c>
      <c r="F81" s="1">
        <v>23.5</v>
      </c>
      <c r="G81" s="8">
        <f t="shared" si="10"/>
        <v>0.39166666666666666</v>
      </c>
      <c r="H81" s="1">
        <v>28.5</v>
      </c>
      <c r="I81" s="8">
        <f t="shared" si="11"/>
        <v>0.71250000000000002</v>
      </c>
      <c r="J81" s="1">
        <v>15.5</v>
      </c>
      <c r="K81" s="8">
        <f t="shared" si="12"/>
        <v>0.25833333333333336</v>
      </c>
      <c r="L81" s="1">
        <v>17.5</v>
      </c>
      <c r="M81" s="1">
        <f t="shared" si="13"/>
        <v>0.4375</v>
      </c>
      <c r="N81" s="1">
        <v>126.5</v>
      </c>
      <c r="O81" s="8">
        <f t="shared" si="14"/>
        <v>0.45178571428571429</v>
      </c>
      <c r="P81" s="1">
        <v>12</v>
      </c>
      <c r="Q81" s="8">
        <f t="shared" si="15"/>
        <v>0.6</v>
      </c>
      <c r="R81" s="1">
        <v>7</v>
      </c>
      <c r="S81" s="8">
        <f t="shared" si="16"/>
        <v>0.35</v>
      </c>
      <c r="T81" s="1">
        <v>23</v>
      </c>
      <c r="U81" s="8">
        <f t="shared" si="17"/>
        <v>0.57499999999999996</v>
      </c>
    </row>
    <row r="82" spans="1:21" ht="20.100000000000001" customHeight="1" thickBot="1" x14ac:dyDescent="0.25">
      <c r="A82" s="36">
        <f>_xlfn.AGGREGATE(3,5,$B$11:B82)</f>
        <v>72</v>
      </c>
      <c r="B82" s="37" t="s">
        <v>130</v>
      </c>
      <c r="C82" s="39">
        <v>2</v>
      </c>
      <c r="D82" s="1">
        <v>60.5</v>
      </c>
      <c r="E82" s="8">
        <f t="shared" si="9"/>
        <v>0.75624999999999998</v>
      </c>
      <c r="F82" s="1">
        <v>41</v>
      </c>
      <c r="G82" s="8">
        <f t="shared" si="10"/>
        <v>0.68333333333333335</v>
      </c>
      <c r="H82" s="1">
        <v>35</v>
      </c>
      <c r="I82" s="8">
        <f t="shared" si="11"/>
        <v>0.875</v>
      </c>
      <c r="J82" s="1">
        <v>32.5</v>
      </c>
      <c r="K82" s="8">
        <f t="shared" si="12"/>
        <v>0.54166666666666663</v>
      </c>
      <c r="L82" s="1">
        <v>24</v>
      </c>
      <c r="M82" s="1">
        <f t="shared" si="13"/>
        <v>0.6</v>
      </c>
      <c r="N82" s="1">
        <v>193</v>
      </c>
      <c r="O82" s="8">
        <f t="shared" si="14"/>
        <v>0.68928571428571428</v>
      </c>
      <c r="P82" s="1">
        <v>14</v>
      </c>
      <c r="Q82" s="8">
        <f t="shared" si="15"/>
        <v>0.7</v>
      </c>
      <c r="R82" s="1">
        <v>10</v>
      </c>
      <c r="S82" s="8">
        <f t="shared" si="16"/>
        <v>0.5</v>
      </c>
      <c r="T82" s="1">
        <v>29</v>
      </c>
      <c r="U82" s="8">
        <f t="shared" si="17"/>
        <v>0.72499999999999998</v>
      </c>
    </row>
    <row r="83" spans="1:21" ht="20.100000000000001" customHeight="1" thickBot="1" x14ac:dyDescent="0.25">
      <c r="A83" s="36">
        <f>_xlfn.AGGREGATE(3,5,$B$11:B83)</f>
        <v>73</v>
      </c>
      <c r="B83" s="37" t="s">
        <v>131</v>
      </c>
      <c r="C83" s="38">
        <v>2</v>
      </c>
      <c r="D83" s="1">
        <v>11</v>
      </c>
      <c r="E83" s="8">
        <f t="shared" si="9"/>
        <v>0.13750000000000001</v>
      </c>
      <c r="F83" s="1">
        <v>15</v>
      </c>
      <c r="G83" s="8">
        <f t="shared" si="10"/>
        <v>0.25</v>
      </c>
      <c r="H83" s="1">
        <v>12.5</v>
      </c>
      <c r="I83" s="8">
        <f t="shared" si="11"/>
        <v>0.3125</v>
      </c>
      <c r="J83" s="1">
        <v>9</v>
      </c>
      <c r="K83" s="8">
        <f t="shared" si="12"/>
        <v>0.15</v>
      </c>
      <c r="L83" s="1">
        <v>8</v>
      </c>
      <c r="M83" s="1">
        <f t="shared" si="13"/>
        <v>0.2</v>
      </c>
      <c r="N83" s="1">
        <v>55.5</v>
      </c>
      <c r="O83" s="8">
        <f t="shared" si="14"/>
        <v>0.1982142857142857</v>
      </c>
      <c r="P83" s="1">
        <v>13</v>
      </c>
      <c r="Q83" s="8">
        <f t="shared" si="15"/>
        <v>0.65</v>
      </c>
      <c r="R83" s="1">
        <v>5.5</v>
      </c>
      <c r="S83" s="8">
        <f t="shared" si="16"/>
        <v>0.27500000000000002</v>
      </c>
      <c r="T83" s="1">
        <v>14</v>
      </c>
      <c r="U83" s="8">
        <f t="shared" si="17"/>
        <v>0.35</v>
      </c>
    </row>
    <row r="84" spans="1:21" ht="20.100000000000001" customHeight="1" thickBot="1" x14ac:dyDescent="0.25">
      <c r="A84" s="36">
        <f>_xlfn.AGGREGATE(3,5,$B$11:B84)</f>
        <v>74</v>
      </c>
      <c r="B84" s="37" t="s">
        <v>132</v>
      </c>
      <c r="C84" s="39">
        <v>2</v>
      </c>
      <c r="D84" s="1">
        <v>7</v>
      </c>
      <c r="E84" s="8">
        <f t="shared" si="9"/>
        <v>8.7499999999999994E-2</v>
      </c>
      <c r="F84" s="1">
        <v>15</v>
      </c>
      <c r="G84" s="8">
        <f t="shared" si="10"/>
        <v>0.25</v>
      </c>
      <c r="H84" s="1">
        <v>17.5</v>
      </c>
      <c r="I84" s="8">
        <f t="shared" si="11"/>
        <v>0.4375</v>
      </c>
      <c r="J84" s="1">
        <v>10.5</v>
      </c>
      <c r="K84" s="8">
        <f t="shared" si="12"/>
        <v>0.17499999999999999</v>
      </c>
      <c r="L84" s="1">
        <v>8</v>
      </c>
      <c r="M84" s="1">
        <f t="shared" si="13"/>
        <v>0.2</v>
      </c>
      <c r="N84" s="1">
        <v>58</v>
      </c>
      <c r="O84" s="8">
        <f t="shared" si="14"/>
        <v>0.20714285714285716</v>
      </c>
      <c r="P84" s="1">
        <v>11</v>
      </c>
      <c r="Q84" s="8">
        <f t="shared" si="15"/>
        <v>0.55000000000000004</v>
      </c>
      <c r="R84" s="1">
        <v>8</v>
      </c>
      <c r="S84" s="8">
        <f t="shared" si="16"/>
        <v>0.4</v>
      </c>
      <c r="T84" s="1">
        <v>18.5</v>
      </c>
      <c r="U84" s="8">
        <f t="shared" si="17"/>
        <v>0.46250000000000002</v>
      </c>
    </row>
    <row r="85" spans="1:21" ht="20.100000000000001" customHeight="1" thickBot="1" x14ac:dyDescent="0.25">
      <c r="A85" s="36">
        <f>_xlfn.AGGREGATE(3,5,$B$11:B85)</f>
        <v>75</v>
      </c>
      <c r="B85" s="37" t="s">
        <v>133</v>
      </c>
      <c r="C85" s="38">
        <v>2</v>
      </c>
      <c r="D85" s="1">
        <v>47</v>
      </c>
      <c r="E85" s="8">
        <f t="shared" si="9"/>
        <v>0.58750000000000002</v>
      </c>
      <c r="F85" s="1">
        <v>25</v>
      </c>
      <c r="G85" s="8">
        <f t="shared" si="10"/>
        <v>0.41666666666666669</v>
      </c>
      <c r="H85" s="1">
        <v>32.5</v>
      </c>
      <c r="I85" s="8">
        <f t="shared" si="11"/>
        <v>0.8125</v>
      </c>
      <c r="J85" s="1">
        <v>18</v>
      </c>
      <c r="K85" s="8">
        <f t="shared" si="12"/>
        <v>0.3</v>
      </c>
      <c r="L85" s="1">
        <v>20</v>
      </c>
      <c r="M85" s="1">
        <f t="shared" si="13"/>
        <v>0.5</v>
      </c>
      <c r="N85" s="1">
        <v>142.5</v>
      </c>
      <c r="O85" s="8">
        <f t="shared" si="14"/>
        <v>0.5089285714285714</v>
      </c>
      <c r="P85" s="1">
        <v>13</v>
      </c>
      <c r="Q85" s="8">
        <f t="shared" si="15"/>
        <v>0.65</v>
      </c>
      <c r="R85" s="1">
        <v>11</v>
      </c>
      <c r="S85" s="8">
        <f t="shared" si="16"/>
        <v>0.55000000000000004</v>
      </c>
      <c r="T85" s="1">
        <v>22.5</v>
      </c>
      <c r="U85" s="8">
        <f t="shared" si="17"/>
        <v>0.5625</v>
      </c>
    </row>
    <row r="86" spans="1:21" ht="20.100000000000001" customHeight="1" thickBot="1" x14ac:dyDescent="0.25">
      <c r="A86" s="36">
        <f>_xlfn.AGGREGATE(3,5,$B$11:B86)</f>
        <v>76</v>
      </c>
      <c r="B86" s="37" t="s">
        <v>134</v>
      </c>
      <c r="C86" s="39">
        <v>2</v>
      </c>
      <c r="D86" s="1">
        <v>3</v>
      </c>
      <c r="E86" s="8">
        <f t="shared" si="9"/>
        <v>3.7499999999999999E-2</v>
      </c>
      <c r="F86" s="1">
        <v>2</v>
      </c>
      <c r="G86" s="8">
        <f t="shared" si="10"/>
        <v>3.3333333333333333E-2</v>
      </c>
      <c r="H86" s="1">
        <v>9</v>
      </c>
      <c r="I86" s="8">
        <f t="shared" si="11"/>
        <v>0.22500000000000001</v>
      </c>
      <c r="J86" s="1">
        <v>2.5</v>
      </c>
      <c r="K86" s="8">
        <f t="shared" si="12"/>
        <v>4.1666666666666664E-2</v>
      </c>
      <c r="L86" s="1">
        <v>4</v>
      </c>
      <c r="M86" s="1">
        <f t="shared" si="13"/>
        <v>0.1</v>
      </c>
      <c r="N86" s="1">
        <v>20.5</v>
      </c>
      <c r="O86" s="8">
        <f t="shared" si="14"/>
        <v>7.3214285714285718E-2</v>
      </c>
      <c r="P86" s="1">
        <v>12</v>
      </c>
      <c r="Q86" s="8">
        <f t="shared" si="15"/>
        <v>0.6</v>
      </c>
      <c r="R86" s="1">
        <v>4</v>
      </c>
      <c r="S86" s="8">
        <f t="shared" si="16"/>
        <v>0.2</v>
      </c>
      <c r="T86" s="1">
        <v>4.5</v>
      </c>
      <c r="U86" s="8">
        <f t="shared" si="17"/>
        <v>0.1125</v>
      </c>
    </row>
    <row r="87" spans="1:21" ht="20.100000000000001" customHeight="1" thickBot="1" x14ac:dyDescent="0.25">
      <c r="A87" s="36">
        <f>_xlfn.AGGREGATE(3,5,$B$11:B87)</f>
        <v>77</v>
      </c>
      <c r="B87" s="37" t="s">
        <v>135</v>
      </c>
      <c r="C87" s="38">
        <v>2</v>
      </c>
      <c r="D87" s="1">
        <v>51.5</v>
      </c>
      <c r="E87" s="8">
        <f t="shared" si="9"/>
        <v>0.64375000000000004</v>
      </c>
      <c r="F87" s="1">
        <v>26.5</v>
      </c>
      <c r="G87" s="8">
        <f t="shared" si="10"/>
        <v>0.44166666666666665</v>
      </c>
      <c r="H87" s="1">
        <v>28</v>
      </c>
      <c r="I87" s="8">
        <f t="shared" si="11"/>
        <v>0.7</v>
      </c>
      <c r="J87" s="1">
        <v>11</v>
      </c>
      <c r="K87" s="8">
        <f t="shared" si="12"/>
        <v>0.18333333333333332</v>
      </c>
      <c r="L87" s="1">
        <v>21.5</v>
      </c>
      <c r="M87" s="1">
        <f t="shared" si="13"/>
        <v>0.53749999999999998</v>
      </c>
      <c r="N87" s="1">
        <v>138.5</v>
      </c>
      <c r="O87" s="8">
        <f t="shared" si="14"/>
        <v>0.49464285714285716</v>
      </c>
      <c r="P87" s="1">
        <v>13</v>
      </c>
      <c r="Q87" s="8">
        <f t="shared" si="15"/>
        <v>0.65</v>
      </c>
      <c r="R87" s="1">
        <v>6</v>
      </c>
      <c r="S87" s="8">
        <f t="shared" si="16"/>
        <v>0.3</v>
      </c>
      <c r="T87" s="1">
        <v>25</v>
      </c>
      <c r="U87" s="8">
        <f t="shared" si="17"/>
        <v>0.625</v>
      </c>
    </row>
    <row r="88" spans="1:21" ht="20.100000000000001" customHeight="1" thickBot="1" x14ac:dyDescent="0.25">
      <c r="A88" s="36">
        <f>_xlfn.AGGREGATE(3,5,$B$11:B88)</f>
        <v>78</v>
      </c>
      <c r="B88" s="37" t="s">
        <v>136</v>
      </c>
      <c r="C88" s="39">
        <v>2</v>
      </c>
      <c r="D88" s="1">
        <v>9.5</v>
      </c>
      <c r="E88" s="8">
        <f t="shared" si="9"/>
        <v>0.11874999999999999</v>
      </c>
      <c r="F88" s="1">
        <v>6</v>
      </c>
      <c r="G88" s="8">
        <f t="shared" si="10"/>
        <v>0.1</v>
      </c>
      <c r="H88" s="1">
        <v>7.5</v>
      </c>
      <c r="I88" s="8">
        <f t="shared" si="11"/>
        <v>0.1875</v>
      </c>
      <c r="J88" s="1">
        <v>2</v>
      </c>
      <c r="K88" s="8">
        <f t="shared" si="12"/>
        <v>3.3333333333333333E-2</v>
      </c>
      <c r="L88" s="1">
        <v>3.5</v>
      </c>
      <c r="M88" s="1">
        <f t="shared" si="13"/>
        <v>8.7499999999999994E-2</v>
      </c>
      <c r="N88" s="1">
        <v>28.5</v>
      </c>
      <c r="O88" s="8">
        <f t="shared" si="14"/>
        <v>0.10178571428571428</v>
      </c>
      <c r="P88" s="1">
        <v>13</v>
      </c>
      <c r="Q88" s="8">
        <f t="shared" si="15"/>
        <v>0.65</v>
      </c>
      <c r="R88" s="1">
        <v>4.5</v>
      </c>
      <c r="S88" s="8">
        <f t="shared" si="16"/>
        <v>0.22500000000000001</v>
      </c>
      <c r="T88" s="1">
        <v>14.5</v>
      </c>
      <c r="U88" s="8">
        <f t="shared" si="17"/>
        <v>0.36249999999999999</v>
      </c>
    </row>
    <row r="89" spans="1:21" ht="20.100000000000001" customHeight="1" thickBot="1" x14ac:dyDescent="0.25">
      <c r="A89" s="36">
        <f>_xlfn.AGGREGATE(3,5,$B$11:B89)</f>
        <v>79</v>
      </c>
      <c r="B89" s="37" t="s">
        <v>137</v>
      </c>
      <c r="C89" s="38">
        <v>2</v>
      </c>
      <c r="D89" s="1">
        <v>9.5</v>
      </c>
      <c r="E89" s="8">
        <f t="shared" si="9"/>
        <v>0.11874999999999999</v>
      </c>
      <c r="F89" s="1">
        <v>10</v>
      </c>
      <c r="G89" s="8">
        <f t="shared" si="10"/>
        <v>0.16666666666666666</v>
      </c>
      <c r="H89" s="1">
        <v>13</v>
      </c>
      <c r="I89" s="8">
        <f t="shared" si="11"/>
        <v>0.32500000000000001</v>
      </c>
      <c r="J89" s="1">
        <v>3</v>
      </c>
      <c r="K89" s="8">
        <f t="shared" si="12"/>
        <v>0.05</v>
      </c>
      <c r="L89" s="1">
        <v>6</v>
      </c>
      <c r="M89" s="1">
        <f t="shared" si="13"/>
        <v>0.15</v>
      </c>
      <c r="N89" s="1">
        <v>41.5</v>
      </c>
      <c r="O89" s="8">
        <f t="shared" si="14"/>
        <v>0.14821428571428572</v>
      </c>
      <c r="P89" s="1">
        <v>12</v>
      </c>
      <c r="Q89" s="8">
        <f t="shared" si="15"/>
        <v>0.6</v>
      </c>
      <c r="R89" s="1">
        <v>6.5</v>
      </c>
      <c r="S89" s="8">
        <f t="shared" si="16"/>
        <v>0.32500000000000001</v>
      </c>
      <c r="T89" s="1">
        <v>13.5</v>
      </c>
      <c r="U89" s="8">
        <f t="shared" si="17"/>
        <v>0.33750000000000002</v>
      </c>
    </row>
    <row r="90" spans="1:21" ht="20.100000000000001" customHeight="1" thickBot="1" x14ac:dyDescent="0.25">
      <c r="A90" s="36">
        <f>_xlfn.AGGREGATE(3,5,$B$11:B90)</f>
        <v>80</v>
      </c>
      <c r="B90" s="37" t="s">
        <v>138</v>
      </c>
      <c r="C90" s="39">
        <v>2</v>
      </c>
      <c r="D90" s="1">
        <v>14</v>
      </c>
      <c r="E90" s="8">
        <f t="shared" si="9"/>
        <v>0.17499999999999999</v>
      </c>
      <c r="F90" s="1">
        <v>4</v>
      </c>
      <c r="G90" s="8">
        <f t="shared" si="10"/>
        <v>6.6666666666666666E-2</v>
      </c>
      <c r="H90" s="1">
        <v>25.5</v>
      </c>
      <c r="I90" s="8">
        <f t="shared" si="11"/>
        <v>0.63749999999999996</v>
      </c>
      <c r="J90" s="1">
        <v>6</v>
      </c>
      <c r="K90" s="8">
        <f t="shared" si="12"/>
        <v>0.1</v>
      </c>
      <c r="L90" s="1">
        <v>13</v>
      </c>
      <c r="M90" s="1">
        <f t="shared" si="13"/>
        <v>0.32500000000000001</v>
      </c>
      <c r="N90" s="1">
        <v>62.5</v>
      </c>
      <c r="O90" s="8">
        <f t="shared" si="14"/>
        <v>0.22321428571428573</v>
      </c>
      <c r="P90" s="1">
        <v>13</v>
      </c>
      <c r="Q90" s="8">
        <f t="shared" si="15"/>
        <v>0.65</v>
      </c>
      <c r="R90" s="1">
        <v>3.5</v>
      </c>
      <c r="S90" s="8">
        <f t="shared" si="16"/>
        <v>0.17499999999999999</v>
      </c>
      <c r="T90" s="1">
        <v>16.5</v>
      </c>
      <c r="U90" s="8">
        <f t="shared" si="17"/>
        <v>0.41249999999999998</v>
      </c>
    </row>
    <row r="91" spans="1:21" ht="20.100000000000001" customHeight="1" thickBot="1" x14ac:dyDescent="0.25">
      <c r="A91" s="36">
        <f>_xlfn.AGGREGATE(3,5,$B$11:B91)</f>
        <v>81</v>
      </c>
      <c r="B91" s="37" t="s">
        <v>139</v>
      </c>
      <c r="C91" s="38">
        <v>2</v>
      </c>
      <c r="D91" s="1">
        <v>10</v>
      </c>
      <c r="E91" s="8">
        <f t="shared" si="9"/>
        <v>0.125</v>
      </c>
      <c r="F91" s="1">
        <v>11</v>
      </c>
      <c r="G91" s="8">
        <f t="shared" si="10"/>
        <v>0.18333333333333332</v>
      </c>
      <c r="H91" s="1">
        <v>13.5</v>
      </c>
      <c r="I91" s="8">
        <f t="shared" si="11"/>
        <v>0.33750000000000002</v>
      </c>
      <c r="J91" s="1">
        <v>5.5</v>
      </c>
      <c r="K91" s="8">
        <f t="shared" si="12"/>
        <v>9.166666666666666E-2</v>
      </c>
      <c r="L91" s="1">
        <v>8</v>
      </c>
      <c r="M91" s="1">
        <f t="shared" si="13"/>
        <v>0.2</v>
      </c>
      <c r="N91" s="1">
        <v>48</v>
      </c>
      <c r="O91" s="8">
        <f t="shared" si="14"/>
        <v>0.17142857142857143</v>
      </c>
      <c r="P91" s="1">
        <v>12</v>
      </c>
      <c r="Q91" s="8">
        <f t="shared" si="15"/>
        <v>0.6</v>
      </c>
      <c r="R91" s="1">
        <v>2.5</v>
      </c>
      <c r="S91" s="8">
        <f t="shared" si="16"/>
        <v>0.125</v>
      </c>
      <c r="T91" s="1">
        <v>7.5</v>
      </c>
      <c r="U91" s="8">
        <f t="shared" si="17"/>
        <v>0.1875</v>
      </c>
    </row>
    <row r="92" spans="1:21" ht="20.100000000000001" customHeight="1" thickBot="1" x14ac:dyDescent="0.25">
      <c r="A92" s="36">
        <f>_xlfn.AGGREGATE(3,5,$B$11:B92)</f>
        <v>82</v>
      </c>
      <c r="B92" s="37" t="s">
        <v>140</v>
      </c>
      <c r="C92" s="39">
        <v>2</v>
      </c>
      <c r="D92" s="1">
        <v>12.5</v>
      </c>
      <c r="E92" s="8">
        <f t="shared" si="9"/>
        <v>0.15625</v>
      </c>
      <c r="F92" s="1">
        <v>13.5</v>
      </c>
      <c r="G92" s="8">
        <f t="shared" si="10"/>
        <v>0.22500000000000001</v>
      </c>
      <c r="H92" s="1">
        <v>14</v>
      </c>
      <c r="I92" s="8">
        <f t="shared" si="11"/>
        <v>0.35</v>
      </c>
      <c r="J92" s="1">
        <v>5</v>
      </c>
      <c r="K92" s="8">
        <f t="shared" si="12"/>
        <v>8.3333333333333329E-2</v>
      </c>
      <c r="L92" s="1">
        <v>13</v>
      </c>
      <c r="M92" s="1">
        <f t="shared" si="13"/>
        <v>0.32500000000000001</v>
      </c>
      <c r="N92" s="1">
        <v>58</v>
      </c>
      <c r="O92" s="8">
        <f t="shared" si="14"/>
        <v>0.20714285714285716</v>
      </c>
      <c r="P92" s="1">
        <v>12</v>
      </c>
      <c r="Q92" s="8">
        <f t="shared" si="15"/>
        <v>0.6</v>
      </c>
      <c r="R92" s="1">
        <v>5.5</v>
      </c>
      <c r="S92" s="8">
        <f t="shared" si="16"/>
        <v>0.27500000000000002</v>
      </c>
      <c r="T92" s="1">
        <v>7.5</v>
      </c>
      <c r="U92" s="8">
        <f t="shared" si="17"/>
        <v>0.1875</v>
      </c>
    </row>
    <row r="93" spans="1:21" ht="20.100000000000001" customHeight="1" thickBot="1" x14ac:dyDescent="0.25">
      <c r="A93" s="36">
        <f>_xlfn.AGGREGATE(3,5,$B$11:B93)</f>
        <v>83</v>
      </c>
      <c r="B93" s="37" t="s">
        <v>141</v>
      </c>
      <c r="C93" s="38">
        <v>2</v>
      </c>
      <c r="D93" s="1">
        <v>8.5</v>
      </c>
      <c r="E93" s="8">
        <f t="shared" si="9"/>
        <v>0.10625</v>
      </c>
      <c r="F93" s="1">
        <v>21.5</v>
      </c>
      <c r="G93" s="8">
        <f t="shared" si="10"/>
        <v>0.35833333333333334</v>
      </c>
      <c r="H93" s="1">
        <v>16</v>
      </c>
      <c r="I93" s="8">
        <f t="shared" si="11"/>
        <v>0.4</v>
      </c>
      <c r="J93" s="1">
        <v>5</v>
      </c>
      <c r="K93" s="8">
        <f t="shared" si="12"/>
        <v>8.3333333333333329E-2</v>
      </c>
      <c r="L93" s="1">
        <v>17</v>
      </c>
      <c r="M93" s="1">
        <f t="shared" si="13"/>
        <v>0.42499999999999999</v>
      </c>
      <c r="N93" s="1">
        <v>68</v>
      </c>
      <c r="O93" s="8">
        <f t="shared" si="14"/>
        <v>0.24285714285714285</v>
      </c>
      <c r="P93" s="1">
        <v>13</v>
      </c>
      <c r="Q93" s="8">
        <f t="shared" si="15"/>
        <v>0.65</v>
      </c>
      <c r="R93" s="1">
        <v>4</v>
      </c>
      <c r="S93" s="8">
        <f t="shared" si="16"/>
        <v>0.2</v>
      </c>
      <c r="T93" s="1">
        <v>15.5</v>
      </c>
      <c r="U93" s="8">
        <f t="shared" si="17"/>
        <v>0.38750000000000001</v>
      </c>
    </row>
    <row r="94" spans="1:21" ht="20.100000000000001" customHeight="1" thickBot="1" x14ac:dyDescent="0.25">
      <c r="A94" s="36">
        <f>_xlfn.AGGREGATE(3,5,$B$11:B94)</f>
        <v>84</v>
      </c>
      <c r="B94" s="37" t="s">
        <v>142</v>
      </c>
      <c r="C94" s="39">
        <v>2</v>
      </c>
      <c r="D94" s="1">
        <v>21</v>
      </c>
      <c r="E94" s="8">
        <f t="shared" si="9"/>
        <v>0.26250000000000001</v>
      </c>
      <c r="F94" s="1">
        <v>8</v>
      </c>
      <c r="G94" s="8">
        <f t="shared" si="10"/>
        <v>0.13333333333333333</v>
      </c>
      <c r="H94" s="1">
        <v>16</v>
      </c>
      <c r="I94" s="8">
        <f t="shared" si="11"/>
        <v>0.4</v>
      </c>
      <c r="J94" s="1">
        <v>6.5</v>
      </c>
      <c r="K94" s="8">
        <f t="shared" si="12"/>
        <v>0.10833333333333334</v>
      </c>
      <c r="L94" s="1">
        <v>7.5</v>
      </c>
      <c r="M94" s="1">
        <f t="shared" si="13"/>
        <v>0.1875</v>
      </c>
      <c r="N94" s="1">
        <v>59</v>
      </c>
      <c r="O94" s="8">
        <f t="shared" si="14"/>
        <v>0.21071428571428572</v>
      </c>
      <c r="P94" s="1">
        <v>13</v>
      </c>
      <c r="Q94" s="8">
        <f t="shared" si="15"/>
        <v>0.65</v>
      </c>
      <c r="R94" s="1">
        <v>7.5</v>
      </c>
      <c r="S94" s="8">
        <f t="shared" si="16"/>
        <v>0.375</v>
      </c>
      <c r="T94" s="1">
        <v>15.5</v>
      </c>
      <c r="U94" s="8">
        <f t="shared" si="17"/>
        <v>0.38750000000000001</v>
      </c>
    </row>
    <row r="95" spans="1:21" ht="20.100000000000001" customHeight="1" thickBot="1" x14ac:dyDescent="0.25">
      <c r="A95" s="36">
        <f>_xlfn.AGGREGATE(3,5,$B$11:B95)</f>
        <v>85</v>
      </c>
      <c r="B95" s="37" t="s">
        <v>143</v>
      </c>
      <c r="C95" s="38">
        <v>2</v>
      </c>
      <c r="D95" s="1">
        <v>8</v>
      </c>
      <c r="E95" s="8">
        <f t="shared" si="9"/>
        <v>0.1</v>
      </c>
      <c r="F95" s="1">
        <v>9</v>
      </c>
      <c r="G95" s="8">
        <f t="shared" si="10"/>
        <v>0.15</v>
      </c>
      <c r="H95" s="1">
        <v>20</v>
      </c>
      <c r="I95" s="8">
        <f t="shared" si="11"/>
        <v>0.5</v>
      </c>
      <c r="J95" s="1">
        <v>7</v>
      </c>
      <c r="K95" s="8">
        <f t="shared" si="12"/>
        <v>0.11666666666666667</v>
      </c>
      <c r="L95" s="1">
        <v>10</v>
      </c>
      <c r="M95" s="1">
        <f t="shared" si="13"/>
        <v>0.25</v>
      </c>
      <c r="N95" s="1">
        <v>54</v>
      </c>
      <c r="O95" s="8">
        <f t="shared" si="14"/>
        <v>0.19285714285714287</v>
      </c>
      <c r="P95" s="1">
        <v>13</v>
      </c>
      <c r="Q95" s="8">
        <f t="shared" si="15"/>
        <v>0.65</v>
      </c>
      <c r="R95" s="1">
        <v>7.5</v>
      </c>
      <c r="S95" s="8">
        <f t="shared" si="16"/>
        <v>0.375</v>
      </c>
      <c r="T95" s="1">
        <v>16.5</v>
      </c>
      <c r="U95" s="8">
        <f t="shared" si="17"/>
        <v>0.41249999999999998</v>
      </c>
    </row>
    <row r="96" spans="1:21" ht="20.100000000000001" customHeight="1" thickBot="1" x14ac:dyDescent="0.25">
      <c r="A96" s="36">
        <f>_xlfn.AGGREGATE(3,5,$B$11:B96)</f>
        <v>86</v>
      </c>
      <c r="B96" s="37" t="s">
        <v>144</v>
      </c>
      <c r="C96" s="39">
        <v>2</v>
      </c>
      <c r="D96" s="1">
        <v>5</v>
      </c>
      <c r="E96" s="8">
        <f t="shared" si="9"/>
        <v>6.25E-2</v>
      </c>
      <c r="F96" s="1">
        <v>5</v>
      </c>
      <c r="G96" s="8">
        <f t="shared" si="10"/>
        <v>8.3333333333333329E-2</v>
      </c>
      <c r="H96" s="1">
        <v>14</v>
      </c>
      <c r="I96" s="8">
        <f t="shared" si="11"/>
        <v>0.35</v>
      </c>
      <c r="J96" s="1">
        <v>6</v>
      </c>
      <c r="K96" s="8">
        <f t="shared" si="12"/>
        <v>0.1</v>
      </c>
      <c r="L96" s="1">
        <v>7</v>
      </c>
      <c r="M96" s="1">
        <f t="shared" si="13"/>
        <v>0.17499999999999999</v>
      </c>
      <c r="N96" s="1">
        <v>37</v>
      </c>
      <c r="O96" s="8">
        <f t="shared" si="14"/>
        <v>0.13214285714285715</v>
      </c>
      <c r="P96" s="1">
        <v>12</v>
      </c>
      <c r="Q96" s="8">
        <f t="shared" si="15"/>
        <v>0.6</v>
      </c>
      <c r="R96" s="1">
        <v>5</v>
      </c>
      <c r="S96" s="8">
        <f t="shared" si="16"/>
        <v>0.25</v>
      </c>
      <c r="T96" s="1">
        <v>13.5</v>
      </c>
      <c r="U96" s="8">
        <f t="shared" si="17"/>
        <v>0.33750000000000002</v>
      </c>
    </row>
    <row r="97" spans="1:21" ht="20.100000000000001" customHeight="1" thickBot="1" x14ac:dyDescent="0.25">
      <c r="A97" s="36">
        <f>_xlfn.AGGREGATE(3,5,$B$11:B97)</f>
        <v>87</v>
      </c>
      <c r="B97" s="37" t="s">
        <v>145</v>
      </c>
      <c r="C97" s="38">
        <v>2</v>
      </c>
      <c r="D97" s="1">
        <v>11</v>
      </c>
      <c r="E97" s="8">
        <f t="shared" si="9"/>
        <v>0.13750000000000001</v>
      </c>
      <c r="F97" s="1">
        <v>7</v>
      </c>
      <c r="G97" s="8">
        <f t="shared" si="10"/>
        <v>0.11666666666666667</v>
      </c>
      <c r="H97" s="1">
        <v>8</v>
      </c>
      <c r="I97" s="8">
        <f t="shared" si="11"/>
        <v>0.2</v>
      </c>
      <c r="J97" s="1">
        <v>16</v>
      </c>
      <c r="K97" s="8">
        <f t="shared" si="12"/>
        <v>0.26666666666666666</v>
      </c>
      <c r="L97" s="1">
        <v>8.5</v>
      </c>
      <c r="M97" s="1">
        <f t="shared" si="13"/>
        <v>0.21249999999999999</v>
      </c>
      <c r="N97" s="1">
        <v>50.5</v>
      </c>
      <c r="O97" s="8">
        <f t="shared" si="14"/>
        <v>0.18035714285714285</v>
      </c>
      <c r="P97" s="1">
        <v>13</v>
      </c>
      <c r="Q97" s="8">
        <f t="shared" si="15"/>
        <v>0.65</v>
      </c>
      <c r="R97" s="1">
        <v>3</v>
      </c>
      <c r="S97" s="8">
        <f t="shared" si="16"/>
        <v>0.15</v>
      </c>
      <c r="T97" s="1">
        <v>17.5</v>
      </c>
      <c r="U97" s="8">
        <f t="shared" si="17"/>
        <v>0.4375</v>
      </c>
    </row>
    <row r="98" spans="1:21" ht="20.100000000000001" customHeight="1" thickBot="1" x14ac:dyDescent="0.25">
      <c r="A98" s="36">
        <f>_xlfn.AGGREGATE(3,5,$B$11:B98)</f>
        <v>88</v>
      </c>
      <c r="B98" s="37" t="s">
        <v>146</v>
      </c>
      <c r="C98" s="39">
        <v>2</v>
      </c>
      <c r="D98" s="1">
        <v>20</v>
      </c>
      <c r="E98" s="8">
        <f t="shared" si="9"/>
        <v>0.25</v>
      </c>
      <c r="F98" s="1">
        <v>11</v>
      </c>
      <c r="G98" s="8">
        <f t="shared" si="10"/>
        <v>0.18333333333333332</v>
      </c>
      <c r="H98" s="1">
        <v>15</v>
      </c>
      <c r="I98" s="8">
        <f t="shared" si="11"/>
        <v>0.375</v>
      </c>
      <c r="J98" s="1">
        <v>17.5</v>
      </c>
      <c r="K98" s="8">
        <f t="shared" si="12"/>
        <v>0.29166666666666669</v>
      </c>
      <c r="L98" s="1">
        <v>14</v>
      </c>
      <c r="M98" s="1">
        <f t="shared" si="13"/>
        <v>0.35</v>
      </c>
      <c r="N98" s="1">
        <v>77.5</v>
      </c>
      <c r="O98" s="8">
        <f t="shared" si="14"/>
        <v>0.2767857142857143</v>
      </c>
      <c r="P98" s="1">
        <v>11</v>
      </c>
      <c r="Q98" s="8">
        <f t="shared" si="15"/>
        <v>0.55000000000000004</v>
      </c>
      <c r="R98" s="1">
        <v>3.5</v>
      </c>
      <c r="S98" s="8">
        <f t="shared" si="16"/>
        <v>0.17499999999999999</v>
      </c>
      <c r="T98" s="1">
        <v>12.5</v>
      </c>
      <c r="U98" s="8">
        <f t="shared" si="17"/>
        <v>0.3125</v>
      </c>
    </row>
    <row r="99" spans="1:21" ht="20.100000000000001" customHeight="1" thickBot="1" x14ac:dyDescent="0.25">
      <c r="A99" s="36">
        <f>_xlfn.AGGREGATE(3,5,$B$11:B99)</f>
        <v>89</v>
      </c>
      <c r="B99" s="37" t="s">
        <v>147</v>
      </c>
      <c r="C99" s="38">
        <v>2</v>
      </c>
      <c r="D99" s="1">
        <v>66</v>
      </c>
      <c r="E99" s="8">
        <f t="shared" si="9"/>
        <v>0.82499999999999996</v>
      </c>
      <c r="F99" s="1">
        <v>42</v>
      </c>
      <c r="G99" s="8">
        <f t="shared" si="10"/>
        <v>0.7</v>
      </c>
      <c r="H99" s="1">
        <v>34</v>
      </c>
      <c r="I99" s="8">
        <f t="shared" si="11"/>
        <v>0.85</v>
      </c>
      <c r="J99" s="1">
        <v>41</v>
      </c>
      <c r="K99" s="8">
        <f t="shared" si="12"/>
        <v>0.68333333333333335</v>
      </c>
      <c r="L99" s="1">
        <v>30</v>
      </c>
      <c r="M99" s="1">
        <f t="shared" si="13"/>
        <v>0.75</v>
      </c>
      <c r="N99" s="1">
        <v>213</v>
      </c>
      <c r="O99" s="8">
        <f t="shared" si="14"/>
        <v>0.76071428571428568</v>
      </c>
      <c r="P99" s="1">
        <v>13</v>
      </c>
      <c r="Q99" s="8">
        <f t="shared" si="15"/>
        <v>0.65</v>
      </c>
      <c r="R99" s="1">
        <v>7.5</v>
      </c>
      <c r="S99" s="8">
        <f t="shared" si="16"/>
        <v>0.375</v>
      </c>
      <c r="T99" s="1">
        <v>25</v>
      </c>
      <c r="U99" s="8">
        <f t="shared" si="17"/>
        <v>0.625</v>
      </c>
    </row>
    <row r="100" spans="1:21" ht="20.100000000000001" customHeight="1" thickBot="1" x14ac:dyDescent="0.25">
      <c r="A100" s="36">
        <f>_xlfn.AGGREGATE(3,5,$B$11:B100)</f>
        <v>90</v>
      </c>
      <c r="B100" s="37" t="s">
        <v>148</v>
      </c>
      <c r="C100" s="39">
        <v>2</v>
      </c>
      <c r="D100" s="1">
        <v>10.5</v>
      </c>
      <c r="E100" s="8">
        <f t="shared" si="9"/>
        <v>0.13125000000000001</v>
      </c>
      <c r="F100" s="1">
        <v>9.5</v>
      </c>
      <c r="G100" s="8">
        <f t="shared" si="10"/>
        <v>0.15833333333333333</v>
      </c>
      <c r="H100" s="1">
        <v>6.5</v>
      </c>
      <c r="I100" s="8">
        <f t="shared" si="11"/>
        <v>0.16250000000000001</v>
      </c>
      <c r="J100" s="1">
        <v>14</v>
      </c>
      <c r="K100" s="8">
        <f t="shared" si="12"/>
        <v>0.23333333333333334</v>
      </c>
      <c r="L100" s="1">
        <v>7</v>
      </c>
      <c r="M100" s="1">
        <f t="shared" si="13"/>
        <v>0.17499999999999999</v>
      </c>
      <c r="N100" s="1">
        <v>47.5</v>
      </c>
      <c r="O100" s="8">
        <f t="shared" si="14"/>
        <v>0.16964285714285715</v>
      </c>
      <c r="P100" s="1">
        <v>12</v>
      </c>
      <c r="Q100" s="8">
        <f t="shared" si="15"/>
        <v>0.6</v>
      </c>
      <c r="R100" s="1">
        <v>3</v>
      </c>
      <c r="S100" s="8">
        <f t="shared" si="16"/>
        <v>0.15</v>
      </c>
      <c r="T100" s="1">
        <v>18.5</v>
      </c>
      <c r="U100" s="8">
        <f t="shared" si="17"/>
        <v>0.46250000000000002</v>
      </c>
    </row>
    <row r="101" spans="1:21" ht="20.100000000000001" customHeight="1" thickBot="1" x14ac:dyDescent="0.25">
      <c r="A101" s="36">
        <f>_xlfn.AGGREGATE(3,5,$B$11:B101)</f>
        <v>91</v>
      </c>
      <c r="B101" s="37" t="s">
        <v>149</v>
      </c>
      <c r="C101" s="38">
        <v>3</v>
      </c>
      <c r="D101" s="1">
        <v>9.5</v>
      </c>
      <c r="E101" s="8">
        <f t="shared" si="9"/>
        <v>0.11874999999999999</v>
      </c>
      <c r="F101" s="1">
        <v>6.5</v>
      </c>
      <c r="G101" s="8">
        <f t="shared" si="10"/>
        <v>0.10833333333333334</v>
      </c>
      <c r="H101" s="1">
        <v>15</v>
      </c>
      <c r="I101" s="8">
        <f t="shared" si="11"/>
        <v>0.375</v>
      </c>
      <c r="J101" s="1">
        <v>18.5</v>
      </c>
      <c r="K101" s="8">
        <f t="shared" si="12"/>
        <v>0.30833333333333335</v>
      </c>
      <c r="L101" s="1">
        <v>14</v>
      </c>
      <c r="M101" s="1">
        <f t="shared" si="13"/>
        <v>0.35</v>
      </c>
      <c r="N101" s="1">
        <v>63.5</v>
      </c>
      <c r="O101" s="8">
        <f t="shared" si="14"/>
        <v>0.22678571428571428</v>
      </c>
      <c r="P101" s="1">
        <v>12</v>
      </c>
      <c r="Q101" s="8">
        <f t="shared" si="15"/>
        <v>0.6</v>
      </c>
      <c r="R101" s="1">
        <v>3</v>
      </c>
      <c r="S101" s="8">
        <f t="shared" si="16"/>
        <v>0.15</v>
      </c>
      <c r="T101" s="1">
        <v>20</v>
      </c>
      <c r="U101" s="8">
        <f t="shared" si="17"/>
        <v>0.5</v>
      </c>
    </row>
    <row r="102" spans="1:21" ht="20.100000000000001" customHeight="1" thickBot="1" x14ac:dyDescent="0.25">
      <c r="A102" s="36">
        <f>_xlfn.AGGREGATE(3,5,$B$11:B102)</f>
        <v>92</v>
      </c>
      <c r="B102" s="37" t="s">
        <v>150</v>
      </c>
      <c r="C102" s="39">
        <v>3</v>
      </c>
      <c r="D102" s="1">
        <v>43.5</v>
      </c>
      <c r="E102" s="8">
        <f t="shared" si="9"/>
        <v>0.54374999999999996</v>
      </c>
      <c r="F102" s="1">
        <v>18.5</v>
      </c>
      <c r="G102" s="8">
        <f t="shared" si="10"/>
        <v>0.30833333333333335</v>
      </c>
      <c r="H102" s="1">
        <v>23.5</v>
      </c>
      <c r="I102" s="8">
        <f t="shared" si="11"/>
        <v>0.58750000000000002</v>
      </c>
      <c r="J102" s="1">
        <v>30</v>
      </c>
      <c r="K102" s="8">
        <f t="shared" si="12"/>
        <v>0.5</v>
      </c>
      <c r="L102" s="1">
        <v>24.5</v>
      </c>
      <c r="M102" s="1">
        <f t="shared" si="13"/>
        <v>0.61250000000000004</v>
      </c>
      <c r="N102" s="1">
        <v>140</v>
      </c>
      <c r="O102" s="8">
        <f t="shared" si="14"/>
        <v>0.5</v>
      </c>
      <c r="P102" s="1">
        <v>14</v>
      </c>
      <c r="Q102" s="8">
        <f t="shared" si="15"/>
        <v>0.7</v>
      </c>
      <c r="R102" s="1">
        <v>6</v>
      </c>
      <c r="S102" s="8">
        <f t="shared" si="16"/>
        <v>0.3</v>
      </c>
      <c r="T102" s="1">
        <v>23.5</v>
      </c>
      <c r="U102" s="8">
        <f t="shared" si="17"/>
        <v>0.58750000000000002</v>
      </c>
    </row>
    <row r="103" spans="1:21" ht="20.100000000000001" customHeight="1" thickBot="1" x14ac:dyDescent="0.25">
      <c r="A103" s="36">
        <f>_xlfn.AGGREGATE(3,5,$B$11:B103)</f>
        <v>93</v>
      </c>
      <c r="B103" s="37" t="s">
        <v>151</v>
      </c>
      <c r="C103" s="38">
        <v>3</v>
      </c>
      <c r="D103" s="1">
        <v>7.5</v>
      </c>
      <c r="E103" s="8">
        <f t="shared" si="9"/>
        <v>9.375E-2</v>
      </c>
      <c r="F103" s="1">
        <v>7.5</v>
      </c>
      <c r="G103" s="8">
        <f t="shared" si="10"/>
        <v>0.125</v>
      </c>
      <c r="H103" s="1">
        <v>6.5</v>
      </c>
      <c r="I103" s="8">
        <f t="shared" si="11"/>
        <v>0.16250000000000001</v>
      </c>
      <c r="J103" s="1">
        <v>14</v>
      </c>
      <c r="K103" s="8">
        <f t="shared" si="12"/>
        <v>0.23333333333333334</v>
      </c>
      <c r="L103" s="1">
        <v>8</v>
      </c>
      <c r="M103" s="1">
        <f t="shared" si="13"/>
        <v>0.2</v>
      </c>
      <c r="N103" s="1">
        <v>43.5</v>
      </c>
      <c r="O103" s="8">
        <f t="shared" si="14"/>
        <v>0.15535714285714286</v>
      </c>
      <c r="P103" s="1">
        <v>12</v>
      </c>
      <c r="Q103" s="8">
        <f t="shared" si="15"/>
        <v>0.6</v>
      </c>
      <c r="R103" s="1">
        <v>2.5</v>
      </c>
      <c r="S103" s="8">
        <f t="shared" si="16"/>
        <v>0.125</v>
      </c>
      <c r="T103" s="1">
        <v>12.5</v>
      </c>
      <c r="U103" s="8">
        <f t="shared" si="17"/>
        <v>0.3125</v>
      </c>
    </row>
    <row r="104" spans="1:21" ht="20.100000000000001" customHeight="1" thickBot="1" x14ac:dyDescent="0.25">
      <c r="A104" s="36">
        <f>_xlfn.AGGREGATE(3,5,$B$11:B104)</f>
        <v>94</v>
      </c>
      <c r="B104" s="37" t="s">
        <v>152</v>
      </c>
      <c r="C104" s="39">
        <v>3</v>
      </c>
      <c r="D104" s="1">
        <v>51.5</v>
      </c>
      <c r="E104" s="8">
        <f t="shared" si="9"/>
        <v>0.64375000000000004</v>
      </c>
      <c r="F104" s="1">
        <v>24</v>
      </c>
      <c r="G104" s="8">
        <f t="shared" si="10"/>
        <v>0.4</v>
      </c>
      <c r="H104" s="1">
        <v>32</v>
      </c>
      <c r="I104" s="8">
        <f t="shared" si="11"/>
        <v>0.8</v>
      </c>
      <c r="J104" s="1">
        <v>36.5</v>
      </c>
      <c r="K104" s="8">
        <f t="shared" si="12"/>
        <v>0.60833333333333328</v>
      </c>
      <c r="L104" s="1">
        <v>26</v>
      </c>
      <c r="M104" s="1">
        <f t="shared" si="13"/>
        <v>0.65</v>
      </c>
      <c r="N104" s="1">
        <v>170</v>
      </c>
      <c r="O104" s="8">
        <f t="shared" si="14"/>
        <v>0.6071428571428571</v>
      </c>
      <c r="P104" s="1">
        <v>13</v>
      </c>
      <c r="Q104" s="8">
        <f t="shared" si="15"/>
        <v>0.65</v>
      </c>
      <c r="R104" s="1">
        <v>5.5</v>
      </c>
      <c r="S104" s="8">
        <f t="shared" si="16"/>
        <v>0.27500000000000002</v>
      </c>
      <c r="T104" s="1">
        <v>23.5</v>
      </c>
      <c r="U104" s="8">
        <f t="shared" si="17"/>
        <v>0.58750000000000002</v>
      </c>
    </row>
    <row r="105" spans="1:21" ht="20.100000000000001" customHeight="1" thickBot="1" x14ac:dyDescent="0.25">
      <c r="A105" s="36">
        <f>_xlfn.AGGREGATE(3,5,$B$11:B105)</f>
        <v>95</v>
      </c>
      <c r="B105" s="37" t="s">
        <v>153</v>
      </c>
      <c r="C105" s="38">
        <v>3</v>
      </c>
      <c r="D105" s="1">
        <v>16.5</v>
      </c>
      <c r="E105" s="8">
        <f t="shared" si="9"/>
        <v>0.20624999999999999</v>
      </c>
      <c r="F105" s="1">
        <v>8.5</v>
      </c>
      <c r="G105" s="8">
        <f t="shared" si="10"/>
        <v>0.14166666666666666</v>
      </c>
      <c r="H105" s="1">
        <v>14.5</v>
      </c>
      <c r="I105" s="8">
        <f t="shared" si="11"/>
        <v>0.36249999999999999</v>
      </c>
      <c r="J105" s="1">
        <v>14.5</v>
      </c>
      <c r="K105" s="8">
        <f t="shared" si="12"/>
        <v>0.24166666666666667</v>
      </c>
      <c r="L105" s="1">
        <v>11</v>
      </c>
      <c r="M105" s="1">
        <f t="shared" si="13"/>
        <v>0.27500000000000002</v>
      </c>
      <c r="N105" s="1">
        <v>65</v>
      </c>
      <c r="O105" s="8">
        <f t="shared" si="14"/>
        <v>0.23214285714285715</v>
      </c>
      <c r="P105" s="1">
        <v>11</v>
      </c>
      <c r="Q105" s="8">
        <f t="shared" si="15"/>
        <v>0.55000000000000004</v>
      </c>
      <c r="R105" s="1">
        <v>2.5</v>
      </c>
      <c r="S105" s="8">
        <f t="shared" si="16"/>
        <v>0.125</v>
      </c>
      <c r="T105" s="1">
        <v>16.5</v>
      </c>
      <c r="U105" s="8">
        <f t="shared" si="17"/>
        <v>0.41249999999999998</v>
      </c>
    </row>
    <row r="106" spans="1:21" ht="20.100000000000001" customHeight="1" thickBot="1" x14ac:dyDescent="0.25">
      <c r="A106" s="36">
        <f>_xlfn.AGGREGATE(3,5,$B$11:B106)</f>
        <v>96</v>
      </c>
      <c r="B106" s="37" t="s">
        <v>154</v>
      </c>
      <c r="C106" s="39">
        <v>3</v>
      </c>
      <c r="D106" s="1">
        <v>50.5</v>
      </c>
      <c r="E106" s="8">
        <f t="shared" si="9"/>
        <v>0.63124999999999998</v>
      </c>
      <c r="F106" s="1">
        <v>26</v>
      </c>
      <c r="G106" s="8">
        <f t="shared" si="10"/>
        <v>0.43333333333333335</v>
      </c>
      <c r="H106" s="1">
        <v>32.5</v>
      </c>
      <c r="I106" s="8">
        <f t="shared" si="11"/>
        <v>0.8125</v>
      </c>
      <c r="J106" s="1">
        <v>36.5</v>
      </c>
      <c r="K106" s="8">
        <f t="shared" si="12"/>
        <v>0.60833333333333328</v>
      </c>
      <c r="L106" s="1">
        <v>26.5</v>
      </c>
      <c r="M106" s="1">
        <f t="shared" si="13"/>
        <v>0.66249999999999998</v>
      </c>
      <c r="N106" s="1">
        <v>172</v>
      </c>
      <c r="O106" s="8">
        <f t="shared" si="14"/>
        <v>0.61428571428571432</v>
      </c>
      <c r="P106" s="1">
        <v>13</v>
      </c>
      <c r="Q106" s="8">
        <f t="shared" si="15"/>
        <v>0.65</v>
      </c>
      <c r="R106" s="1">
        <v>4.5</v>
      </c>
      <c r="S106" s="8">
        <f t="shared" si="16"/>
        <v>0.22500000000000001</v>
      </c>
      <c r="T106" s="1">
        <v>23</v>
      </c>
      <c r="U106" s="8">
        <f t="shared" si="17"/>
        <v>0.57499999999999996</v>
      </c>
    </row>
    <row r="107" spans="1:21" ht="20.100000000000001" customHeight="1" thickBot="1" x14ac:dyDescent="0.25">
      <c r="A107" s="36">
        <f>_xlfn.AGGREGATE(3,5,$B$11:B107)</f>
        <v>97</v>
      </c>
      <c r="B107" s="37" t="s">
        <v>155</v>
      </c>
      <c r="C107" s="38">
        <v>3</v>
      </c>
      <c r="D107" s="1">
        <v>28</v>
      </c>
      <c r="E107" s="8">
        <f t="shared" si="9"/>
        <v>0.35</v>
      </c>
      <c r="F107" s="1">
        <v>15.5</v>
      </c>
      <c r="G107" s="8">
        <f t="shared" si="10"/>
        <v>0.25833333333333336</v>
      </c>
      <c r="H107" s="1">
        <v>15</v>
      </c>
      <c r="I107" s="8">
        <f t="shared" si="11"/>
        <v>0.375</v>
      </c>
      <c r="J107" s="1">
        <v>16.5</v>
      </c>
      <c r="K107" s="8">
        <f t="shared" si="12"/>
        <v>0.27500000000000002</v>
      </c>
      <c r="L107" s="1">
        <v>15.5</v>
      </c>
      <c r="M107" s="1">
        <f t="shared" si="13"/>
        <v>0.38750000000000001</v>
      </c>
      <c r="N107" s="1">
        <v>90.5</v>
      </c>
      <c r="O107" s="8">
        <f t="shared" si="14"/>
        <v>0.32321428571428573</v>
      </c>
      <c r="P107" s="1">
        <v>12</v>
      </c>
      <c r="Q107" s="8">
        <f t="shared" si="15"/>
        <v>0.6</v>
      </c>
      <c r="R107" s="1">
        <v>4.5</v>
      </c>
      <c r="S107" s="8">
        <f t="shared" si="16"/>
        <v>0.22500000000000001</v>
      </c>
      <c r="T107" s="1">
        <v>20</v>
      </c>
      <c r="U107" s="8">
        <f t="shared" si="17"/>
        <v>0.5</v>
      </c>
    </row>
    <row r="108" spans="1:21" ht="20.100000000000001" customHeight="1" thickBot="1" x14ac:dyDescent="0.25">
      <c r="A108" s="36">
        <f>_xlfn.AGGREGATE(3,5,$B$11:B108)</f>
        <v>98</v>
      </c>
      <c r="B108" s="37" t="s">
        <v>156</v>
      </c>
      <c r="C108" s="39">
        <v>3</v>
      </c>
      <c r="D108" s="1">
        <v>21</v>
      </c>
      <c r="E108" s="8">
        <f t="shared" si="9"/>
        <v>0.26250000000000001</v>
      </c>
      <c r="F108" s="1">
        <v>10.5</v>
      </c>
      <c r="G108" s="8">
        <f t="shared" si="10"/>
        <v>0.17499999999999999</v>
      </c>
      <c r="H108" s="1">
        <v>10.5</v>
      </c>
      <c r="I108" s="8">
        <f t="shared" si="11"/>
        <v>0.26250000000000001</v>
      </c>
      <c r="J108" s="1">
        <v>15.5</v>
      </c>
      <c r="K108" s="8">
        <f t="shared" si="12"/>
        <v>0.25833333333333336</v>
      </c>
      <c r="L108" s="1">
        <v>13</v>
      </c>
      <c r="M108" s="1">
        <f t="shared" si="13"/>
        <v>0.32500000000000001</v>
      </c>
      <c r="N108" s="1">
        <v>70.5</v>
      </c>
      <c r="O108" s="8">
        <f t="shared" si="14"/>
        <v>0.25178571428571428</v>
      </c>
      <c r="P108" s="1">
        <v>12</v>
      </c>
      <c r="Q108" s="8">
        <f t="shared" si="15"/>
        <v>0.6</v>
      </c>
      <c r="R108" s="1">
        <v>2</v>
      </c>
      <c r="S108" s="8">
        <f t="shared" si="16"/>
        <v>0.1</v>
      </c>
      <c r="T108" s="1">
        <v>21.5</v>
      </c>
      <c r="U108" s="8">
        <f t="shared" si="17"/>
        <v>0.53749999999999998</v>
      </c>
    </row>
    <row r="109" spans="1:21" ht="20.100000000000001" customHeight="1" thickBot="1" x14ac:dyDescent="0.25">
      <c r="A109" s="36">
        <f>_xlfn.AGGREGATE(3,5,$B$11:B109)</f>
        <v>99</v>
      </c>
      <c r="B109" s="37" t="s">
        <v>157</v>
      </c>
      <c r="C109" s="38">
        <v>3</v>
      </c>
      <c r="D109" s="1">
        <v>16.5</v>
      </c>
      <c r="E109" s="8">
        <f t="shared" si="9"/>
        <v>0.20624999999999999</v>
      </c>
      <c r="F109" s="1">
        <v>7</v>
      </c>
      <c r="G109" s="8">
        <f t="shared" si="10"/>
        <v>0.11666666666666667</v>
      </c>
      <c r="H109" s="1">
        <v>14.5</v>
      </c>
      <c r="I109" s="8">
        <f t="shared" si="11"/>
        <v>0.36249999999999999</v>
      </c>
      <c r="J109" s="1">
        <v>15</v>
      </c>
      <c r="K109" s="8">
        <f t="shared" si="12"/>
        <v>0.25</v>
      </c>
      <c r="L109" s="1">
        <v>15</v>
      </c>
      <c r="M109" s="1">
        <f t="shared" si="13"/>
        <v>0.375</v>
      </c>
      <c r="N109" s="1">
        <v>68</v>
      </c>
      <c r="O109" s="8">
        <f t="shared" si="14"/>
        <v>0.24285714285714285</v>
      </c>
      <c r="P109" s="1">
        <v>14</v>
      </c>
      <c r="Q109" s="8">
        <f t="shared" si="15"/>
        <v>0.7</v>
      </c>
      <c r="R109" s="1">
        <v>2.5</v>
      </c>
      <c r="S109" s="8">
        <f t="shared" si="16"/>
        <v>0.125</v>
      </c>
      <c r="T109" s="1">
        <v>17.5</v>
      </c>
      <c r="U109" s="8">
        <f t="shared" si="17"/>
        <v>0.4375</v>
      </c>
    </row>
    <row r="110" spans="1:21" ht="20.100000000000001" customHeight="1" thickBot="1" x14ac:dyDescent="0.25">
      <c r="A110" s="36">
        <f>_xlfn.AGGREGATE(3,5,$B$11:B110)</f>
        <v>100</v>
      </c>
      <c r="B110" s="37" t="s">
        <v>158</v>
      </c>
      <c r="C110" s="39">
        <v>3</v>
      </c>
      <c r="D110" s="1">
        <v>35</v>
      </c>
      <c r="E110" s="8">
        <f t="shared" si="9"/>
        <v>0.4375</v>
      </c>
      <c r="F110" s="1">
        <v>12</v>
      </c>
      <c r="G110" s="8">
        <f t="shared" si="10"/>
        <v>0.2</v>
      </c>
      <c r="H110" s="1">
        <v>18.5</v>
      </c>
      <c r="I110" s="8">
        <f t="shared" si="11"/>
        <v>0.46250000000000002</v>
      </c>
      <c r="J110" s="1">
        <v>22</v>
      </c>
      <c r="K110" s="8">
        <f t="shared" si="12"/>
        <v>0.36666666666666664</v>
      </c>
      <c r="L110" s="1">
        <v>20.5</v>
      </c>
      <c r="M110" s="1">
        <f t="shared" si="13"/>
        <v>0.51249999999999996</v>
      </c>
      <c r="N110" s="1">
        <v>108</v>
      </c>
      <c r="O110" s="8">
        <f t="shared" si="14"/>
        <v>0.38571428571428573</v>
      </c>
      <c r="P110" s="1">
        <v>13</v>
      </c>
      <c r="Q110" s="8">
        <f t="shared" si="15"/>
        <v>0.65</v>
      </c>
      <c r="R110" s="1">
        <v>4</v>
      </c>
      <c r="S110" s="8">
        <f t="shared" si="16"/>
        <v>0.2</v>
      </c>
      <c r="T110" s="1">
        <v>21.5</v>
      </c>
      <c r="U110" s="8">
        <f t="shared" si="17"/>
        <v>0.53749999999999998</v>
      </c>
    </row>
    <row r="111" spans="1:21" ht="20.100000000000001" customHeight="1" thickBot="1" x14ac:dyDescent="0.25">
      <c r="A111" s="36">
        <f>_xlfn.AGGREGATE(3,5,$B$11:B111)</f>
        <v>101</v>
      </c>
      <c r="B111" s="37" t="s">
        <v>159</v>
      </c>
      <c r="C111" s="38">
        <v>3</v>
      </c>
      <c r="D111" s="1">
        <v>5</v>
      </c>
      <c r="E111" s="8">
        <f t="shared" si="9"/>
        <v>6.25E-2</v>
      </c>
      <c r="F111" s="1">
        <v>7</v>
      </c>
      <c r="G111" s="8">
        <f t="shared" si="10"/>
        <v>0.11666666666666667</v>
      </c>
      <c r="H111" s="1">
        <v>10</v>
      </c>
      <c r="I111" s="8">
        <f t="shared" si="11"/>
        <v>0.25</v>
      </c>
      <c r="J111" s="1">
        <v>13.5</v>
      </c>
      <c r="K111" s="8">
        <f t="shared" si="12"/>
        <v>0.22500000000000001</v>
      </c>
      <c r="L111" s="1">
        <v>8.5</v>
      </c>
      <c r="M111" s="1">
        <f t="shared" si="13"/>
        <v>0.21249999999999999</v>
      </c>
      <c r="N111" s="1">
        <v>44</v>
      </c>
      <c r="O111" s="8">
        <f t="shared" si="14"/>
        <v>0.15714285714285714</v>
      </c>
      <c r="P111" s="1">
        <v>11</v>
      </c>
      <c r="Q111" s="8">
        <f t="shared" si="15"/>
        <v>0.55000000000000004</v>
      </c>
      <c r="R111" s="1">
        <v>1.5</v>
      </c>
      <c r="S111" s="8">
        <f t="shared" si="16"/>
        <v>7.4999999999999997E-2</v>
      </c>
      <c r="T111" s="1">
        <v>15</v>
      </c>
      <c r="U111" s="8">
        <f t="shared" si="17"/>
        <v>0.375</v>
      </c>
    </row>
    <row r="112" spans="1:21" ht="20.100000000000001" customHeight="1" thickBot="1" x14ac:dyDescent="0.25">
      <c r="A112" s="36">
        <f>_xlfn.AGGREGATE(3,5,$B$11:B112)</f>
        <v>102</v>
      </c>
      <c r="B112" s="37" t="s">
        <v>160</v>
      </c>
      <c r="C112" s="39">
        <v>3</v>
      </c>
      <c r="D112" s="1">
        <v>24</v>
      </c>
      <c r="E112" s="8">
        <f t="shared" si="9"/>
        <v>0.3</v>
      </c>
      <c r="F112" s="1">
        <v>11.5</v>
      </c>
      <c r="G112" s="8">
        <f t="shared" si="10"/>
        <v>0.19166666666666668</v>
      </c>
      <c r="H112" s="1">
        <v>12.5</v>
      </c>
      <c r="I112" s="8">
        <f t="shared" si="11"/>
        <v>0.3125</v>
      </c>
      <c r="J112" s="1">
        <v>13</v>
      </c>
      <c r="K112" s="8">
        <f t="shared" si="12"/>
        <v>0.21666666666666667</v>
      </c>
      <c r="L112" s="1">
        <v>13.5</v>
      </c>
      <c r="M112" s="1">
        <f t="shared" si="13"/>
        <v>0.33750000000000002</v>
      </c>
      <c r="N112" s="1">
        <v>74.5</v>
      </c>
      <c r="O112" s="8">
        <f t="shared" si="14"/>
        <v>0.26607142857142857</v>
      </c>
      <c r="P112" s="1">
        <v>11</v>
      </c>
      <c r="Q112" s="8">
        <f t="shared" si="15"/>
        <v>0.55000000000000004</v>
      </c>
      <c r="R112" s="1">
        <v>3.5</v>
      </c>
      <c r="S112" s="8">
        <f t="shared" si="16"/>
        <v>0.17499999999999999</v>
      </c>
      <c r="T112" s="1">
        <v>17</v>
      </c>
      <c r="U112" s="8">
        <f t="shared" si="17"/>
        <v>0.42499999999999999</v>
      </c>
    </row>
    <row r="113" spans="1:21" ht="20.100000000000001" customHeight="1" thickBot="1" x14ac:dyDescent="0.25">
      <c r="A113" s="36">
        <f>_xlfn.AGGREGATE(3,5,$B$11:B113)</f>
        <v>103</v>
      </c>
      <c r="B113" s="37" t="s">
        <v>161</v>
      </c>
      <c r="C113" s="38">
        <v>3</v>
      </c>
      <c r="D113" s="1">
        <v>37</v>
      </c>
      <c r="E113" s="8">
        <f t="shared" si="9"/>
        <v>0.46250000000000002</v>
      </c>
      <c r="F113" s="1">
        <v>19</v>
      </c>
      <c r="G113" s="8">
        <f t="shared" si="10"/>
        <v>0.31666666666666665</v>
      </c>
      <c r="H113" s="1">
        <v>27.5</v>
      </c>
      <c r="I113" s="8">
        <f t="shared" si="11"/>
        <v>0.6875</v>
      </c>
      <c r="J113" s="1">
        <v>24.5</v>
      </c>
      <c r="K113" s="8">
        <f t="shared" si="12"/>
        <v>0.40833333333333333</v>
      </c>
      <c r="L113" s="1">
        <v>18</v>
      </c>
      <c r="M113" s="1">
        <f t="shared" si="13"/>
        <v>0.45</v>
      </c>
      <c r="N113" s="1">
        <v>126</v>
      </c>
      <c r="O113" s="8">
        <f t="shared" si="14"/>
        <v>0.45</v>
      </c>
      <c r="P113" s="1">
        <v>11</v>
      </c>
      <c r="Q113" s="8">
        <f t="shared" si="15"/>
        <v>0.55000000000000004</v>
      </c>
      <c r="R113" s="1">
        <v>5.5</v>
      </c>
      <c r="S113" s="8">
        <f t="shared" si="16"/>
        <v>0.27500000000000002</v>
      </c>
      <c r="T113" s="1">
        <v>20</v>
      </c>
      <c r="U113" s="8">
        <f t="shared" si="17"/>
        <v>0.5</v>
      </c>
    </row>
    <row r="114" spans="1:21" ht="20.100000000000001" customHeight="1" thickBot="1" x14ac:dyDescent="0.25">
      <c r="A114" s="36">
        <f>_xlfn.AGGREGATE(3,5,$B$11:B114)</f>
        <v>104</v>
      </c>
      <c r="B114" s="37" t="s">
        <v>162</v>
      </c>
      <c r="C114" s="39">
        <v>3</v>
      </c>
      <c r="D114" s="1">
        <v>12</v>
      </c>
      <c r="E114" s="8">
        <f t="shared" si="9"/>
        <v>0.15</v>
      </c>
      <c r="F114" s="1">
        <v>1.5</v>
      </c>
      <c r="G114" s="8">
        <f t="shared" si="10"/>
        <v>2.5000000000000001E-2</v>
      </c>
      <c r="H114" s="1">
        <v>15.5</v>
      </c>
      <c r="I114" s="8">
        <f t="shared" si="11"/>
        <v>0.38750000000000001</v>
      </c>
      <c r="J114" s="1">
        <v>17.5</v>
      </c>
      <c r="K114" s="8">
        <f t="shared" si="12"/>
        <v>0.29166666666666669</v>
      </c>
      <c r="L114" s="1">
        <v>7.5</v>
      </c>
      <c r="M114" s="1">
        <f t="shared" si="13"/>
        <v>0.1875</v>
      </c>
      <c r="N114" s="1">
        <v>54</v>
      </c>
      <c r="O114" s="8">
        <f t="shared" si="14"/>
        <v>0.19285714285714287</v>
      </c>
      <c r="P114" s="1">
        <v>12</v>
      </c>
      <c r="Q114" s="8">
        <f t="shared" si="15"/>
        <v>0.6</v>
      </c>
      <c r="R114" s="1">
        <v>4.5</v>
      </c>
      <c r="S114" s="8">
        <f t="shared" si="16"/>
        <v>0.22500000000000001</v>
      </c>
      <c r="T114" s="1">
        <v>17.5</v>
      </c>
      <c r="U114" s="8">
        <f t="shared" si="17"/>
        <v>0.4375</v>
      </c>
    </row>
    <row r="115" spans="1:21" ht="20.100000000000001" customHeight="1" thickBot="1" x14ac:dyDescent="0.25">
      <c r="A115" s="36">
        <f>_xlfn.AGGREGATE(3,5,$B$11:B115)</f>
        <v>105</v>
      </c>
      <c r="B115" s="37" t="s">
        <v>163</v>
      </c>
      <c r="C115" s="38">
        <v>3</v>
      </c>
      <c r="D115" s="1">
        <v>58</v>
      </c>
      <c r="E115" s="8">
        <f t="shared" si="9"/>
        <v>0.72499999999999998</v>
      </c>
      <c r="F115" s="1">
        <v>19.5</v>
      </c>
      <c r="G115" s="8">
        <f t="shared" si="10"/>
        <v>0.32500000000000001</v>
      </c>
      <c r="H115" s="1">
        <v>24</v>
      </c>
      <c r="I115" s="8">
        <f t="shared" si="11"/>
        <v>0.6</v>
      </c>
      <c r="J115" s="1">
        <v>21</v>
      </c>
      <c r="K115" s="8">
        <f t="shared" si="12"/>
        <v>0.35</v>
      </c>
      <c r="L115" s="1">
        <v>23.5</v>
      </c>
      <c r="M115" s="1">
        <f t="shared" si="13"/>
        <v>0.58750000000000002</v>
      </c>
      <c r="N115" s="1">
        <v>146</v>
      </c>
      <c r="O115" s="8">
        <f t="shared" si="14"/>
        <v>0.52142857142857146</v>
      </c>
      <c r="P115" s="1">
        <v>13</v>
      </c>
      <c r="Q115" s="8">
        <f t="shared" si="15"/>
        <v>0.65</v>
      </c>
      <c r="R115" s="1">
        <v>3</v>
      </c>
      <c r="S115" s="8">
        <f t="shared" si="16"/>
        <v>0.15</v>
      </c>
      <c r="T115" s="1">
        <v>26.5</v>
      </c>
      <c r="U115" s="8">
        <f t="shared" si="17"/>
        <v>0.66249999999999998</v>
      </c>
    </row>
    <row r="116" spans="1:21" ht="20.100000000000001" customHeight="1" thickBot="1" x14ac:dyDescent="0.25">
      <c r="A116" s="36">
        <f>_xlfn.AGGREGATE(3,5,$B$11:B116)</f>
        <v>106</v>
      </c>
      <c r="B116" s="37" t="s">
        <v>164</v>
      </c>
      <c r="C116" s="39">
        <v>3</v>
      </c>
      <c r="D116" s="1">
        <v>38</v>
      </c>
      <c r="E116" s="8">
        <f t="shared" si="9"/>
        <v>0.47499999999999998</v>
      </c>
      <c r="F116" s="1">
        <v>21</v>
      </c>
      <c r="G116" s="8">
        <f t="shared" si="10"/>
        <v>0.35</v>
      </c>
      <c r="H116" s="1">
        <v>21</v>
      </c>
      <c r="I116" s="8">
        <f t="shared" si="11"/>
        <v>0.52500000000000002</v>
      </c>
      <c r="J116" s="1">
        <v>20.5</v>
      </c>
      <c r="K116" s="8">
        <f t="shared" si="12"/>
        <v>0.34166666666666667</v>
      </c>
      <c r="L116" s="1">
        <v>20</v>
      </c>
      <c r="M116" s="1">
        <f t="shared" si="13"/>
        <v>0.5</v>
      </c>
      <c r="N116" s="1">
        <v>120.5</v>
      </c>
      <c r="O116" s="8">
        <f t="shared" si="14"/>
        <v>0.43035714285714288</v>
      </c>
      <c r="P116" s="1">
        <v>12</v>
      </c>
      <c r="Q116" s="8">
        <f t="shared" si="15"/>
        <v>0.6</v>
      </c>
      <c r="R116" s="1">
        <v>5</v>
      </c>
      <c r="S116" s="8">
        <f t="shared" si="16"/>
        <v>0.25</v>
      </c>
      <c r="T116" s="1">
        <v>20.5</v>
      </c>
      <c r="U116" s="8">
        <f t="shared" si="17"/>
        <v>0.51249999999999996</v>
      </c>
    </row>
    <row r="117" spans="1:21" ht="20.100000000000001" customHeight="1" thickBot="1" x14ac:dyDescent="0.25">
      <c r="A117" s="36">
        <f>_xlfn.AGGREGATE(3,5,$B$11:B117)</f>
        <v>107</v>
      </c>
      <c r="B117" s="37" t="s">
        <v>165</v>
      </c>
      <c r="C117" s="38">
        <v>3</v>
      </c>
      <c r="D117" s="1">
        <v>40</v>
      </c>
      <c r="E117" s="8">
        <f t="shared" si="9"/>
        <v>0.5</v>
      </c>
      <c r="F117" s="1">
        <v>22.5</v>
      </c>
      <c r="G117" s="8">
        <f t="shared" si="10"/>
        <v>0.375</v>
      </c>
      <c r="H117" s="1">
        <v>25.5</v>
      </c>
      <c r="I117" s="8">
        <f t="shared" si="11"/>
        <v>0.63749999999999996</v>
      </c>
      <c r="J117" s="1">
        <v>27.5</v>
      </c>
      <c r="K117" s="8">
        <f t="shared" si="12"/>
        <v>0.45833333333333331</v>
      </c>
      <c r="L117" s="1">
        <v>23.5</v>
      </c>
      <c r="M117" s="1">
        <f t="shared" si="13"/>
        <v>0.58750000000000002</v>
      </c>
      <c r="N117" s="1">
        <v>139</v>
      </c>
      <c r="O117" s="8">
        <f t="shared" si="14"/>
        <v>0.49642857142857144</v>
      </c>
      <c r="P117" s="1">
        <v>13</v>
      </c>
      <c r="Q117" s="8">
        <f t="shared" si="15"/>
        <v>0.65</v>
      </c>
      <c r="R117" s="1">
        <v>3</v>
      </c>
      <c r="S117" s="8">
        <f t="shared" si="16"/>
        <v>0.15</v>
      </c>
      <c r="T117" s="1">
        <v>21</v>
      </c>
      <c r="U117" s="8">
        <f t="shared" si="17"/>
        <v>0.52500000000000002</v>
      </c>
    </row>
    <row r="118" spans="1:21" ht="20.100000000000001" customHeight="1" thickBot="1" x14ac:dyDescent="0.25">
      <c r="A118" s="36">
        <f>_xlfn.AGGREGATE(3,5,$B$11:B118)</f>
        <v>108</v>
      </c>
      <c r="B118" s="37" t="s">
        <v>166</v>
      </c>
      <c r="C118" s="39">
        <v>3</v>
      </c>
      <c r="D118" s="1">
        <v>11</v>
      </c>
      <c r="E118" s="8">
        <f t="shared" si="9"/>
        <v>0.13750000000000001</v>
      </c>
      <c r="F118" s="1">
        <v>0.5</v>
      </c>
      <c r="G118" s="8">
        <f t="shared" si="10"/>
        <v>8.3333333333333332E-3</v>
      </c>
      <c r="H118" s="1">
        <v>5</v>
      </c>
      <c r="I118" s="8">
        <f t="shared" si="11"/>
        <v>0.125</v>
      </c>
      <c r="J118" s="1">
        <v>8</v>
      </c>
      <c r="K118" s="8">
        <f t="shared" si="12"/>
        <v>0.13333333333333333</v>
      </c>
      <c r="L118" s="1">
        <v>8</v>
      </c>
      <c r="M118" s="1">
        <f t="shared" si="13"/>
        <v>0.2</v>
      </c>
      <c r="N118" s="1">
        <v>32.5</v>
      </c>
      <c r="O118" s="8">
        <f t="shared" si="14"/>
        <v>0.11607142857142858</v>
      </c>
      <c r="P118" s="1">
        <v>10</v>
      </c>
      <c r="Q118" s="8">
        <f t="shared" si="15"/>
        <v>0.5</v>
      </c>
      <c r="R118" s="1">
        <v>4.5</v>
      </c>
      <c r="S118" s="8">
        <f t="shared" si="16"/>
        <v>0.22500000000000001</v>
      </c>
      <c r="T118" s="1">
        <v>8.5</v>
      </c>
      <c r="U118" s="8">
        <f t="shared" si="17"/>
        <v>0.21249999999999999</v>
      </c>
    </row>
    <row r="119" spans="1:21" ht="20.100000000000001" customHeight="1" thickBot="1" x14ac:dyDescent="0.25">
      <c r="A119" s="36">
        <f>_xlfn.AGGREGATE(3,5,$B$11:B119)</f>
        <v>109</v>
      </c>
      <c r="B119" s="37" t="s">
        <v>167</v>
      </c>
      <c r="C119" s="38">
        <v>3</v>
      </c>
      <c r="D119" s="1">
        <v>13.5</v>
      </c>
      <c r="E119" s="8">
        <f t="shared" si="9"/>
        <v>0.16875000000000001</v>
      </c>
      <c r="F119" s="1">
        <v>24</v>
      </c>
      <c r="G119" s="8">
        <f t="shared" si="10"/>
        <v>0.4</v>
      </c>
      <c r="H119" s="1">
        <v>20</v>
      </c>
      <c r="I119" s="8">
        <f t="shared" si="11"/>
        <v>0.5</v>
      </c>
      <c r="J119" s="1">
        <v>25</v>
      </c>
      <c r="K119" s="8">
        <f t="shared" si="12"/>
        <v>0.41666666666666669</v>
      </c>
      <c r="L119" s="1">
        <v>12</v>
      </c>
      <c r="M119" s="1">
        <f t="shared" si="13"/>
        <v>0.3</v>
      </c>
      <c r="N119" s="1">
        <v>94.5</v>
      </c>
      <c r="O119" s="8">
        <f t="shared" si="14"/>
        <v>0.33750000000000002</v>
      </c>
      <c r="P119" s="1">
        <v>13</v>
      </c>
      <c r="Q119" s="8">
        <f t="shared" si="15"/>
        <v>0.65</v>
      </c>
      <c r="R119" s="1">
        <v>6</v>
      </c>
      <c r="S119" s="8">
        <f t="shared" si="16"/>
        <v>0.3</v>
      </c>
      <c r="T119" s="1">
        <v>13.5</v>
      </c>
      <c r="U119" s="8">
        <f t="shared" si="17"/>
        <v>0.33750000000000002</v>
      </c>
    </row>
    <row r="120" spans="1:21" ht="20.100000000000001" customHeight="1" thickBot="1" x14ac:dyDescent="0.25">
      <c r="A120" s="36">
        <f>_xlfn.AGGREGATE(3,5,$B$11:B120)</f>
        <v>110</v>
      </c>
      <c r="B120" s="37" t="s">
        <v>168</v>
      </c>
      <c r="C120" s="39">
        <v>3</v>
      </c>
      <c r="D120" s="1">
        <v>58</v>
      </c>
      <c r="E120" s="8">
        <f t="shared" si="9"/>
        <v>0.72499999999999998</v>
      </c>
      <c r="F120" s="1">
        <v>30</v>
      </c>
      <c r="G120" s="8">
        <f t="shared" si="10"/>
        <v>0.5</v>
      </c>
      <c r="H120" s="1">
        <v>22</v>
      </c>
      <c r="I120" s="8">
        <f t="shared" si="11"/>
        <v>0.55000000000000004</v>
      </c>
      <c r="J120" s="1">
        <v>30</v>
      </c>
      <c r="K120" s="8">
        <f t="shared" si="12"/>
        <v>0.5</v>
      </c>
      <c r="L120" s="1">
        <v>28</v>
      </c>
      <c r="M120" s="1">
        <f t="shared" si="13"/>
        <v>0.7</v>
      </c>
      <c r="N120" s="1">
        <v>168</v>
      </c>
      <c r="O120" s="8">
        <f t="shared" si="14"/>
        <v>0.6</v>
      </c>
      <c r="P120" s="1">
        <v>14</v>
      </c>
      <c r="Q120" s="8">
        <f t="shared" si="15"/>
        <v>0.7</v>
      </c>
      <c r="R120" s="1">
        <v>10</v>
      </c>
      <c r="S120" s="8">
        <f t="shared" si="16"/>
        <v>0.5</v>
      </c>
      <c r="T120" s="1">
        <v>27.5</v>
      </c>
      <c r="U120" s="8">
        <f t="shared" si="17"/>
        <v>0.6875</v>
      </c>
    </row>
    <row r="121" spans="1:21" ht="20.100000000000001" customHeight="1" thickBot="1" x14ac:dyDescent="0.25">
      <c r="A121" s="36">
        <f>_xlfn.AGGREGATE(3,5,$B$11:B121)</f>
        <v>111</v>
      </c>
      <c r="B121" s="37" t="s">
        <v>169</v>
      </c>
      <c r="C121" s="38">
        <v>3</v>
      </c>
      <c r="D121" s="1">
        <v>21.5</v>
      </c>
      <c r="E121" s="8">
        <f t="shared" si="9"/>
        <v>0.26874999999999999</v>
      </c>
      <c r="F121" s="1">
        <v>9</v>
      </c>
      <c r="G121" s="8">
        <f t="shared" si="10"/>
        <v>0.15</v>
      </c>
      <c r="H121" s="1">
        <v>7.5</v>
      </c>
      <c r="I121" s="8">
        <f t="shared" si="11"/>
        <v>0.1875</v>
      </c>
      <c r="J121" s="1">
        <v>11.5</v>
      </c>
      <c r="K121" s="8">
        <f t="shared" si="12"/>
        <v>0.19166666666666668</v>
      </c>
      <c r="L121" s="1">
        <v>9.5</v>
      </c>
      <c r="M121" s="1">
        <f t="shared" si="13"/>
        <v>0.23749999999999999</v>
      </c>
      <c r="N121" s="1">
        <v>59</v>
      </c>
      <c r="O121" s="8">
        <f t="shared" si="14"/>
        <v>0.21071428571428572</v>
      </c>
      <c r="P121" s="1">
        <v>12</v>
      </c>
      <c r="Q121" s="8">
        <f t="shared" si="15"/>
        <v>0.6</v>
      </c>
      <c r="R121" s="1">
        <v>7.5</v>
      </c>
      <c r="S121" s="8">
        <f t="shared" si="16"/>
        <v>0.375</v>
      </c>
      <c r="T121" s="1">
        <v>12</v>
      </c>
      <c r="U121" s="8">
        <f t="shared" si="17"/>
        <v>0.3</v>
      </c>
    </row>
    <row r="122" spans="1:21" ht="20.100000000000001" customHeight="1" thickBot="1" x14ac:dyDescent="0.25">
      <c r="A122" s="36">
        <f>_xlfn.AGGREGATE(3,5,$B$11:B122)</f>
        <v>112</v>
      </c>
      <c r="B122" s="37" t="s">
        <v>170</v>
      </c>
      <c r="C122" s="39">
        <v>3</v>
      </c>
      <c r="D122" s="1">
        <v>27</v>
      </c>
      <c r="E122" s="8">
        <f t="shared" si="9"/>
        <v>0.33750000000000002</v>
      </c>
      <c r="F122" s="1">
        <v>9</v>
      </c>
      <c r="G122" s="8">
        <f t="shared" si="10"/>
        <v>0.15</v>
      </c>
      <c r="H122" s="1">
        <v>7.5</v>
      </c>
      <c r="I122" s="8">
        <f t="shared" si="11"/>
        <v>0.1875</v>
      </c>
      <c r="J122" s="1">
        <v>11.5</v>
      </c>
      <c r="K122" s="8">
        <f t="shared" si="12"/>
        <v>0.19166666666666668</v>
      </c>
      <c r="L122" s="1">
        <v>6.5</v>
      </c>
      <c r="M122" s="1">
        <f t="shared" si="13"/>
        <v>0.16250000000000001</v>
      </c>
      <c r="N122" s="1">
        <v>61.5</v>
      </c>
      <c r="O122" s="8">
        <f t="shared" si="14"/>
        <v>0.21964285714285714</v>
      </c>
      <c r="P122" s="1">
        <v>12</v>
      </c>
      <c r="Q122" s="8">
        <f t="shared" si="15"/>
        <v>0.6</v>
      </c>
      <c r="R122" s="1">
        <v>5</v>
      </c>
      <c r="S122" s="8">
        <f t="shared" si="16"/>
        <v>0.25</v>
      </c>
      <c r="T122" s="1">
        <v>12.5</v>
      </c>
      <c r="U122" s="8">
        <f t="shared" si="17"/>
        <v>0.3125</v>
      </c>
    </row>
    <row r="123" spans="1:21" ht="20.100000000000001" customHeight="1" thickBot="1" x14ac:dyDescent="0.25">
      <c r="A123" s="36">
        <f>_xlfn.AGGREGATE(3,5,$B$11:B123)</f>
        <v>113</v>
      </c>
      <c r="B123" s="37" t="s">
        <v>171</v>
      </c>
      <c r="C123" s="38">
        <v>3</v>
      </c>
      <c r="D123" s="1">
        <v>20.5</v>
      </c>
      <c r="E123" s="8">
        <f t="shared" si="9"/>
        <v>0.25624999999999998</v>
      </c>
      <c r="F123" s="1">
        <v>5</v>
      </c>
      <c r="G123" s="8">
        <f t="shared" si="10"/>
        <v>8.3333333333333329E-2</v>
      </c>
      <c r="H123" s="1">
        <v>11.5</v>
      </c>
      <c r="I123" s="8">
        <f t="shared" si="11"/>
        <v>0.28749999999999998</v>
      </c>
      <c r="J123" s="1">
        <v>8.5</v>
      </c>
      <c r="K123" s="8">
        <f t="shared" si="12"/>
        <v>0.14166666666666666</v>
      </c>
      <c r="L123" s="1">
        <v>8</v>
      </c>
      <c r="M123" s="1">
        <f t="shared" si="13"/>
        <v>0.2</v>
      </c>
      <c r="N123" s="1">
        <v>53.5</v>
      </c>
      <c r="O123" s="8">
        <f t="shared" si="14"/>
        <v>0.19107142857142856</v>
      </c>
      <c r="P123" s="1">
        <v>13</v>
      </c>
      <c r="Q123" s="8">
        <f t="shared" si="15"/>
        <v>0.65</v>
      </c>
      <c r="R123" s="1">
        <v>5</v>
      </c>
      <c r="S123" s="8">
        <f t="shared" si="16"/>
        <v>0.25</v>
      </c>
      <c r="T123" s="1">
        <v>14.5</v>
      </c>
      <c r="U123" s="8">
        <f t="shared" si="17"/>
        <v>0.36249999999999999</v>
      </c>
    </row>
    <row r="124" spans="1:21" ht="20.100000000000001" customHeight="1" thickBot="1" x14ac:dyDescent="0.25">
      <c r="A124" s="36">
        <f>_xlfn.AGGREGATE(3,5,$B$11:B124)</f>
        <v>114</v>
      </c>
      <c r="B124" s="37" t="s">
        <v>172</v>
      </c>
      <c r="C124" s="39">
        <v>3</v>
      </c>
      <c r="D124" s="1">
        <v>14</v>
      </c>
      <c r="E124" s="8">
        <f t="shared" si="9"/>
        <v>0.17499999999999999</v>
      </c>
      <c r="F124" s="1">
        <v>12.5</v>
      </c>
      <c r="G124" s="8">
        <f t="shared" si="10"/>
        <v>0.20833333333333334</v>
      </c>
      <c r="H124" s="1">
        <v>9</v>
      </c>
      <c r="I124" s="8">
        <f t="shared" si="11"/>
        <v>0.22500000000000001</v>
      </c>
      <c r="J124" s="1">
        <v>11</v>
      </c>
      <c r="K124" s="8">
        <f t="shared" si="12"/>
        <v>0.18333333333333332</v>
      </c>
      <c r="L124" s="1">
        <v>11</v>
      </c>
      <c r="M124" s="1">
        <f t="shared" si="13"/>
        <v>0.27500000000000002</v>
      </c>
      <c r="N124" s="1">
        <v>57.5</v>
      </c>
      <c r="O124" s="8">
        <f t="shared" si="14"/>
        <v>0.20535714285714285</v>
      </c>
      <c r="P124" s="1">
        <v>16</v>
      </c>
      <c r="Q124" s="8">
        <f t="shared" si="15"/>
        <v>0.8</v>
      </c>
      <c r="R124" s="1">
        <v>4.5</v>
      </c>
      <c r="S124" s="8">
        <f t="shared" si="16"/>
        <v>0.22500000000000001</v>
      </c>
      <c r="T124" s="1">
        <v>15.5</v>
      </c>
      <c r="U124" s="8">
        <f t="shared" si="17"/>
        <v>0.38750000000000001</v>
      </c>
    </row>
    <row r="125" spans="1:21" ht="20.100000000000001" customHeight="1" thickBot="1" x14ac:dyDescent="0.25">
      <c r="A125" s="36">
        <f>_xlfn.AGGREGATE(3,5,$B$11:B125)</f>
        <v>115</v>
      </c>
      <c r="B125" s="37" t="s">
        <v>173</v>
      </c>
      <c r="C125" s="38">
        <v>3</v>
      </c>
      <c r="D125" s="1">
        <v>12</v>
      </c>
      <c r="E125" s="8">
        <f t="shared" si="9"/>
        <v>0.15</v>
      </c>
      <c r="F125" s="1">
        <v>2</v>
      </c>
      <c r="G125" s="8">
        <f t="shared" si="10"/>
        <v>3.3333333333333333E-2</v>
      </c>
      <c r="H125" s="1">
        <v>5.5</v>
      </c>
      <c r="I125" s="8">
        <f t="shared" si="11"/>
        <v>0.13750000000000001</v>
      </c>
      <c r="J125" s="1">
        <v>4.5</v>
      </c>
      <c r="K125" s="8">
        <f t="shared" si="12"/>
        <v>7.4999999999999997E-2</v>
      </c>
      <c r="L125" s="1">
        <v>6.5</v>
      </c>
      <c r="M125" s="1">
        <f t="shared" si="13"/>
        <v>0.16250000000000001</v>
      </c>
      <c r="N125" s="1">
        <v>30.5</v>
      </c>
      <c r="O125" s="8">
        <f t="shared" si="14"/>
        <v>0.10892857142857143</v>
      </c>
      <c r="P125" s="1">
        <v>13</v>
      </c>
      <c r="Q125" s="8">
        <f t="shared" si="15"/>
        <v>0.65</v>
      </c>
      <c r="R125" s="1">
        <v>4.5</v>
      </c>
      <c r="S125" s="8">
        <f t="shared" si="16"/>
        <v>0.22500000000000001</v>
      </c>
      <c r="T125" s="1">
        <v>16</v>
      </c>
      <c r="U125" s="8">
        <f t="shared" si="17"/>
        <v>0.4</v>
      </c>
    </row>
    <row r="126" spans="1:21" ht="20.100000000000001" customHeight="1" thickBot="1" x14ac:dyDescent="0.25">
      <c r="A126" s="36">
        <f>_xlfn.AGGREGATE(3,5,$B$11:B126)</f>
        <v>116</v>
      </c>
      <c r="B126" s="37" t="s">
        <v>174</v>
      </c>
      <c r="C126" s="39">
        <v>3</v>
      </c>
      <c r="D126" s="1">
        <v>71.5</v>
      </c>
      <c r="E126" s="8">
        <f t="shared" si="9"/>
        <v>0.89375000000000004</v>
      </c>
      <c r="F126" s="1">
        <v>57.5</v>
      </c>
      <c r="G126" s="8">
        <f t="shared" si="10"/>
        <v>0.95833333333333337</v>
      </c>
      <c r="H126" s="1">
        <v>33.5</v>
      </c>
      <c r="I126" s="8">
        <f t="shared" si="11"/>
        <v>0.83750000000000002</v>
      </c>
      <c r="J126" s="1">
        <v>47.5</v>
      </c>
      <c r="K126" s="8">
        <f t="shared" si="12"/>
        <v>0.79166666666666663</v>
      </c>
      <c r="L126" s="1">
        <v>37.5</v>
      </c>
      <c r="M126" s="1">
        <f t="shared" si="13"/>
        <v>0.9375</v>
      </c>
      <c r="N126" s="1">
        <v>247.5</v>
      </c>
      <c r="O126" s="8">
        <f t="shared" si="14"/>
        <v>0.8839285714285714</v>
      </c>
      <c r="P126" s="1">
        <v>13</v>
      </c>
      <c r="Q126" s="8">
        <f t="shared" si="15"/>
        <v>0.65</v>
      </c>
      <c r="R126" s="1">
        <v>10</v>
      </c>
      <c r="S126" s="8">
        <f t="shared" si="16"/>
        <v>0.5</v>
      </c>
      <c r="T126" s="1">
        <v>29</v>
      </c>
      <c r="U126" s="8">
        <f t="shared" si="17"/>
        <v>0.72499999999999998</v>
      </c>
    </row>
    <row r="127" spans="1:21" ht="20.100000000000001" customHeight="1" thickBot="1" x14ac:dyDescent="0.25">
      <c r="A127" s="36">
        <f>_xlfn.AGGREGATE(3,5,$B$11:B127)</f>
        <v>117</v>
      </c>
      <c r="B127" s="37" t="s">
        <v>175</v>
      </c>
      <c r="C127" s="38">
        <v>3</v>
      </c>
      <c r="D127" s="1">
        <v>43.5</v>
      </c>
      <c r="E127" s="8">
        <f t="shared" si="9"/>
        <v>0.54374999999999996</v>
      </c>
      <c r="F127" s="1">
        <v>5</v>
      </c>
      <c r="G127" s="8">
        <f t="shared" si="10"/>
        <v>8.3333333333333329E-2</v>
      </c>
      <c r="H127" s="1">
        <v>20</v>
      </c>
      <c r="I127" s="8">
        <f t="shared" si="11"/>
        <v>0.5</v>
      </c>
      <c r="J127" s="1">
        <v>16.5</v>
      </c>
      <c r="K127" s="8">
        <f t="shared" si="12"/>
        <v>0.27500000000000002</v>
      </c>
      <c r="L127" s="1">
        <v>12.5</v>
      </c>
      <c r="M127" s="1">
        <f t="shared" si="13"/>
        <v>0.3125</v>
      </c>
      <c r="N127" s="1">
        <v>97.5</v>
      </c>
      <c r="O127" s="8">
        <f t="shared" si="14"/>
        <v>0.3482142857142857</v>
      </c>
      <c r="P127" s="1">
        <v>16</v>
      </c>
      <c r="Q127" s="8">
        <f t="shared" si="15"/>
        <v>0.8</v>
      </c>
      <c r="R127" s="1">
        <v>7</v>
      </c>
      <c r="S127" s="8">
        <f t="shared" si="16"/>
        <v>0.35</v>
      </c>
      <c r="T127" s="1">
        <v>23.5</v>
      </c>
      <c r="U127" s="8">
        <f t="shared" si="17"/>
        <v>0.58750000000000002</v>
      </c>
    </row>
    <row r="128" spans="1:21" ht="20.100000000000001" customHeight="1" thickBot="1" x14ac:dyDescent="0.25">
      <c r="A128" s="36">
        <f>_xlfn.AGGREGATE(3,5,$B$11:B128)</f>
        <v>118</v>
      </c>
      <c r="B128" s="37" t="s">
        <v>176</v>
      </c>
      <c r="C128" s="39">
        <v>3</v>
      </c>
      <c r="D128" s="1">
        <v>66</v>
      </c>
      <c r="E128" s="8">
        <f t="shared" si="9"/>
        <v>0.82499999999999996</v>
      </c>
      <c r="F128" s="1">
        <v>53</v>
      </c>
      <c r="G128" s="8">
        <f t="shared" si="10"/>
        <v>0.8833333333333333</v>
      </c>
      <c r="H128" s="1">
        <v>35</v>
      </c>
      <c r="I128" s="8">
        <f t="shared" si="11"/>
        <v>0.875</v>
      </c>
      <c r="J128" s="1">
        <v>39.5</v>
      </c>
      <c r="K128" s="8">
        <f t="shared" si="12"/>
        <v>0.65833333333333333</v>
      </c>
      <c r="L128" s="1">
        <v>32.5</v>
      </c>
      <c r="M128" s="1">
        <f t="shared" si="13"/>
        <v>0.8125</v>
      </c>
      <c r="N128" s="1">
        <v>226</v>
      </c>
      <c r="O128" s="8">
        <f t="shared" si="14"/>
        <v>0.80714285714285716</v>
      </c>
      <c r="P128" s="1">
        <v>13</v>
      </c>
      <c r="Q128" s="8">
        <f t="shared" si="15"/>
        <v>0.65</v>
      </c>
      <c r="R128" s="1">
        <v>7.5</v>
      </c>
      <c r="S128" s="8">
        <f t="shared" si="16"/>
        <v>0.375</v>
      </c>
      <c r="T128" s="1">
        <v>26</v>
      </c>
      <c r="U128" s="8">
        <f t="shared" si="17"/>
        <v>0.65</v>
      </c>
    </row>
    <row r="129" spans="1:21" ht="20.100000000000001" customHeight="1" thickBot="1" x14ac:dyDescent="0.25">
      <c r="A129" s="36">
        <f>_xlfn.AGGREGATE(3,5,$B$11:B129)</f>
        <v>119</v>
      </c>
      <c r="B129" s="37" t="s">
        <v>177</v>
      </c>
      <c r="C129" s="38">
        <v>3</v>
      </c>
      <c r="D129" s="1">
        <v>72</v>
      </c>
      <c r="E129" s="8">
        <f t="shared" si="9"/>
        <v>0.9</v>
      </c>
      <c r="F129" s="1">
        <v>52.5</v>
      </c>
      <c r="G129" s="8">
        <f t="shared" si="10"/>
        <v>0.875</v>
      </c>
      <c r="H129" s="1">
        <v>38</v>
      </c>
      <c r="I129" s="8">
        <f t="shared" si="11"/>
        <v>0.95</v>
      </c>
      <c r="J129" s="1">
        <v>49</v>
      </c>
      <c r="K129" s="8">
        <f t="shared" si="12"/>
        <v>0.81666666666666665</v>
      </c>
      <c r="L129" s="1">
        <v>36</v>
      </c>
      <c r="M129" s="1">
        <f t="shared" si="13"/>
        <v>0.9</v>
      </c>
      <c r="N129" s="1">
        <v>247.5</v>
      </c>
      <c r="O129" s="8">
        <f t="shared" si="14"/>
        <v>0.8839285714285714</v>
      </c>
      <c r="P129" s="1">
        <v>15</v>
      </c>
      <c r="Q129" s="8">
        <f t="shared" si="15"/>
        <v>0.75</v>
      </c>
      <c r="R129" s="1">
        <v>11</v>
      </c>
      <c r="S129" s="8">
        <f t="shared" si="16"/>
        <v>0.55000000000000004</v>
      </c>
      <c r="T129" s="1">
        <v>26</v>
      </c>
      <c r="U129" s="8">
        <f t="shared" si="17"/>
        <v>0.65</v>
      </c>
    </row>
    <row r="130" spans="1:21" ht="20.100000000000001" customHeight="1" thickBot="1" x14ac:dyDescent="0.25">
      <c r="A130" s="36">
        <f>_xlfn.AGGREGATE(3,5,$B$11:B130)</f>
        <v>120</v>
      </c>
      <c r="B130" s="37" t="s">
        <v>178</v>
      </c>
      <c r="C130" s="39">
        <v>3</v>
      </c>
      <c r="D130" s="1">
        <v>65</v>
      </c>
      <c r="E130" s="8">
        <f t="shared" si="9"/>
        <v>0.8125</v>
      </c>
      <c r="F130" s="1">
        <v>45.5</v>
      </c>
      <c r="G130" s="8">
        <f t="shared" si="10"/>
        <v>0.7583333333333333</v>
      </c>
      <c r="H130" s="1">
        <v>31</v>
      </c>
      <c r="I130" s="8">
        <f t="shared" si="11"/>
        <v>0.77500000000000002</v>
      </c>
      <c r="J130" s="1">
        <v>34.5</v>
      </c>
      <c r="K130" s="8">
        <f t="shared" si="12"/>
        <v>0.57499999999999996</v>
      </c>
      <c r="L130" s="1">
        <v>28.5</v>
      </c>
      <c r="M130" s="1">
        <f t="shared" si="13"/>
        <v>0.71250000000000002</v>
      </c>
      <c r="N130" s="1">
        <v>204.5</v>
      </c>
      <c r="O130" s="8">
        <f t="shared" si="14"/>
        <v>0.73035714285714282</v>
      </c>
      <c r="P130" s="1">
        <v>16</v>
      </c>
      <c r="Q130" s="8">
        <f t="shared" si="15"/>
        <v>0.8</v>
      </c>
      <c r="R130" s="1">
        <v>10</v>
      </c>
      <c r="S130" s="8">
        <f t="shared" si="16"/>
        <v>0.5</v>
      </c>
      <c r="T130" s="1">
        <v>28</v>
      </c>
      <c r="U130" s="8">
        <f t="shared" si="17"/>
        <v>0.7</v>
      </c>
    </row>
    <row r="131" spans="1:21" ht="20.100000000000001" customHeight="1" thickBot="1" x14ac:dyDescent="0.25">
      <c r="A131" s="36">
        <f>_xlfn.AGGREGATE(3,5,$B$11:B131)</f>
        <v>121</v>
      </c>
      <c r="B131" s="37" t="s">
        <v>179</v>
      </c>
      <c r="C131" s="38">
        <v>3</v>
      </c>
      <c r="D131" s="1">
        <v>45</v>
      </c>
      <c r="E131" s="8">
        <f t="shared" si="9"/>
        <v>0.5625</v>
      </c>
      <c r="F131" s="1">
        <v>37.5</v>
      </c>
      <c r="G131" s="8">
        <f t="shared" si="10"/>
        <v>0.625</v>
      </c>
      <c r="H131" s="1">
        <v>29.5</v>
      </c>
      <c r="I131" s="8">
        <f t="shared" si="11"/>
        <v>0.73750000000000004</v>
      </c>
      <c r="J131" s="1">
        <v>30</v>
      </c>
      <c r="K131" s="8">
        <f t="shared" si="12"/>
        <v>0.5</v>
      </c>
      <c r="L131" s="1">
        <v>22.5</v>
      </c>
      <c r="M131" s="1">
        <f t="shared" si="13"/>
        <v>0.5625</v>
      </c>
      <c r="N131" s="1">
        <v>164.5</v>
      </c>
      <c r="O131" s="8">
        <f t="shared" si="14"/>
        <v>0.58750000000000002</v>
      </c>
      <c r="P131" s="1">
        <v>15</v>
      </c>
      <c r="Q131" s="8">
        <f t="shared" si="15"/>
        <v>0.75</v>
      </c>
      <c r="R131" s="1">
        <v>7.5</v>
      </c>
      <c r="S131" s="8">
        <f t="shared" si="16"/>
        <v>0.375</v>
      </c>
      <c r="T131" s="1">
        <v>21.5</v>
      </c>
      <c r="U131" s="8">
        <f t="shared" si="17"/>
        <v>0.53749999999999998</v>
      </c>
    </row>
    <row r="132" spans="1:21" ht="20.100000000000001" customHeight="1" thickBot="1" x14ac:dyDescent="0.25">
      <c r="A132" s="36">
        <f>_xlfn.AGGREGATE(3,5,$B$11:B132)</f>
        <v>122</v>
      </c>
      <c r="B132" s="37" t="s">
        <v>180</v>
      </c>
      <c r="C132" s="39">
        <v>3</v>
      </c>
      <c r="D132" s="1">
        <v>33</v>
      </c>
      <c r="E132" s="8">
        <f t="shared" si="9"/>
        <v>0.41249999999999998</v>
      </c>
      <c r="F132" s="1">
        <v>33.5</v>
      </c>
      <c r="G132" s="8">
        <f t="shared" si="10"/>
        <v>0.55833333333333335</v>
      </c>
      <c r="H132" s="1">
        <v>18.5</v>
      </c>
      <c r="I132" s="8">
        <f t="shared" si="11"/>
        <v>0.46250000000000002</v>
      </c>
      <c r="J132" s="1">
        <v>18</v>
      </c>
      <c r="K132" s="8">
        <f t="shared" si="12"/>
        <v>0.3</v>
      </c>
      <c r="L132" s="1">
        <v>14</v>
      </c>
      <c r="M132" s="1">
        <f t="shared" si="13"/>
        <v>0.35</v>
      </c>
      <c r="N132" s="1">
        <v>117</v>
      </c>
      <c r="O132" s="8">
        <f t="shared" si="14"/>
        <v>0.41785714285714287</v>
      </c>
      <c r="P132" s="1">
        <v>14</v>
      </c>
      <c r="Q132" s="8">
        <f t="shared" si="15"/>
        <v>0.7</v>
      </c>
      <c r="R132" s="1">
        <v>6.5</v>
      </c>
      <c r="S132" s="8">
        <f t="shared" si="16"/>
        <v>0.32500000000000001</v>
      </c>
      <c r="T132" s="1">
        <v>21.5</v>
      </c>
      <c r="U132" s="8">
        <f t="shared" si="17"/>
        <v>0.53749999999999998</v>
      </c>
    </row>
    <row r="133" spans="1:21" ht="20.100000000000001" customHeight="1" thickBot="1" x14ac:dyDescent="0.25">
      <c r="A133" s="36">
        <f>_xlfn.AGGREGATE(3,5,$B$11:B133)</f>
        <v>123</v>
      </c>
      <c r="B133" s="37" t="s">
        <v>181</v>
      </c>
      <c r="C133" s="38">
        <v>3</v>
      </c>
      <c r="D133" s="1">
        <v>16.5</v>
      </c>
      <c r="E133" s="8">
        <f t="shared" si="9"/>
        <v>0.20624999999999999</v>
      </c>
      <c r="F133" s="1">
        <v>16.5</v>
      </c>
      <c r="G133" s="8">
        <f t="shared" si="10"/>
        <v>0.27500000000000002</v>
      </c>
      <c r="H133" s="1">
        <v>17.5</v>
      </c>
      <c r="I133" s="8">
        <f t="shared" si="11"/>
        <v>0.4375</v>
      </c>
      <c r="J133" s="1">
        <v>12</v>
      </c>
      <c r="K133" s="8">
        <f t="shared" si="12"/>
        <v>0.2</v>
      </c>
      <c r="L133" s="1">
        <v>12.5</v>
      </c>
      <c r="M133" s="1">
        <f t="shared" si="13"/>
        <v>0.3125</v>
      </c>
      <c r="N133" s="1">
        <v>75</v>
      </c>
      <c r="O133" s="8">
        <f t="shared" si="14"/>
        <v>0.26785714285714285</v>
      </c>
      <c r="P133" s="1">
        <v>14</v>
      </c>
      <c r="Q133" s="8">
        <f t="shared" si="15"/>
        <v>0.7</v>
      </c>
      <c r="R133" s="1">
        <v>6</v>
      </c>
      <c r="S133" s="8">
        <f t="shared" si="16"/>
        <v>0.3</v>
      </c>
      <c r="T133" s="1">
        <v>21</v>
      </c>
      <c r="U133" s="8">
        <f t="shared" si="17"/>
        <v>0.52500000000000002</v>
      </c>
    </row>
    <row r="134" spans="1:21" ht="20.100000000000001" customHeight="1" thickBot="1" x14ac:dyDescent="0.25">
      <c r="A134" s="36">
        <f>_xlfn.AGGREGATE(3,5,$B$11:B134)</f>
        <v>124</v>
      </c>
      <c r="B134" s="37" t="s">
        <v>182</v>
      </c>
      <c r="C134" s="39">
        <v>3</v>
      </c>
      <c r="D134" s="1">
        <v>46</v>
      </c>
      <c r="E134" s="8">
        <f t="shared" si="9"/>
        <v>0.57499999999999996</v>
      </c>
      <c r="F134" s="1">
        <v>42.5</v>
      </c>
      <c r="G134" s="8">
        <f t="shared" si="10"/>
        <v>0.70833333333333337</v>
      </c>
      <c r="H134" s="1">
        <v>31</v>
      </c>
      <c r="I134" s="8">
        <f t="shared" si="11"/>
        <v>0.77500000000000002</v>
      </c>
      <c r="J134" s="1">
        <v>26.5</v>
      </c>
      <c r="K134" s="8">
        <f t="shared" si="12"/>
        <v>0.44166666666666665</v>
      </c>
      <c r="L134" s="1">
        <v>24</v>
      </c>
      <c r="M134" s="1">
        <f t="shared" si="13"/>
        <v>0.6</v>
      </c>
      <c r="N134" s="1">
        <v>170</v>
      </c>
      <c r="O134" s="8">
        <f t="shared" si="14"/>
        <v>0.6071428571428571</v>
      </c>
      <c r="P134" s="1">
        <v>15</v>
      </c>
      <c r="Q134" s="8">
        <f t="shared" si="15"/>
        <v>0.75</v>
      </c>
      <c r="R134" s="1">
        <v>6.5</v>
      </c>
      <c r="S134" s="8">
        <f t="shared" si="16"/>
        <v>0.32500000000000001</v>
      </c>
      <c r="T134" s="1">
        <v>22.5</v>
      </c>
      <c r="U134" s="8">
        <f t="shared" si="17"/>
        <v>0.5625</v>
      </c>
    </row>
    <row r="135" spans="1:21" ht="20.100000000000001" customHeight="1" thickBot="1" x14ac:dyDescent="0.25">
      <c r="A135" s="36">
        <f>_xlfn.AGGREGATE(3,5,$B$11:B135)</f>
        <v>125</v>
      </c>
      <c r="B135" s="37" t="s">
        <v>183</v>
      </c>
      <c r="C135" s="38">
        <v>3</v>
      </c>
      <c r="D135" s="1">
        <v>40.5</v>
      </c>
      <c r="E135" s="8">
        <f t="shared" si="9"/>
        <v>0.50624999999999998</v>
      </c>
      <c r="F135" s="1">
        <v>30</v>
      </c>
      <c r="G135" s="8">
        <f t="shared" si="10"/>
        <v>0.5</v>
      </c>
      <c r="H135" s="1">
        <v>27.5</v>
      </c>
      <c r="I135" s="8">
        <f t="shared" si="11"/>
        <v>0.6875</v>
      </c>
      <c r="J135" s="1">
        <v>21</v>
      </c>
      <c r="K135" s="8">
        <f t="shared" si="12"/>
        <v>0.35</v>
      </c>
      <c r="L135" s="1">
        <v>17.5</v>
      </c>
      <c r="M135" s="1">
        <f t="shared" si="13"/>
        <v>0.4375</v>
      </c>
      <c r="N135" s="1">
        <v>136.5</v>
      </c>
      <c r="O135" s="8">
        <f t="shared" si="14"/>
        <v>0.48749999999999999</v>
      </c>
      <c r="P135" s="1">
        <v>14</v>
      </c>
      <c r="Q135" s="8">
        <f t="shared" si="15"/>
        <v>0.7</v>
      </c>
      <c r="R135" s="1">
        <v>6.5</v>
      </c>
      <c r="S135" s="8">
        <f t="shared" si="16"/>
        <v>0.32500000000000001</v>
      </c>
      <c r="T135" s="1">
        <v>24</v>
      </c>
      <c r="U135" s="8">
        <f t="shared" si="17"/>
        <v>0.6</v>
      </c>
    </row>
    <row r="136" spans="1:21" ht="20.100000000000001" customHeight="1" thickBot="1" x14ac:dyDescent="0.25">
      <c r="A136" s="36">
        <f>_xlfn.AGGREGATE(3,5,$B$11:B136)</f>
        <v>126</v>
      </c>
      <c r="B136" s="37" t="s">
        <v>184</v>
      </c>
      <c r="C136" s="39">
        <v>3</v>
      </c>
      <c r="D136" s="1">
        <v>21</v>
      </c>
      <c r="E136" s="8">
        <f t="shared" si="9"/>
        <v>0.26250000000000001</v>
      </c>
      <c r="F136" s="1">
        <v>16.5</v>
      </c>
      <c r="G136" s="8">
        <f t="shared" si="10"/>
        <v>0.27500000000000002</v>
      </c>
      <c r="H136" s="1">
        <v>13.5</v>
      </c>
      <c r="I136" s="8">
        <f t="shared" si="11"/>
        <v>0.33750000000000002</v>
      </c>
      <c r="J136" s="1">
        <v>10</v>
      </c>
      <c r="K136" s="8">
        <f t="shared" si="12"/>
        <v>0.16666666666666666</v>
      </c>
      <c r="L136" s="1">
        <v>12</v>
      </c>
      <c r="M136" s="1">
        <f t="shared" si="13"/>
        <v>0.3</v>
      </c>
      <c r="N136" s="1">
        <v>73</v>
      </c>
      <c r="O136" s="8">
        <f t="shared" si="14"/>
        <v>0.26071428571428573</v>
      </c>
      <c r="P136" s="1">
        <v>14</v>
      </c>
      <c r="Q136" s="8">
        <f t="shared" si="15"/>
        <v>0.7</v>
      </c>
      <c r="R136" s="1">
        <v>5.5</v>
      </c>
      <c r="S136" s="8">
        <f t="shared" si="16"/>
        <v>0.27500000000000002</v>
      </c>
      <c r="T136" s="1">
        <v>11.5</v>
      </c>
      <c r="U136" s="8">
        <f t="shared" si="17"/>
        <v>0.28749999999999998</v>
      </c>
    </row>
    <row r="137" spans="1:21" ht="20.100000000000001" customHeight="1" thickBot="1" x14ac:dyDescent="0.25">
      <c r="A137" s="36">
        <f>_xlfn.AGGREGATE(3,5,$B$11:B137)</f>
        <v>127</v>
      </c>
      <c r="B137" s="37" t="s">
        <v>185</v>
      </c>
      <c r="C137" s="38">
        <v>3</v>
      </c>
      <c r="D137" s="1">
        <v>14</v>
      </c>
      <c r="E137" s="8">
        <f t="shared" si="9"/>
        <v>0.17499999999999999</v>
      </c>
      <c r="F137" s="1">
        <v>22</v>
      </c>
      <c r="G137" s="8">
        <f t="shared" si="10"/>
        <v>0.36666666666666664</v>
      </c>
      <c r="H137" s="1">
        <v>17</v>
      </c>
      <c r="I137" s="8">
        <f t="shared" si="11"/>
        <v>0.42499999999999999</v>
      </c>
      <c r="J137" s="1">
        <v>14</v>
      </c>
      <c r="K137" s="8">
        <f t="shared" si="12"/>
        <v>0.23333333333333334</v>
      </c>
      <c r="L137" s="1">
        <v>8.5</v>
      </c>
      <c r="M137" s="1">
        <f t="shared" si="13"/>
        <v>0.21249999999999999</v>
      </c>
      <c r="N137" s="1">
        <v>75.5</v>
      </c>
      <c r="O137" s="8">
        <f t="shared" si="14"/>
        <v>0.26964285714285713</v>
      </c>
      <c r="P137" s="1">
        <v>15</v>
      </c>
      <c r="Q137" s="8">
        <f t="shared" si="15"/>
        <v>0.75</v>
      </c>
      <c r="R137" s="1">
        <v>5</v>
      </c>
      <c r="S137" s="8">
        <f t="shared" si="16"/>
        <v>0.25</v>
      </c>
      <c r="T137" s="1">
        <v>13.5</v>
      </c>
      <c r="U137" s="8">
        <f t="shared" si="17"/>
        <v>0.33750000000000002</v>
      </c>
    </row>
    <row r="138" spans="1:21" ht="20.100000000000001" customHeight="1" thickBot="1" x14ac:dyDescent="0.25">
      <c r="A138" s="36">
        <f>_xlfn.AGGREGATE(3,5,$B$11:B138)</f>
        <v>128</v>
      </c>
      <c r="B138" s="37" t="s">
        <v>186</v>
      </c>
      <c r="C138" s="39">
        <v>3</v>
      </c>
      <c r="D138" s="1">
        <v>19.5</v>
      </c>
      <c r="E138" s="8">
        <f t="shared" si="9"/>
        <v>0.24374999999999999</v>
      </c>
      <c r="F138" s="1">
        <v>14.5</v>
      </c>
      <c r="G138" s="8">
        <f t="shared" si="10"/>
        <v>0.24166666666666667</v>
      </c>
      <c r="H138" s="1">
        <v>15</v>
      </c>
      <c r="I138" s="8">
        <f t="shared" si="11"/>
        <v>0.375</v>
      </c>
      <c r="J138" s="1">
        <v>14.5</v>
      </c>
      <c r="K138" s="8">
        <f t="shared" si="12"/>
        <v>0.24166666666666667</v>
      </c>
      <c r="L138" s="1">
        <v>13</v>
      </c>
      <c r="M138" s="1">
        <f t="shared" si="13"/>
        <v>0.32500000000000001</v>
      </c>
      <c r="N138" s="1">
        <v>76.5</v>
      </c>
      <c r="O138" s="8">
        <f t="shared" si="14"/>
        <v>0.27321428571428569</v>
      </c>
      <c r="P138" s="1">
        <v>10</v>
      </c>
      <c r="Q138" s="8">
        <f t="shared" si="15"/>
        <v>0.5</v>
      </c>
      <c r="R138" s="1">
        <v>10</v>
      </c>
      <c r="S138" s="8">
        <f t="shared" si="16"/>
        <v>0.5</v>
      </c>
      <c r="T138" s="1">
        <v>17.5</v>
      </c>
      <c r="U138" s="8">
        <f t="shared" si="17"/>
        <v>0.4375</v>
      </c>
    </row>
    <row r="139" spans="1:21" ht="20.100000000000001" customHeight="1" thickBot="1" x14ac:dyDescent="0.25">
      <c r="A139" s="36">
        <f>_xlfn.AGGREGATE(3,5,$B$11:B139)</f>
        <v>129</v>
      </c>
      <c r="B139" s="37" t="s">
        <v>187</v>
      </c>
      <c r="C139" s="38">
        <v>3</v>
      </c>
      <c r="D139" s="1">
        <v>48</v>
      </c>
      <c r="E139" s="8">
        <f t="shared" si="9"/>
        <v>0.6</v>
      </c>
      <c r="F139" s="1">
        <v>9.5</v>
      </c>
      <c r="G139" s="8">
        <f t="shared" si="10"/>
        <v>0.15833333333333333</v>
      </c>
      <c r="H139" s="1">
        <v>15</v>
      </c>
      <c r="I139" s="8">
        <f t="shared" si="11"/>
        <v>0.375</v>
      </c>
      <c r="J139" s="1">
        <v>12</v>
      </c>
      <c r="K139" s="8">
        <f t="shared" si="12"/>
        <v>0.2</v>
      </c>
      <c r="L139" s="1">
        <v>13</v>
      </c>
      <c r="M139" s="1">
        <f t="shared" si="13"/>
        <v>0.32500000000000001</v>
      </c>
      <c r="N139" s="1">
        <v>97.5</v>
      </c>
      <c r="O139" s="8">
        <f t="shared" si="14"/>
        <v>0.3482142857142857</v>
      </c>
      <c r="P139" s="1">
        <v>12</v>
      </c>
      <c r="Q139" s="8">
        <f t="shared" si="15"/>
        <v>0.6</v>
      </c>
      <c r="R139" s="1">
        <v>5.5</v>
      </c>
      <c r="S139" s="8">
        <f t="shared" si="16"/>
        <v>0.27500000000000002</v>
      </c>
      <c r="T139" s="1">
        <v>16.5</v>
      </c>
      <c r="U139" s="8">
        <f t="shared" si="17"/>
        <v>0.41249999999999998</v>
      </c>
    </row>
    <row r="140" spans="1:21" ht="20.100000000000001" customHeight="1" thickBot="1" x14ac:dyDescent="0.25">
      <c r="A140" s="36">
        <f>_xlfn.AGGREGATE(3,5,$B$11:B140)</f>
        <v>130</v>
      </c>
      <c r="B140" s="37" t="s">
        <v>188</v>
      </c>
      <c r="C140" s="39">
        <v>3</v>
      </c>
      <c r="D140" s="1">
        <v>74.5</v>
      </c>
      <c r="E140" s="8">
        <f t="shared" ref="E140:E203" si="18">D140/80</f>
        <v>0.93125000000000002</v>
      </c>
      <c r="F140" s="1">
        <v>59.5</v>
      </c>
      <c r="G140" s="8">
        <f t="shared" ref="G140:G203" si="19">F140/60</f>
        <v>0.9916666666666667</v>
      </c>
      <c r="H140" s="1">
        <v>40</v>
      </c>
      <c r="I140" s="8">
        <f t="shared" ref="I140:I203" si="20">H140/40</f>
        <v>1</v>
      </c>
      <c r="J140" s="1">
        <v>60</v>
      </c>
      <c r="K140" s="8">
        <f t="shared" ref="K140:K203" si="21">J140/60</f>
        <v>1</v>
      </c>
      <c r="L140" s="1">
        <v>39.5</v>
      </c>
      <c r="M140" s="1">
        <f t="shared" ref="M140:M203" si="22">L140/40</f>
        <v>0.98750000000000004</v>
      </c>
      <c r="N140" s="1">
        <v>273.5</v>
      </c>
      <c r="O140" s="8">
        <f t="shared" ref="O140:O203" si="23">N140/280</f>
        <v>0.97678571428571426</v>
      </c>
      <c r="P140" s="1">
        <v>15</v>
      </c>
      <c r="Q140" s="8">
        <f t="shared" ref="Q140:Q203" si="24">P140/20</f>
        <v>0.75</v>
      </c>
      <c r="R140" s="1">
        <v>17.5</v>
      </c>
      <c r="S140" s="8">
        <f t="shared" ref="S140:S203" si="25">R140/20</f>
        <v>0.875</v>
      </c>
      <c r="T140" s="1">
        <v>28</v>
      </c>
      <c r="U140" s="8">
        <f t="shared" ref="U140:U203" si="26">T140/40</f>
        <v>0.7</v>
      </c>
    </row>
    <row r="141" spans="1:21" ht="20.100000000000001" customHeight="1" thickBot="1" x14ac:dyDescent="0.25">
      <c r="A141" s="36">
        <f>_xlfn.AGGREGATE(3,5,$B$11:B141)</f>
        <v>131</v>
      </c>
      <c r="B141" s="37" t="s">
        <v>189</v>
      </c>
      <c r="C141" s="38">
        <v>3</v>
      </c>
      <c r="D141" s="1">
        <v>56</v>
      </c>
      <c r="E141" s="8">
        <f t="shared" si="18"/>
        <v>0.7</v>
      </c>
      <c r="F141" s="1">
        <v>37</v>
      </c>
      <c r="G141" s="8">
        <f t="shared" si="19"/>
        <v>0.6166666666666667</v>
      </c>
      <c r="H141" s="1">
        <v>20</v>
      </c>
      <c r="I141" s="8">
        <f t="shared" si="20"/>
        <v>0.5</v>
      </c>
      <c r="J141" s="1">
        <v>30</v>
      </c>
      <c r="K141" s="8">
        <f t="shared" si="21"/>
        <v>0.5</v>
      </c>
      <c r="L141" s="1">
        <v>21.5</v>
      </c>
      <c r="M141" s="1">
        <f t="shared" si="22"/>
        <v>0.53749999999999998</v>
      </c>
      <c r="N141" s="1">
        <v>164.5</v>
      </c>
      <c r="O141" s="8">
        <f t="shared" si="23"/>
        <v>0.58750000000000002</v>
      </c>
      <c r="P141" s="1">
        <v>15</v>
      </c>
      <c r="Q141" s="8">
        <f t="shared" si="24"/>
        <v>0.75</v>
      </c>
      <c r="R141" s="1">
        <v>12</v>
      </c>
      <c r="S141" s="8">
        <f t="shared" si="25"/>
        <v>0.6</v>
      </c>
      <c r="T141" s="1">
        <v>28.5</v>
      </c>
      <c r="U141" s="8">
        <f t="shared" si="26"/>
        <v>0.71250000000000002</v>
      </c>
    </row>
    <row r="142" spans="1:21" ht="20.100000000000001" customHeight="1" thickBot="1" x14ac:dyDescent="0.25">
      <c r="A142" s="36">
        <f>_xlfn.AGGREGATE(3,5,$B$11:B142)</f>
        <v>132</v>
      </c>
      <c r="B142" s="37" t="s">
        <v>190</v>
      </c>
      <c r="C142" s="39">
        <v>3</v>
      </c>
      <c r="D142" s="1">
        <v>74</v>
      </c>
      <c r="E142" s="8">
        <f t="shared" si="18"/>
        <v>0.92500000000000004</v>
      </c>
      <c r="F142" s="1">
        <v>58</v>
      </c>
      <c r="G142" s="8">
        <f t="shared" si="19"/>
        <v>0.96666666666666667</v>
      </c>
      <c r="H142" s="1">
        <v>32.5</v>
      </c>
      <c r="I142" s="8">
        <f t="shared" si="20"/>
        <v>0.8125</v>
      </c>
      <c r="J142" s="1">
        <v>45.5</v>
      </c>
      <c r="K142" s="8">
        <f t="shared" si="21"/>
        <v>0.7583333333333333</v>
      </c>
      <c r="L142" s="1">
        <v>38.5</v>
      </c>
      <c r="M142" s="1">
        <f t="shared" si="22"/>
        <v>0.96250000000000002</v>
      </c>
      <c r="N142" s="1">
        <v>248.5</v>
      </c>
      <c r="O142" s="8">
        <f t="shared" si="23"/>
        <v>0.88749999999999996</v>
      </c>
      <c r="P142" s="1">
        <v>17</v>
      </c>
      <c r="Q142" s="8">
        <f t="shared" si="24"/>
        <v>0.85</v>
      </c>
      <c r="R142" s="1">
        <v>13</v>
      </c>
      <c r="S142" s="8">
        <f t="shared" si="25"/>
        <v>0.65</v>
      </c>
      <c r="T142" s="1">
        <v>31.5</v>
      </c>
      <c r="U142" s="8">
        <f t="shared" si="26"/>
        <v>0.78749999999999998</v>
      </c>
    </row>
    <row r="143" spans="1:21" ht="20.100000000000001" customHeight="1" thickBot="1" x14ac:dyDescent="0.25">
      <c r="A143" s="36">
        <f>_xlfn.AGGREGATE(3,5,$B$11:B143)</f>
        <v>133</v>
      </c>
      <c r="B143" s="37" t="s">
        <v>191</v>
      </c>
      <c r="C143" s="38">
        <v>3</v>
      </c>
      <c r="D143" s="1">
        <v>47</v>
      </c>
      <c r="E143" s="8">
        <f t="shared" si="18"/>
        <v>0.58750000000000002</v>
      </c>
      <c r="F143" s="1">
        <v>22.5</v>
      </c>
      <c r="G143" s="8">
        <f t="shared" si="19"/>
        <v>0.375</v>
      </c>
      <c r="H143" s="1">
        <v>24.5</v>
      </c>
      <c r="I143" s="8">
        <f t="shared" si="20"/>
        <v>0.61250000000000004</v>
      </c>
      <c r="J143" s="1">
        <v>14</v>
      </c>
      <c r="K143" s="8">
        <f t="shared" si="21"/>
        <v>0.23333333333333334</v>
      </c>
      <c r="L143" s="1">
        <v>21</v>
      </c>
      <c r="M143" s="1">
        <f t="shared" si="22"/>
        <v>0.52500000000000002</v>
      </c>
      <c r="N143" s="1">
        <v>129</v>
      </c>
      <c r="O143" s="8">
        <f t="shared" si="23"/>
        <v>0.46071428571428569</v>
      </c>
      <c r="P143" s="1">
        <v>16</v>
      </c>
      <c r="Q143" s="8">
        <f t="shared" si="24"/>
        <v>0.8</v>
      </c>
      <c r="R143" s="1">
        <v>11</v>
      </c>
      <c r="S143" s="8">
        <f t="shared" si="25"/>
        <v>0.55000000000000004</v>
      </c>
      <c r="T143" s="1">
        <v>23</v>
      </c>
      <c r="U143" s="8">
        <f t="shared" si="26"/>
        <v>0.57499999999999996</v>
      </c>
    </row>
    <row r="144" spans="1:21" ht="20.100000000000001" customHeight="1" thickBot="1" x14ac:dyDescent="0.25">
      <c r="A144" s="36">
        <f>_xlfn.AGGREGATE(3,5,$B$11:B144)</f>
        <v>134</v>
      </c>
      <c r="B144" s="37" t="s">
        <v>192</v>
      </c>
      <c r="C144" s="39">
        <v>3</v>
      </c>
      <c r="D144" s="1">
        <v>16.5</v>
      </c>
      <c r="E144" s="8">
        <f t="shared" si="18"/>
        <v>0.20624999999999999</v>
      </c>
      <c r="F144" s="1">
        <v>16</v>
      </c>
      <c r="G144" s="8">
        <f t="shared" si="19"/>
        <v>0.26666666666666666</v>
      </c>
      <c r="H144" s="1">
        <v>17</v>
      </c>
      <c r="I144" s="8">
        <f t="shared" si="20"/>
        <v>0.42499999999999999</v>
      </c>
      <c r="J144" s="1">
        <v>7.5</v>
      </c>
      <c r="K144" s="8">
        <f t="shared" si="21"/>
        <v>0.125</v>
      </c>
      <c r="L144" s="1">
        <v>9</v>
      </c>
      <c r="M144" s="1">
        <f t="shared" si="22"/>
        <v>0.22500000000000001</v>
      </c>
      <c r="N144" s="1">
        <v>66</v>
      </c>
      <c r="O144" s="8">
        <f t="shared" si="23"/>
        <v>0.23571428571428571</v>
      </c>
      <c r="P144" s="1">
        <v>14</v>
      </c>
      <c r="Q144" s="8">
        <f t="shared" si="24"/>
        <v>0.7</v>
      </c>
      <c r="R144" s="1">
        <v>10</v>
      </c>
      <c r="S144" s="8">
        <f t="shared" si="25"/>
        <v>0.5</v>
      </c>
      <c r="T144" s="1">
        <v>13</v>
      </c>
      <c r="U144" s="8">
        <f t="shared" si="26"/>
        <v>0.32500000000000001</v>
      </c>
    </row>
    <row r="145" spans="1:21" ht="20.100000000000001" customHeight="1" thickBot="1" x14ac:dyDescent="0.25">
      <c r="A145" s="36">
        <f>_xlfn.AGGREGATE(3,5,$B$11:B145)</f>
        <v>135</v>
      </c>
      <c r="B145" s="37" t="s">
        <v>193</v>
      </c>
      <c r="C145" s="38">
        <v>3</v>
      </c>
      <c r="D145" s="1">
        <v>44</v>
      </c>
      <c r="E145" s="8">
        <f t="shared" si="18"/>
        <v>0.55000000000000004</v>
      </c>
      <c r="F145" s="1">
        <v>15.5</v>
      </c>
      <c r="G145" s="8">
        <f t="shared" si="19"/>
        <v>0.25833333333333336</v>
      </c>
      <c r="H145" s="1">
        <v>20</v>
      </c>
      <c r="I145" s="8">
        <f t="shared" si="20"/>
        <v>0.5</v>
      </c>
      <c r="J145" s="1">
        <v>9</v>
      </c>
      <c r="K145" s="8">
        <f t="shared" si="21"/>
        <v>0.15</v>
      </c>
      <c r="L145" s="1">
        <v>16.5</v>
      </c>
      <c r="M145" s="1">
        <f t="shared" si="22"/>
        <v>0.41249999999999998</v>
      </c>
      <c r="N145" s="1">
        <v>105</v>
      </c>
      <c r="O145" s="8">
        <f t="shared" si="23"/>
        <v>0.375</v>
      </c>
      <c r="P145" s="1">
        <v>16</v>
      </c>
      <c r="Q145" s="8">
        <f t="shared" si="24"/>
        <v>0.8</v>
      </c>
      <c r="R145" s="1">
        <v>11</v>
      </c>
      <c r="S145" s="8">
        <f t="shared" si="25"/>
        <v>0.55000000000000004</v>
      </c>
      <c r="T145" s="1">
        <v>25</v>
      </c>
      <c r="U145" s="8">
        <f t="shared" si="26"/>
        <v>0.625</v>
      </c>
    </row>
    <row r="146" spans="1:21" ht="20.100000000000001" customHeight="1" thickBot="1" x14ac:dyDescent="0.25">
      <c r="A146" s="36">
        <f>_xlfn.AGGREGATE(3,5,$B$11:B146)</f>
        <v>136</v>
      </c>
      <c r="B146" s="37" t="s">
        <v>194</v>
      </c>
      <c r="C146" s="39">
        <v>4</v>
      </c>
      <c r="D146" s="1">
        <v>56.5</v>
      </c>
      <c r="E146" s="8">
        <f t="shared" si="18"/>
        <v>0.70625000000000004</v>
      </c>
      <c r="F146" s="1">
        <v>39</v>
      </c>
      <c r="G146" s="8">
        <f t="shared" si="19"/>
        <v>0.65</v>
      </c>
      <c r="H146" s="1">
        <v>33</v>
      </c>
      <c r="I146" s="8">
        <f t="shared" si="20"/>
        <v>0.82499999999999996</v>
      </c>
      <c r="J146" s="1">
        <v>30</v>
      </c>
      <c r="K146" s="8">
        <f t="shared" si="21"/>
        <v>0.5</v>
      </c>
      <c r="L146" s="1">
        <v>33.5</v>
      </c>
      <c r="M146" s="1">
        <f t="shared" si="22"/>
        <v>0.83750000000000002</v>
      </c>
      <c r="N146" s="1">
        <v>192</v>
      </c>
      <c r="O146" s="8">
        <f t="shared" si="23"/>
        <v>0.68571428571428572</v>
      </c>
      <c r="P146" s="1">
        <v>17</v>
      </c>
      <c r="Q146" s="8">
        <f t="shared" si="24"/>
        <v>0.85</v>
      </c>
      <c r="R146" s="1">
        <v>13</v>
      </c>
      <c r="S146" s="8">
        <f t="shared" si="25"/>
        <v>0.65</v>
      </c>
      <c r="T146" s="1">
        <v>32.5</v>
      </c>
      <c r="U146" s="8">
        <f t="shared" si="26"/>
        <v>0.8125</v>
      </c>
    </row>
    <row r="147" spans="1:21" ht="20.100000000000001" customHeight="1" thickBot="1" x14ac:dyDescent="0.25">
      <c r="A147" s="36">
        <f>_xlfn.AGGREGATE(3,5,$B$11:B147)</f>
        <v>137</v>
      </c>
      <c r="B147" s="37" t="s">
        <v>195</v>
      </c>
      <c r="C147" s="38">
        <v>4</v>
      </c>
      <c r="D147" s="1">
        <v>70.5</v>
      </c>
      <c r="E147" s="8">
        <f t="shared" si="18"/>
        <v>0.88124999999999998</v>
      </c>
      <c r="F147" s="1">
        <v>56</v>
      </c>
      <c r="G147" s="8">
        <f t="shared" si="19"/>
        <v>0.93333333333333335</v>
      </c>
      <c r="H147" s="1">
        <v>37.5</v>
      </c>
      <c r="I147" s="8">
        <f t="shared" si="20"/>
        <v>0.9375</v>
      </c>
      <c r="J147" s="1">
        <v>41</v>
      </c>
      <c r="K147" s="8">
        <f t="shared" si="21"/>
        <v>0.68333333333333335</v>
      </c>
      <c r="L147" s="1">
        <v>37.5</v>
      </c>
      <c r="M147" s="1">
        <f t="shared" si="22"/>
        <v>0.9375</v>
      </c>
      <c r="N147" s="1">
        <v>242.5</v>
      </c>
      <c r="O147" s="8">
        <f t="shared" si="23"/>
        <v>0.8660714285714286</v>
      </c>
      <c r="P147" s="1">
        <v>17</v>
      </c>
      <c r="Q147" s="8">
        <f t="shared" si="24"/>
        <v>0.85</v>
      </c>
      <c r="R147" s="1">
        <v>13</v>
      </c>
      <c r="S147" s="8">
        <f t="shared" si="25"/>
        <v>0.65</v>
      </c>
      <c r="T147" s="1">
        <v>35</v>
      </c>
      <c r="U147" s="8">
        <f t="shared" si="26"/>
        <v>0.875</v>
      </c>
    </row>
    <row r="148" spans="1:21" ht="20.100000000000001" customHeight="1" thickBot="1" x14ac:dyDescent="0.25">
      <c r="A148" s="36">
        <f>_xlfn.AGGREGATE(3,5,$B$11:B148)</f>
        <v>138</v>
      </c>
      <c r="B148" s="37" t="s">
        <v>196</v>
      </c>
      <c r="C148" s="39">
        <v>4</v>
      </c>
      <c r="D148" s="1">
        <v>37</v>
      </c>
      <c r="E148" s="8">
        <f t="shared" si="18"/>
        <v>0.46250000000000002</v>
      </c>
      <c r="F148" s="1">
        <v>17</v>
      </c>
      <c r="G148" s="8">
        <f t="shared" si="19"/>
        <v>0.28333333333333333</v>
      </c>
      <c r="H148" s="1">
        <v>24</v>
      </c>
      <c r="I148" s="8">
        <f t="shared" si="20"/>
        <v>0.6</v>
      </c>
      <c r="J148" s="1">
        <v>9.5</v>
      </c>
      <c r="K148" s="8">
        <f t="shared" si="21"/>
        <v>0.15833333333333333</v>
      </c>
      <c r="L148" s="1">
        <v>22.5</v>
      </c>
      <c r="M148" s="1">
        <f t="shared" si="22"/>
        <v>0.5625</v>
      </c>
      <c r="N148" s="1">
        <v>110</v>
      </c>
      <c r="O148" s="8">
        <f t="shared" si="23"/>
        <v>0.39285714285714285</v>
      </c>
      <c r="P148" s="1">
        <v>16</v>
      </c>
      <c r="Q148" s="8">
        <f t="shared" si="24"/>
        <v>0.8</v>
      </c>
      <c r="R148" s="1">
        <v>11</v>
      </c>
      <c r="S148" s="8">
        <f t="shared" si="25"/>
        <v>0.55000000000000004</v>
      </c>
      <c r="T148" s="1">
        <v>20.5</v>
      </c>
      <c r="U148" s="8">
        <f t="shared" si="26"/>
        <v>0.51249999999999996</v>
      </c>
    </row>
    <row r="149" spans="1:21" ht="20.100000000000001" customHeight="1" thickBot="1" x14ac:dyDescent="0.25">
      <c r="A149" s="36">
        <f>_xlfn.AGGREGATE(3,5,$B$11:B149)</f>
        <v>139</v>
      </c>
      <c r="B149" s="37" t="s">
        <v>197</v>
      </c>
      <c r="C149" s="38">
        <v>4</v>
      </c>
      <c r="D149" s="1">
        <v>70.5</v>
      </c>
      <c r="E149" s="8">
        <f t="shared" si="18"/>
        <v>0.88124999999999998</v>
      </c>
      <c r="F149" s="1">
        <v>57</v>
      </c>
      <c r="G149" s="8">
        <f t="shared" si="19"/>
        <v>0.95</v>
      </c>
      <c r="H149" s="1">
        <v>36</v>
      </c>
      <c r="I149" s="8">
        <f t="shared" si="20"/>
        <v>0.9</v>
      </c>
      <c r="J149" s="1">
        <v>34</v>
      </c>
      <c r="K149" s="8">
        <f t="shared" si="21"/>
        <v>0.56666666666666665</v>
      </c>
      <c r="L149" s="1">
        <v>38</v>
      </c>
      <c r="M149" s="1">
        <f t="shared" si="22"/>
        <v>0.95</v>
      </c>
      <c r="N149" s="1">
        <v>235.5</v>
      </c>
      <c r="O149" s="8">
        <f t="shared" si="23"/>
        <v>0.84107142857142858</v>
      </c>
      <c r="P149" s="1">
        <v>16</v>
      </c>
      <c r="Q149" s="8">
        <f t="shared" si="24"/>
        <v>0.8</v>
      </c>
      <c r="R149" s="1">
        <v>12.5</v>
      </c>
      <c r="S149" s="8">
        <f t="shared" si="25"/>
        <v>0.625</v>
      </c>
      <c r="T149" s="1">
        <v>33</v>
      </c>
      <c r="U149" s="8">
        <f t="shared" si="26"/>
        <v>0.82499999999999996</v>
      </c>
    </row>
    <row r="150" spans="1:21" ht="20.100000000000001" customHeight="1" thickBot="1" x14ac:dyDescent="0.25">
      <c r="A150" s="36">
        <f>_xlfn.AGGREGATE(3,5,$B$11:B150)</f>
        <v>140</v>
      </c>
      <c r="B150" s="37" t="s">
        <v>198</v>
      </c>
      <c r="C150" s="39">
        <v>4</v>
      </c>
      <c r="D150" s="1">
        <v>42</v>
      </c>
      <c r="E150" s="8">
        <f t="shared" si="18"/>
        <v>0.52500000000000002</v>
      </c>
      <c r="F150" s="1">
        <v>24</v>
      </c>
      <c r="G150" s="8">
        <f t="shared" si="19"/>
        <v>0.4</v>
      </c>
      <c r="H150" s="1">
        <v>17.5</v>
      </c>
      <c r="I150" s="8">
        <f t="shared" si="20"/>
        <v>0.4375</v>
      </c>
      <c r="J150" s="1">
        <v>25.5</v>
      </c>
      <c r="K150" s="8">
        <f t="shared" si="21"/>
        <v>0.42499999999999999</v>
      </c>
      <c r="L150" s="1">
        <v>9.5</v>
      </c>
      <c r="M150" s="1">
        <f t="shared" si="22"/>
        <v>0.23749999999999999</v>
      </c>
      <c r="N150" s="1">
        <v>118.5</v>
      </c>
      <c r="O150" s="8">
        <f t="shared" si="23"/>
        <v>0.42321428571428571</v>
      </c>
      <c r="P150" s="1">
        <v>16</v>
      </c>
      <c r="Q150" s="8">
        <f t="shared" si="24"/>
        <v>0.8</v>
      </c>
      <c r="R150" s="1">
        <v>10.5</v>
      </c>
      <c r="S150" s="8">
        <f t="shared" si="25"/>
        <v>0.52500000000000002</v>
      </c>
      <c r="T150" s="1">
        <v>27.5</v>
      </c>
      <c r="U150" s="8">
        <f t="shared" si="26"/>
        <v>0.6875</v>
      </c>
    </row>
    <row r="151" spans="1:21" ht="20.100000000000001" customHeight="1" thickBot="1" x14ac:dyDescent="0.25">
      <c r="A151" s="36">
        <f>_xlfn.AGGREGATE(3,5,$B$11:B151)</f>
        <v>141</v>
      </c>
      <c r="B151" s="37" t="s">
        <v>199</v>
      </c>
      <c r="C151" s="38">
        <v>4</v>
      </c>
      <c r="D151" s="1">
        <v>27</v>
      </c>
      <c r="E151" s="8">
        <f t="shared" si="18"/>
        <v>0.33750000000000002</v>
      </c>
      <c r="F151" s="1">
        <v>13</v>
      </c>
      <c r="G151" s="8">
        <f t="shared" si="19"/>
        <v>0.21666666666666667</v>
      </c>
      <c r="H151" s="1">
        <v>8</v>
      </c>
      <c r="I151" s="8">
        <f t="shared" si="20"/>
        <v>0.2</v>
      </c>
      <c r="J151" s="1">
        <v>20.5</v>
      </c>
      <c r="K151" s="8">
        <f t="shared" si="21"/>
        <v>0.34166666666666667</v>
      </c>
      <c r="L151" s="1">
        <v>11.5</v>
      </c>
      <c r="M151" s="1">
        <f t="shared" si="22"/>
        <v>0.28749999999999998</v>
      </c>
      <c r="N151" s="1">
        <v>80</v>
      </c>
      <c r="O151" s="8">
        <f t="shared" si="23"/>
        <v>0.2857142857142857</v>
      </c>
      <c r="P151" s="1">
        <v>16</v>
      </c>
      <c r="Q151" s="8">
        <f t="shared" si="24"/>
        <v>0.8</v>
      </c>
      <c r="R151" s="1">
        <v>10</v>
      </c>
      <c r="S151" s="8">
        <f t="shared" si="25"/>
        <v>0.5</v>
      </c>
      <c r="T151" s="1">
        <v>25</v>
      </c>
      <c r="U151" s="8">
        <f t="shared" si="26"/>
        <v>0.625</v>
      </c>
    </row>
    <row r="152" spans="1:21" ht="20.100000000000001" customHeight="1" thickBot="1" x14ac:dyDescent="0.25">
      <c r="A152" s="36">
        <f>_xlfn.AGGREGATE(3,5,$B$11:B152)</f>
        <v>142</v>
      </c>
      <c r="B152" s="37" t="s">
        <v>200</v>
      </c>
      <c r="C152" s="39">
        <v>4</v>
      </c>
      <c r="D152" s="1">
        <v>75.5</v>
      </c>
      <c r="E152" s="8">
        <f t="shared" si="18"/>
        <v>0.94374999999999998</v>
      </c>
      <c r="F152" s="1">
        <v>59</v>
      </c>
      <c r="G152" s="8">
        <f t="shared" si="19"/>
        <v>0.98333333333333328</v>
      </c>
      <c r="H152" s="1">
        <v>39</v>
      </c>
      <c r="I152" s="8">
        <f t="shared" si="20"/>
        <v>0.97499999999999998</v>
      </c>
      <c r="J152" s="1">
        <v>56.5</v>
      </c>
      <c r="K152" s="8">
        <f t="shared" si="21"/>
        <v>0.94166666666666665</v>
      </c>
      <c r="L152" s="1">
        <v>40</v>
      </c>
      <c r="M152" s="1">
        <f t="shared" si="22"/>
        <v>1</v>
      </c>
      <c r="N152" s="1">
        <v>270</v>
      </c>
      <c r="O152" s="8">
        <f t="shared" si="23"/>
        <v>0.9642857142857143</v>
      </c>
      <c r="P152" s="1">
        <v>16</v>
      </c>
      <c r="Q152" s="8">
        <f t="shared" si="24"/>
        <v>0.8</v>
      </c>
      <c r="R152" s="1">
        <v>18.5</v>
      </c>
      <c r="S152" s="8">
        <f t="shared" si="25"/>
        <v>0.92500000000000004</v>
      </c>
      <c r="T152" s="1">
        <v>35.5</v>
      </c>
      <c r="U152" s="8">
        <f t="shared" si="26"/>
        <v>0.88749999999999996</v>
      </c>
    </row>
    <row r="153" spans="1:21" ht="20.100000000000001" customHeight="1" thickBot="1" x14ac:dyDescent="0.25">
      <c r="A153" s="36">
        <f>_xlfn.AGGREGATE(3,5,$B$11:B153)</f>
        <v>143</v>
      </c>
      <c r="B153" s="37" t="s">
        <v>201</v>
      </c>
      <c r="C153" s="38">
        <v>4</v>
      </c>
      <c r="D153" s="1">
        <v>16</v>
      </c>
      <c r="E153" s="8">
        <f t="shared" si="18"/>
        <v>0.2</v>
      </c>
      <c r="F153" s="1">
        <v>12</v>
      </c>
      <c r="G153" s="8">
        <f t="shared" si="19"/>
        <v>0.2</v>
      </c>
      <c r="H153" s="1">
        <v>4.5</v>
      </c>
      <c r="I153" s="8">
        <f t="shared" si="20"/>
        <v>0.1125</v>
      </c>
      <c r="J153" s="1">
        <v>4.5</v>
      </c>
      <c r="K153" s="8">
        <f t="shared" si="21"/>
        <v>7.4999999999999997E-2</v>
      </c>
      <c r="L153" s="1">
        <v>6.5</v>
      </c>
      <c r="M153" s="1">
        <f t="shared" si="22"/>
        <v>0.16250000000000001</v>
      </c>
      <c r="N153" s="1">
        <v>43.5</v>
      </c>
      <c r="O153" s="8">
        <f t="shared" si="23"/>
        <v>0.15535714285714286</v>
      </c>
      <c r="P153" s="1">
        <v>16</v>
      </c>
      <c r="Q153" s="8">
        <f t="shared" si="24"/>
        <v>0.8</v>
      </c>
      <c r="R153" s="1">
        <v>10.5</v>
      </c>
      <c r="S153" s="8">
        <f t="shared" si="25"/>
        <v>0.52500000000000002</v>
      </c>
      <c r="T153" s="1">
        <v>20.5</v>
      </c>
      <c r="U153" s="8">
        <f t="shared" si="26"/>
        <v>0.51249999999999996</v>
      </c>
    </row>
    <row r="154" spans="1:21" ht="20.100000000000001" customHeight="1" thickBot="1" x14ac:dyDescent="0.25">
      <c r="A154" s="36">
        <f>_xlfn.AGGREGATE(3,5,$B$11:B154)</f>
        <v>144</v>
      </c>
      <c r="B154" s="37" t="s">
        <v>202</v>
      </c>
      <c r="C154" s="39">
        <v>4</v>
      </c>
      <c r="D154" s="1">
        <v>40</v>
      </c>
      <c r="E154" s="8">
        <f t="shared" si="18"/>
        <v>0.5</v>
      </c>
      <c r="F154" s="1">
        <v>26.5</v>
      </c>
      <c r="G154" s="8">
        <f t="shared" si="19"/>
        <v>0.44166666666666665</v>
      </c>
      <c r="H154" s="1">
        <v>6.5</v>
      </c>
      <c r="I154" s="8">
        <f t="shared" si="20"/>
        <v>0.16250000000000001</v>
      </c>
      <c r="J154" s="1">
        <v>16</v>
      </c>
      <c r="K154" s="8">
        <f t="shared" si="21"/>
        <v>0.26666666666666666</v>
      </c>
      <c r="L154" s="1">
        <v>23</v>
      </c>
      <c r="M154" s="1">
        <f t="shared" si="22"/>
        <v>0.57499999999999996</v>
      </c>
      <c r="N154" s="1">
        <v>112</v>
      </c>
      <c r="O154" s="8">
        <f t="shared" si="23"/>
        <v>0.4</v>
      </c>
      <c r="P154" s="1">
        <v>16</v>
      </c>
      <c r="Q154" s="8">
        <f t="shared" si="24"/>
        <v>0.8</v>
      </c>
      <c r="R154" s="1">
        <v>7.5</v>
      </c>
      <c r="S154" s="8">
        <f t="shared" si="25"/>
        <v>0.375</v>
      </c>
      <c r="T154" s="1">
        <v>27.5</v>
      </c>
      <c r="U154" s="8">
        <f t="shared" si="26"/>
        <v>0.6875</v>
      </c>
    </row>
    <row r="155" spans="1:21" ht="20.100000000000001" customHeight="1" thickBot="1" x14ac:dyDescent="0.25">
      <c r="A155" s="36">
        <f>_xlfn.AGGREGATE(3,5,$B$11:B155)</f>
        <v>145</v>
      </c>
      <c r="B155" s="37" t="s">
        <v>203</v>
      </c>
      <c r="C155" s="38">
        <v>4</v>
      </c>
      <c r="D155" s="1">
        <v>18</v>
      </c>
      <c r="E155" s="8">
        <f t="shared" si="18"/>
        <v>0.22500000000000001</v>
      </c>
      <c r="F155" s="1">
        <v>5.5</v>
      </c>
      <c r="G155" s="8">
        <f t="shared" si="19"/>
        <v>9.166666666666666E-2</v>
      </c>
      <c r="H155" s="1">
        <v>6</v>
      </c>
      <c r="I155" s="8">
        <f t="shared" si="20"/>
        <v>0.15</v>
      </c>
      <c r="J155" s="1">
        <v>7.5</v>
      </c>
      <c r="K155" s="8">
        <f t="shared" si="21"/>
        <v>0.125</v>
      </c>
      <c r="L155" s="1">
        <v>3.5</v>
      </c>
      <c r="M155" s="1">
        <f t="shared" si="22"/>
        <v>8.7499999999999994E-2</v>
      </c>
      <c r="N155" s="1">
        <v>40.5</v>
      </c>
      <c r="O155" s="8">
        <f t="shared" si="23"/>
        <v>0.14464285714285716</v>
      </c>
      <c r="P155" s="1">
        <v>16</v>
      </c>
      <c r="Q155" s="8">
        <f t="shared" si="24"/>
        <v>0.8</v>
      </c>
      <c r="R155" s="1">
        <v>8</v>
      </c>
      <c r="S155" s="8">
        <f t="shared" si="25"/>
        <v>0.4</v>
      </c>
      <c r="T155" s="1">
        <v>23</v>
      </c>
      <c r="U155" s="8">
        <f t="shared" si="26"/>
        <v>0.57499999999999996</v>
      </c>
    </row>
    <row r="156" spans="1:21" ht="20.100000000000001" customHeight="1" thickBot="1" x14ac:dyDescent="0.25">
      <c r="A156" s="36">
        <f>_xlfn.AGGREGATE(3,5,$B$11:B156)</f>
        <v>146</v>
      </c>
      <c r="B156" s="37" t="s">
        <v>204</v>
      </c>
      <c r="C156" s="39">
        <v>4</v>
      </c>
      <c r="D156" s="1">
        <v>41</v>
      </c>
      <c r="E156" s="8">
        <f t="shared" si="18"/>
        <v>0.51249999999999996</v>
      </c>
      <c r="F156" s="1">
        <v>23.5</v>
      </c>
      <c r="G156" s="8">
        <f t="shared" si="19"/>
        <v>0.39166666666666666</v>
      </c>
      <c r="H156" s="1">
        <v>26.5</v>
      </c>
      <c r="I156" s="8">
        <f t="shared" si="20"/>
        <v>0.66249999999999998</v>
      </c>
      <c r="J156" s="1">
        <v>15</v>
      </c>
      <c r="K156" s="8">
        <f t="shared" si="21"/>
        <v>0.25</v>
      </c>
      <c r="L156" s="1">
        <v>27.5</v>
      </c>
      <c r="M156" s="1">
        <f t="shared" si="22"/>
        <v>0.6875</v>
      </c>
      <c r="N156" s="1">
        <v>133.5</v>
      </c>
      <c r="O156" s="8">
        <f t="shared" si="23"/>
        <v>0.47678571428571431</v>
      </c>
      <c r="P156" s="1">
        <v>16</v>
      </c>
      <c r="Q156" s="8">
        <f t="shared" si="24"/>
        <v>0.8</v>
      </c>
      <c r="R156" s="1">
        <v>12.5</v>
      </c>
      <c r="S156" s="8">
        <f t="shared" si="25"/>
        <v>0.625</v>
      </c>
      <c r="T156" s="1">
        <v>31.5</v>
      </c>
      <c r="U156" s="8">
        <f t="shared" si="26"/>
        <v>0.78749999999999998</v>
      </c>
    </row>
    <row r="157" spans="1:21" ht="20.100000000000001" customHeight="1" thickBot="1" x14ac:dyDescent="0.25">
      <c r="A157" s="36">
        <f>_xlfn.AGGREGATE(3,5,$B$11:B157)</f>
        <v>147</v>
      </c>
      <c r="B157" s="37" t="s">
        <v>205</v>
      </c>
      <c r="C157" s="38">
        <v>4</v>
      </c>
      <c r="D157" s="1">
        <v>11.5</v>
      </c>
      <c r="E157" s="8">
        <f t="shared" si="18"/>
        <v>0.14374999999999999</v>
      </c>
      <c r="F157" s="1">
        <v>11.5</v>
      </c>
      <c r="G157" s="8">
        <f t="shared" si="19"/>
        <v>0.19166666666666668</v>
      </c>
      <c r="H157" s="1">
        <v>16.5</v>
      </c>
      <c r="I157" s="8">
        <f t="shared" si="20"/>
        <v>0.41249999999999998</v>
      </c>
      <c r="J157" s="1">
        <v>11.5</v>
      </c>
      <c r="K157" s="8">
        <f t="shared" si="21"/>
        <v>0.19166666666666668</v>
      </c>
      <c r="L157" s="1">
        <v>8.5</v>
      </c>
      <c r="M157" s="1">
        <f t="shared" si="22"/>
        <v>0.21249999999999999</v>
      </c>
      <c r="N157" s="1">
        <v>59.5</v>
      </c>
      <c r="O157" s="8">
        <f t="shared" si="23"/>
        <v>0.21249999999999999</v>
      </c>
      <c r="P157" s="1">
        <v>16</v>
      </c>
      <c r="Q157" s="8">
        <f t="shared" si="24"/>
        <v>0.8</v>
      </c>
      <c r="R157" s="1">
        <v>12.5</v>
      </c>
      <c r="S157" s="8">
        <f t="shared" si="25"/>
        <v>0.625</v>
      </c>
      <c r="T157" s="1">
        <v>24.5</v>
      </c>
      <c r="U157" s="8">
        <f t="shared" si="26"/>
        <v>0.61250000000000004</v>
      </c>
    </row>
    <row r="158" spans="1:21" ht="20.100000000000001" customHeight="1" thickBot="1" x14ac:dyDescent="0.25">
      <c r="A158" s="36">
        <f>_xlfn.AGGREGATE(3,5,$B$11:B158)</f>
        <v>148</v>
      </c>
      <c r="B158" s="37" t="s">
        <v>206</v>
      </c>
      <c r="C158" s="39">
        <v>4</v>
      </c>
      <c r="D158" s="1">
        <v>58.5</v>
      </c>
      <c r="E158" s="8">
        <f t="shared" si="18"/>
        <v>0.73124999999999996</v>
      </c>
      <c r="F158" s="1">
        <v>23</v>
      </c>
      <c r="G158" s="8">
        <f t="shared" si="19"/>
        <v>0.38333333333333336</v>
      </c>
      <c r="H158" s="1">
        <v>28.5</v>
      </c>
      <c r="I158" s="8">
        <f t="shared" si="20"/>
        <v>0.71250000000000002</v>
      </c>
      <c r="J158" s="1">
        <v>14</v>
      </c>
      <c r="K158" s="8">
        <f t="shared" si="21"/>
        <v>0.23333333333333334</v>
      </c>
      <c r="L158" s="1">
        <v>26</v>
      </c>
      <c r="M158" s="1">
        <f t="shared" si="22"/>
        <v>0.65</v>
      </c>
      <c r="N158" s="1">
        <v>150</v>
      </c>
      <c r="O158" s="8">
        <f t="shared" si="23"/>
        <v>0.5357142857142857</v>
      </c>
      <c r="P158" s="1">
        <v>16</v>
      </c>
      <c r="Q158" s="8">
        <f t="shared" si="24"/>
        <v>0.8</v>
      </c>
      <c r="R158" s="1">
        <v>12.5</v>
      </c>
      <c r="S158" s="8">
        <f t="shared" si="25"/>
        <v>0.625</v>
      </c>
      <c r="T158" s="1">
        <v>27.5</v>
      </c>
      <c r="U158" s="8">
        <f t="shared" si="26"/>
        <v>0.6875</v>
      </c>
    </row>
    <row r="159" spans="1:21" ht="20.100000000000001" customHeight="1" thickBot="1" x14ac:dyDescent="0.25">
      <c r="A159" s="36">
        <f>_xlfn.AGGREGATE(3,5,$B$11:B159)</f>
        <v>149</v>
      </c>
      <c r="B159" s="37" t="s">
        <v>207</v>
      </c>
      <c r="C159" s="38">
        <v>4</v>
      </c>
      <c r="D159" s="1">
        <v>49</v>
      </c>
      <c r="E159" s="8">
        <f t="shared" si="18"/>
        <v>0.61250000000000004</v>
      </c>
      <c r="F159" s="1">
        <v>20</v>
      </c>
      <c r="G159" s="8">
        <f t="shared" si="19"/>
        <v>0.33333333333333331</v>
      </c>
      <c r="H159" s="1">
        <v>17.5</v>
      </c>
      <c r="I159" s="8">
        <f t="shared" si="20"/>
        <v>0.4375</v>
      </c>
      <c r="J159" s="1">
        <v>26</v>
      </c>
      <c r="K159" s="8">
        <f t="shared" si="21"/>
        <v>0.43333333333333335</v>
      </c>
      <c r="L159" s="1">
        <v>24.5</v>
      </c>
      <c r="M159" s="1">
        <f t="shared" si="22"/>
        <v>0.61250000000000004</v>
      </c>
      <c r="N159" s="1">
        <v>137</v>
      </c>
      <c r="O159" s="8">
        <f t="shared" si="23"/>
        <v>0.48928571428571427</v>
      </c>
      <c r="P159" s="1">
        <v>16</v>
      </c>
      <c r="Q159" s="8">
        <f t="shared" si="24"/>
        <v>0.8</v>
      </c>
      <c r="R159" s="1">
        <v>13</v>
      </c>
      <c r="S159" s="8">
        <f t="shared" si="25"/>
        <v>0.65</v>
      </c>
      <c r="T159" s="1">
        <v>28</v>
      </c>
      <c r="U159" s="8">
        <f t="shared" si="26"/>
        <v>0.7</v>
      </c>
    </row>
    <row r="160" spans="1:21" ht="20.100000000000001" customHeight="1" thickBot="1" x14ac:dyDescent="0.25">
      <c r="A160" s="36">
        <f>_xlfn.AGGREGATE(3,5,$B$11:B160)</f>
        <v>150</v>
      </c>
      <c r="B160" s="37" t="s">
        <v>208</v>
      </c>
      <c r="C160" s="39">
        <v>4</v>
      </c>
      <c r="D160" s="1">
        <v>25.5</v>
      </c>
      <c r="E160" s="8">
        <f t="shared" si="18"/>
        <v>0.31874999999999998</v>
      </c>
      <c r="F160" s="1">
        <v>23</v>
      </c>
      <c r="G160" s="8">
        <f t="shared" si="19"/>
        <v>0.38333333333333336</v>
      </c>
      <c r="H160" s="1">
        <v>20</v>
      </c>
      <c r="I160" s="8">
        <f t="shared" si="20"/>
        <v>0.5</v>
      </c>
      <c r="J160" s="1">
        <v>10.5</v>
      </c>
      <c r="K160" s="8">
        <f t="shared" si="21"/>
        <v>0.17499999999999999</v>
      </c>
      <c r="L160" s="1">
        <v>4</v>
      </c>
      <c r="M160" s="1">
        <f t="shared" si="22"/>
        <v>0.1</v>
      </c>
      <c r="N160" s="1">
        <v>83</v>
      </c>
      <c r="O160" s="8">
        <f t="shared" si="23"/>
        <v>0.29642857142857143</v>
      </c>
      <c r="P160" s="1">
        <v>14</v>
      </c>
      <c r="Q160" s="8">
        <f t="shared" si="24"/>
        <v>0.7</v>
      </c>
      <c r="R160" s="1">
        <v>8.5</v>
      </c>
      <c r="S160" s="8">
        <f t="shared" si="25"/>
        <v>0.42499999999999999</v>
      </c>
      <c r="T160" s="1">
        <v>16.5</v>
      </c>
      <c r="U160" s="8">
        <f t="shared" si="26"/>
        <v>0.41249999999999998</v>
      </c>
    </row>
    <row r="161" spans="1:21" ht="20.100000000000001" customHeight="1" thickBot="1" x14ac:dyDescent="0.25">
      <c r="A161" s="36">
        <f>_xlfn.AGGREGATE(3,5,$B$11:B161)</f>
        <v>151</v>
      </c>
      <c r="B161" s="37" t="s">
        <v>209</v>
      </c>
      <c r="C161" s="38">
        <v>4</v>
      </c>
      <c r="D161" s="1">
        <v>21</v>
      </c>
      <c r="E161" s="8">
        <f t="shared" si="18"/>
        <v>0.26250000000000001</v>
      </c>
      <c r="F161" s="1">
        <v>37.5</v>
      </c>
      <c r="G161" s="8">
        <f t="shared" si="19"/>
        <v>0.625</v>
      </c>
      <c r="H161" s="1">
        <v>23</v>
      </c>
      <c r="I161" s="8">
        <f t="shared" si="20"/>
        <v>0.57499999999999996</v>
      </c>
      <c r="J161" s="1">
        <v>22.5</v>
      </c>
      <c r="K161" s="8">
        <f t="shared" si="21"/>
        <v>0.375</v>
      </c>
      <c r="L161" s="1">
        <v>11</v>
      </c>
      <c r="M161" s="1">
        <f t="shared" si="22"/>
        <v>0.27500000000000002</v>
      </c>
      <c r="N161" s="1">
        <v>115</v>
      </c>
      <c r="O161" s="8">
        <f t="shared" si="23"/>
        <v>0.4107142857142857</v>
      </c>
      <c r="P161" s="1">
        <v>15</v>
      </c>
      <c r="Q161" s="8">
        <f t="shared" si="24"/>
        <v>0.75</v>
      </c>
      <c r="R161" s="1">
        <v>10</v>
      </c>
      <c r="S161" s="8">
        <f t="shared" si="25"/>
        <v>0.5</v>
      </c>
      <c r="T161" s="1">
        <v>23.5</v>
      </c>
      <c r="U161" s="8">
        <f t="shared" si="26"/>
        <v>0.58750000000000002</v>
      </c>
    </row>
    <row r="162" spans="1:21" ht="20.100000000000001" customHeight="1" thickBot="1" x14ac:dyDescent="0.25">
      <c r="A162" s="36">
        <f>_xlfn.AGGREGATE(3,5,$B$11:B162)</f>
        <v>152</v>
      </c>
      <c r="B162" s="37" t="s">
        <v>210</v>
      </c>
      <c r="C162" s="39">
        <v>4</v>
      </c>
      <c r="D162" s="1">
        <v>65</v>
      </c>
      <c r="E162" s="8">
        <f t="shared" si="18"/>
        <v>0.8125</v>
      </c>
      <c r="F162" s="1">
        <v>36</v>
      </c>
      <c r="G162" s="8">
        <f t="shared" si="19"/>
        <v>0.6</v>
      </c>
      <c r="H162" s="1">
        <v>34.5</v>
      </c>
      <c r="I162" s="8">
        <f t="shared" si="20"/>
        <v>0.86250000000000004</v>
      </c>
      <c r="J162" s="1">
        <v>41</v>
      </c>
      <c r="K162" s="8">
        <f t="shared" si="21"/>
        <v>0.68333333333333335</v>
      </c>
      <c r="L162" s="1">
        <v>26.5</v>
      </c>
      <c r="M162" s="1">
        <f t="shared" si="22"/>
        <v>0.66249999999999998</v>
      </c>
      <c r="N162" s="1">
        <v>203</v>
      </c>
      <c r="O162" s="8">
        <f t="shared" si="23"/>
        <v>0.72499999999999998</v>
      </c>
      <c r="P162" s="1">
        <v>16</v>
      </c>
      <c r="Q162" s="8">
        <f t="shared" si="24"/>
        <v>0.8</v>
      </c>
      <c r="R162" s="1">
        <v>10</v>
      </c>
      <c r="S162" s="8">
        <f t="shared" si="25"/>
        <v>0.5</v>
      </c>
      <c r="T162" s="1">
        <v>35.5</v>
      </c>
      <c r="U162" s="8">
        <f t="shared" si="26"/>
        <v>0.88749999999999996</v>
      </c>
    </row>
    <row r="163" spans="1:21" ht="20.100000000000001" customHeight="1" thickBot="1" x14ac:dyDescent="0.25">
      <c r="A163" s="36">
        <f>_xlfn.AGGREGATE(3,5,$B$11:B163)</f>
        <v>153</v>
      </c>
      <c r="B163" s="37" t="s">
        <v>211</v>
      </c>
      <c r="C163" s="38">
        <v>4</v>
      </c>
      <c r="D163" s="1">
        <v>45.5</v>
      </c>
      <c r="E163" s="8">
        <f t="shared" si="18"/>
        <v>0.56874999999999998</v>
      </c>
      <c r="F163" s="1">
        <v>30</v>
      </c>
      <c r="G163" s="8">
        <f t="shared" si="19"/>
        <v>0.5</v>
      </c>
      <c r="H163" s="1">
        <v>24</v>
      </c>
      <c r="I163" s="8">
        <f t="shared" si="20"/>
        <v>0.6</v>
      </c>
      <c r="J163" s="1">
        <v>19.5</v>
      </c>
      <c r="K163" s="8">
        <f t="shared" si="21"/>
        <v>0.32500000000000001</v>
      </c>
      <c r="L163" s="1">
        <v>16.5</v>
      </c>
      <c r="M163" s="1">
        <f t="shared" si="22"/>
        <v>0.41249999999999998</v>
      </c>
      <c r="N163" s="1">
        <v>135.5</v>
      </c>
      <c r="O163" s="8">
        <f t="shared" si="23"/>
        <v>0.48392857142857143</v>
      </c>
      <c r="P163" s="1">
        <v>16</v>
      </c>
      <c r="Q163" s="8">
        <f t="shared" si="24"/>
        <v>0.8</v>
      </c>
      <c r="R163" s="1">
        <v>7.5</v>
      </c>
      <c r="S163" s="8">
        <f t="shared" si="25"/>
        <v>0.375</v>
      </c>
      <c r="T163" s="1">
        <v>26.5</v>
      </c>
      <c r="U163" s="8">
        <f t="shared" si="26"/>
        <v>0.66249999999999998</v>
      </c>
    </row>
    <row r="164" spans="1:21" ht="20.100000000000001" customHeight="1" thickBot="1" x14ac:dyDescent="0.25">
      <c r="A164" s="36">
        <f>_xlfn.AGGREGATE(3,5,$B$11:B164)</f>
        <v>154</v>
      </c>
      <c r="B164" s="37" t="s">
        <v>212</v>
      </c>
      <c r="C164" s="39">
        <v>4</v>
      </c>
      <c r="D164" s="1">
        <v>19</v>
      </c>
      <c r="E164" s="8">
        <f t="shared" si="18"/>
        <v>0.23749999999999999</v>
      </c>
      <c r="F164" s="1">
        <v>21</v>
      </c>
      <c r="G164" s="8">
        <f t="shared" si="19"/>
        <v>0.35</v>
      </c>
      <c r="H164" s="1">
        <v>14.5</v>
      </c>
      <c r="I164" s="8">
        <f t="shared" si="20"/>
        <v>0.36249999999999999</v>
      </c>
      <c r="J164" s="1">
        <v>13.5</v>
      </c>
      <c r="K164" s="8">
        <f t="shared" si="21"/>
        <v>0.22500000000000001</v>
      </c>
      <c r="L164" s="1">
        <v>8</v>
      </c>
      <c r="M164" s="1">
        <f t="shared" si="22"/>
        <v>0.2</v>
      </c>
      <c r="N164" s="1">
        <v>76</v>
      </c>
      <c r="O164" s="8">
        <f t="shared" si="23"/>
        <v>0.27142857142857141</v>
      </c>
      <c r="P164" s="1">
        <v>16</v>
      </c>
      <c r="Q164" s="8">
        <f t="shared" si="24"/>
        <v>0.8</v>
      </c>
      <c r="R164" s="1">
        <v>8</v>
      </c>
      <c r="S164" s="8">
        <f t="shared" si="25"/>
        <v>0.4</v>
      </c>
      <c r="T164" s="1">
        <v>23.5</v>
      </c>
      <c r="U164" s="8">
        <f t="shared" si="26"/>
        <v>0.58750000000000002</v>
      </c>
    </row>
    <row r="165" spans="1:21" ht="20.100000000000001" customHeight="1" thickBot="1" x14ac:dyDescent="0.25">
      <c r="A165" s="36">
        <f>_xlfn.AGGREGATE(3,5,$B$11:B165)</f>
        <v>155</v>
      </c>
      <c r="B165" s="37" t="s">
        <v>213</v>
      </c>
      <c r="C165" s="38">
        <v>4</v>
      </c>
      <c r="D165" s="1">
        <v>40</v>
      </c>
      <c r="E165" s="8">
        <f t="shared" si="18"/>
        <v>0.5</v>
      </c>
      <c r="F165" s="1">
        <v>22.5</v>
      </c>
      <c r="G165" s="8">
        <f t="shared" si="19"/>
        <v>0.375</v>
      </c>
      <c r="H165" s="1">
        <v>34.5</v>
      </c>
      <c r="I165" s="8">
        <f t="shared" si="20"/>
        <v>0.86250000000000004</v>
      </c>
      <c r="J165" s="1">
        <v>35</v>
      </c>
      <c r="K165" s="8">
        <f t="shared" si="21"/>
        <v>0.58333333333333337</v>
      </c>
      <c r="L165" s="1">
        <v>18.5</v>
      </c>
      <c r="M165" s="1">
        <f t="shared" si="22"/>
        <v>0.46250000000000002</v>
      </c>
      <c r="N165" s="1">
        <v>150.5</v>
      </c>
      <c r="O165" s="8">
        <f t="shared" si="23"/>
        <v>0.53749999999999998</v>
      </c>
      <c r="P165" s="1">
        <v>15</v>
      </c>
      <c r="Q165" s="8">
        <f t="shared" si="24"/>
        <v>0.75</v>
      </c>
      <c r="R165" s="1">
        <v>10</v>
      </c>
      <c r="S165" s="8">
        <f t="shared" si="25"/>
        <v>0.5</v>
      </c>
      <c r="T165" s="1">
        <v>27.5</v>
      </c>
      <c r="U165" s="8">
        <f t="shared" si="26"/>
        <v>0.6875</v>
      </c>
    </row>
    <row r="166" spans="1:21" ht="20.100000000000001" customHeight="1" thickBot="1" x14ac:dyDescent="0.25">
      <c r="A166" s="36">
        <f>_xlfn.AGGREGATE(3,5,$B$11:B166)</f>
        <v>156</v>
      </c>
      <c r="B166" s="37" t="s">
        <v>214</v>
      </c>
      <c r="C166" s="39">
        <v>4</v>
      </c>
      <c r="D166" s="1">
        <v>49</v>
      </c>
      <c r="E166" s="8">
        <f t="shared" si="18"/>
        <v>0.61250000000000004</v>
      </c>
      <c r="F166" s="1">
        <v>33.5</v>
      </c>
      <c r="G166" s="8">
        <f t="shared" si="19"/>
        <v>0.55833333333333335</v>
      </c>
      <c r="H166" s="1">
        <v>25.5</v>
      </c>
      <c r="I166" s="8">
        <f t="shared" si="20"/>
        <v>0.63749999999999996</v>
      </c>
      <c r="J166" s="1">
        <v>30</v>
      </c>
      <c r="K166" s="8">
        <f t="shared" si="21"/>
        <v>0.5</v>
      </c>
      <c r="L166" s="1">
        <v>21</v>
      </c>
      <c r="M166" s="1">
        <f t="shared" si="22"/>
        <v>0.52500000000000002</v>
      </c>
      <c r="N166" s="1">
        <v>159</v>
      </c>
      <c r="O166" s="8">
        <f t="shared" si="23"/>
        <v>0.56785714285714284</v>
      </c>
      <c r="P166" s="1">
        <v>16</v>
      </c>
      <c r="Q166" s="8">
        <f t="shared" si="24"/>
        <v>0.8</v>
      </c>
      <c r="R166" s="1">
        <v>10</v>
      </c>
      <c r="S166" s="8">
        <f t="shared" si="25"/>
        <v>0.5</v>
      </c>
      <c r="T166" s="1">
        <v>27.5</v>
      </c>
      <c r="U166" s="8">
        <f t="shared" si="26"/>
        <v>0.6875</v>
      </c>
    </row>
    <row r="167" spans="1:21" ht="20.100000000000001" customHeight="1" thickBot="1" x14ac:dyDescent="0.25">
      <c r="A167" s="36">
        <f>_xlfn.AGGREGATE(3,5,$B$11:B167)</f>
        <v>157</v>
      </c>
      <c r="B167" s="37" t="s">
        <v>215</v>
      </c>
      <c r="C167" s="38">
        <v>4</v>
      </c>
      <c r="D167" s="1">
        <v>61</v>
      </c>
      <c r="E167" s="8">
        <f t="shared" si="18"/>
        <v>0.76249999999999996</v>
      </c>
      <c r="F167" s="1">
        <v>23</v>
      </c>
      <c r="G167" s="8">
        <f t="shared" si="19"/>
        <v>0.38333333333333336</v>
      </c>
      <c r="H167" s="1">
        <v>29</v>
      </c>
      <c r="I167" s="8">
        <f t="shared" si="20"/>
        <v>0.72499999999999998</v>
      </c>
      <c r="J167" s="1">
        <v>30</v>
      </c>
      <c r="K167" s="8">
        <f t="shared" si="21"/>
        <v>0.5</v>
      </c>
      <c r="L167" s="1">
        <v>26</v>
      </c>
      <c r="M167" s="1">
        <f t="shared" si="22"/>
        <v>0.65</v>
      </c>
      <c r="N167" s="1">
        <v>169</v>
      </c>
      <c r="O167" s="8">
        <f t="shared" si="23"/>
        <v>0.60357142857142854</v>
      </c>
      <c r="P167" s="1">
        <v>14</v>
      </c>
      <c r="Q167" s="8">
        <f t="shared" si="24"/>
        <v>0.7</v>
      </c>
      <c r="R167" s="1">
        <v>8</v>
      </c>
      <c r="S167" s="8">
        <f t="shared" si="25"/>
        <v>0.4</v>
      </c>
      <c r="T167" s="1">
        <v>34</v>
      </c>
      <c r="U167" s="8">
        <f t="shared" si="26"/>
        <v>0.85</v>
      </c>
    </row>
    <row r="168" spans="1:21" ht="20.100000000000001" customHeight="1" thickBot="1" x14ac:dyDescent="0.25">
      <c r="A168" s="36">
        <f>_xlfn.AGGREGATE(3,5,$B$11:B168)</f>
        <v>158</v>
      </c>
      <c r="B168" s="37" t="s">
        <v>216</v>
      </c>
      <c r="C168" s="39">
        <v>4</v>
      </c>
      <c r="D168" s="1">
        <v>66.5</v>
      </c>
      <c r="E168" s="8">
        <f t="shared" si="18"/>
        <v>0.83125000000000004</v>
      </c>
      <c r="F168" s="1">
        <v>40</v>
      </c>
      <c r="G168" s="8">
        <f t="shared" si="19"/>
        <v>0.66666666666666663</v>
      </c>
      <c r="H168" s="1">
        <v>34.5</v>
      </c>
      <c r="I168" s="8">
        <f t="shared" si="20"/>
        <v>0.86250000000000004</v>
      </c>
      <c r="J168" s="1">
        <v>30</v>
      </c>
      <c r="K168" s="8">
        <f t="shared" si="21"/>
        <v>0.5</v>
      </c>
      <c r="L168" s="1">
        <v>29.5</v>
      </c>
      <c r="M168" s="1">
        <f t="shared" si="22"/>
        <v>0.73750000000000004</v>
      </c>
      <c r="N168" s="1">
        <v>200.5</v>
      </c>
      <c r="O168" s="8">
        <f t="shared" si="23"/>
        <v>0.71607142857142858</v>
      </c>
      <c r="P168" s="1">
        <v>16</v>
      </c>
      <c r="Q168" s="8">
        <f t="shared" si="24"/>
        <v>0.8</v>
      </c>
      <c r="R168" s="1">
        <v>10.5</v>
      </c>
      <c r="S168" s="8">
        <f t="shared" si="25"/>
        <v>0.52500000000000002</v>
      </c>
      <c r="T168" s="1">
        <v>32.5</v>
      </c>
      <c r="U168" s="8">
        <f t="shared" si="26"/>
        <v>0.8125</v>
      </c>
    </row>
    <row r="169" spans="1:21" ht="20.100000000000001" customHeight="1" thickBot="1" x14ac:dyDescent="0.25">
      <c r="A169" s="36">
        <f>_xlfn.AGGREGATE(3,5,$B$11:B169)</f>
        <v>159</v>
      </c>
      <c r="B169" s="37" t="s">
        <v>217</v>
      </c>
      <c r="C169" s="38">
        <v>4</v>
      </c>
      <c r="D169" s="1">
        <v>71.5</v>
      </c>
      <c r="E169" s="8">
        <f t="shared" si="18"/>
        <v>0.89375000000000004</v>
      </c>
      <c r="F169" s="1">
        <v>32</v>
      </c>
      <c r="G169" s="8">
        <f t="shared" si="19"/>
        <v>0.53333333333333333</v>
      </c>
      <c r="H169" s="1">
        <v>35</v>
      </c>
      <c r="I169" s="8">
        <f t="shared" si="20"/>
        <v>0.875</v>
      </c>
      <c r="J169" s="1">
        <v>30</v>
      </c>
      <c r="K169" s="8">
        <f t="shared" si="21"/>
        <v>0.5</v>
      </c>
      <c r="L169" s="1">
        <v>34</v>
      </c>
      <c r="M169" s="1">
        <f t="shared" si="22"/>
        <v>0.85</v>
      </c>
      <c r="N169" s="1">
        <v>202.5</v>
      </c>
      <c r="O169" s="8">
        <f t="shared" si="23"/>
        <v>0.7232142857142857</v>
      </c>
      <c r="P169" s="1">
        <v>16</v>
      </c>
      <c r="Q169" s="8">
        <f t="shared" si="24"/>
        <v>0.8</v>
      </c>
      <c r="R169" s="1">
        <v>7.5</v>
      </c>
      <c r="S169" s="8">
        <f t="shared" si="25"/>
        <v>0.375</v>
      </c>
      <c r="T169" s="1">
        <v>31</v>
      </c>
      <c r="U169" s="8">
        <f t="shared" si="26"/>
        <v>0.77500000000000002</v>
      </c>
    </row>
    <row r="170" spans="1:21" ht="20.100000000000001" customHeight="1" thickBot="1" x14ac:dyDescent="0.25">
      <c r="A170" s="36">
        <f>_xlfn.AGGREGATE(3,5,$B$11:B170)</f>
        <v>160</v>
      </c>
      <c r="B170" s="37" t="s">
        <v>218</v>
      </c>
      <c r="C170" s="39">
        <v>4</v>
      </c>
      <c r="D170" s="1">
        <v>19.5</v>
      </c>
      <c r="E170" s="8">
        <f t="shared" si="18"/>
        <v>0.24374999999999999</v>
      </c>
      <c r="F170" s="1">
        <v>21</v>
      </c>
      <c r="G170" s="8">
        <f t="shared" si="19"/>
        <v>0.35</v>
      </c>
      <c r="H170" s="1">
        <v>25</v>
      </c>
      <c r="I170" s="8">
        <f t="shared" si="20"/>
        <v>0.625</v>
      </c>
      <c r="J170" s="1">
        <v>10</v>
      </c>
      <c r="K170" s="8">
        <f t="shared" si="21"/>
        <v>0.16666666666666666</v>
      </c>
      <c r="L170" s="1">
        <v>7</v>
      </c>
      <c r="M170" s="1">
        <f t="shared" si="22"/>
        <v>0.17499999999999999</v>
      </c>
      <c r="N170" s="1">
        <v>82.5</v>
      </c>
      <c r="O170" s="8">
        <f t="shared" si="23"/>
        <v>0.29464285714285715</v>
      </c>
      <c r="P170" s="1">
        <v>15</v>
      </c>
      <c r="Q170" s="8">
        <f t="shared" si="24"/>
        <v>0.75</v>
      </c>
      <c r="R170" s="1">
        <v>10</v>
      </c>
      <c r="S170" s="8">
        <f t="shared" si="25"/>
        <v>0.5</v>
      </c>
      <c r="T170" s="1">
        <v>20</v>
      </c>
      <c r="U170" s="8">
        <f t="shared" si="26"/>
        <v>0.5</v>
      </c>
    </row>
    <row r="171" spans="1:21" ht="20.100000000000001" customHeight="1" thickBot="1" x14ac:dyDescent="0.25">
      <c r="A171" s="36">
        <f>_xlfn.AGGREGATE(3,5,$B$11:B171)</f>
        <v>161</v>
      </c>
      <c r="B171" s="37" t="s">
        <v>219</v>
      </c>
      <c r="C171" s="38">
        <v>4</v>
      </c>
      <c r="D171" s="1">
        <v>21.5</v>
      </c>
      <c r="E171" s="8">
        <f t="shared" si="18"/>
        <v>0.26874999999999999</v>
      </c>
      <c r="F171" s="1">
        <v>25.5</v>
      </c>
      <c r="G171" s="8">
        <f t="shared" si="19"/>
        <v>0.42499999999999999</v>
      </c>
      <c r="H171" s="1">
        <v>18.5</v>
      </c>
      <c r="I171" s="8">
        <f t="shared" si="20"/>
        <v>0.46250000000000002</v>
      </c>
      <c r="J171" s="1">
        <v>23.5</v>
      </c>
      <c r="K171" s="8">
        <f t="shared" si="21"/>
        <v>0.39166666666666666</v>
      </c>
      <c r="L171" s="1">
        <v>6.5</v>
      </c>
      <c r="M171" s="1">
        <f t="shared" si="22"/>
        <v>0.16250000000000001</v>
      </c>
      <c r="N171" s="1">
        <v>95.5</v>
      </c>
      <c r="O171" s="8">
        <f t="shared" si="23"/>
        <v>0.34107142857142858</v>
      </c>
      <c r="P171" s="1">
        <v>13</v>
      </c>
      <c r="Q171" s="8">
        <f t="shared" si="24"/>
        <v>0.65</v>
      </c>
      <c r="R171" s="1">
        <v>6.5</v>
      </c>
      <c r="S171" s="8">
        <f t="shared" si="25"/>
        <v>0.32500000000000001</v>
      </c>
      <c r="T171" s="1">
        <v>17</v>
      </c>
      <c r="U171" s="8">
        <f t="shared" si="26"/>
        <v>0.42499999999999999</v>
      </c>
    </row>
    <row r="172" spans="1:21" ht="20.100000000000001" customHeight="1" thickBot="1" x14ac:dyDescent="0.25">
      <c r="A172" s="36">
        <f>_xlfn.AGGREGATE(3,5,$B$11:B172)</f>
        <v>162</v>
      </c>
      <c r="B172" s="37" t="s">
        <v>220</v>
      </c>
      <c r="C172" s="39">
        <v>4</v>
      </c>
      <c r="D172" s="1">
        <v>12.5</v>
      </c>
      <c r="E172" s="8">
        <f t="shared" si="18"/>
        <v>0.15625</v>
      </c>
      <c r="F172" s="1">
        <v>16</v>
      </c>
      <c r="G172" s="8">
        <f t="shared" si="19"/>
        <v>0.26666666666666666</v>
      </c>
      <c r="H172" s="1">
        <v>17.5</v>
      </c>
      <c r="I172" s="8">
        <f t="shared" si="20"/>
        <v>0.4375</v>
      </c>
      <c r="J172" s="1">
        <v>9</v>
      </c>
      <c r="K172" s="8">
        <f t="shared" si="21"/>
        <v>0.15</v>
      </c>
      <c r="L172" s="1">
        <v>4</v>
      </c>
      <c r="M172" s="1">
        <f t="shared" si="22"/>
        <v>0.1</v>
      </c>
      <c r="N172" s="1">
        <v>59</v>
      </c>
      <c r="O172" s="8">
        <f t="shared" si="23"/>
        <v>0.21071428571428572</v>
      </c>
      <c r="P172" s="1">
        <v>16</v>
      </c>
      <c r="Q172" s="8">
        <f t="shared" si="24"/>
        <v>0.8</v>
      </c>
      <c r="R172" s="1">
        <v>6.5</v>
      </c>
      <c r="S172" s="8">
        <f t="shared" si="25"/>
        <v>0.32500000000000001</v>
      </c>
      <c r="T172" s="1">
        <v>20.5</v>
      </c>
      <c r="U172" s="8">
        <f t="shared" si="26"/>
        <v>0.51249999999999996</v>
      </c>
    </row>
    <row r="173" spans="1:21" ht="20.100000000000001" customHeight="1" thickBot="1" x14ac:dyDescent="0.25">
      <c r="A173" s="36">
        <f>_xlfn.AGGREGATE(3,5,$B$11:B173)</f>
        <v>163</v>
      </c>
      <c r="B173" s="37" t="s">
        <v>221</v>
      </c>
      <c r="C173" s="38">
        <v>4</v>
      </c>
      <c r="D173" s="1">
        <v>71</v>
      </c>
      <c r="E173" s="8">
        <f t="shared" si="18"/>
        <v>0.88749999999999996</v>
      </c>
      <c r="F173" s="1">
        <v>52</v>
      </c>
      <c r="G173" s="8">
        <f t="shared" si="19"/>
        <v>0.8666666666666667</v>
      </c>
      <c r="H173" s="1">
        <v>37.5</v>
      </c>
      <c r="I173" s="8">
        <f t="shared" si="20"/>
        <v>0.9375</v>
      </c>
      <c r="J173" s="1">
        <v>38</v>
      </c>
      <c r="K173" s="8">
        <f t="shared" si="21"/>
        <v>0.6333333333333333</v>
      </c>
      <c r="L173" s="1">
        <v>32</v>
      </c>
      <c r="M173" s="1">
        <f t="shared" si="22"/>
        <v>0.8</v>
      </c>
      <c r="N173" s="1">
        <v>230.5</v>
      </c>
      <c r="O173" s="8">
        <f t="shared" si="23"/>
        <v>0.82321428571428568</v>
      </c>
      <c r="P173" s="1">
        <v>16</v>
      </c>
      <c r="Q173" s="8">
        <f t="shared" si="24"/>
        <v>0.8</v>
      </c>
      <c r="R173" s="1">
        <v>11</v>
      </c>
      <c r="S173" s="8">
        <f t="shared" si="25"/>
        <v>0.55000000000000004</v>
      </c>
      <c r="T173" s="1">
        <v>36</v>
      </c>
      <c r="U173" s="8">
        <f t="shared" si="26"/>
        <v>0.9</v>
      </c>
    </row>
    <row r="174" spans="1:21" ht="20.100000000000001" customHeight="1" thickBot="1" x14ac:dyDescent="0.25">
      <c r="A174" s="36">
        <f>_xlfn.AGGREGATE(3,5,$B$11:B174)</f>
        <v>164</v>
      </c>
      <c r="B174" s="37" t="s">
        <v>222</v>
      </c>
      <c r="C174" s="39">
        <v>4</v>
      </c>
      <c r="D174" s="1">
        <v>28</v>
      </c>
      <c r="E174" s="8">
        <f t="shared" si="18"/>
        <v>0.35</v>
      </c>
      <c r="F174" s="1">
        <v>26</v>
      </c>
      <c r="G174" s="8">
        <f t="shared" si="19"/>
        <v>0.43333333333333335</v>
      </c>
      <c r="H174" s="1">
        <v>27.5</v>
      </c>
      <c r="I174" s="8">
        <f t="shared" si="20"/>
        <v>0.6875</v>
      </c>
      <c r="J174" s="1">
        <v>17</v>
      </c>
      <c r="K174" s="8">
        <f t="shared" si="21"/>
        <v>0.28333333333333333</v>
      </c>
      <c r="L174" s="1">
        <v>11</v>
      </c>
      <c r="M174" s="1">
        <f t="shared" si="22"/>
        <v>0.27500000000000002</v>
      </c>
      <c r="N174" s="1">
        <v>109.5</v>
      </c>
      <c r="O174" s="8">
        <f t="shared" si="23"/>
        <v>0.39107142857142857</v>
      </c>
      <c r="P174" s="1">
        <v>16</v>
      </c>
      <c r="Q174" s="8">
        <f t="shared" si="24"/>
        <v>0.8</v>
      </c>
      <c r="R174" s="1">
        <v>8.5</v>
      </c>
      <c r="S174" s="8">
        <f t="shared" si="25"/>
        <v>0.42499999999999999</v>
      </c>
      <c r="T174" s="1">
        <v>28</v>
      </c>
      <c r="U174" s="8">
        <f t="shared" si="26"/>
        <v>0.7</v>
      </c>
    </row>
    <row r="175" spans="1:21" ht="20.100000000000001" customHeight="1" thickBot="1" x14ac:dyDescent="0.25">
      <c r="A175" s="36">
        <f>_xlfn.AGGREGATE(3,5,$B$11:B175)</f>
        <v>165</v>
      </c>
      <c r="B175" s="37" t="s">
        <v>223</v>
      </c>
      <c r="C175" s="38">
        <v>4</v>
      </c>
      <c r="D175" s="1">
        <v>51</v>
      </c>
      <c r="E175" s="8">
        <f t="shared" si="18"/>
        <v>0.63749999999999996</v>
      </c>
      <c r="F175" s="1">
        <v>30</v>
      </c>
      <c r="G175" s="8">
        <f t="shared" si="19"/>
        <v>0.5</v>
      </c>
      <c r="H175" s="1">
        <v>32</v>
      </c>
      <c r="I175" s="8">
        <f t="shared" si="20"/>
        <v>0.8</v>
      </c>
      <c r="J175" s="1">
        <v>30</v>
      </c>
      <c r="K175" s="8">
        <f t="shared" si="21"/>
        <v>0.5</v>
      </c>
      <c r="L175" s="1">
        <v>21</v>
      </c>
      <c r="M175" s="1">
        <f t="shared" si="22"/>
        <v>0.52500000000000002</v>
      </c>
      <c r="N175" s="1">
        <v>164</v>
      </c>
      <c r="O175" s="8">
        <f t="shared" si="23"/>
        <v>0.58571428571428574</v>
      </c>
      <c r="P175" s="1">
        <v>16</v>
      </c>
      <c r="Q175" s="8">
        <f t="shared" si="24"/>
        <v>0.8</v>
      </c>
      <c r="R175" s="1">
        <v>10</v>
      </c>
      <c r="S175" s="8">
        <f t="shared" si="25"/>
        <v>0.5</v>
      </c>
      <c r="T175" s="1">
        <v>34.5</v>
      </c>
      <c r="U175" s="8">
        <f t="shared" si="26"/>
        <v>0.86250000000000004</v>
      </c>
    </row>
    <row r="176" spans="1:21" ht="20.100000000000001" customHeight="1" thickBot="1" x14ac:dyDescent="0.25">
      <c r="A176" s="36">
        <f>_xlfn.AGGREGATE(3,5,$B$11:B176)</f>
        <v>166</v>
      </c>
      <c r="B176" s="37" t="s">
        <v>224</v>
      </c>
      <c r="C176" s="39">
        <v>4</v>
      </c>
      <c r="D176" s="1">
        <v>17</v>
      </c>
      <c r="E176" s="8">
        <f t="shared" si="18"/>
        <v>0.21249999999999999</v>
      </c>
      <c r="F176" s="1">
        <v>17</v>
      </c>
      <c r="G176" s="8">
        <f t="shared" si="19"/>
        <v>0.28333333333333333</v>
      </c>
      <c r="H176" s="1">
        <v>20.5</v>
      </c>
      <c r="I176" s="8">
        <f t="shared" si="20"/>
        <v>0.51249999999999996</v>
      </c>
      <c r="J176" s="1">
        <v>12.5</v>
      </c>
      <c r="K176" s="8">
        <f t="shared" si="21"/>
        <v>0.20833333333333334</v>
      </c>
      <c r="L176" s="1">
        <v>14</v>
      </c>
      <c r="M176" s="1">
        <f t="shared" si="22"/>
        <v>0.35</v>
      </c>
      <c r="N176" s="1">
        <v>81</v>
      </c>
      <c r="O176" s="8">
        <f t="shared" si="23"/>
        <v>0.28928571428571431</v>
      </c>
      <c r="P176" s="1">
        <v>16</v>
      </c>
      <c r="Q176" s="8">
        <f t="shared" si="24"/>
        <v>0.8</v>
      </c>
      <c r="R176" s="1">
        <v>8.5</v>
      </c>
      <c r="S176" s="8">
        <f t="shared" si="25"/>
        <v>0.42499999999999999</v>
      </c>
      <c r="T176" s="1">
        <v>27</v>
      </c>
      <c r="U176" s="8">
        <f t="shared" si="26"/>
        <v>0.67500000000000004</v>
      </c>
    </row>
    <row r="177" spans="1:21" ht="20.100000000000001" customHeight="1" thickBot="1" x14ac:dyDescent="0.25">
      <c r="A177" s="36">
        <f>_xlfn.AGGREGATE(3,5,$B$11:B177)</f>
        <v>167</v>
      </c>
      <c r="B177" s="37" t="s">
        <v>225</v>
      </c>
      <c r="C177" s="38">
        <v>4</v>
      </c>
      <c r="D177" s="1">
        <v>73</v>
      </c>
      <c r="E177" s="8">
        <f t="shared" si="18"/>
        <v>0.91249999999999998</v>
      </c>
      <c r="F177" s="1">
        <v>56</v>
      </c>
      <c r="G177" s="8">
        <f t="shared" si="19"/>
        <v>0.93333333333333335</v>
      </c>
      <c r="H177" s="1">
        <v>37</v>
      </c>
      <c r="I177" s="8">
        <f t="shared" si="20"/>
        <v>0.92500000000000004</v>
      </c>
      <c r="J177" s="1">
        <v>33.5</v>
      </c>
      <c r="K177" s="8">
        <f t="shared" si="21"/>
        <v>0.55833333333333335</v>
      </c>
      <c r="L177" s="1">
        <v>31.5</v>
      </c>
      <c r="M177" s="1">
        <f t="shared" si="22"/>
        <v>0.78749999999999998</v>
      </c>
      <c r="N177" s="1">
        <v>231</v>
      </c>
      <c r="O177" s="8">
        <f t="shared" si="23"/>
        <v>0.82499999999999996</v>
      </c>
      <c r="P177" s="1">
        <v>16</v>
      </c>
      <c r="Q177" s="8">
        <f t="shared" si="24"/>
        <v>0.8</v>
      </c>
      <c r="R177" s="1">
        <v>10.5</v>
      </c>
      <c r="S177" s="8">
        <f t="shared" si="25"/>
        <v>0.52500000000000002</v>
      </c>
      <c r="T177" s="1">
        <v>35</v>
      </c>
      <c r="U177" s="8">
        <f t="shared" si="26"/>
        <v>0.875</v>
      </c>
    </row>
    <row r="178" spans="1:21" ht="20.100000000000001" customHeight="1" thickBot="1" x14ac:dyDescent="0.25">
      <c r="A178" s="36">
        <f>_xlfn.AGGREGATE(3,5,$B$11:B178)</f>
        <v>168</v>
      </c>
      <c r="B178" s="37" t="s">
        <v>226</v>
      </c>
      <c r="C178" s="39">
        <v>4</v>
      </c>
      <c r="D178" s="1">
        <v>51</v>
      </c>
      <c r="E178" s="8">
        <f t="shared" si="18"/>
        <v>0.63749999999999996</v>
      </c>
      <c r="F178" s="1">
        <v>41</v>
      </c>
      <c r="G178" s="8">
        <f t="shared" si="19"/>
        <v>0.68333333333333335</v>
      </c>
      <c r="H178" s="1">
        <v>29</v>
      </c>
      <c r="I178" s="8">
        <f t="shared" si="20"/>
        <v>0.72499999999999998</v>
      </c>
      <c r="J178" s="1">
        <v>31</v>
      </c>
      <c r="K178" s="8">
        <f t="shared" si="21"/>
        <v>0.51666666666666672</v>
      </c>
      <c r="L178" s="1">
        <v>20</v>
      </c>
      <c r="M178" s="1">
        <f t="shared" si="22"/>
        <v>0.5</v>
      </c>
      <c r="N178" s="1">
        <v>172</v>
      </c>
      <c r="O178" s="8">
        <f t="shared" si="23"/>
        <v>0.61428571428571432</v>
      </c>
      <c r="P178" s="1">
        <v>16</v>
      </c>
      <c r="Q178" s="8">
        <f t="shared" si="24"/>
        <v>0.8</v>
      </c>
      <c r="R178" s="1">
        <v>10</v>
      </c>
      <c r="S178" s="8">
        <f t="shared" si="25"/>
        <v>0.5</v>
      </c>
      <c r="T178" s="1">
        <v>28</v>
      </c>
      <c r="U178" s="8">
        <f t="shared" si="26"/>
        <v>0.7</v>
      </c>
    </row>
    <row r="179" spans="1:21" ht="20.100000000000001" customHeight="1" thickBot="1" x14ac:dyDescent="0.25">
      <c r="A179" s="36">
        <f>_xlfn.AGGREGATE(3,5,$B$11:B179)</f>
        <v>169</v>
      </c>
      <c r="B179" s="37" t="s">
        <v>227</v>
      </c>
      <c r="C179" s="38">
        <v>4</v>
      </c>
      <c r="D179" s="1">
        <v>32.5</v>
      </c>
      <c r="E179" s="8">
        <f t="shared" si="18"/>
        <v>0.40625</v>
      </c>
      <c r="F179" s="1">
        <v>21.5</v>
      </c>
      <c r="G179" s="8">
        <f t="shared" si="19"/>
        <v>0.35833333333333334</v>
      </c>
      <c r="H179" s="1">
        <v>23</v>
      </c>
      <c r="I179" s="8">
        <f t="shared" si="20"/>
        <v>0.57499999999999996</v>
      </c>
      <c r="J179" s="1">
        <v>21.5</v>
      </c>
      <c r="K179" s="8">
        <f t="shared" si="21"/>
        <v>0.35833333333333334</v>
      </c>
      <c r="L179" s="1">
        <v>15</v>
      </c>
      <c r="M179" s="1">
        <f t="shared" si="22"/>
        <v>0.375</v>
      </c>
      <c r="N179" s="1">
        <v>113.5</v>
      </c>
      <c r="O179" s="8">
        <f t="shared" si="23"/>
        <v>0.40535714285714286</v>
      </c>
      <c r="P179" s="1">
        <v>16</v>
      </c>
      <c r="Q179" s="8">
        <f t="shared" si="24"/>
        <v>0.8</v>
      </c>
      <c r="R179" s="1">
        <v>7</v>
      </c>
      <c r="S179" s="8">
        <f t="shared" si="25"/>
        <v>0.35</v>
      </c>
      <c r="T179" s="1">
        <v>27</v>
      </c>
      <c r="U179" s="8">
        <f t="shared" si="26"/>
        <v>0.67500000000000004</v>
      </c>
    </row>
    <row r="180" spans="1:21" ht="20.100000000000001" customHeight="1" thickBot="1" x14ac:dyDescent="0.25">
      <c r="A180" s="36">
        <f>_xlfn.AGGREGATE(3,5,$B$11:B180)</f>
        <v>170</v>
      </c>
      <c r="B180" s="37" t="s">
        <v>228</v>
      </c>
      <c r="C180" s="39">
        <v>4</v>
      </c>
      <c r="D180" s="1">
        <v>10.5</v>
      </c>
      <c r="E180" s="8">
        <f t="shared" si="18"/>
        <v>0.13125000000000001</v>
      </c>
      <c r="F180" s="1">
        <v>6.5</v>
      </c>
      <c r="G180" s="8">
        <f t="shared" si="19"/>
        <v>0.10833333333333334</v>
      </c>
      <c r="H180" s="1">
        <v>15</v>
      </c>
      <c r="I180" s="8">
        <f t="shared" si="20"/>
        <v>0.375</v>
      </c>
      <c r="J180" s="1">
        <v>8</v>
      </c>
      <c r="K180" s="8">
        <f t="shared" si="21"/>
        <v>0.13333333333333333</v>
      </c>
      <c r="L180" s="1">
        <v>5</v>
      </c>
      <c r="M180" s="1">
        <f t="shared" si="22"/>
        <v>0.125</v>
      </c>
      <c r="N180" s="1">
        <v>45</v>
      </c>
      <c r="O180" s="8">
        <f t="shared" si="23"/>
        <v>0.16071428571428573</v>
      </c>
      <c r="P180" s="1">
        <v>15</v>
      </c>
      <c r="Q180" s="8">
        <f t="shared" si="24"/>
        <v>0.75</v>
      </c>
      <c r="R180" s="1">
        <v>13.5</v>
      </c>
      <c r="S180" s="8">
        <f t="shared" si="25"/>
        <v>0.67500000000000004</v>
      </c>
      <c r="T180" s="1">
        <v>20.5</v>
      </c>
      <c r="U180" s="8">
        <f t="shared" si="26"/>
        <v>0.51249999999999996</v>
      </c>
    </row>
    <row r="181" spans="1:21" ht="20.100000000000001" customHeight="1" thickBot="1" x14ac:dyDescent="0.25">
      <c r="A181" s="36">
        <f>_xlfn.AGGREGATE(3,5,$B$11:B181)</f>
        <v>171</v>
      </c>
      <c r="B181" s="37" t="s">
        <v>229</v>
      </c>
      <c r="C181" s="38">
        <v>4</v>
      </c>
      <c r="D181" s="1">
        <v>72</v>
      </c>
      <c r="E181" s="8">
        <f t="shared" si="18"/>
        <v>0.9</v>
      </c>
      <c r="F181" s="1">
        <v>30</v>
      </c>
      <c r="G181" s="8">
        <f t="shared" si="19"/>
        <v>0.5</v>
      </c>
      <c r="H181" s="1">
        <v>33</v>
      </c>
      <c r="I181" s="8">
        <f t="shared" si="20"/>
        <v>0.82499999999999996</v>
      </c>
      <c r="J181" s="1">
        <v>30</v>
      </c>
      <c r="K181" s="8">
        <f t="shared" si="21"/>
        <v>0.5</v>
      </c>
      <c r="L181" s="1">
        <v>30.5</v>
      </c>
      <c r="M181" s="1">
        <f t="shared" si="22"/>
        <v>0.76249999999999996</v>
      </c>
      <c r="N181" s="1">
        <v>195.5</v>
      </c>
      <c r="O181" s="8">
        <f t="shared" si="23"/>
        <v>0.69821428571428568</v>
      </c>
      <c r="P181" s="1">
        <v>16</v>
      </c>
      <c r="Q181" s="8">
        <f t="shared" si="24"/>
        <v>0.8</v>
      </c>
      <c r="R181" s="1">
        <v>12.5</v>
      </c>
      <c r="S181" s="8">
        <f t="shared" si="25"/>
        <v>0.625</v>
      </c>
      <c r="T181" s="1">
        <v>31</v>
      </c>
      <c r="U181" s="8">
        <f t="shared" si="26"/>
        <v>0.77500000000000002</v>
      </c>
    </row>
    <row r="182" spans="1:21" ht="20.100000000000001" customHeight="1" thickBot="1" x14ac:dyDescent="0.25">
      <c r="A182" s="36">
        <f>_xlfn.AGGREGATE(3,5,$B$11:B182)</f>
        <v>172</v>
      </c>
      <c r="B182" s="37" t="s">
        <v>230</v>
      </c>
      <c r="C182" s="39">
        <v>4</v>
      </c>
      <c r="D182" s="1">
        <v>68</v>
      </c>
      <c r="E182" s="8">
        <f t="shared" si="18"/>
        <v>0.85</v>
      </c>
      <c r="F182" s="1">
        <v>30</v>
      </c>
      <c r="G182" s="8">
        <f t="shared" si="19"/>
        <v>0.5</v>
      </c>
      <c r="H182" s="1">
        <v>32</v>
      </c>
      <c r="I182" s="8">
        <f t="shared" si="20"/>
        <v>0.8</v>
      </c>
      <c r="J182" s="1">
        <v>30</v>
      </c>
      <c r="K182" s="8">
        <f t="shared" si="21"/>
        <v>0.5</v>
      </c>
      <c r="L182" s="1">
        <v>31</v>
      </c>
      <c r="M182" s="1">
        <f t="shared" si="22"/>
        <v>0.77500000000000002</v>
      </c>
      <c r="N182" s="1">
        <v>191</v>
      </c>
      <c r="O182" s="8">
        <f t="shared" si="23"/>
        <v>0.68214285714285716</v>
      </c>
      <c r="P182" s="1">
        <v>17</v>
      </c>
      <c r="Q182" s="8">
        <f t="shared" si="24"/>
        <v>0.85</v>
      </c>
      <c r="R182" s="1">
        <v>12.5</v>
      </c>
      <c r="S182" s="8">
        <f t="shared" si="25"/>
        <v>0.625</v>
      </c>
      <c r="T182" s="1">
        <v>29</v>
      </c>
      <c r="U182" s="8">
        <f t="shared" si="26"/>
        <v>0.72499999999999998</v>
      </c>
    </row>
    <row r="183" spans="1:21" ht="20.100000000000001" customHeight="1" thickBot="1" x14ac:dyDescent="0.25">
      <c r="A183" s="36">
        <f>_xlfn.AGGREGATE(3,5,$B$11:B183)</f>
        <v>173</v>
      </c>
      <c r="B183" s="37" t="s">
        <v>231</v>
      </c>
      <c r="C183" s="38">
        <v>4</v>
      </c>
      <c r="D183" s="1">
        <v>33.5</v>
      </c>
      <c r="E183" s="8">
        <f t="shared" si="18"/>
        <v>0.41875000000000001</v>
      </c>
      <c r="F183" s="1">
        <v>17</v>
      </c>
      <c r="G183" s="8">
        <f t="shared" si="19"/>
        <v>0.28333333333333333</v>
      </c>
      <c r="H183" s="1">
        <v>24</v>
      </c>
      <c r="I183" s="8">
        <f t="shared" si="20"/>
        <v>0.6</v>
      </c>
      <c r="J183" s="1">
        <v>18</v>
      </c>
      <c r="K183" s="8">
        <f t="shared" si="21"/>
        <v>0.3</v>
      </c>
      <c r="L183" s="1">
        <v>17.5</v>
      </c>
      <c r="M183" s="1">
        <f t="shared" si="22"/>
        <v>0.4375</v>
      </c>
      <c r="N183" s="1">
        <v>110</v>
      </c>
      <c r="O183" s="8">
        <f t="shared" si="23"/>
        <v>0.39285714285714285</v>
      </c>
      <c r="P183" s="1">
        <v>16</v>
      </c>
      <c r="Q183" s="8">
        <f t="shared" si="24"/>
        <v>0.8</v>
      </c>
      <c r="R183" s="1">
        <v>10.5</v>
      </c>
      <c r="S183" s="8">
        <f t="shared" si="25"/>
        <v>0.52500000000000002</v>
      </c>
      <c r="T183" s="1">
        <v>25</v>
      </c>
      <c r="U183" s="8">
        <f t="shared" si="26"/>
        <v>0.625</v>
      </c>
    </row>
    <row r="184" spans="1:21" ht="20.100000000000001" customHeight="1" thickBot="1" x14ac:dyDescent="0.25">
      <c r="A184" s="36">
        <f>_xlfn.AGGREGATE(3,5,$B$11:B184)</f>
        <v>174</v>
      </c>
      <c r="B184" s="37" t="s">
        <v>232</v>
      </c>
      <c r="C184" s="39">
        <v>4</v>
      </c>
      <c r="D184" s="1">
        <v>8</v>
      </c>
      <c r="E184" s="8">
        <f t="shared" si="18"/>
        <v>0.1</v>
      </c>
      <c r="F184" s="1">
        <v>13.5</v>
      </c>
      <c r="G184" s="8">
        <f t="shared" si="19"/>
        <v>0.22500000000000001</v>
      </c>
      <c r="H184" s="1">
        <v>17.5</v>
      </c>
      <c r="I184" s="8">
        <f t="shared" si="20"/>
        <v>0.4375</v>
      </c>
      <c r="J184" s="1">
        <v>11.5</v>
      </c>
      <c r="K184" s="8">
        <f t="shared" si="21"/>
        <v>0.19166666666666668</v>
      </c>
      <c r="L184" s="1">
        <v>11.5</v>
      </c>
      <c r="M184" s="1">
        <f t="shared" si="22"/>
        <v>0.28749999999999998</v>
      </c>
      <c r="N184" s="1">
        <v>62</v>
      </c>
      <c r="O184" s="8">
        <f t="shared" si="23"/>
        <v>0.22142857142857142</v>
      </c>
      <c r="P184" s="1">
        <v>15</v>
      </c>
      <c r="Q184" s="8">
        <f t="shared" si="24"/>
        <v>0.75</v>
      </c>
      <c r="R184" s="1">
        <v>11</v>
      </c>
      <c r="S184" s="8">
        <f t="shared" si="25"/>
        <v>0.55000000000000004</v>
      </c>
      <c r="T184" s="1">
        <v>24</v>
      </c>
      <c r="U184" s="8">
        <f t="shared" si="26"/>
        <v>0.6</v>
      </c>
    </row>
    <row r="185" spans="1:21" ht="20.100000000000001" customHeight="1" thickBot="1" x14ac:dyDescent="0.25">
      <c r="A185" s="36">
        <f>_xlfn.AGGREGATE(3,5,$B$11:B185)</f>
        <v>175</v>
      </c>
      <c r="B185" s="37" t="s">
        <v>233</v>
      </c>
      <c r="C185" s="38">
        <v>5</v>
      </c>
      <c r="D185" s="1">
        <v>22</v>
      </c>
      <c r="E185" s="8">
        <f t="shared" si="18"/>
        <v>0.27500000000000002</v>
      </c>
      <c r="F185" s="1">
        <v>15.5</v>
      </c>
      <c r="G185" s="8">
        <f t="shared" si="19"/>
        <v>0.25833333333333336</v>
      </c>
      <c r="H185" s="1">
        <v>22.5</v>
      </c>
      <c r="I185" s="8">
        <f t="shared" si="20"/>
        <v>0.5625</v>
      </c>
      <c r="J185" s="1">
        <v>16.5</v>
      </c>
      <c r="K185" s="8">
        <f t="shared" si="21"/>
        <v>0.27500000000000002</v>
      </c>
      <c r="L185" s="1">
        <v>18</v>
      </c>
      <c r="M185" s="1">
        <f t="shared" si="22"/>
        <v>0.45</v>
      </c>
      <c r="N185" s="1">
        <v>94.5</v>
      </c>
      <c r="O185" s="8">
        <f t="shared" si="23"/>
        <v>0.33750000000000002</v>
      </c>
      <c r="P185" s="1">
        <v>16</v>
      </c>
      <c r="Q185" s="8">
        <f t="shared" si="24"/>
        <v>0.8</v>
      </c>
      <c r="R185" s="1">
        <v>12.5</v>
      </c>
      <c r="S185" s="8">
        <f t="shared" si="25"/>
        <v>0.625</v>
      </c>
      <c r="T185" s="1">
        <v>24.5</v>
      </c>
      <c r="U185" s="8">
        <f t="shared" si="26"/>
        <v>0.61250000000000004</v>
      </c>
    </row>
    <row r="186" spans="1:21" ht="20.100000000000001" customHeight="1" thickBot="1" x14ac:dyDescent="0.25">
      <c r="A186" s="36">
        <f>_xlfn.AGGREGATE(3,5,$B$11:B186)</f>
        <v>176</v>
      </c>
      <c r="B186" s="37" t="s">
        <v>234</v>
      </c>
      <c r="C186" s="39">
        <v>5</v>
      </c>
      <c r="D186" s="1">
        <v>47</v>
      </c>
      <c r="E186" s="8">
        <f t="shared" si="18"/>
        <v>0.58750000000000002</v>
      </c>
      <c r="F186" s="1">
        <v>32.5</v>
      </c>
      <c r="G186" s="8">
        <f t="shared" si="19"/>
        <v>0.54166666666666663</v>
      </c>
      <c r="H186" s="1">
        <v>28.5</v>
      </c>
      <c r="I186" s="8">
        <f t="shared" si="20"/>
        <v>0.71250000000000002</v>
      </c>
      <c r="J186" s="1">
        <v>36</v>
      </c>
      <c r="K186" s="8">
        <f t="shared" si="21"/>
        <v>0.6</v>
      </c>
      <c r="L186" s="1">
        <v>25.5</v>
      </c>
      <c r="M186" s="1">
        <f t="shared" si="22"/>
        <v>0.63749999999999996</v>
      </c>
      <c r="N186" s="1">
        <v>169.5</v>
      </c>
      <c r="O186" s="8">
        <f t="shared" si="23"/>
        <v>0.60535714285714282</v>
      </c>
      <c r="P186" s="1">
        <v>17</v>
      </c>
      <c r="Q186" s="8">
        <f t="shared" si="24"/>
        <v>0.85</v>
      </c>
      <c r="R186" s="1">
        <v>15</v>
      </c>
      <c r="S186" s="8">
        <f t="shared" si="25"/>
        <v>0.75</v>
      </c>
      <c r="T186" s="1">
        <v>27</v>
      </c>
      <c r="U186" s="8">
        <f t="shared" si="26"/>
        <v>0.67500000000000004</v>
      </c>
    </row>
    <row r="187" spans="1:21" ht="20.100000000000001" customHeight="1" thickBot="1" x14ac:dyDescent="0.25">
      <c r="A187" s="36">
        <f>_xlfn.AGGREGATE(3,5,$B$11:B187)</f>
        <v>177</v>
      </c>
      <c r="B187" s="37" t="s">
        <v>235</v>
      </c>
      <c r="C187" s="38">
        <v>5</v>
      </c>
      <c r="D187" s="1">
        <v>40</v>
      </c>
      <c r="E187" s="8">
        <f t="shared" si="18"/>
        <v>0.5</v>
      </c>
      <c r="F187" s="1">
        <v>23</v>
      </c>
      <c r="G187" s="8">
        <f t="shared" si="19"/>
        <v>0.38333333333333336</v>
      </c>
      <c r="H187" s="1">
        <v>30.5</v>
      </c>
      <c r="I187" s="8">
        <f t="shared" si="20"/>
        <v>0.76249999999999996</v>
      </c>
      <c r="J187" s="1">
        <v>19.5</v>
      </c>
      <c r="K187" s="8">
        <f t="shared" si="21"/>
        <v>0.32500000000000001</v>
      </c>
      <c r="L187" s="1">
        <v>17</v>
      </c>
      <c r="M187" s="1">
        <f t="shared" si="22"/>
        <v>0.42499999999999999</v>
      </c>
      <c r="N187" s="1">
        <v>130</v>
      </c>
      <c r="O187" s="8">
        <f t="shared" si="23"/>
        <v>0.4642857142857143</v>
      </c>
      <c r="P187" s="1">
        <v>16</v>
      </c>
      <c r="Q187" s="8">
        <f t="shared" si="24"/>
        <v>0.8</v>
      </c>
      <c r="R187" s="1">
        <v>13.5</v>
      </c>
      <c r="S187" s="8">
        <f t="shared" si="25"/>
        <v>0.67500000000000004</v>
      </c>
      <c r="T187" s="1">
        <v>29</v>
      </c>
      <c r="U187" s="8">
        <f t="shared" si="26"/>
        <v>0.72499999999999998</v>
      </c>
    </row>
    <row r="188" spans="1:21" ht="20.100000000000001" customHeight="1" thickBot="1" x14ac:dyDescent="0.25">
      <c r="A188" s="36">
        <f>_xlfn.AGGREGATE(3,5,$B$11:B188)</f>
        <v>178</v>
      </c>
      <c r="B188" s="37" t="s">
        <v>236</v>
      </c>
      <c r="C188" s="39">
        <v>5</v>
      </c>
      <c r="D188" s="1">
        <v>15.5</v>
      </c>
      <c r="E188" s="8">
        <f t="shared" si="18"/>
        <v>0.19375000000000001</v>
      </c>
      <c r="F188" s="1">
        <v>16.5</v>
      </c>
      <c r="G188" s="8">
        <f t="shared" si="19"/>
        <v>0.27500000000000002</v>
      </c>
      <c r="H188" s="1">
        <v>26</v>
      </c>
      <c r="I188" s="8">
        <f t="shared" si="20"/>
        <v>0.65</v>
      </c>
      <c r="J188" s="1">
        <v>16</v>
      </c>
      <c r="K188" s="8">
        <f t="shared" si="21"/>
        <v>0.26666666666666666</v>
      </c>
      <c r="L188" s="1">
        <v>13</v>
      </c>
      <c r="M188" s="1">
        <f t="shared" si="22"/>
        <v>0.32500000000000001</v>
      </c>
      <c r="N188" s="1">
        <v>87</v>
      </c>
      <c r="O188" s="8">
        <f t="shared" si="23"/>
        <v>0.31071428571428572</v>
      </c>
      <c r="P188" s="1">
        <v>15</v>
      </c>
      <c r="Q188" s="8">
        <f t="shared" si="24"/>
        <v>0.75</v>
      </c>
      <c r="R188" s="1">
        <v>13</v>
      </c>
      <c r="S188" s="8">
        <f t="shared" si="25"/>
        <v>0.65</v>
      </c>
      <c r="T188" s="1">
        <v>25.5</v>
      </c>
      <c r="U188" s="8">
        <f t="shared" si="26"/>
        <v>0.63749999999999996</v>
      </c>
    </row>
    <row r="189" spans="1:21" ht="20.100000000000001" customHeight="1" thickBot="1" x14ac:dyDescent="0.25">
      <c r="A189" s="36">
        <f>_xlfn.AGGREGATE(3,5,$B$11:B189)</f>
        <v>179</v>
      </c>
      <c r="B189" s="37" t="s">
        <v>237</v>
      </c>
      <c r="C189" s="38">
        <v>5</v>
      </c>
      <c r="D189" s="1">
        <v>76</v>
      </c>
      <c r="E189" s="8">
        <f t="shared" si="18"/>
        <v>0.95</v>
      </c>
      <c r="F189" s="1">
        <v>51</v>
      </c>
      <c r="G189" s="8">
        <f t="shared" si="19"/>
        <v>0.85</v>
      </c>
      <c r="H189" s="1">
        <v>34.5</v>
      </c>
      <c r="I189" s="8">
        <f t="shared" si="20"/>
        <v>0.86250000000000004</v>
      </c>
      <c r="J189" s="1">
        <v>41.5</v>
      </c>
      <c r="K189" s="8">
        <f t="shared" si="21"/>
        <v>0.69166666666666665</v>
      </c>
      <c r="L189" s="1">
        <v>34.5</v>
      </c>
      <c r="M189" s="1">
        <f t="shared" si="22"/>
        <v>0.86250000000000004</v>
      </c>
      <c r="N189" s="1">
        <v>237.5</v>
      </c>
      <c r="O189" s="8">
        <f t="shared" si="23"/>
        <v>0.8482142857142857</v>
      </c>
      <c r="P189" s="1">
        <v>15</v>
      </c>
      <c r="Q189" s="8">
        <f t="shared" si="24"/>
        <v>0.75</v>
      </c>
      <c r="R189" s="1">
        <v>14</v>
      </c>
      <c r="S189" s="8">
        <f t="shared" si="25"/>
        <v>0.7</v>
      </c>
      <c r="T189" s="1">
        <v>33</v>
      </c>
      <c r="U189" s="8">
        <f t="shared" si="26"/>
        <v>0.82499999999999996</v>
      </c>
    </row>
    <row r="190" spans="1:21" ht="20.100000000000001" customHeight="1" thickBot="1" x14ac:dyDescent="0.25">
      <c r="A190" s="36">
        <f>_xlfn.AGGREGATE(3,5,$B$11:B190)</f>
        <v>180</v>
      </c>
      <c r="B190" s="37" t="s">
        <v>238</v>
      </c>
      <c r="C190" s="39">
        <v>5</v>
      </c>
      <c r="D190" s="1">
        <v>17.5</v>
      </c>
      <c r="E190" s="8">
        <f t="shared" si="18"/>
        <v>0.21875</v>
      </c>
      <c r="F190" s="1">
        <v>21</v>
      </c>
      <c r="G190" s="8">
        <f t="shared" si="19"/>
        <v>0.35</v>
      </c>
      <c r="H190" s="1">
        <v>27.5</v>
      </c>
      <c r="I190" s="8">
        <f t="shared" si="20"/>
        <v>0.6875</v>
      </c>
      <c r="J190" s="1">
        <v>23.5</v>
      </c>
      <c r="K190" s="8">
        <f t="shared" si="21"/>
        <v>0.39166666666666666</v>
      </c>
      <c r="L190" s="1">
        <v>15.5</v>
      </c>
      <c r="M190" s="1">
        <f t="shared" si="22"/>
        <v>0.38750000000000001</v>
      </c>
      <c r="N190" s="1">
        <v>105</v>
      </c>
      <c r="O190" s="8">
        <f t="shared" si="23"/>
        <v>0.375</v>
      </c>
      <c r="P190" s="1">
        <v>15</v>
      </c>
      <c r="Q190" s="8">
        <f t="shared" si="24"/>
        <v>0.75</v>
      </c>
      <c r="R190" s="1">
        <v>11.5</v>
      </c>
      <c r="S190" s="8">
        <f t="shared" si="25"/>
        <v>0.57499999999999996</v>
      </c>
      <c r="T190" s="1">
        <v>26</v>
      </c>
      <c r="U190" s="8">
        <f t="shared" si="26"/>
        <v>0.65</v>
      </c>
    </row>
    <row r="191" spans="1:21" ht="20.100000000000001" customHeight="1" thickBot="1" x14ac:dyDescent="0.25">
      <c r="A191" s="36">
        <f>_xlfn.AGGREGATE(3,5,$B$11:B191)</f>
        <v>181</v>
      </c>
      <c r="B191" s="37" t="s">
        <v>239</v>
      </c>
      <c r="C191" s="38">
        <v>5</v>
      </c>
      <c r="D191" s="1">
        <v>37.5</v>
      </c>
      <c r="E191" s="8">
        <f t="shared" si="18"/>
        <v>0.46875</v>
      </c>
      <c r="F191" s="1">
        <v>35</v>
      </c>
      <c r="G191" s="8">
        <f t="shared" si="19"/>
        <v>0.58333333333333337</v>
      </c>
      <c r="H191" s="1">
        <v>31.5</v>
      </c>
      <c r="I191" s="8">
        <f t="shared" si="20"/>
        <v>0.78749999999999998</v>
      </c>
      <c r="J191" s="1">
        <v>21.5</v>
      </c>
      <c r="K191" s="8">
        <f t="shared" si="21"/>
        <v>0.35833333333333334</v>
      </c>
      <c r="L191" s="1">
        <v>17.5</v>
      </c>
      <c r="M191" s="1">
        <f t="shared" si="22"/>
        <v>0.4375</v>
      </c>
      <c r="N191" s="1">
        <v>143</v>
      </c>
      <c r="O191" s="8">
        <f t="shared" si="23"/>
        <v>0.51071428571428568</v>
      </c>
      <c r="P191" s="1">
        <v>14</v>
      </c>
      <c r="Q191" s="8">
        <f t="shared" si="24"/>
        <v>0.7</v>
      </c>
      <c r="R191" s="1">
        <v>9</v>
      </c>
      <c r="S191" s="8">
        <f t="shared" si="25"/>
        <v>0.45</v>
      </c>
      <c r="T191" s="1">
        <v>29</v>
      </c>
      <c r="U191" s="8">
        <f t="shared" si="26"/>
        <v>0.72499999999999998</v>
      </c>
    </row>
    <row r="192" spans="1:21" ht="20.100000000000001" customHeight="1" thickBot="1" x14ac:dyDescent="0.25">
      <c r="A192" s="36">
        <f>_xlfn.AGGREGATE(3,5,$B$11:B192)</f>
        <v>182</v>
      </c>
      <c r="B192" s="37" t="s">
        <v>240</v>
      </c>
      <c r="C192" s="39">
        <v>5</v>
      </c>
      <c r="D192" s="1">
        <v>67</v>
      </c>
      <c r="E192" s="8">
        <f t="shared" si="18"/>
        <v>0.83750000000000002</v>
      </c>
      <c r="F192" s="1">
        <v>46</v>
      </c>
      <c r="G192" s="8">
        <f t="shared" si="19"/>
        <v>0.76666666666666672</v>
      </c>
      <c r="H192" s="1">
        <v>34.5</v>
      </c>
      <c r="I192" s="8">
        <f t="shared" si="20"/>
        <v>0.86250000000000004</v>
      </c>
      <c r="J192" s="1">
        <v>37.5</v>
      </c>
      <c r="K192" s="8">
        <f t="shared" si="21"/>
        <v>0.625</v>
      </c>
      <c r="L192" s="1">
        <v>37</v>
      </c>
      <c r="M192" s="1">
        <f t="shared" si="22"/>
        <v>0.92500000000000004</v>
      </c>
      <c r="N192" s="1">
        <v>222</v>
      </c>
      <c r="O192" s="8">
        <f t="shared" si="23"/>
        <v>0.79285714285714282</v>
      </c>
      <c r="P192" s="1">
        <v>15</v>
      </c>
      <c r="Q192" s="8">
        <f t="shared" si="24"/>
        <v>0.75</v>
      </c>
      <c r="R192" s="1">
        <v>13.5</v>
      </c>
      <c r="S192" s="8">
        <f t="shared" si="25"/>
        <v>0.67500000000000004</v>
      </c>
      <c r="T192" s="1">
        <v>35</v>
      </c>
      <c r="U192" s="8">
        <f t="shared" si="26"/>
        <v>0.875</v>
      </c>
    </row>
    <row r="193" spans="1:21" ht="20.100000000000001" customHeight="1" thickBot="1" x14ac:dyDescent="0.25">
      <c r="A193" s="36">
        <f>_xlfn.AGGREGATE(3,5,$B$11:B193)</f>
        <v>183</v>
      </c>
      <c r="B193" s="37" t="s">
        <v>241</v>
      </c>
      <c r="C193" s="38">
        <v>5</v>
      </c>
      <c r="D193" s="1">
        <v>13</v>
      </c>
      <c r="E193" s="8">
        <f t="shared" si="18"/>
        <v>0.16250000000000001</v>
      </c>
      <c r="F193" s="1">
        <v>8</v>
      </c>
      <c r="G193" s="8">
        <f t="shared" si="19"/>
        <v>0.13333333333333333</v>
      </c>
      <c r="H193" s="1">
        <v>20</v>
      </c>
      <c r="I193" s="8">
        <f t="shared" si="20"/>
        <v>0.5</v>
      </c>
      <c r="J193" s="1">
        <v>6</v>
      </c>
      <c r="K193" s="8">
        <f t="shared" si="21"/>
        <v>0.1</v>
      </c>
      <c r="L193" s="1">
        <v>9</v>
      </c>
      <c r="M193" s="1">
        <f t="shared" si="22"/>
        <v>0.22500000000000001</v>
      </c>
      <c r="N193" s="1">
        <v>56</v>
      </c>
      <c r="O193" s="8">
        <f t="shared" si="23"/>
        <v>0.2</v>
      </c>
      <c r="P193" s="1">
        <v>15</v>
      </c>
      <c r="Q193" s="8">
        <f t="shared" si="24"/>
        <v>0.75</v>
      </c>
      <c r="R193" s="1">
        <v>7.5</v>
      </c>
      <c r="S193" s="8">
        <f t="shared" si="25"/>
        <v>0.375</v>
      </c>
      <c r="T193" s="1">
        <v>21</v>
      </c>
      <c r="U193" s="8">
        <f t="shared" si="26"/>
        <v>0.52500000000000002</v>
      </c>
    </row>
    <row r="194" spans="1:21" ht="20.100000000000001" customHeight="1" thickBot="1" x14ac:dyDescent="0.25">
      <c r="A194" s="36">
        <f>_xlfn.AGGREGATE(3,5,$B$11:B194)</f>
        <v>184</v>
      </c>
      <c r="B194" s="37" t="s">
        <v>242</v>
      </c>
      <c r="C194" s="39">
        <v>5</v>
      </c>
      <c r="D194" s="1">
        <v>13.5</v>
      </c>
      <c r="E194" s="8">
        <f t="shared" si="18"/>
        <v>0.16875000000000001</v>
      </c>
      <c r="F194" s="1">
        <v>14</v>
      </c>
      <c r="G194" s="8">
        <f t="shared" si="19"/>
        <v>0.23333333333333334</v>
      </c>
      <c r="H194" s="1">
        <v>16</v>
      </c>
      <c r="I194" s="8">
        <f t="shared" si="20"/>
        <v>0.4</v>
      </c>
      <c r="J194" s="1">
        <v>14.5</v>
      </c>
      <c r="K194" s="8">
        <f t="shared" si="21"/>
        <v>0.24166666666666667</v>
      </c>
      <c r="L194" s="1">
        <v>8.5</v>
      </c>
      <c r="M194" s="1">
        <f t="shared" si="22"/>
        <v>0.21249999999999999</v>
      </c>
      <c r="N194" s="1">
        <v>66.5</v>
      </c>
      <c r="O194" s="8">
        <f t="shared" si="23"/>
        <v>0.23749999999999999</v>
      </c>
      <c r="P194" s="1">
        <v>15</v>
      </c>
      <c r="Q194" s="8">
        <f t="shared" si="24"/>
        <v>0.75</v>
      </c>
      <c r="R194" s="1">
        <v>11</v>
      </c>
      <c r="S194" s="8">
        <f t="shared" si="25"/>
        <v>0.55000000000000004</v>
      </c>
      <c r="T194" s="1">
        <v>18</v>
      </c>
      <c r="U194" s="8">
        <f t="shared" si="26"/>
        <v>0.45</v>
      </c>
    </row>
    <row r="195" spans="1:21" ht="20.100000000000001" customHeight="1" thickBot="1" x14ac:dyDescent="0.25">
      <c r="A195" s="36">
        <f>_xlfn.AGGREGATE(3,5,$B$11:B195)</f>
        <v>185</v>
      </c>
      <c r="B195" s="37" t="s">
        <v>243</v>
      </c>
      <c r="C195" s="38">
        <v>5</v>
      </c>
      <c r="D195" s="1">
        <v>11.5</v>
      </c>
      <c r="E195" s="8">
        <f t="shared" si="18"/>
        <v>0.14374999999999999</v>
      </c>
      <c r="F195" s="1">
        <v>11</v>
      </c>
      <c r="G195" s="8">
        <f t="shared" si="19"/>
        <v>0.18333333333333332</v>
      </c>
      <c r="H195" s="1">
        <v>20.5</v>
      </c>
      <c r="I195" s="8">
        <f t="shared" si="20"/>
        <v>0.51249999999999996</v>
      </c>
      <c r="J195" s="1">
        <v>13</v>
      </c>
      <c r="K195" s="8">
        <f t="shared" si="21"/>
        <v>0.21666666666666667</v>
      </c>
      <c r="L195" s="1">
        <v>13.5</v>
      </c>
      <c r="M195" s="1">
        <f t="shared" si="22"/>
        <v>0.33750000000000002</v>
      </c>
      <c r="N195" s="1">
        <v>69.5</v>
      </c>
      <c r="O195" s="8">
        <f t="shared" si="23"/>
        <v>0.24821428571428572</v>
      </c>
      <c r="P195" s="1">
        <v>13</v>
      </c>
      <c r="Q195" s="8">
        <f t="shared" si="24"/>
        <v>0.65</v>
      </c>
      <c r="R195" s="1">
        <v>11</v>
      </c>
      <c r="S195" s="8">
        <f t="shared" si="25"/>
        <v>0.55000000000000004</v>
      </c>
      <c r="T195" s="1">
        <v>20.5</v>
      </c>
      <c r="U195" s="8">
        <f t="shared" si="26"/>
        <v>0.51249999999999996</v>
      </c>
    </row>
    <row r="196" spans="1:21" ht="20.100000000000001" customHeight="1" thickBot="1" x14ac:dyDescent="0.25">
      <c r="A196" s="36">
        <f>_xlfn.AGGREGATE(3,5,$B$11:B196)</f>
        <v>186</v>
      </c>
      <c r="B196" s="37" t="s">
        <v>244</v>
      </c>
      <c r="C196" s="39">
        <v>5</v>
      </c>
      <c r="D196" s="1">
        <v>3</v>
      </c>
      <c r="E196" s="8">
        <f t="shared" si="18"/>
        <v>3.7499999999999999E-2</v>
      </c>
      <c r="F196" s="1">
        <v>13</v>
      </c>
      <c r="G196" s="8">
        <f t="shared" si="19"/>
        <v>0.21666666666666667</v>
      </c>
      <c r="H196" s="1">
        <v>22</v>
      </c>
      <c r="I196" s="8">
        <f t="shared" si="20"/>
        <v>0.55000000000000004</v>
      </c>
      <c r="J196" s="1">
        <v>12.5</v>
      </c>
      <c r="K196" s="8">
        <f t="shared" si="21"/>
        <v>0.20833333333333334</v>
      </c>
      <c r="L196" s="1">
        <v>15.5</v>
      </c>
      <c r="M196" s="1">
        <f t="shared" si="22"/>
        <v>0.38750000000000001</v>
      </c>
      <c r="N196" s="1">
        <v>66</v>
      </c>
      <c r="O196" s="8">
        <f t="shared" si="23"/>
        <v>0.23571428571428571</v>
      </c>
      <c r="P196" s="1">
        <v>14</v>
      </c>
      <c r="Q196" s="8">
        <f t="shared" si="24"/>
        <v>0.7</v>
      </c>
      <c r="R196" s="1">
        <v>10.5</v>
      </c>
      <c r="S196" s="8">
        <f t="shared" si="25"/>
        <v>0.52500000000000002</v>
      </c>
      <c r="T196" s="1">
        <v>22</v>
      </c>
      <c r="U196" s="8">
        <f t="shared" si="26"/>
        <v>0.55000000000000004</v>
      </c>
    </row>
    <row r="197" spans="1:21" ht="20.100000000000001" customHeight="1" thickBot="1" x14ac:dyDescent="0.25">
      <c r="A197" s="36">
        <f>_xlfn.AGGREGATE(3,5,$B$11:B197)</f>
        <v>187</v>
      </c>
      <c r="B197" s="37" t="s">
        <v>245</v>
      </c>
      <c r="C197" s="38">
        <v>5</v>
      </c>
      <c r="D197" s="1">
        <v>49.5</v>
      </c>
      <c r="E197" s="8">
        <f t="shared" si="18"/>
        <v>0.61875000000000002</v>
      </c>
      <c r="F197" s="1">
        <v>37</v>
      </c>
      <c r="G197" s="8">
        <f t="shared" si="19"/>
        <v>0.6166666666666667</v>
      </c>
      <c r="H197" s="1">
        <v>31</v>
      </c>
      <c r="I197" s="8">
        <f t="shared" si="20"/>
        <v>0.77500000000000002</v>
      </c>
      <c r="J197" s="1">
        <v>30.5</v>
      </c>
      <c r="K197" s="8">
        <f t="shared" si="21"/>
        <v>0.5083333333333333</v>
      </c>
      <c r="L197" s="1">
        <v>22.5</v>
      </c>
      <c r="M197" s="1">
        <f t="shared" si="22"/>
        <v>0.5625</v>
      </c>
      <c r="N197" s="1">
        <v>170.5</v>
      </c>
      <c r="O197" s="8">
        <f t="shared" si="23"/>
        <v>0.60892857142857137</v>
      </c>
      <c r="P197" s="1">
        <v>15</v>
      </c>
      <c r="Q197" s="8">
        <f t="shared" si="24"/>
        <v>0.75</v>
      </c>
      <c r="R197" s="1">
        <v>10</v>
      </c>
      <c r="S197" s="8">
        <f t="shared" si="25"/>
        <v>0.5</v>
      </c>
      <c r="T197" s="1">
        <v>26.5</v>
      </c>
      <c r="U197" s="8">
        <f t="shared" si="26"/>
        <v>0.66249999999999998</v>
      </c>
    </row>
    <row r="198" spans="1:21" ht="20.100000000000001" customHeight="1" thickBot="1" x14ac:dyDescent="0.25">
      <c r="A198" s="36">
        <f>_xlfn.AGGREGATE(3,5,$B$11:B198)</f>
        <v>188</v>
      </c>
      <c r="B198" s="37" t="s">
        <v>246</v>
      </c>
      <c r="C198" s="39">
        <v>5</v>
      </c>
      <c r="D198" s="1">
        <v>4.5</v>
      </c>
      <c r="E198" s="8">
        <f t="shared" si="18"/>
        <v>5.6250000000000001E-2</v>
      </c>
      <c r="F198" s="1">
        <v>11.5</v>
      </c>
      <c r="G198" s="8">
        <f t="shared" si="19"/>
        <v>0.19166666666666668</v>
      </c>
      <c r="H198" s="1">
        <v>17</v>
      </c>
      <c r="I198" s="8">
        <f t="shared" si="20"/>
        <v>0.42499999999999999</v>
      </c>
      <c r="J198" s="1">
        <v>8</v>
      </c>
      <c r="K198" s="8">
        <f t="shared" si="21"/>
        <v>0.13333333333333333</v>
      </c>
      <c r="L198" s="1">
        <v>8</v>
      </c>
      <c r="M198" s="1">
        <f t="shared" si="22"/>
        <v>0.2</v>
      </c>
      <c r="N198" s="1">
        <v>49</v>
      </c>
      <c r="O198" s="8">
        <f t="shared" si="23"/>
        <v>0.17499999999999999</v>
      </c>
      <c r="P198" s="1">
        <v>15</v>
      </c>
      <c r="Q198" s="8">
        <f t="shared" si="24"/>
        <v>0.75</v>
      </c>
      <c r="R198" s="1">
        <v>10.5</v>
      </c>
      <c r="S198" s="8">
        <f t="shared" si="25"/>
        <v>0.52500000000000002</v>
      </c>
      <c r="T198" s="1">
        <v>20.5</v>
      </c>
      <c r="U198" s="8">
        <f t="shared" si="26"/>
        <v>0.51249999999999996</v>
      </c>
    </row>
    <row r="199" spans="1:21" ht="20.100000000000001" customHeight="1" thickBot="1" x14ac:dyDescent="0.25">
      <c r="A199" s="36">
        <f>_xlfn.AGGREGATE(3,5,$B$11:B199)</f>
        <v>189</v>
      </c>
      <c r="B199" s="37" t="s">
        <v>247</v>
      </c>
      <c r="C199" s="38">
        <v>5</v>
      </c>
      <c r="D199" s="1">
        <v>11.5</v>
      </c>
      <c r="E199" s="8">
        <f t="shared" si="18"/>
        <v>0.14374999999999999</v>
      </c>
      <c r="F199" s="1">
        <v>23.5</v>
      </c>
      <c r="G199" s="8">
        <f t="shared" si="19"/>
        <v>0.39166666666666666</v>
      </c>
      <c r="H199" s="1">
        <v>25</v>
      </c>
      <c r="I199" s="8">
        <f t="shared" si="20"/>
        <v>0.625</v>
      </c>
      <c r="J199" s="1">
        <v>10</v>
      </c>
      <c r="K199" s="8">
        <f t="shared" si="21"/>
        <v>0.16666666666666666</v>
      </c>
      <c r="L199" s="1">
        <v>14.5</v>
      </c>
      <c r="M199" s="1">
        <f t="shared" si="22"/>
        <v>0.36249999999999999</v>
      </c>
      <c r="N199" s="1">
        <v>84.5</v>
      </c>
      <c r="O199" s="8">
        <f t="shared" si="23"/>
        <v>0.30178571428571427</v>
      </c>
      <c r="P199" s="1">
        <v>15</v>
      </c>
      <c r="Q199" s="8">
        <f t="shared" si="24"/>
        <v>0.75</v>
      </c>
      <c r="R199" s="1">
        <v>10</v>
      </c>
      <c r="S199" s="8">
        <f t="shared" si="25"/>
        <v>0.5</v>
      </c>
      <c r="T199" s="1">
        <v>15.5</v>
      </c>
      <c r="U199" s="8">
        <f t="shared" si="26"/>
        <v>0.38750000000000001</v>
      </c>
    </row>
    <row r="200" spans="1:21" ht="20.100000000000001" customHeight="1" thickBot="1" x14ac:dyDescent="0.25">
      <c r="A200" s="36">
        <f>_xlfn.AGGREGATE(3,5,$B$11:B200)</f>
        <v>190</v>
      </c>
      <c r="B200" s="37" t="s">
        <v>248</v>
      </c>
      <c r="C200" s="39">
        <v>5</v>
      </c>
      <c r="D200" s="1">
        <v>18.5</v>
      </c>
      <c r="E200" s="8">
        <f t="shared" si="18"/>
        <v>0.23125000000000001</v>
      </c>
      <c r="F200" s="1">
        <v>23.5</v>
      </c>
      <c r="G200" s="8">
        <f t="shared" si="19"/>
        <v>0.39166666666666666</v>
      </c>
      <c r="H200" s="1">
        <v>20.5</v>
      </c>
      <c r="I200" s="8">
        <f t="shared" si="20"/>
        <v>0.51249999999999996</v>
      </c>
      <c r="J200" s="1">
        <v>27</v>
      </c>
      <c r="K200" s="8">
        <f t="shared" si="21"/>
        <v>0.45</v>
      </c>
      <c r="L200" s="1">
        <v>5.5</v>
      </c>
      <c r="M200" s="1">
        <f t="shared" si="22"/>
        <v>0.13750000000000001</v>
      </c>
      <c r="N200" s="1">
        <v>95</v>
      </c>
      <c r="O200" s="8">
        <f t="shared" si="23"/>
        <v>0.3392857142857143</v>
      </c>
      <c r="P200" s="1">
        <v>13</v>
      </c>
      <c r="Q200" s="8">
        <f t="shared" si="24"/>
        <v>0.65</v>
      </c>
      <c r="R200" s="1">
        <v>7.5</v>
      </c>
      <c r="S200" s="8">
        <f t="shared" si="25"/>
        <v>0.375</v>
      </c>
      <c r="T200" s="1">
        <v>15.5</v>
      </c>
      <c r="U200" s="8">
        <f t="shared" si="26"/>
        <v>0.38750000000000001</v>
      </c>
    </row>
    <row r="201" spans="1:21" ht="20.100000000000001" customHeight="1" thickBot="1" x14ac:dyDescent="0.25">
      <c r="A201" s="36">
        <f>_xlfn.AGGREGATE(3,5,$B$11:B201)</f>
        <v>191</v>
      </c>
      <c r="B201" s="37" t="s">
        <v>249</v>
      </c>
      <c r="C201" s="38">
        <v>5</v>
      </c>
      <c r="D201" s="1">
        <v>55</v>
      </c>
      <c r="E201" s="8">
        <f t="shared" si="18"/>
        <v>0.6875</v>
      </c>
      <c r="F201" s="1">
        <v>42</v>
      </c>
      <c r="G201" s="8">
        <f t="shared" si="19"/>
        <v>0.7</v>
      </c>
      <c r="H201" s="1">
        <v>30</v>
      </c>
      <c r="I201" s="8">
        <f t="shared" si="20"/>
        <v>0.75</v>
      </c>
      <c r="J201" s="1">
        <v>39</v>
      </c>
      <c r="K201" s="8">
        <f t="shared" si="21"/>
        <v>0.65</v>
      </c>
      <c r="L201" s="1">
        <v>26.5</v>
      </c>
      <c r="M201" s="1">
        <f t="shared" si="22"/>
        <v>0.66249999999999998</v>
      </c>
      <c r="N201" s="1">
        <v>192.5</v>
      </c>
      <c r="O201" s="8">
        <f t="shared" si="23"/>
        <v>0.6875</v>
      </c>
      <c r="P201" s="1">
        <v>15</v>
      </c>
      <c r="Q201" s="8">
        <f t="shared" si="24"/>
        <v>0.75</v>
      </c>
      <c r="R201" s="1">
        <v>10.5</v>
      </c>
      <c r="S201" s="8">
        <f t="shared" si="25"/>
        <v>0.52500000000000002</v>
      </c>
      <c r="T201" s="1">
        <v>33</v>
      </c>
      <c r="U201" s="8">
        <f t="shared" si="26"/>
        <v>0.82499999999999996</v>
      </c>
    </row>
    <row r="202" spans="1:21" ht="20.100000000000001" customHeight="1" thickBot="1" x14ac:dyDescent="0.25">
      <c r="A202" s="36">
        <f>_xlfn.AGGREGATE(3,5,$B$11:B202)</f>
        <v>192</v>
      </c>
      <c r="B202" s="37" t="s">
        <v>250</v>
      </c>
      <c r="C202" s="39">
        <v>5</v>
      </c>
      <c r="D202" s="1">
        <v>12.5</v>
      </c>
      <c r="E202" s="8">
        <f t="shared" si="18"/>
        <v>0.15625</v>
      </c>
      <c r="F202" s="1">
        <v>16</v>
      </c>
      <c r="G202" s="8">
        <f t="shared" si="19"/>
        <v>0.26666666666666666</v>
      </c>
      <c r="H202" s="1">
        <v>12</v>
      </c>
      <c r="I202" s="8">
        <f t="shared" si="20"/>
        <v>0.3</v>
      </c>
      <c r="J202" s="1">
        <v>20.5</v>
      </c>
      <c r="K202" s="8">
        <f t="shared" si="21"/>
        <v>0.34166666666666667</v>
      </c>
      <c r="L202" s="1">
        <v>13</v>
      </c>
      <c r="M202" s="1">
        <f t="shared" si="22"/>
        <v>0.32500000000000001</v>
      </c>
      <c r="N202" s="1">
        <v>74</v>
      </c>
      <c r="O202" s="8">
        <f t="shared" si="23"/>
        <v>0.26428571428571429</v>
      </c>
      <c r="P202" s="1">
        <v>15</v>
      </c>
      <c r="Q202" s="8">
        <f t="shared" si="24"/>
        <v>0.75</v>
      </c>
      <c r="R202" s="1">
        <v>5.5</v>
      </c>
      <c r="S202" s="8">
        <f t="shared" si="25"/>
        <v>0.27500000000000002</v>
      </c>
      <c r="T202" s="1">
        <v>18.5</v>
      </c>
      <c r="U202" s="8">
        <f t="shared" si="26"/>
        <v>0.46250000000000002</v>
      </c>
    </row>
    <row r="203" spans="1:21" ht="20.100000000000001" customHeight="1" thickBot="1" x14ac:dyDescent="0.25">
      <c r="A203" s="36">
        <f>_xlfn.AGGREGATE(3,5,$B$11:B203)</f>
        <v>193</v>
      </c>
      <c r="B203" s="37" t="s">
        <v>251</v>
      </c>
      <c r="C203" s="38">
        <v>5</v>
      </c>
      <c r="D203" s="1">
        <v>69</v>
      </c>
      <c r="E203" s="8">
        <f t="shared" si="18"/>
        <v>0.86250000000000004</v>
      </c>
      <c r="F203" s="1">
        <v>53</v>
      </c>
      <c r="G203" s="8">
        <f t="shared" si="19"/>
        <v>0.8833333333333333</v>
      </c>
      <c r="H203" s="1">
        <v>38</v>
      </c>
      <c r="I203" s="8">
        <f t="shared" si="20"/>
        <v>0.95</v>
      </c>
      <c r="J203" s="1">
        <v>55.5</v>
      </c>
      <c r="K203" s="8">
        <f t="shared" si="21"/>
        <v>0.92500000000000004</v>
      </c>
      <c r="L203" s="1">
        <v>32</v>
      </c>
      <c r="M203" s="1">
        <f t="shared" si="22"/>
        <v>0.8</v>
      </c>
      <c r="N203" s="1">
        <v>247.5</v>
      </c>
      <c r="O203" s="8">
        <f t="shared" si="23"/>
        <v>0.8839285714285714</v>
      </c>
      <c r="P203" s="1">
        <v>16</v>
      </c>
      <c r="Q203" s="8">
        <f t="shared" si="24"/>
        <v>0.8</v>
      </c>
      <c r="R203" s="1">
        <v>16.5</v>
      </c>
      <c r="S203" s="8">
        <f t="shared" si="25"/>
        <v>0.82499999999999996</v>
      </c>
      <c r="T203" s="1">
        <v>38</v>
      </c>
      <c r="U203" s="8">
        <f t="shared" si="26"/>
        <v>0.95</v>
      </c>
    </row>
    <row r="204" spans="1:21" ht="20.100000000000001" customHeight="1" thickBot="1" x14ac:dyDescent="0.25">
      <c r="A204" s="36">
        <f>_xlfn.AGGREGATE(3,5,$B$11:B204)</f>
        <v>194</v>
      </c>
      <c r="B204" s="37" t="s">
        <v>252</v>
      </c>
      <c r="C204" s="39">
        <v>5</v>
      </c>
      <c r="D204" s="1">
        <v>58</v>
      </c>
      <c r="E204" s="8">
        <f t="shared" ref="E204:E225" si="27">D204/80</f>
        <v>0.72499999999999998</v>
      </c>
      <c r="F204" s="1">
        <v>38.5</v>
      </c>
      <c r="G204" s="8">
        <f t="shared" ref="G204:G225" si="28">F204/60</f>
        <v>0.64166666666666672</v>
      </c>
      <c r="H204" s="1">
        <v>30.5</v>
      </c>
      <c r="I204" s="8">
        <f t="shared" ref="I204:I225" si="29">H204/40</f>
        <v>0.76249999999999996</v>
      </c>
      <c r="J204" s="1">
        <v>23.5</v>
      </c>
      <c r="K204" s="8">
        <f t="shared" ref="K204:K225" si="30">J204/60</f>
        <v>0.39166666666666666</v>
      </c>
      <c r="L204" s="1">
        <v>25</v>
      </c>
      <c r="M204" s="1">
        <f t="shared" ref="M204:M225" si="31">L204/40</f>
        <v>0.625</v>
      </c>
      <c r="N204" s="1">
        <v>175.5</v>
      </c>
      <c r="O204" s="8">
        <f t="shared" ref="O204:O225" si="32">N204/280</f>
        <v>0.62678571428571428</v>
      </c>
      <c r="P204" s="1">
        <v>15</v>
      </c>
      <c r="Q204" s="8">
        <f t="shared" ref="Q204:Q225" si="33">P204/20</f>
        <v>0.75</v>
      </c>
      <c r="R204" s="1">
        <v>10.5</v>
      </c>
      <c r="S204" s="8">
        <f t="shared" ref="S204:S225" si="34">R204/20</f>
        <v>0.52500000000000002</v>
      </c>
      <c r="T204" s="1">
        <v>37</v>
      </c>
      <c r="U204" s="8">
        <f t="shared" ref="U204:U225" si="35">T204/40</f>
        <v>0.92500000000000004</v>
      </c>
    </row>
    <row r="205" spans="1:21" ht="20.100000000000001" customHeight="1" thickBot="1" x14ac:dyDescent="0.25">
      <c r="A205" s="36">
        <f>_xlfn.AGGREGATE(3,5,$B$11:B205)</f>
        <v>195</v>
      </c>
      <c r="B205" s="37" t="s">
        <v>253</v>
      </c>
      <c r="C205" s="38">
        <v>5</v>
      </c>
      <c r="D205" s="1">
        <v>2.5</v>
      </c>
      <c r="E205" s="8">
        <f t="shared" si="27"/>
        <v>3.125E-2</v>
      </c>
      <c r="F205" s="1">
        <v>9</v>
      </c>
      <c r="G205" s="8">
        <f t="shared" si="28"/>
        <v>0.15</v>
      </c>
      <c r="H205" s="1">
        <v>15.5</v>
      </c>
      <c r="I205" s="8">
        <f t="shared" si="29"/>
        <v>0.38750000000000001</v>
      </c>
      <c r="J205" s="1">
        <v>9.5</v>
      </c>
      <c r="K205" s="8">
        <f t="shared" si="30"/>
        <v>0.15833333333333333</v>
      </c>
      <c r="L205" s="1">
        <v>6.5</v>
      </c>
      <c r="M205" s="1">
        <f t="shared" si="31"/>
        <v>0.16250000000000001</v>
      </c>
      <c r="N205" s="1">
        <v>43</v>
      </c>
      <c r="O205" s="8">
        <f t="shared" si="32"/>
        <v>0.15357142857142858</v>
      </c>
      <c r="P205" s="1">
        <v>14</v>
      </c>
      <c r="Q205" s="8">
        <f t="shared" si="33"/>
        <v>0.7</v>
      </c>
      <c r="R205" s="1">
        <v>10</v>
      </c>
      <c r="S205" s="8">
        <f t="shared" si="34"/>
        <v>0.5</v>
      </c>
      <c r="T205" s="1">
        <v>9</v>
      </c>
      <c r="U205" s="8">
        <f t="shared" si="35"/>
        <v>0.22500000000000001</v>
      </c>
    </row>
    <row r="206" spans="1:21" ht="20.100000000000001" customHeight="1" thickBot="1" x14ac:dyDescent="0.25">
      <c r="A206" s="36">
        <f>_xlfn.AGGREGATE(3,5,$B$11:B206)</f>
        <v>196</v>
      </c>
      <c r="B206" s="37" t="s">
        <v>254</v>
      </c>
      <c r="C206" s="39">
        <v>5</v>
      </c>
      <c r="D206" s="1">
        <v>40</v>
      </c>
      <c r="E206" s="8">
        <f t="shared" si="27"/>
        <v>0.5</v>
      </c>
      <c r="F206" s="1">
        <v>33.5</v>
      </c>
      <c r="G206" s="8">
        <f t="shared" si="28"/>
        <v>0.55833333333333335</v>
      </c>
      <c r="H206" s="1">
        <v>20</v>
      </c>
      <c r="I206" s="8">
        <f t="shared" si="29"/>
        <v>0.5</v>
      </c>
      <c r="J206" s="1">
        <v>20.5</v>
      </c>
      <c r="K206" s="8">
        <f t="shared" si="30"/>
        <v>0.34166666666666667</v>
      </c>
      <c r="L206" s="1">
        <v>18.5</v>
      </c>
      <c r="M206" s="1">
        <f t="shared" si="31"/>
        <v>0.46250000000000002</v>
      </c>
      <c r="N206" s="1">
        <v>132.5</v>
      </c>
      <c r="O206" s="8">
        <f t="shared" si="32"/>
        <v>0.4732142857142857</v>
      </c>
      <c r="P206" s="1">
        <v>15</v>
      </c>
      <c r="Q206" s="8">
        <f t="shared" si="33"/>
        <v>0.75</v>
      </c>
      <c r="R206" s="1">
        <v>10</v>
      </c>
      <c r="S206" s="8">
        <f t="shared" si="34"/>
        <v>0.5</v>
      </c>
      <c r="T206" s="1">
        <v>28.5</v>
      </c>
      <c r="U206" s="8">
        <f t="shared" si="35"/>
        <v>0.71250000000000002</v>
      </c>
    </row>
    <row r="207" spans="1:21" ht="20.100000000000001" customHeight="1" thickBot="1" x14ac:dyDescent="0.25">
      <c r="A207" s="36">
        <f>_xlfn.AGGREGATE(3,5,$B$11:B207)</f>
        <v>197</v>
      </c>
      <c r="B207" s="37" t="s">
        <v>255</v>
      </c>
      <c r="C207" s="38">
        <v>5</v>
      </c>
      <c r="D207" s="1">
        <v>40</v>
      </c>
      <c r="E207" s="8">
        <f t="shared" si="27"/>
        <v>0.5</v>
      </c>
      <c r="F207" s="1">
        <v>24.5</v>
      </c>
      <c r="G207" s="8">
        <f t="shared" si="28"/>
        <v>0.40833333333333333</v>
      </c>
      <c r="H207" s="1">
        <v>20</v>
      </c>
      <c r="I207" s="8">
        <f t="shared" si="29"/>
        <v>0.5</v>
      </c>
      <c r="J207" s="1">
        <v>15.5</v>
      </c>
      <c r="K207" s="8">
        <f t="shared" si="30"/>
        <v>0.25833333333333336</v>
      </c>
      <c r="L207" s="1">
        <v>14</v>
      </c>
      <c r="M207" s="1">
        <f t="shared" si="31"/>
        <v>0.35</v>
      </c>
      <c r="N207" s="1">
        <v>114</v>
      </c>
      <c r="O207" s="8">
        <f t="shared" si="32"/>
        <v>0.40714285714285714</v>
      </c>
      <c r="P207" s="1">
        <v>15</v>
      </c>
      <c r="Q207" s="8">
        <f t="shared" si="33"/>
        <v>0.75</v>
      </c>
      <c r="R207" s="1">
        <v>10.5</v>
      </c>
      <c r="S207" s="8">
        <f t="shared" si="34"/>
        <v>0.52500000000000002</v>
      </c>
      <c r="T207" s="1">
        <v>30</v>
      </c>
      <c r="U207" s="8">
        <f t="shared" si="35"/>
        <v>0.75</v>
      </c>
    </row>
    <row r="208" spans="1:21" ht="20.100000000000001" customHeight="1" thickBot="1" x14ac:dyDescent="0.25">
      <c r="A208" s="36">
        <f>_xlfn.AGGREGATE(3,5,$B$11:B208)</f>
        <v>198</v>
      </c>
      <c r="B208" s="37" t="s">
        <v>256</v>
      </c>
      <c r="C208" s="39">
        <v>5</v>
      </c>
      <c r="D208" s="1">
        <v>48.5</v>
      </c>
      <c r="E208" s="8">
        <f t="shared" si="27"/>
        <v>0.60624999999999996</v>
      </c>
      <c r="F208" s="1">
        <v>34.5</v>
      </c>
      <c r="G208" s="8">
        <f t="shared" si="28"/>
        <v>0.57499999999999996</v>
      </c>
      <c r="H208" s="1">
        <v>24</v>
      </c>
      <c r="I208" s="8">
        <f t="shared" si="29"/>
        <v>0.6</v>
      </c>
      <c r="J208" s="1">
        <v>34</v>
      </c>
      <c r="K208" s="8">
        <f t="shared" si="30"/>
        <v>0.56666666666666665</v>
      </c>
      <c r="L208" s="1">
        <v>23</v>
      </c>
      <c r="M208" s="1">
        <f t="shared" si="31"/>
        <v>0.57499999999999996</v>
      </c>
      <c r="N208" s="1">
        <v>164</v>
      </c>
      <c r="O208" s="8">
        <f t="shared" si="32"/>
        <v>0.58571428571428574</v>
      </c>
      <c r="P208" s="1">
        <v>15</v>
      </c>
      <c r="Q208" s="8">
        <f t="shared" si="33"/>
        <v>0.75</v>
      </c>
      <c r="R208" s="1">
        <v>10</v>
      </c>
      <c r="S208" s="8">
        <f t="shared" si="34"/>
        <v>0.5</v>
      </c>
      <c r="T208" s="1">
        <v>23.5</v>
      </c>
      <c r="U208" s="8">
        <f t="shared" si="35"/>
        <v>0.58750000000000002</v>
      </c>
    </row>
    <row r="209" spans="1:21" ht="20.100000000000001" customHeight="1" thickBot="1" x14ac:dyDescent="0.25">
      <c r="A209" s="36">
        <f>_xlfn.AGGREGATE(3,5,$B$11:B209)</f>
        <v>199</v>
      </c>
      <c r="B209" s="37" t="s">
        <v>257</v>
      </c>
      <c r="C209" s="38">
        <v>5</v>
      </c>
      <c r="D209" s="1">
        <v>7</v>
      </c>
      <c r="E209" s="8">
        <f t="shared" si="27"/>
        <v>8.7499999999999994E-2</v>
      </c>
      <c r="F209" s="1">
        <v>13</v>
      </c>
      <c r="G209" s="8">
        <f t="shared" si="28"/>
        <v>0.21666666666666667</v>
      </c>
      <c r="H209" s="1">
        <v>14.5</v>
      </c>
      <c r="I209" s="8">
        <f t="shared" si="29"/>
        <v>0.36249999999999999</v>
      </c>
      <c r="J209" s="1">
        <v>8.5</v>
      </c>
      <c r="K209" s="8">
        <f t="shared" si="30"/>
        <v>0.14166666666666666</v>
      </c>
      <c r="L209" s="1">
        <v>2.5</v>
      </c>
      <c r="M209" s="1">
        <f t="shared" si="31"/>
        <v>6.25E-2</v>
      </c>
      <c r="N209" s="1">
        <v>45.5</v>
      </c>
      <c r="O209" s="8">
        <f t="shared" si="32"/>
        <v>0.16250000000000001</v>
      </c>
      <c r="P209" s="1">
        <v>15</v>
      </c>
      <c r="Q209" s="8">
        <f t="shared" si="33"/>
        <v>0.75</v>
      </c>
      <c r="R209" s="1">
        <v>5.5</v>
      </c>
      <c r="S209" s="8">
        <f t="shared" si="34"/>
        <v>0.27500000000000002</v>
      </c>
      <c r="T209" s="1">
        <v>20</v>
      </c>
      <c r="U209" s="8">
        <f t="shared" si="35"/>
        <v>0.5</v>
      </c>
    </row>
    <row r="210" spans="1:21" ht="20.100000000000001" customHeight="1" thickBot="1" x14ac:dyDescent="0.25">
      <c r="A210" s="36">
        <f>_xlfn.AGGREGATE(3,5,$B$11:B210)</f>
        <v>200</v>
      </c>
      <c r="B210" s="37" t="s">
        <v>258</v>
      </c>
      <c r="C210" s="39">
        <v>5</v>
      </c>
      <c r="D210" s="1">
        <v>19</v>
      </c>
      <c r="E210" s="8">
        <f t="shared" si="27"/>
        <v>0.23749999999999999</v>
      </c>
      <c r="F210" s="1">
        <v>21</v>
      </c>
      <c r="G210" s="8">
        <f t="shared" si="28"/>
        <v>0.35</v>
      </c>
      <c r="H210" s="1">
        <v>20</v>
      </c>
      <c r="I210" s="8">
        <f t="shared" si="29"/>
        <v>0.5</v>
      </c>
      <c r="J210" s="1">
        <v>15</v>
      </c>
      <c r="K210" s="8">
        <f t="shared" si="30"/>
        <v>0.25</v>
      </c>
      <c r="L210" s="1">
        <v>8.5</v>
      </c>
      <c r="M210" s="1">
        <f t="shared" si="31"/>
        <v>0.21249999999999999</v>
      </c>
      <c r="N210" s="1">
        <v>83.5</v>
      </c>
      <c r="O210" s="8">
        <f t="shared" si="32"/>
        <v>0.29821428571428571</v>
      </c>
      <c r="P210" s="1">
        <v>16</v>
      </c>
      <c r="Q210" s="8">
        <f t="shared" si="33"/>
        <v>0.8</v>
      </c>
      <c r="R210" s="1">
        <v>8</v>
      </c>
      <c r="S210" s="8">
        <f t="shared" si="34"/>
        <v>0.4</v>
      </c>
      <c r="T210" s="1">
        <v>24</v>
      </c>
      <c r="U210" s="8">
        <f t="shared" si="35"/>
        <v>0.6</v>
      </c>
    </row>
    <row r="211" spans="1:21" ht="20.100000000000001" customHeight="1" thickBot="1" x14ac:dyDescent="0.25">
      <c r="A211" s="36">
        <f>_xlfn.AGGREGATE(3,5,$B$11:B211)</f>
        <v>201</v>
      </c>
      <c r="B211" s="37" t="s">
        <v>259</v>
      </c>
      <c r="C211" s="38">
        <v>5</v>
      </c>
      <c r="D211" s="1">
        <v>33</v>
      </c>
      <c r="E211" s="8">
        <f t="shared" si="27"/>
        <v>0.41249999999999998</v>
      </c>
      <c r="F211" s="1">
        <v>21</v>
      </c>
      <c r="G211" s="8">
        <f t="shared" si="28"/>
        <v>0.35</v>
      </c>
      <c r="H211" s="1">
        <v>27</v>
      </c>
      <c r="I211" s="8">
        <f t="shared" si="29"/>
        <v>0.67500000000000004</v>
      </c>
      <c r="J211" s="1">
        <v>30</v>
      </c>
      <c r="K211" s="8">
        <f t="shared" si="30"/>
        <v>0.5</v>
      </c>
      <c r="L211" s="1">
        <v>15</v>
      </c>
      <c r="M211" s="1">
        <f t="shared" si="31"/>
        <v>0.375</v>
      </c>
      <c r="N211" s="1">
        <v>126</v>
      </c>
      <c r="O211" s="8">
        <f t="shared" si="32"/>
        <v>0.45</v>
      </c>
      <c r="P211" s="1">
        <v>16</v>
      </c>
      <c r="Q211" s="8">
        <f t="shared" si="33"/>
        <v>0.8</v>
      </c>
      <c r="R211" s="1">
        <v>10.5</v>
      </c>
      <c r="S211" s="8">
        <f t="shared" si="34"/>
        <v>0.52500000000000002</v>
      </c>
      <c r="T211" s="1">
        <v>23</v>
      </c>
      <c r="U211" s="8">
        <f t="shared" si="35"/>
        <v>0.57499999999999996</v>
      </c>
    </row>
    <row r="212" spans="1:21" ht="20.100000000000001" customHeight="1" thickBot="1" x14ac:dyDescent="0.25">
      <c r="A212" s="36">
        <f>_xlfn.AGGREGATE(3,5,$B$11:B212)</f>
        <v>202</v>
      </c>
      <c r="B212" s="37" t="s">
        <v>260</v>
      </c>
      <c r="C212" s="40">
        <v>5</v>
      </c>
      <c r="D212" s="1">
        <v>52.5</v>
      </c>
      <c r="E212" s="8">
        <f t="shared" si="27"/>
        <v>0.65625</v>
      </c>
      <c r="F212" s="1">
        <v>30</v>
      </c>
      <c r="G212" s="8">
        <f t="shared" si="28"/>
        <v>0.5</v>
      </c>
      <c r="H212" s="1">
        <v>26</v>
      </c>
      <c r="I212" s="8">
        <f t="shared" si="29"/>
        <v>0.65</v>
      </c>
      <c r="J212" s="1">
        <v>34</v>
      </c>
      <c r="K212" s="8">
        <f t="shared" si="30"/>
        <v>0.56666666666666665</v>
      </c>
      <c r="L212" s="1">
        <v>27.5</v>
      </c>
      <c r="M212" s="1">
        <f t="shared" si="31"/>
        <v>0.6875</v>
      </c>
      <c r="N212" s="1">
        <v>170</v>
      </c>
      <c r="O212" s="8">
        <f t="shared" si="32"/>
        <v>0.6071428571428571</v>
      </c>
      <c r="P212" s="1">
        <v>12</v>
      </c>
      <c r="Q212" s="8">
        <f t="shared" si="33"/>
        <v>0.6</v>
      </c>
      <c r="R212" s="1">
        <v>10</v>
      </c>
      <c r="S212" s="8">
        <f t="shared" si="34"/>
        <v>0.5</v>
      </c>
      <c r="T212" s="1">
        <v>29</v>
      </c>
      <c r="U212" s="8">
        <f t="shared" si="35"/>
        <v>0.72499999999999998</v>
      </c>
    </row>
    <row r="213" spans="1:21" ht="20.100000000000001" customHeight="1" thickBot="1" x14ac:dyDescent="0.25">
      <c r="A213" s="36">
        <f>_xlfn.AGGREGATE(3,5,$B$11:B213)</f>
        <v>203</v>
      </c>
      <c r="B213" s="37" t="s">
        <v>261</v>
      </c>
      <c r="C213" s="41">
        <v>5</v>
      </c>
      <c r="D213" s="1">
        <v>12.5</v>
      </c>
      <c r="E213" s="8">
        <f t="shared" si="27"/>
        <v>0.15625</v>
      </c>
      <c r="F213" s="1">
        <v>24</v>
      </c>
      <c r="G213" s="8">
        <f t="shared" si="28"/>
        <v>0.4</v>
      </c>
      <c r="H213" s="1">
        <v>8.5</v>
      </c>
      <c r="I213" s="8">
        <f t="shared" si="29"/>
        <v>0.21249999999999999</v>
      </c>
      <c r="J213" s="1">
        <v>13.5</v>
      </c>
      <c r="K213" s="8">
        <f t="shared" si="30"/>
        <v>0.22500000000000001</v>
      </c>
      <c r="L213" s="1">
        <v>6.5</v>
      </c>
      <c r="M213" s="1">
        <f t="shared" si="31"/>
        <v>0.16250000000000001</v>
      </c>
      <c r="N213" s="1">
        <v>65</v>
      </c>
      <c r="O213" s="8">
        <f t="shared" si="32"/>
        <v>0.23214285714285715</v>
      </c>
      <c r="P213" s="1">
        <v>16</v>
      </c>
      <c r="Q213" s="8">
        <f t="shared" si="33"/>
        <v>0.8</v>
      </c>
      <c r="R213" s="1">
        <v>5.5</v>
      </c>
      <c r="S213" s="8">
        <f t="shared" si="34"/>
        <v>0.27500000000000002</v>
      </c>
      <c r="T213" s="1">
        <v>24.5</v>
      </c>
      <c r="U213" s="8">
        <f t="shared" si="35"/>
        <v>0.61250000000000004</v>
      </c>
    </row>
    <row r="214" spans="1:21" ht="20.100000000000001" customHeight="1" thickBot="1" x14ac:dyDescent="0.25">
      <c r="A214" s="36">
        <f>_xlfn.AGGREGATE(3,5,$B$11:B214)</f>
        <v>204</v>
      </c>
      <c r="B214" s="37" t="s">
        <v>262</v>
      </c>
      <c r="C214" s="40">
        <v>5</v>
      </c>
      <c r="D214" s="1">
        <v>64.5</v>
      </c>
      <c r="E214" s="8">
        <f t="shared" si="27"/>
        <v>0.80625000000000002</v>
      </c>
      <c r="F214" s="1">
        <v>51</v>
      </c>
      <c r="G214" s="8">
        <f t="shared" si="28"/>
        <v>0.85</v>
      </c>
      <c r="H214" s="1">
        <v>33</v>
      </c>
      <c r="I214" s="8">
        <f t="shared" si="29"/>
        <v>0.82499999999999996</v>
      </c>
      <c r="J214" s="1">
        <v>39</v>
      </c>
      <c r="K214" s="8">
        <f t="shared" si="30"/>
        <v>0.65</v>
      </c>
      <c r="L214" s="1">
        <v>32</v>
      </c>
      <c r="M214" s="1">
        <f t="shared" si="31"/>
        <v>0.8</v>
      </c>
      <c r="N214" s="1">
        <v>219.5</v>
      </c>
      <c r="O214" s="8">
        <f t="shared" si="32"/>
        <v>0.78392857142857142</v>
      </c>
      <c r="P214" s="1">
        <v>16</v>
      </c>
      <c r="Q214" s="8">
        <f t="shared" si="33"/>
        <v>0.8</v>
      </c>
      <c r="R214" s="1">
        <v>11.5</v>
      </c>
      <c r="S214" s="8">
        <f t="shared" si="34"/>
        <v>0.57499999999999996</v>
      </c>
      <c r="T214" s="1">
        <v>35.5</v>
      </c>
      <c r="U214" s="8">
        <f t="shared" si="35"/>
        <v>0.88749999999999996</v>
      </c>
    </row>
    <row r="215" spans="1:21" ht="20.100000000000001" customHeight="1" thickBot="1" x14ac:dyDescent="0.25">
      <c r="A215" s="36">
        <f>_xlfn.AGGREGATE(3,5,$B$11:B215)</f>
        <v>205</v>
      </c>
      <c r="B215" s="37" t="s">
        <v>263</v>
      </c>
      <c r="C215" s="41">
        <v>5</v>
      </c>
      <c r="D215" s="1">
        <v>7.5</v>
      </c>
      <c r="E215" s="8">
        <f t="shared" si="27"/>
        <v>9.375E-2</v>
      </c>
      <c r="F215" s="1">
        <v>4</v>
      </c>
      <c r="G215" s="8">
        <f t="shared" si="28"/>
        <v>6.6666666666666666E-2</v>
      </c>
      <c r="H215" s="1">
        <v>5.5</v>
      </c>
      <c r="I215" s="8">
        <f t="shared" si="29"/>
        <v>0.13750000000000001</v>
      </c>
      <c r="J215" s="1">
        <v>10.5</v>
      </c>
      <c r="K215" s="8">
        <f t="shared" si="30"/>
        <v>0.17499999999999999</v>
      </c>
      <c r="L215" s="1">
        <v>1</v>
      </c>
      <c r="M215" s="1">
        <f t="shared" si="31"/>
        <v>2.5000000000000001E-2</v>
      </c>
      <c r="N215" s="1">
        <v>28.5</v>
      </c>
      <c r="O215" s="8">
        <f t="shared" si="32"/>
        <v>0.10178571428571428</v>
      </c>
      <c r="P215" s="1">
        <v>13</v>
      </c>
      <c r="Q215" s="8">
        <f t="shared" si="33"/>
        <v>0.65</v>
      </c>
      <c r="R215" s="1">
        <v>7</v>
      </c>
      <c r="S215" s="8">
        <f t="shared" si="34"/>
        <v>0.35</v>
      </c>
      <c r="T215" s="1">
        <v>17</v>
      </c>
      <c r="U215" s="8">
        <f t="shared" si="35"/>
        <v>0.42499999999999999</v>
      </c>
    </row>
    <row r="216" spans="1:21" ht="20.100000000000001" customHeight="1" thickBot="1" x14ac:dyDescent="0.25">
      <c r="A216" s="36">
        <f>_xlfn.AGGREGATE(3,5,$B$11:B216)</f>
        <v>206</v>
      </c>
      <c r="B216" s="37" t="s">
        <v>264</v>
      </c>
      <c r="C216" s="40">
        <v>5</v>
      </c>
      <c r="D216" s="1">
        <v>77</v>
      </c>
      <c r="E216" s="8">
        <f t="shared" si="27"/>
        <v>0.96250000000000002</v>
      </c>
      <c r="F216" s="1">
        <v>58</v>
      </c>
      <c r="G216" s="8">
        <f t="shared" si="28"/>
        <v>0.96666666666666667</v>
      </c>
      <c r="H216" s="1">
        <v>38.5</v>
      </c>
      <c r="I216" s="8">
        <f t="shared" si="29"/>
        <v>0.96250000000000002</v>
      </c>
      <c r="J216" s="1">
        <v>56</v>
      </c>
      <c r="K216" s="8">
        <f t="shared" si="30"/>
        <v>0.93333333333333335</v>
      </c>
      <c r="L216" s="1">
        <v>38.5</v>
      </c>
      <c r="M216" s="1">
        <f t="shared" si="31"/>
        <v>0.96250000000000002</v>
      </c>
      <c r="N216" s="1">
        <v>268</v>
      </c>
      <c r="O216" s="8">
        <f t="shared" si="32"/>
        <v>0.95714285714285718</v>
      </c>
      <c r="P216" s="1">
        <v>16</v>
      </c>
      <c r="Q216" s="8">
        <f t="shared" si="33"/>
        <v>0.8</v>
      </c>
      <c r="R216" s="1">
        <v>17.5</v>
      </c>
      <c r="S216" s="8">
        <f t="shared" si="34"/>
        <v>0.875</v>
      </c>
      <c r="T216" s="1">
        <v>36.5</v>
      </c>
      <c r="U216" s="8">
        <f t="shared" si="35"/>
        <v>0.91249999999999998</v>
      </c>
    </row>
    <row r="217" spans="1:21" ht="20.100000000000001" customHeight="1" thickBot="1" x14ac:dyDescent="0.25">
      <c r="A217" s="36">
        <f>_xlfn.AGGREGATE(3,5,$B$11:B217)</f>
        <v>207</v>
      </c>
      <c r="B217" s="37" t="s">
        <v>265</v>
      </c>
      <c r="C217" s="41">
        <v>5</v>
      </c>
      <c r="D217" s="1">
        <v>16</v>
      </c>
      <c r="E217" s="8">
        <f t="shared" si="27"/>
        <v>0.2</v>
      </c>
      <c r="F217" s="1">
        <v>22.5</v>
      </c>
      <c r="G217" s="8">
        <f t="shared" si="28"/>
        <v>0.375</v>
      </c>
      <c r="H217" s="1">
        <v>17.5</v>
      </c>
      <c r="I217" s="8">
        <f t="shared" si="29"/>
        <v>0.4375</v>
      </c>
      <c r="J217" s="1">
        <v>20</v>
      </c>
      <c r="K217" s="8">
        <f t="shared" si="30"/>
        <v>0.33333333333333331</v>
      </c>
      <c r="L217" s="1">
        <v>3.5</v>
      </c>
      <c r="M217" s="1">
        <f t="shared" si="31"/>
        <v>8.7499999999999994E-2</v>
      </c>
      <c r="N217" s="1">
        <v>79.5</v>
      </c>
      <c r="O217" s="8">
        <f t="shared" si="32"/>
        <v>0.28392857142857142</v>
      </c>
      <c r="P217" s="1">
        <v>15</v>
      </c>
      <c r="Q217" s="8">
        <f t="shared" si="33"/>
        <v>0.75</v>
      </c>
      <c r="R217" s="1">
        <v>4.5</v>
      </c>
      <c r="S217" s="8">
        <f t="shared" si="34"/>
        <v>0.22500000000000001</v>
      </c>
      <c r="T217" s="1">
        <v>25</v>
      </c>
      <c r="U217" s="8">
        <f t="shared" si="35"/>
        <v>0.625</v>
      </c>
    </row>
    <row r="218" spans="1:21" ht="20.100000000000001" customHeight="1" thickBot="1" x14ac:dyDescent="0.25">
      <c r="A218" s="36">
        <f>_xlfn.AGGREGATE(3,5,$B$11:B218)</f>
        <v>208</v>
      </c>
      <c r="B218" s="37" t="s">
        <v>266</v>
      </c>
      <c r="C218" s="40">
        <v>5</v>
      </c>
      <c r="D218" s="1">
        <v>40</v>
      </c>
      <c r="E218" s="8">
        <f t="shared" si="27"/>
        <v>0.5</v>
      </c>
      <c r="F218" s="1">
        <v>40</v>
      </c>
      <c r="G218" s="8">
        <f t="shared" si="28"/>
        <v>0.66666666666666663</v>
      </c>
      <c r="H218" s="1">
        <v>31</v>
      </c>
      <c r="I218" s="8">
        <f t="shared" si="29"/>
        <v>0.77500000000000002</v>
      </c>
      <c r="J218" s="1">
        <v>40</v>
      </c>
      <c r="K218" s="8">
        <f t="shared" si="30"/>
        <v>0.66666666666666663</v>
      </c>
      <c r="L218" s="1">
        <v>20</v>
      </c>
      <c r="M218" s="1">
        <f t="shared" si="31"/>
        <v>0.5</v>
      </c>
      <c r="N218" s="1">
        <v>171</v>
      </c>
      <c r="O218" s="8">
        <f t="shared" si="32"/>
        <v>0.61071428571428577</v>
      </c>
      <c r="P218" s="1">
        <v>13</v>
      </c>
      <c r="Q218" s="8">
        <f t="shared" si="33"/>
        <v>0.65</v>
      </c>
      <c r="R218" s="1">
        <v>10</v>
      </c>
      <c r="S218" s="8">
        <f t="shared" si="34"/>
        <v>0.5</v>
      </c>
      <c r="T218" s="1">
        <v>29.5</v>
      </c>
      <c r="U218" s="8">
        <f t="shared" si="35"/>
        <v>0.73750000000000004</v>
      </c>
    </row>
    <row r="219" spans="1:21" ht="20.100000000000001" customHeight="1" thickBot="1" x14ac:dyDescent="0.25">
      <c r="A219" s="36">
        <f>_xlfn.AGGREGATE(3,5,$B$11:B219)</f>
        <v>209</v>
      </c>
      <c r="B219" s="37" t="s">
        <v>267</v>
      </c>
      <c r="C219" s="41">
        <v>5</v>
      </c>
      <c r="D219" s="1">
        <v>20</v>
      </c>
      <c r="E219" s="8">
        <f t="shared" si="27"/>
        <v>0.25</v>
      </c>
      <c r="F219" s="1">
        <v>25</v>
      </c>
      <c r="G219" s="8">
        <f t="shared" si="28"/>
        <v>0.41666666666666669</v>
      </c>
      <c r="H219" s="1">
        <v>22.5</v>
      </c>
      <c r="I219" s="8">
        <f t="shared" si="29"/>
        <v>0.5625</v>
      </c>
      <c r="J219" s="1">
        <v>19.5</v>
      </c>
      <c r="K219" s="8">
        <f t="shared" si="30"/>
        <v>0.32500000000000001</v>
      </c>
      <c r="L219" s="1">
        <v>10.5</v>
      </c>
      <c r="M219" s="1">
        <f t="shared" si="31"/>
        <v>0.26250000000000001</v>
      </c>
      <c r="N219" s="1">
        <v>97.5</v>
      </c>
      <c r="O219" s="8">
        <f t="shared" si="32"/>
        <v>0.3482142857142857</v>
      </c>
      <c r="P219" s="1">
        <v>14</v>
      </c>
      <c r="Q219" s="8">
        <f t="shared" si="33"/>
        <v>0.7</v>
      </c>
      <c r="R219" s="1">
        <v>6.5</v>
      </c>
      <c r="S219" s="8">
        <f t="shared" si="34"/>
        <v>0.32500000000000001</v>
      </c>
      <c r="T219" s="1">
        <v>26.5</v>
      </c>
      <c r="U219" s="8">
        <f t="shared" si="35"/>
        <v>0.66249999999999998</v>
      </c>
    </row>
    <row r="220" spans="1:21" ht="20.100000000000001" customHeight="1" thickBot="1" x14ac:dyDescent="0.25">
      <c r="A220" s="36">
        <f>_xlfn.AGGREGATE(3,5,$B$11:B220)</f>
        <v>210</v>
      </c>
      <c r="B220" s="37" t="s">
        <v>268</v>
      </c>
      <c r="C220" s="40">
        <v>5</v>
      </c>
      <c r="D220" s="1">
        <v>16</v>
      </c>
      <c r="E220" s="8">
        <f t="shared" si="27"/>
        <v>0.2</v>
      </c>
      <c r="F220" s="1">
        <v>22.5</v>
      </c>
      <c r="G220" s="8">
        <f t="shared" si="28"/>
        <v>0.375</v>
      </c>
      <c r="H220" s="1">
        <v>22</v>
      </c>
      <c r="I220" s="8">
        <f t="shared" si="29"/>
        <v>0.55000000000000004</v>
      </c>
      <c r="J220" s="1">
        <v>20.5</v>
      </c>
      <c r="K220" s="8">
        <f t="shared" si="30"/>
        <v>0.34166666666666667</v>
      </c>
      <c r="L220" s="1">
        <v>9</v>
      </c>
      <c r="M220" s="1">
        <f t="shared" si="31"/>
        <v>0.22500000000000001</v>
      </c>
      <c r="N220" s="1">
        <v>90</v>
      </c>
      <c r="O220" s="8">
        <f t="shared" si="32"/>
        <v>0.32142857142857145</v>
      </c>
      <c r="P220" s="1">
        <v>13</v>
      </c>
      <c r="Q220" s="8">
        <f t="shared" si="33"/>
        <v>0.65</v>
      </c>
      <c r="R220" s="1">
        <v>6</v>
      </c>
      <c r="S220" s="8">
        <f t="shared" si="34"/>
        <v>0.3</v>
      </c>
      <c r="T220" s="1">
        <v>26</v>
      </c>
      <c r="U220" s="8">
        <f t="shared" si="35"/>
        <v>0.65</v>
      </c>
    </row>
    <row r="221" spans="1:21" ht="20.100000000000001" customHeight="1" thickBot="1" x14ac:dyDescent="0.25">
      <c r="A221" s="36">
        <f>_xlfn.AGGREGATE(3,5,$B$11:B221)</f>
        <v>211</v>
      </c>
      <c r="B221" s="37" t="s">
        <v>269</v>
      </c>
      <c r="C221" s="41">
        <v>5</v>
      </c>
      <c r="D221" s="1">
        <v>30.5</v>
      </c>
      <c r="E221" s="8">
        <f t="shared" si="27"/>
        <v>0.38124999999999998</v>
      </c>
      <c r="F221" s="1">
        <v>39</v>
      </c>
      <c r="G221" s="8">
        <f t="shared" si="28"/>
        <v>0.65</v>
      </c>
      <c r="H221" s="1">
        <v>28</v>
      </c>
      <c r="I221" s="8">
        <f t="shared" si="29"/>
        <v>0.7</v>
      </c>
      <c r="J221" s="1">
        <v>31</v>
      </c>
      <c r="K221" s="8">
        <f t="shared" si="30"/>
        <v>0.51666666666666672</v>
      </c>
      <c r="L221" s="1">
        <v>12</v>
      </c>
      <c r="M221" s="1">
        <f t="shared" si="31"/>
        <v>0.3</v>
      </c>
      <c r="N221" s="1">
        <v>140.5</v>
      </c>
      <c r="O221" s="8">
        <f t="shared" si="32"/>
        <v>0.50178571428571428</v>
      </c>
      <c r="P221" s="1">
        <v>16</v>
      </c>
      <c r="Q221" s="8">
        <f t="shared" si="33"/>
        <v>0.8</v>
      </c>
      <c r="R221" s="1">
        <v>10</v>
      </c>
      <c r="S221" s="8">
        <f t="shared" si="34"/>
        <v>0.5</v>
      </c>
      <c r="T221" s="1">
        <v>22</v>
      </c>
      <c r="U221" s="8">
        <f t="shared" si="35"/>
        <v>0.55000000000000004</v>
      </c>
    </row>
    <row r="222" spans="1:21" ht="20.100000000000001" customHeight="1" thickBot="1" x14ac:dyDescent="0.25">
      <c r="A222" s="36">
        <f>_xlfn.AGGREGATE(3,5,$B$11:B222)</f>
        <v>212</v>
      </c>
      <c r="B222" s="37" t="s">
        <v>270</v>
      </c>
      <c r="C222" s="40">
        <v>5</v>
      </c>
      <c r="D222" s="1">
        <v>66</v>
      </c>
      <c r="E222" s="8">
        <f t="shared" si="27"/>
        <v>0.82499999999999996</v>
      </c>
      <c r="F222" s="1">
        <v>56.5</v>
      </c>
      <c r="G222" s="8">
        <f t="shared" si="28"/>
        <v>0.94166666666666665</v>
      </c>
      <c r="H222" s="1">
        <v>37.5</v>
      </c>
      <c r="I222" s="8">
        <f t="shared" si="29"/>
        <v>0.9375</v>
      </c>
      <c r="J222" s="1">
        <v>47</v>
      </c>
      <c r="K222" s="8">
        <f t="shared" si="30"/>
        <v>0.78333333333333333</v>
      </c>
      <c r="L222" s="1">
        <v>33</v>
      </c>
      <c r="M222" s="1">
        <f t="shared" si="31"/>
        <v>0.82499999999999996</v>
      </c>
      <c r="N222" s="1">
        <v>240</v>
      </c>
      <c r="O222" s="8">
        <f t="shared" si="32"/>
        <v>0.8571428571428571</v>
      </c>
      <c r="P222" s="1">
        <v>16</v>
      </c>
      <c r="Q222" s="8">
        <f t="shared" si="33"/>
        <v>0.8</v>
      </c>
      <c r="R222" s="1">
        <v>15</v>
      </c>
      <c r="S222" s="8">
        <f t="shared" si="34"/>
        <v>0.75</v>
      </c>
      <c r="T222" s="1">
        <v>33.5</v>
      </c>
      <c r="U222" s="8">
        <f t="shared" si="35"/>
        <v>0.83750000000000002</v>
      </c>
    </row>
    <row r="223" spans="1:21" ht="20.100000000000001" customHeight="1" thickBot="1" x14ac:dyDescent="0.25">
      <c r="A223" s="36">
        <f>_xlfn.AGGREGATE(3,5,$B$11:B223)</f>
        <v>213</v>
      </c>
      <c r="B223" s="37" t="s">
        <v>271</v>
      </c>
      <c r="C223" s="41">
        <v>5</v>
      </c>
      <c r="D223" s="1">
        <v>72.5</v>
      </c>
      <c r="E223" s="8">
        <f t="shared" si="27"/>
        <v>0.90625</v>
      </c>
      <c r="F223" s="1">
        <v>57</v>
      </c>
      <c r="G223" s="8">
        <f t="shared" si="28"/>
        <v>0.95</v>
      </c>
      <c r="H223" s="1">
        <v>37.5</v>
      </c>
      <c r="I223" s="8">
        <f t="shared" si="29"/>
        <v>0.9375</v>
      </c>
      <c r="J223" s="1">
        <v>52.5</v>
      </c>
      <c r="K223" s="8">
        <f t="shared" si="30"/>
        <v>0.875</v>
      </c>
      <c r="L223" s="1">
        <v>37.5</v>
      </c>
      <c r="M223" s="1">
        <f t="shared" si="31"/>
        <v>0.9375</v>
      </c>
      <c r="N223" s="1">
        <v>257</v>
      </c>
      <c r="O223" s="8">
        <f t="shared" si="32"/>
        <v>0.91785714285714282</v>
      </c>
      <c r="P223" s="1">
        <v>16</v>
      </c>
      <c r="Q223" s="8">
        <f t="shared" si="33"/>
        <v>0.8</v>
      </c>
      <c r="R223" s="1">
        <v>14.5</v>
      </c>
      <c r="S223" s="8">
        <f t="shared" si="34"/>
        <v>0.72499999999999998</v>
      </c>
      <c r="T223" s="1">
        <v>34</v>
      </c>
      <c r="U223" s="8">
        <f t="shared" si="35"/>
        <v>0.85</v>
      </c>
    </row>
    <row r="224" spans="1:21" ht="20.100000000000001" customHeight="1" thickBot="1" x14ac:dyDescent="0.25">
      <c r="A224" s="36">
        <f>_xlfn.AGGREGATE(3,5,$B$11:B224)</f>
        <v>214</v>
      </c>
      <c r="B224" s="37" t="s">
        <v>272</v>
      </c>
      <c r="C224" s="40">
        <v>5</v>
      </c>
      <c r="D224" s="1">
        <v>47</v>
      </c>
      <c r="E224" s="8">
        <f t="shared" si="27"/>
        <v>0.58750000000000002</v>
      </c>
      <c r="F224" s="1">
        <v>38</v>
      </c>
      <c r="G224" s="8">
        <f t="shared" si="28"/>
        <v>0.6333333333333333</v>
      </c>
      <c r="H224" s="1">
        <v>28</v>
      </c>
      <c r="I224" s="8">
        <f t="shared" si="29"/>
        <v>0.7</v>
      </c>
      <c r="J224" s="1">
        <v>30</v>
      </c>
      <c r="K224" s="8">
        <f t="shared" si="30"/>
        <v>0.5</v>
      </c>
      <c r="L224" s="1">
        <v>20</v>
      </c>
      <c r="M224" s="1">
        <f t="shared" si="31"/>
        <v>0.5</v>
      </c>
      <c r="N224" s="1">
        <v>163</v>
      </c>
      <c r="O224" s="8">
        <f t="shared" si="32"/>
        <v>0.58214285714285718</v>
      </c>
      <c r="P224" s="1">
        <v>15</v>
      </c>
      <c r="Q224" s="8">
        <f t="shared" si="33"/>
        <v>0.75</v>
      </c>
      <c r="R224" s="1">
        <v>10</v>
      </c>
      <c r="S224" s="8">
        <f t="shared" si="34"/>
        <v>0.5</v>
      </c>
      <c r="T224" s="1">
        <v>27.5</v>
      </c>
      <c r="U224" s="8">
        <f t="shared" si="35"/>
        <v>0.6875</v>
      </c>
    </row>
    <row r="225" spans="1:21" ht="20.100000000000001" customHeight="1" thickBot="1" x14ac:dyDescent="0.25">
      <c r="A225" s="36">
        <f>_xlfn.AGGREGATE(3,5,$B$11:B225)</f>
        <v>215</v>
      </c>
      <c r="B225" s="37" t="s">
        <v>273</v>
      </c>
      <c r="C225" s="41">
        <v>5</v>
      </c>
      <c r="D225" s="1">
        <v>13</v>
      </c>
      <c r="E225" s="8">
        <f t="shared" si="27"/>
        <v>0.16250000000000001</v>
      </c>
      <c r="F225" s="1">
        <v>23.5</v>
      </c>
      <c r="G225" s="8">
        <f t="shared" si="28"/>
        <v>0.39166666666666666</v>
      </c>
      <c r="H225" s="1">
        <v>24</v>
      </c>
      <c r="I225" s="8">
        <f t="shared" si="29"/>
        <v>0.6</v>
      </c>
      <c r="J225" s="1">
        <v>20</v>
      </c>
      <c r="K225" s="8">
        <f t="shared" si="30"/>
        <v>0.33333333333333331</v>
      </c>
      <c r="L225" s="1">
        <v>11.5</v>
      </c>
      <c r="M225" s="1">
        <f t="shared" si="31"/>
        <v>0.28749999999999998</v>
      </c>
      <c r="N225" s="1">
        <v>92</v>
      </c>
      <c r="O225" s="8">
        <f t="shared" si="32"/>
        <v>0.32857142857142857</v>
      </c>
      <c r="P225" s="1">
        <v>16</v>
      </c>
      <c r="Q225" s="8">
        <f t="shared" si="33"/>
        <v>0.8</v>
      </c>
      <c r="R225" s="1">
        <v>6</v>
      </c>
      <c r="S225" s="8">
        <f t="shared" si="34"/>
        <v>0.3</v>
      </c>
      <c r="T225" s="1">
        <v>18</v>
      </c>
      <c r="U225" s="8">
        <f t="shared" si="35"/>
        <v>0.45</v>
      </c>
    </row>
    <row r="226" spans="1:21" ht="18" x14ac:dyDescent="0.2">
      <c r="O226" s="42"/>
    </row>
    <row r="227" spans="1:21" customFormat="1" ht="20.25" x14ac:dyDescent="0.2">
      <c r="A227" s="89" t="s">
        <v>274</v>
      </c>
      <c r="B227" s="89"/>
      <c r="C227" s="89"/>
      <c r="D227" s="89"/>
      <c r="E227" s="89"/>
      <c r="J227" s="18"/>
      <c r="K227" s="18"/>
      <c r="L227" s="18"/>
      <c r="M227" s="18"/>
      <c r="N227" s="18"/>
      <c r="P227" s="43" t="s">
        <v>275</v>
      </c>
      <c r="Q227" s="43"/>
      <c r="R227" s="43"/>
      <c r="S227" s="43"/>
      <c r="T227" s="43"/>
    </row>
  </sheetData>
  <autoFilter ref="A10:U225" xr:uid="{5B411F2A-EE3C-4B85-B821-5D583255EFA0}"/>
  <mergeCells count="21">
    <mergeCell ref="O1:T1"/>
    <mergeCell ref="O2:T2"/>
    <mergeCell ref="A3:G3"/>
    <mergeCell ref="O3:U3"/>
    <mergeCell ref="A5:C5"/>
    <mergeCell ref="O5:Q5"/>
    <mergeCell ref="D7:M7"/>
    <mergeCell ref="P7:U7"/>
    <mergeCell ref="A8:A9"/>
    <mergeCell ref="B8:B9"/>
    <mergeCell ref="C8:C9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A227:E227"/>
  </mergeCells>
  <pageMargins left="0.11811023622047245" right="0.11811023622047245" top="0.19685039370078741" bottom="0.19685039370078741" header="0" footer="0"/>
  <pageSetup paperSize="9" scale="75" orientation="landscape" horizontalDpi="1200" verticalDpi="12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E09E7E-7486-4C4D-8156-325E179A7A6B}">
          <x14:formula1>
            <xm:f>Sheet5!$A$1:$A$5</xm:f>
          </x14:formula1>
          <xm:sqref>O5:Q5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40C5-11AD-472B-B5D6-F9CDC361C7F3}">
  <dimension ref="A5:S50"/>
  <sheetViews>
    <sheetView rightToLeft="1" tabSelected="1" workbookViewId="0">
      <selection activeCell="F5" sqref="F5:H5"/>
    </sheetView>
  </sheetViews>
  <sheetFormatPr defaultRowHeight="14.25" x14ac:dyDescent="0.2"/>
  <cols>
    <col min="1" max="1" width="10.75" customWidth="1"/>
    <col min="2" max="2" width="11" customWidth="1"/>
    <col min="4" max="4" width="9.125" style="15" customWidth="1"/>
    <col min="5" max="5" width="9.25" bestFit="1" customWidth="1"/>
    <col min="6" max="6" width="9.375" style="15" customWidth="1"/>
    <col min="8" max="8" width="9.25" style="15" customWidth="1"/>
    <col min="10" max="10" width="9.25" style="15" customWidth="1"/>
    <col min="12" max="12" width="9.75" style="15" customWidth="1"/>
    <col min="13" max="13" width="8.5" customWidth="1"/>
    <col min="14" max="14" width="9.125" style="15" customWidth="1"/>
  </cols>
  <sheetData>
    <row r="5" spans="1:14" x14ac:dyDescent="0.2">
      <c r="F5" s="77" t="s">
        <v>277</v>
      </c>
      <c r="G5" s="77"/>
      <c r="H5" s="77"/>
      <c r="L5" s="77" t="s">
        <v>276</v>
      </c>
      <c r="M5" s="77"/>
      <c r="N5" s="77"/>
    </row>
    <row r="7" spans="1:14" ht="15" thickBot="1" x14ac:dyDescent="0.25"/>
    <row r="8" spans="1:14" ht="45.75" customHeight="1" thickBot="1" x14ac:dyDescent="0.25">
      <c r="A8" s="1" t="s">
        <v>0</v>
      </c>
      <c r="B8" s="80" t="s">
        <v>1</v>
      </c>
      <c r="C8" s="82" t="s">
        <v>2</v>
      </c>
      <c r="D8" s="79"/>
      <c r="E8" s="83" t="s">
        <v>3</v>
      </c>
      <c r="F8" s="84"/>
      <c r="G8" s="83" t="s">
        <v>4</v>
      </c>
      <c r="H8" s="83"/>
      <c r="I8" s="83" t="s">
        <v>5</v>
      </c>
      <c r="J8" s="83"/>
      <c r="K8" s="83" t="s">
        <v>6</v>
      </c>
      <c r="L8" s="83"/>
      <c r="M8" s="78" t="s">
        <v>7</v>
      </c>
      <c r="N8" s="79"/>
    </row>
    <row r="9" spans="1:14" ht="30.75" customHeight="1" thickBot="1" x14ac:dyDescent="0.25">
      <c r="A9" s="2" t="s">
        <v>8</v>
      </c>
      <c r="B9" s="81"/>
      <c r="C9" s="2" t="s">
        <v>9</v>
      </c>
      <c r="D9" s="3" t="s">
        <v>0</v>
      </c>
      <c r="E9" s="2" t="s">
        <v>9</v>
      </c>
      <c r="F9" s="3" t="s">
        <v>0</v>
      </c>
      <c r="G9" s="2" t="s">
        <v>9</v>
      </c>
      <c r="H9" s="3" t="s">
        <v>0</v>
      </c>
      <c r="I9" s="2" t="s">
        <v>9</v>
      </c>
      <c r="J9" s="3" t="s">
        <v>0</v>
      </c>
      <c r="K9" s="2" t="s">
        <v>9</v>
      </c>
      <c r="L9" s="3" t="s">
        <v>0</v>
      </c>
      <c r="M9" s="2" t="s">
        <v>9</v>
      </c>
      <c r="N9" s="3" t="s">
        <v>0</v>
      </c>
    </row>
    <row r="10" spans="1:14" ht="19.5" thickTop="1" thickBot="1" x14ac:dyDescent="0.25">
      <c r="A10" s="74" t="s">
        <v>10</v>
      </c>
      <c r="B10" s="4" t="s">
        <v>11</v>
      </c>
      <c r="C10" s="4">
        <f>COUNTIF('data '!$E$11:$E$55,"&lt;50%")</f>
        <v>39</v>
      </c>
      <c r="D10" s="5">
        <f>C10/45</f>
        <v>0.8666666666666667</v>
      </c>
      <c r="E10" s="6">
        <f>COUNTIF('data '!$E$11:$E$55,"&gt;=50%")-COUNTIF('data '!$E$11:$E$55,"&gt;=65%")</f>
        <v>4</v>
      </c>
      <c r="F10" s="5">
        <f>E10/45</f>
        <v>8.8888888888888892E-2</v>
      </c>
      <c r="G10" s="6">
        <f>COUNTIF('data '!$E$11:$E$55,"&gt;=65%")-COUNTIF('data '!$E$11:$E$55,"&gt;=75%")</f>
        <v>1</v>
      </c>
      <c r="H10" s="5">
        <f>G10/45</f>
        <v>2.2222222222222223E-2</v>
      </c>
      <c r="I10" s="6">
        <f>COUNTIF('data '!$E$11:$E$55,"&gt;=75%")-COUNTIF('data '!$E$11:$E$55,"&gt;=85%")</f>
        <v>1</v>
      </c>
      <c r="J10" s="5">
        <f>I10/45</f>
        <v>2.2222222222222223E-2</v>
      </c>
      <c r="K10" s="6">
        <f>COUNTIF('data '!$E$11:$E$55,"&gt;=85%")-COUNTIF('data '!$E$11:$E$55,""&gt;=95)</f>
        <v>0</v>
      </c>
      <c r="L10" s="5">
        <f>K10/45</f>
        <v>0</v>
      </c>
      <c r="M10" s="6">
        <f>COUNTIF('data '!$E$11:$E$55,"&gt;=95%")</f>
        <v>0</v>
      </c>
      <c r="N10" s="7">
        <f>M10/45</f>
        <v>0</v>
      </c>
    </row>
    <row r="11" spans="1:14" ht="18.75" thickBot="1" x14ac:dyDescent="0.25">
      <c r="A11" s="75"/>
      <c r="B11" s="1" t="s">
        <v>12</v>
      </c>
      <c r="C11" s="1">
        <f>COUNTIF('data '!$E$56:$E$100,"&lt;50%")</f>
        <v>30</v>
      </c>
      <c r="D11" s="8">
        <f>C11/45</f>
        <v>0.66666666666666663</v>
      </c>
      <c r="E11" s="9">
        <f>COUNTIF('data '!$E$56:$E$100,"&gt;=50%")-COUNTIF('data '!$E$56:$E$100,"&gt;=65%")</f>
        <v>6</v>
      </c>
      <c r="F11" s="8">
        <f>E11/45</f>
        <v>0.13333333333333333</v>
      </c>
      <c r="G11" s="9">
        <f>COUNTIF('data '!$E$56:$E$100,"&gt;=65%")-COUNTIF('data '!$E$56:$E$100,"&gt;=75%")</f>
        <v>3</v>
      </c>
      <c r="H11" s="8">
        <f>G11/45</f>
        <v>6.6666666666666666E-2</v>
      </c>
      <c r="I11" s="9">
        <f>COUNTIF('data '!$E$56:$E$100,"&gt;=75%")-COUNTIF('data '!$E$56:$E$100,"&gt;=85%")</f>
        <v>4</v>
      </c>
      <c r="J11" s="8">
        <f>I11/45</f>
        <v>8.8888888888888892E-2</v>
      </c>
      <c r="K11" s="9">
        <f>COUNTIF('data '!$E$56:$E$100,"&gt;=85%")-COUNTIF('data '!$E$56:$E$100,"&gt;=95%")</f>
        <v>2</v>
      </c>
      <c r="L11" s="8">
        <f>K11/45</f>
        <v>4.4444444444444446E-2</v>
      </c>
      <c r="M11" s="9">
        <f>COUNTIF('data '!$E$56:$E$100,"&gt;=95%")</f>
        <v>0</v>
      </c>
      <c r="N11" s="10">
        <f>M11/45</f>
        <v>0</v>
      </c>
    </row>
    <row r="12" spans="1:14" ht="18.75" thickBot="1" x14ac:dyDescent="0.25">
      <c r="A12" s="75"/>
      <c r="B12" s="1" t="s">
        <v>13</v>
      </c>
      <c r="C12" s="1">
        <f>COUNTIF('data '!$E$101:$E$145,"&lt;50%")</f>
        <v>25</v>
      </c>
      <c r="D12" s="8">
        <f>C12/45</f>
        <v>0.55555555555555558</v>
      </c>
      <c r="E12" s="9">
        <f>COUNTIF('data '!$E$101:$E$145,"&gt;=50%")-COUNTIF('data '!$E$101:$E$145,"&gt;=65%")</f>
        <v>11</v>
      </c>
      <c r="F12" s="8">
        <f>E12/45</f>
        <v>0.24444444444444444</v>
      </c>
      <c r="G12" s="9">
        <f>COUNTIF('data '!$E$101:$E$145,"&gt;=65%")-COUNTIF('data '!$E$101:$E$145,"&gt;=75%")</f>
        <v>3</v>
      </c>
      <c r="H12" s="8">
        <f>G12/45</f>
        <v>6.6666666666666666E-2</v>
      </c>
      <c r="I12" s="9">
        <f>COUNTIF('data '!$E$101:$E$145,"&gt;=75%")-COUNTIF('data '!$E$101:$E$145,"&gt;=85%")</f>
        <v>2</v>
      </c>
      <c r="J12" s="8">
        <f>I12/45</f>
        <v>4.4444444444444446E-2</v>
      </c>
      <c r="K12" s="9">
        <f>COUNTIF('data '!$E$101:$E$145,"&gt;=85%")-COUNTIF('data '!$E$101:$E$145,"&gt;=95%")</f>
        <v>4</v>
      </c>
      <c r="L12" s="8">
        <f>K12/45</f>
        <v>8.8888888888888892E-2</v>
      </c>
      <c r="M12" s="9">
        <f>COUNTIF('data '!$E$101:$E$184,"&gt;=95%")</f>
        <v>0</v>
      </c>
      <c r="N12" s="10">
        <f>M12/45</f>
        <v>0</v>
      </c>
    </row>
    <row r="13" spans="1:14" ht="18.75" thickBot="1" x14ac:dyDescent="0.25">
      <c r="A13" s="75"/>
      <c r="B13" s="1" t="s">
        <v>14</v>
      </c>
      <c r="C13" s="1">
        <f>COUNTIF('data '!$E$146:$E$184,"&lt;50%")</f>
        <v>17</v>
      </c>
      <c r="D13" s="8">
        <f>C13/39</f>
        <v>0.4358974358974359</v>
      </c>
      <c r="E13" s="9">
        <f>COUNTIF('data '!$E$146:$E$184,"&gt;=50%")-COUNTIF('data '!$E$146:$E$184,"&gt;=65%")</f>
        <v>9</v>
      </c>
      <c r="F13" s="8">
        <f>E13/39</f>
        <v>0.23076923076923078</v>
      </c>
      <c r="G13" s="9">
        <f>COUNTIF('data '!$E$146:$E$184,"&gt;=65%")-COUNTIF('data '!$E$146:$E$184,"&gt;=75%")</f>
        <v>2</v>
      </c>
      <c r="H13" s="8">
        <f>G13/39</f>
        <v>5.128205128205128E-2</v>
      </c>
      <c r="I13" s="9">
        <f>COUNTIF('data '!$E$146:$E$184,"&gt;=75%")-COUNTIF('data '!$E$146:$E$184,"&gt;=85%")</f>
        <v>3</v>
      </c>
      <c r="J13" s="8">
        <f>I13/39</f>
        <v>7.6923076923076927E-2</v>
      </c>
      <c r="K13" s="9">
        <f>COUNTIF('data '!$E$146:$E$184,"&gt;=85%")-COUNTIF('data '!$E$146:$E$184,"&gt;=95%")</f>
        <v>8</v>
      </c>
      <c r="L13" s="8">
        <f>K13/39</f>
        <v>0.20512820512820512</v>
      </c>
      <c r="M13" s="9">
        <f>COUNTIF('data '!$E$146:$E$184,"&gt;=95%")</f>
        <v>0</v>
      </c>
      <c r="N13" s="10">
        <f>M13/39</f>
        <v>0</v>
      </c>
    </row>
    <row r="14" spans="1:14" ht="18.75" thickBot="1" x14ac:dyDescent="0.25">
      <c r="A14" s="76"/>
      <c r="B14" s="11" t="s">
        <v>15</v>
      </c>
      <c r="C14" s="11">
        <f>COUNTIF('data '!$E$185:$E$225,"&lt;50%")</f>
        <v>23</v>
      </c>
      <c r="D14" s="12">
        <f>C14/41</f>
        <v>0.56097560975609762</v>
      </c>
      <c r="E14" s="13">
        <f>COUNTIF('data '!$E$185:$E$225,"&gt;=50%")-COUNTIF('data '!$E$185:$E$225,"&gt;=65%")</f>
        <v>8</v>
      </c>
      <c r="F14" s="12">
        <f>E14/41</f>
        <v>0.1951219512195122</v>
      </c>
      <c r="G14" s="13">
        <f>COUNTIF('data '!$E$185:$E$225,"&gt;=65%")-COUNTIF('data '!$E$185:$E$225,"&gt;=75%")</f>
        <v>3</v>
      </c>
      <c r="H14" s="12">
        <f>G14/41</f>
        <v>7.3170731707317069E-2</v>
      </c>
      <c r="I14" s="13">
        <f>COUNTIF('data '!$E$185:$E$225,"&gt;=75%")-COUNTIF('data '!$E$185:$E$225,"&gt;=85%")</f>
        <v>3</v>
      </c>
      <c r="J14" s="12">
        <f>I14/41</f>
        <v>7.3170731707317069E-2</v>
      </c>
      <c r="K14" s="13">
        <f>COUNTIF('data '!$E$185:$E$225,"&gt;=85%")-COUNTIF('data '!$E$185:$E$225,"&gt;=95%")</f>
        <v>2</v>
      </c>
      <c r="L14" s="12">
        <f>K14/41</f>
        <v>4.878048780487805E-2</v>
      </c>
      <c r="M14" s="13">
        <f>COUNTIF('data '!E185:E225,"&gt;=95%")</f>
        <v>2</v>
      </c>
      <c r="N14" s="14">
        <f>M14/41</f>
        <v>4.878048780487805E-2</v>
      </c>
    </row>
    <row r="15" spans="1:14" ht="19.5" thickTop="1" thickBot="1" x14ac:dyDescent="0.25">
      <c r="A15" s="74" t="s">
        <v>16</v>
      </c>
      <c r="B15" s="4" t="s">
        <v>11</v>
      </c>
      <c r="C15" s="4">
        <f>COUNTIF('data '!$G$11:$G$55,"&lt;50%")</f>
        <v>42</v>
      </c>
      <c r="D15" s="5">
        <f>C15/45</f>
        <v>0.93333333333333335</v>
      </c>
      <c r="E15" s="6">
        <f>COUNTIF('data '!$G$11:$G$55,"&gt;=50%")-COUNTIF('data '!$G$11:$G$55,"&gt;=65%")</f>
        <v>1</v>
      </c>
      <c r="F15" s="5">
        <f t="shared" ref="F15:F17" si="0">E15/45</f>
        <v>2.2222222222222223E-2</v>
      </c>
      <c r="G15" s="6">
        <f>COUNTIF('data '!$G$11:$G$55,"&gt;=65%")-COUNTIF('data '!$G$11:$G$55,"&gt;=75%")</f>
        <v>1</v>
      </c>
      <c r="H15" s="5">
        <f t="shared" ref="H15:H17" si="1">G15/45</f>
        <v>2.2222222222222223E-2</v>
      </c>
      <c r="I15" s="6">
        <f>COUNTIF('data '!$G$11:$G$55,"&gt;=75%")-COUNTIF('data '!$G$11:$G$55,"&gt;=85%")</f>
        <v>1</v>
      </c>
      <c r="J15" s="5">
        <f t="shared" ref="J15:J17" si="2">I15/45</f>
        <v>2.2222222222222223E-2</v>
      </c>
      <c r="K15" s="6">
        <f>COUNTIF('data '!$G$11:$G$55,"&gt;=85%")-COUNTIF('data '!$G$11:$G$55,""&gt;=95)</f>
        <v>0</v>
      </c>
      <c r="L15" s="5">
        <f t="shared" ref="L15:L17" si="3">K15/45</f>
        <v>0</v>
      </c>
      <c r="M15" s="6">
        <f>COUNTIF('data '!$G$11:$G$55,"&gt;=95%")</f>
        <v>0</v>
      </c>
      <c r="N15" s="7">
        <f t="shared" ref="N15:N17" si="4">M15/45</f>
        <v>0</v>
      </c>
    </row>
    <row r="16" spans="1:14" ht="18.75" thickBot="1" x14ac:dyDescent="0.25">
      <c r="A16" s="75"/>
      <c r="B16" s="1" t="s">
        <v>12</v>
      </c>
      <c r="C16" s="1">
        <f>COUNTIF('data '!$G$56:$G$100,"&lt;50%")</f>
        <v>33</v>
      </c>
      <c r="D16" s="8">
        <f>C16/45</f>
        <v>0.73333333333333328</v>
      </c>
      <c r="E16" s="9">
        <f>COUNTIF('data '!$G$56:$G$100,"&gt;=50%")-COUNTIF('data '!$G$56:$G$100,"&gt;=65%")</f>
        <v>4</v>
      </c>
      <c r="F16" s="8">
        <f t="shared" si="0"/>
        <v>8.8888888888888892E-2</v>
      </c>
      <c r="G16" s="9">
        <f>COUNTIF('data '!$G$56:$G$100,"&gt;=65%")-COUNTIF('data '!$G$56:$G$100,"&gt;=75%")</f>
        <v>3</v>
      </c>
      <c r="H16" s="8">
        <f t="shared" si="1"/>
        <v>6.6666666666666666E-2</v>
      </c>
      <c r="I16" s="9">
        <f>COUNTIF('data '!$G$56:$G$100,"&gt;=75%")-COUNTIF('data '!$G$56:$G$100,"&gt;=85%")</f>
        <v>4</v>
      </c>
      <c r="J16" s="8">
        <f t="shared" si="2"/>
        <v>8.8888888888888892E-2</v>
      </c>
      <c r="K16" s="9">
        <f>COUNTIF('data '!$G$56:$G$100,"&gt;=85%")-COUNTIF('data '!$G$56:$G$100,"&gt;=95%")</f>
        <v>1</v>
      </c>
      <c r="L16" s="8">
        <f t="shared" si="3"/>
        <v>2.2222222222222223E-2</v>
      </c>
      <c r="M16" s="9">
        <f>COUNTIF('data '!$G$56:$G$100,"&gt;=95%")</f>
        <v>0</v>
      </c>
      <c r="N16" s="10">
        <f t="shared" si="4"/>
        <v>0</v>
      </c>
    </row>
    <row r="17" spans="1:19" ht="18.75" thickBot="1" x14ac:dyDescent="0.25">
      <c r="A17" s="75"/>
      <c r="B17" s="1" t="s">
        <v>13</v>
      </c>
      <c r="C17" s="1">
        <f>COUNTIF('data '!$G$101:$G$145,"&lt;50%")</f>
        <v>33</v>
      </c>
      <c r="D17" s="8">
        <f>C17/45</f>
        <v>0.73333333333333328</v>
      </c>
      <c r="E17" s="9">
        <f>COUNTIF('data '!$G$101:$G$145,"&gt;=50%")-COUNTIF('data '!$G$101:$G$145,"&gt;=65%")</f>
        <v>5</v>
      </c>
      <c r="F17" s="8">
        <f t="shared" si="0"/>
        <v>0.1111111111111111</v>
      </c>
      <c r="G17" s="9">
        <f>COUNTIF('data '!$G$101:$G$145,"&gt;=65%")-COUNTIF('data '!$G$101:$G$145,"&gt;=75%")</f>
        <v>1</v>
      </c>
      <c r="H17" s="8">
        <f t="shared" si="1"/>
        <v>2.2222222222222223E-2</v>
      </c>
      <c r="I17" s="9">
        <f>COUNTIF('data '!$G$101:$G$145,"&gt;=75%")-COUNTIF('data '!$G$101:$G$145,"&gt;=85%")</f>
        <v>1</v>
      </c>
      <c r="J17" s="8">
        <f t="shared" si="2"/>
        <v>2.2222222222222223E-2</v>
      </c>
      <c r="K17" s="9">
        <f>COUNTIF('data '!$G$101:$G$145,"&gt;=85%")-COUNTIF('data '!$G$101:$G$145,"&gt;=95%")</f>
        <v>2</v>
      </c>
      <c r="L17" s="8">
        <f t="shared" si="3"/>
        <v>4.4444444444444446E-2</v>
      </c>
      <c r="M17" s="9">
        <f>COUNTIF('data '!$G$101:$G$184,"&gt;=95%")</f>
        <v>5</v>
      </c>
      <c r="N17" s="10">
        <f t="shared" si="4"/>
        <v>0.1111111111111111</v>
      </c>
    </row>
    <row r="18" spans="1:19" ht="18.75" thickBot="1" x14ac:dyDescent="0.25">
      <c r="A18" s="75"/>
      <c r="B18" s="1" t="s">
        <v>14</v>
      </c>
      <c r="C18" s="1">
        <f>COUNTIF('data '!$G$146:$G$184,"&lt;50%")</f>
        <v>23</v>
      </c>
      <c r="D18" s="8">
        <f>C18/39</f>
        <v>0.58974358974358976</v>
      </c>
      <c r="E18" s="9">
        <f>COUNTIF('data '!$G$146:$G$184,"&gt;=50%")-COUNTIF('data '!$G$146:$G$184,"&gt;=65%")</f>
        <v>8</v>
      </c>
      <c r="F18" s="8">
        <f t="shared" ref="F18" si="5">E18/39</f>
        <v>0.20512820512820512</v>
      </c>
      <c r="G18" s="9">
        <f>COUNTIF('data '!$G$146:$G$184,"&gt;=65%")-COUNTIF('data '!$G$146:$G$184,"&gt;=75%")</f>
        <v>3</v>
      </c>
      <c r="H18" s="8">
        <f t="shared" ref="H18" si="6">G18/39</f>
        <v>7.6923076923076927E-2</v>
      </c>
      <c r="I18" s="9">
        <f>COUNTIF('data '!$G$146:$G$184,"&gt;=75%")-COUNTIF('data '!$G$146:$G$184,"&gt;=85%")</f>
        <v>0</v>
      </c>
      <c r="J18" s="8">
        <f t="shared" ref="J18" si="7">I18/39</f>
        <v>0</v>
      </c>
      <c r="K18" s="9">
        <f>COUNTIF('data '!$G$146:$G$184,"&gt;=85%")-COUNTIF('data '!$G$146:$G$184,"&gt;=95%")</f>
        <v>3</v>
      </c>
      <c r="L18" s="8">
        <f t="shared" ref="L18" si="8">K18/39</f>
        <v>7.6923076923076927E-2</v>
      </c>
      <c r="M18" s="9">
        <f>COUNTIF('data '!$G$146:$G$184,"&gt;=95%")</f>
        <v>2</v>
      </c>
      <c r="N18" s="10">
        <f t="shared" ref="N18" si="9">M18/39</f>
        <v>5.128205128205128E-2</v>
      </c>
    </row>
    <row r="19" spans="1:19" ht="18.75" thickBot="1" x14ac:dyDescent="0.25">
      <c r="A19" s="76"/>
      <c r="B19" s="11" t="s">
        <v>15</v>
      </c>
      <c r="C19" s="11">
        <f>COUNTIF('data '!$G$185:$G$225,"&lt;50%")</f>
        <v>23</v>
      </c>
      <c r="D19" s="12">
        <f>C19/41</f>
        <v>0.56097560975609762</v>
      </c>
      <c r="E19" s="13">
        <f>COUNTIF('data '!$G$185:$G$225,"&gt;=50%")-COUNTIF('data '!$G$185:$G$225,"&gt;=65%")</f>
        <v>8</v>
      </c>
      <c r="F19" s="12">
        <f t="shared" ref="F19" si="10">E19/41</f>
        <v>0.1951219512195122</v>
      </c>
      <c r="G19" s="13">
        <f>COUNTIF('data '!$G$185:$G$225,"&gt;=65%")-COUNTIF('data '!$G$185:$G$225,"&gt;=75%")</f>
        <v>3</v>
      </c>
      <c r="H19" s="12">
        <f t="shared" ref="H19" si="11">G19/41</f>
        <v>7.3170731707317069E-2</v>
      </c>
      <c r="I19" s="13">
        <f>COUNTIF('data '!$G$185:$G$225,"&gt;=75%")-COUNTIF('data '!$G$185:$G$225,"&gt;=85%")</f>
        <v>1</v>
      </c>
      <c r="J19" s="12">
        <f t="shared" ref="J19" si="12">I19/41</f>
        <v>2.4390243902439025E-2</v>
      </c>
      <c r="K19" s="13">
        <f>COUNTIF('data '!$G$185:$G$225,"&gt;=85%")-COUNTIF('data '!$G$185:$G$225,"&gt;=95%")</f>
        <v>4</v>
      </c>
      <c r="L19" s="12">
        <f t="shared" ref="L19" si="13">K19/41</f>
        <v>9.7560975609756101E-2</v>
      </c>
      <c r="M19" s="13">
        <f>COUNTIF('data '!$G$185:$G$225,"&gt;=95%")</f>
        <v>2</v>
      </c>
      <c r="N19" s="14">
        <f t="shared" ref="N19" si="14">M19/41</f>
        <v>4.878048780487805E-2</v>
      </c>
    </row>
    <row r="20" spans="1:19" ht="19.5" thickTop="1" thickBot="1" x14ac:dyDescent="0.25">
      <c r="A20" s="74" t="s">
        <v>17</v>
      </c>
      <c r="B20" s="4" t="s">
        <v>11</v>
      </c>
      <c r="C20" s="4">
        <f>COUNTIF('data '!$I$11:$I$55,"&lt;50%")</f>
        <v>10</v>
      </c>
      <c r="D20" s="5">
        <f t="shared" ref="D20:D49" si="15">C20/41</f>
        <v>0.24390243902439024</v>
      </c>
      <c r="E20" s="6">
        <f>COUNTIF('data '!$I$11:$I$55,"&gt;=50%")-COUNTIF('data '!$I$11:$I$55,"&gt;=65%")</f>
        <v>16</v>
      </c>
      <c r="F20" s="5">
        <f t="shared" ref="F20:F22" si="16">E20/45</f>
        <v>0.35555555555555557</v>
      </c>
      <c r="G20" s="6">
        <f>COUNTIF('data '!$I$11:$I$55,"&gt;=65%")-COUNTIF('data '!$I$11:$I$55,"&gt;=75%")</f>
        <v>6</v>
      </c>
      <c r="H20" s="5">
        <f t="shared" ref="H20:H22" si="17">G20/45</f>
        <v>0.13333333333333333</v>
      </c>
      <c r="I20" s="6">
        <f>COUNTIF('data '!$I$11:$I$55,"&gt;=75%")-COUNTIF('data '!$I$11:$I$55,"&gt;=85%")</f>
        <v>8</v>
      </c>
      <c r="J20" s="5">
        <f t="shared" ref="J20:J22" si="18">I20/45</f>
        <v>0.17777777777777778</v>
      </c>
      <c r="K20" s="6">
        <f>COUNTIF('data '!$I$11:$I$55,"&gt;=85%")-COUNTIF('data '!$I$11:$I$55,""&gt;=95)</f>
        <v>5</v>
      </c>
      <c r="L20" s="5">
        <f t="shared" ref="L20:L22" si="19">K20/45</f>
        <v>0.1111111111111111</v>
      </c>
      <c r="M20" s="6">
        <f>COUNTIF('data '!$I$11:$I$55,"&gt;=95%")</f>
        <v>2</v>
      </c>
      <c r="N20" s="7">
        <f t="shared" ref="N20:N22" si="20">M20/45</f>
        <v>4.4444444444444446E-2</v>
      </c>
    </row>
    <row r="21" spans="1:19" ht="18.75" thickBot="1" x14ac:dyDescent="0.25">
      <c r="A21" s="75"/>
      <c r="B21" s="1" t="s">
        <v>12</v>
      </c>
      <c r="C21" s="1">
        <f>COUNTIF('data '!$I$56:$I$100,"&lt;50%")</f>
        <v>23</v>
      </c>
      <c r="D21" s="8">
        <f t="shared" si="15"/>
        <v>0.56097560975609762</v>
      </c>
      <c r="E21" s="9">
        <f>COUNTIF('data '!$I$56:$I$100,"&gt;=50%")-COUNTIF('data '!$I$56:$I$100,"&gt;=65%")</f>
        <v>8</v>
      </c>
      <c r="F21" s="8">
        <f t="shared" si="16"/>
        <v>0.17777777777777778</v>
      </c>
      <c r="G21" s="9">
        <f>COUNTIF('data '!$I$56:$I$100,"&gt;=65%")-COUNTIF('data '!$I$56:$I$100,"&gt;=75%")</f>
        <v>2</v>
      </c>
      <c r="H21" s="8">
        <f t="shared" si="17"/>
        <v>4.4444444444444446E-2</v>
      </c>
      <c r="I21" s="9">
        <f>COUNTIF('data '!$I$56:$I$100,"&gt;=75%")-COUNTIF('data '!$I$56:$I$100,"&gt;=85%")</f>
        <v>5</v>
      </c>
      <c r="J21" s="8">
        <f t="shared" si="18"/>
        <v>0.1111111111111111</v>
      </c>
      <c r="K21" s="9">
        <f>COUNTIF('data '!$I$56:$I$100,"&gt;=85%")-COUNTIF('data '!$I$56:$I$100,"&gt;=95%")</f>
        <v>5</v>
      </c>
      <c r="L21" s="8">
        <f t="shared" si="19"/>
        <v>0.1111111111111111</v>
      </c>
      <c r="M21" s="9">
        <f>COUNTIF('data '!$I$56:$I$100,"&gt;=95%")</f>
        <v>2</v>
      </c>
      <c r="N21" s="10">
        <f t="shared" si="20"/>
        <v>4.4444444444444446E-2</v>
      </c>
    </row>
    <row r="22" spans="1:19" ht="18.75" thickBot="1" x14ac:dyDescent="0.25">
      <c r="A22" s="75"/>
      <c r="B22" s="1" t="s">
        <v>13</v>
      </c>
      <c r="C22" s="1">
        <f>COUNTIF('data '!$I$101:$I$145,"&lt;50%")</f>
        <v>23</v>
      </c>
      <c r="D22" s="8">
        <f t="shared" si="15"/>
        <v>0.56097560975609762</v>
      </c>
      <c r="E22" s="9">
        <f>COUNTIF('data '!$I$101:$I$145,"&gt;=50%")-COUNTIF('data '!$I$101:$I$145,"&gt;=65%")</f>
        <v>10</v>
      </c>
      <c r="F22" s="8">
        <f t="shared" si="16"/>
        <v>0.22222222222222221</v>
      </c>
      <c r="G22" s="9">
        <f>COUNTIF('data '!$E$101:$I$145,"&gt;=65%")-COUNTIF('data '!$E$101:$I$145,"&gt;=75%")</f>
        <v>7</v>
      </c>
      <c r="H22" s="8">
        <f t="shared" si="17"/>
        <v>0.15555555555555556</v>
      </c>
      <c r="I22" s="9">
        <f>COUNTIF('data '!$I$101:$I$145,"&gt;=75%")-COUNTIF('data '!$I$101:$I$145,"&gt;=85%")</f>
        <v>6</v>
      </c>
      <c r="J22" s="8">
        <f t="shared" si="18"/>
        <v>0.13333333333333333</v>
      </c>
      <c r="K22" s="9">
        <f>COUNTIF('data '!$I$101:$I$145,"&gt;=85%")-COUNTIF('data '!$I$101:$I$145,"&gt;=95%")</f>
        <v>1</v>
      </c>
      <c r="L22" s="8">
        <f t="shared" si="19"/>
        <v>2.2222222222222223E-2</v>
      </c>
      <c r="M22" s="9">
        <f>COUNTIF('data '!$I$101:$I$184,"&gt;=95%")</f>
        <v>3</v>
      </c>
      <c r="N22" s="10">
        <f t="shared" si="20"/>
        <v>6.6666666666666666E-2</v>
      </c>
      <c r="S22" t="s">
        <v>18</v>
      </c>
    </row>
    <row r="23" spans="1:19" ht="18.75" thickBot="1" x14ac:dyDescent="0.25">
      <c r="A23" s="75"/>
      <c r="B23" s="1" t="s">
        <v>14</v>
      </c>
      <c r="C23" s="1">
        <f>COUNTIF('data '!$I$146:$I$184,"&lt;50%")</f>
        <v>12</v>
      </c>
      <c r="D23" s="8">
        <f t="shared" si="15"/>
        <v>0.29268292682926828</v>
      </c>
      <c r="E23" s="9">
        <f>COUNTIF('data '!$I$146:$I$184,"&gt;=50%")-COUNTIF('data '!$I$146:$I$184,"&gt;=65%")</f>
        <v>9</v>
      </c>
      <c r="F23" s="8">
        <f t="shared" ref="F23" si="21">E23/39</f>
        <v>0.23076923076923078</v>
      </c>
      <c r="G23" s="9">
        <f>COUNTIF('data '!$I$146:$I$184,"&gt;=65%")-COUNTIF('data '!$I$146:$I$184,"&gt;=75%")</f>
        <v>5</v>
      </c>
      <c r="H23" s="8">
        <f t="shared" ref="H23" si="22">G23/39</f>
        <v>0.12820512820512819</v>
      </c>
      <c r="I23" s="9">
        <f>COUNTIF('data '!$I$146:$I$184,"&gt;=75%")-COUNTIF('data '!$I$146:$I$184,"&gt;=85%")</f>
        <v>4</v>
      </c>
      <c r="J23" s="8">
        <f t="shared" ref="J23" si="23">I23/39</f>
        <v>0.10256410256410256</v>
      </c>
      <c r="K23" s="9">
        <f>COUNTIF('data '!$I$146:$I$184,"&gt;=85%")-COUNTIF('data '!$I$146:$I$184,"&gt;=95%")</f>
        <v>8</v>
      </c>
      <c r="L23" s="8">
        <f t="shared" ref="L23" si="24">K23/39</f>
        <v>0.20512820512820512</v>
      </c>
      <c r="M23" s="9">
        <f>COUNTIF('data '!$I$146:$I$184,"&gt;=95%")</f>
        <v>1</v>
      </c>
      <c r="N23" s="10">
        <f t="shared" ref="N23" si="25">M23/39</f>
        <v>2.564102564102564E-2</v>
      </c>
      <c r="S23" t="s">
        <v>19</v>
      </c>
    </row>
    <row r="24" spans="1:19" ht="18.75" thickBot="1" x14ac:dyDescent="0.25">
      <c r="A24" s="76"/>
      <c r="B24" s="11" t="s">
        <v>15</v>
      </c>
      <c r="C24" s="11">
        <f>COUNTIF('data '!$I$185:$I$225,"&lt;50%")</f>
        <v>8</v>
      </c>
      <c r="D24" s="12">
        <f t="shared" si="15"/>
        <v>0.1951219512195122</v>
      </c>
      <c r="E24" s="13">
        <f>COUNTIF('data '!$I$185:$I$225,"&gt;=50%")-COUNTIF('data '!$I$185:$I$225,"&gt;=65%")</f>
        <v>13</v>
      </c>
      <c r="F24" s="12">
        <f t="shared" ref="F24" si="26">E24/41</f>
        <v>0.31707317073170732</v>
      </c>
      <c r="G24" s="13">
        <f>COUNTIF('data '!$I$185:$I$225,"&gt;=65%")-COUNTIF('data '!$I$185:$I$225,"&gt;=75%")</f>
        <v>7</v>
      </c>
      <c r="H24" s="12">
        <f t="shared" ref="H24" si="27">G24/41</f>
        <v>0.17073170731707318</v>
      </c>
      <c r="I24" s="13">
        <f>COUNTIF('data '!$I$185:$I$225,"&gt;=75%")-COUNTIF('data '!$I$185:$I$225,"&gt;=85%")</f>
        <v>7</v>
      </c>
      <c r="J24" s="12">
        <f t="shared" ref="J24" si="28">I24/41</f>
        <v>0.17073170731707318</v>
      </c>
      <c r="K24" s="13">
        <f>COUNTIF('data '!$I$185:$I$225,"&gt;=85%")-COUNTIF('data '!$I$185:$I$225,"&gt;=95%")</f>
        <v>4</v>
      </c>
      <c r="L24" s="12">
        <f t="shared" ref="L24" si="29">K24/41</f>
        <v>9.7560975609756101E-2</v>
      </c>
      <c r="M24" s="13">
        <f>COUNTIF('data '!$I$185:$I$225,"&gt;=95%")</f>
        <v>2</v>
      </c>
      <c r="N24" s="14">
        <f t="shared" ref="N24" si="30">M24/41</f>
        <v>4.878048780487805E-2</v>
      </c>
      <c r="S24" t="s">
        <v>20</v>
      </c>
    </row>
    <row r="25" spans="1:19" ht="19.5" thickTop="1" thickBot="1" x14ac:dyDescent="0.25">
      <c r="A25" s="74" t="s">
        <v>21</v>
      </c>
      <c r="B25" s="4" t="s">
        <v>11</v>
      </c>
      <c r="C25" s="4">
        <f>COUNTIF('data '!$K$11:$K$55,"&lt;50%")</f>
        <v>40</v>
      </c>
      <c r="D25" s="5">
        <f t="shared" si="15"/>
        <v>0.97560975609756095</v>
      </c>
      <c r="E25" s="6">
        <f>COUNTIF('data '!$K$11:$K$55,"&gt;=50%")-COUNTIF('data '!$K$11:$K$55,"&gt;=65%")</f>
        <v>4</v>
      </c>
      <c r="F25" s="5">
        <f t="shared" ref="F25:F27" si="31">E25/45</f>
        <v>8.8888888888888892E-2</v>
      </c>
      <c r="G25" s="6">
        <f>COUNTIF('data '!$K$11:$K$55,"&gt;=65%")-COUNTIF('data '!$K$11:$K$55,"&gt;=75%")</f>
        <v>0</v>
      </c>
      <c r="H25" s="5">
        <f t="shared" ref="H25:H27" si="32">G25/45</f>
        <v>0</v>
      </c>
      <c r="I25" s="6">
        <f>COUNTIF('data '!$K$11:$K$55,"&gt;=75%")-COUNTIF('data '!$K$11:$K$55,"&gt;=85%")</f>
        <v>0</v>
      </c>
      <c r="J25" s="5">
        <f t="shared" ref="J25:J27" si="33">I25/45</f>
        <v>0</v>
      </c>
      <c r="K25" s="6">
        <f>COUNTIF('data '!$K$11:$K$55,"&gt;=85%")-COUNTIF('data '!$K$11:$K$55,""&gt;=95)</f>
        <v>1</v>
      </c>
      <c r="L25" s="5">
        <f t="shared" ref="L25:L27" si="34">K25/45</f>
        <v>2.2222222222222223E-2</v>
      </c>
      <c r="M25" s="6">
        <f>COUNTIF('data '!$K$11:$K$55,"&gt;=95%")</f>
        <v>0</v>
      </c>
      <c r="N25" s="7">
        <f t="shared" ref="N25:N27" si="35">M25/45</f>
        <v>0</v>
      </c>
      <c r="S25" t="s">
        <v>22</v>
      </c>
    </row>
    <row r="26" spans="1:19" ht="18.75" thickBot="1" x14ac:dyDescent="0.25">
      <c r="A26" s="75"/>
      <c r="B26" s="1" t="s">
        <v>12</v>
      </c>
      <c r="C26" s="1">
        <f>COUNTIF('data '!$K$56:$K$100,"&lt;50%")</f>
        <v>34</v>
      </c>
      <c r="D26" s="8">
        <f t="shared" si="15"/>
        <v>0.82926829268292679</v>
      </c>
      <c r="E26" s="9">
        <f>COUNTIF('data '!$K$56:$K$100,"&gt;=50%")-COUNTIF('data '!$K$56:$K$100,"&gt;=65%")</f>
        <v>6</v>
      </c>
      <c r="F26" s="8">
        <f t="shared" si="31"/>
        <v>0.13333333333333333</v>
      </c>
      <c r="G26" s="9">
        <f>COUNTIF('data '!$K$56:$K$100,"&gt;=65%")-COUNTIF('data '!$K$56:$K$100,"&gt;=75%")</f>
        <v>4</v>
      </c>
      <c r="H26" s="8">
        <f t="shared" si="32"/>
        <v>8.8888888888888892E-2</v>
      </c>
      <c r="I26" s="9">
        <f>COUNTIF('data '!$K$56:$K$100,"&gt;=75%")-COUNTIF('data '!$K$56:$K$100,"&gt;=85%")</f>
        <v>1</v>
      </c>
      <c r="J26" s="8">
        <f t="shared" si="33"/>
        <v>2.2222222222222223E-2</v>
      </c>
      <c r="K26" s="9">
        <f>COUNTIF('data '!$K$56:$K$100,"&gt;=85%")-COUNTIF('data '!$K$56:$K$100,""&gt;=95)</f>
        <v>0</v>
      </c>
      <c r="L26" s="8">
        <f t="shared" si="34"/>
        <v>0</v>
      </c>
      <c r="M26" s="9">
        <f>COUNTIF('data '!$K$56:$K$100,"&gt;=95%")</f>
        <v>0</v>
      </c>
      <c r="N26" s="10">
        <f t="shared" si="35"/>
        <v>0</v>
      </c>
      <c r="S26" t="s">
        <v>23</v>
      </c>
    </row>
    <row r="27" spans="1:19" ht="18.75" thickBot="1" x14ac:dyDescent="0.25">
      <c r="A27" s="75"/>
      <c r="B27" s="1" t="s">
        <v>13</v>
      </c>
      <c r="C27" s="1">
        <f>COUNTIF('data '!$K$101:$K$145,"&lt;50%")</f>
        <v>33</v>
      </c>
      <c r="D27" s="8">
        <f t="shared" si="15"/>
        <v>0.80487804878048785</v>
      </c>
      <c r="E27" s="9">
        <f>COUNTIF('data '!$K$101:$K$145,"&gt;=50%")-COUNTIF('data '!$K$101:$K$145,"&gt;=65%")</f>
        <v>7</v>
      </c>
      <c r="F27" s="8">
        <f t="shared" si="31"/>
        <v>0.15555555555555556</v>
      </c>
      <c r="G27" s="9">
        <f>COUNTIF('data '!$K$101:$K$145,"&gt;=65%")-COUNTIF('data '!$K$101:$K$145,"&gt;=75%")</f>
        <v>1</v>
      </c>
      <c r="H27" s="8">
        <f t="shared" si="32"/>
        <v>2.2222222222222223E-2</v>
      </c>
      <c r="I27" s="9">
        <f>COUNTIF('data '!$K$101:$K$145,"&gt;=75%")-COUNTIF('data '!$K$101:$K$145,"&gt;=85%")</f>
        <v>3</v>
      </c>
      <c r="J27" s="8">
        <f t="shared" si="33"/>
        <v>6.6666666666666666E-2</v>
      </c>
      <c r="K27" s="9">
        <f>COUNTIF('data '!$K$101:$K$145,"&gt;=85%")-COUNTIF('data '!$K$101:$K$145,""&gt;=95)</f>
        <v>1</v>
      </c>
      <c r="L27" s="8">
        <f t="shared" si="34"/>
        <v>2.2222222222222223E-2</v>
      </c>
      <c r="M27" s="9">
        <f>COUNTIF('data '!$K$55:$K$101,"&gt;=95%")</f>
        <v>0</v>
      </c>
      <c r="N27" s="10">
        <f t="shared" si="35"/>
        <v>0</v>
      </c>
    </row>
    <row r="28" spans="1:19" ht="18.75" thickBot="1" x14ac:dyDescent="0.25">
      <c r="A28" s="75"/>
      <c r="B28" s="1" t="s">
        <v>14</v>
      </c>
      <c r="C28" s="1">
        <f>COUNTIF('data '!$K$146:$K$184,"&lt;50%")</f>
        <v>23</v>
      </c>
      <c r="D28" s="8">
        <f t="shared" si="15"/>
        <v>0.56097560975609762</v>
      </c>
      <c r="E28" s="9">
        <f>COUNTIF('data '!$K$146:$K$184,"&gt;=50%")-COUNTIF('data '!$K$146:$K$184,"&gt;=65%")</f>
        <v>13</v>
      </c>
      <c r="F28" s="8">
        <f t="shared" ref="F28" si="36">E28/39</f>
        <v>0.33333333333333331</v>
      </c>
      <c r="G28" s="9">
        <f>COUNTIF('data '!$K$146:$K$184,"&gt;=65%")-COUNTIF('data '!$K$146:$K$184,"&gt;=75%")</f>
        <v>2</v>
      </c>
      <c r="H28" s="8">
        <f t="shared" ref="H28" si="37">G28/39</f>
        <v>5.128205128205128E-2</v>
      </c>
      <c r="I28" s="9">
        <f>COUNTIF('data '!$K$146:$K$184,"&gt;=75%")-COUNTIF('data '!$K$146:$K$184,"&gt;=85%")</f>
        <v>0</v>
      </c>
      <c r="J28" s="8">
        <f t="shared" ref="J28" si="38">I28/39</f>
        <v>0</v>
      </c>
      <c r="K28" s="9">
        <f>COUNTIF('data '!$K$146:$K$184,"&gt;=85%")-COUNTIF('data '!$K$146:$K$148,""&gt;=95)</f>
        <v>1</v>
      </c>
      <c r="L28" s="8">
        <f t="shared" ref="L28" si="39">K28/39</f>
        <v>2.564102564102564E-2</v>
      </c>
      <c r="M28" s="9">
        <f>COUNTIF('data '!$K$146:$K$184,"&gt;=95%")</f>
        <v>0</v>
      </c>
      <c r="N28" s="10">
        <f t="shared" ref="N28" si="40">M28/39</f>
        <v>0</v>
      </c>
    </row>
    <row r="29" spans="1:19" ht="18.75" thickBot="1" x14ac:dyDescent="0.25">
      <c r="A29" s="76"/>
      <c r="B29" s="11" t="s">
        <v>15</v>
      </c>
      <c r="C29" s="11">
        <f>COUNTIF('data '!$K$185:$K$225,"&lt;50%")</f>
        <v>25</v>
      </c>
      <c r="D29" s="12">
        <f t="shared" si="15"/>
        <v>0.6097560975609756</v>
      </c>
      <c r="E29" s="13">
        <f>COUNTIF('data '!$K$185:$K$225,"&gt;=50%")-COUNTIF('data '!$K$185:$K$225,"&gt;=65%")</f>
        <v>8</v>
      </c>
      <c r="F29" s="12">
        <f t="shared" ref="F29" si="41">E29/41</f>
        <v>0.1951219512195122</v>
      </c>
      <c r="G29" s="13">
        <f>COUNTIF('data '!$K$185:$K$225,"&gt;=65%")-COUNTIF('data '!$K$185:$K$225,"&gt;=75%")</f>
        <v>4</v>
      </c>
      <c r="H29" s="12">
        <f t="shared" ref="H29" si="42">G29/41</f>
        <v>9.7560975609756101E-2</v>
      </c>
      <c r="I29" s="13">
        <f>COUNTIF('data '!$K$185:$K$225,"&gt;=75%")-COUNTIF('data '!$K$185:$K$225,"&gt;=85%")</f>
        <v>1</v>
      </c>
      <c r="J29" s="12">
        <f t="shared" ref="J29" si="43">I29/41</f>
        <v>2.4390243902439025E-2</v>
      </c>
      <c r="K29" s="13">
        <f>COUNTIF('data '!$K$185:$K$225,"&gt;=85%")-COUNTIF('data '!$K$185:$K$225,""&gt;=95)</f>
        <v>3</v>
      </c>
      <c r="L29" s="12">
        <f t="shared" ref="L29" si="44">K29/41</f>
        <v>7.3170731707317069E-2</v>
      </c>
      <c r="M29" s="13">
        <f>COUNTIF('data '!$K$185:$K$225,"&gt;=95%")</f>
        <v>0</v>
      </c>
      <c r="N29" s="14">
        <f t="shared" ref="N29" si="45">M29/41</f>
        <v>0</v>
      </c>
    </row>
    <row r="30" spans="1:19" ht="19.5" thickTop="1" thickBot="1" x14ac:dyDescent="0.25">
      <c r="A30" s="74" t="s">
        <v>24</v>
      </c>
      <c r="B30" s="4" t="s">
        <v>11</v>
      </c>
      <c r="C30" s="4">
        <f>COUNTIF('data '!$M$11:$M$55,"&lt;50%")</f>
        <v>27</v>
      </c>
      <c r="D30" s="5">
        <f t="shared" si="15"/>
        <v>0.65853658536585369</v>
      </c>
      <c r="E30" s="6">
        <f>COUNTIF('data '!$M$11:$M$55,"&gt;=50%")-COUNTIF('data '!$M$11:$M$55,"&gt;=65%")</f>
        <v>15</v>
      </c>
      <c r="F30" s="5">
        <f t="shared" ref="F30:F32" si="46">E30/45</f>
        <v>0.33333333333333331</v>
      </c>
      <c r="G30" s="6">
        <f>COUNTIF('data '!$M$11:$M$55,"&gt;=65%")-COUNTIF('data '!$M$11:$M$55,"&gt;=75%")</f>
        <v>2</v>
      </c>
      <c r="H30" s="5">
        <f t="shared" ref="H30:H32" si="47">G30/45</f>
        <v>4.4444444444444446E-2</v>
      </c>
      <c r="I30" s="6">
        <f>COUNTIF('data '!$M$11:$M$55,"&gt;=75%")-COUNTIF('data '!$M$11:$M$55,"&gt;=85%")</f>
        <v>0</v>
      </c>
      <c r="J30" s="5">
        <f t="shared" ref="J30:J32" si="48">I30/45</f>
        <v>0</v>
      </c>
      <c r="K30" s="6">
        <f>COUNTIF('data '!$M$11:$M$55,"&gt;=85%")-COUNTIF('data '!$M$11:$M$55,"&gt;=95%")</f>
        <v>1</v>
      </c>
      <c r="L30" s="5">
        <f t="shared" ref="L30:L32" si="49">K30/45</f>
        <v>2.2222222222222223E-2</v>
      </c>
      <c r="M30" s="6">
        <f>COUNTIF('data '!$M$11:$M$55,"&gt;=95%")</f>
        <v>0</v>
      </c>
      <c r="N30" s="7">
        <f t="shared" ref="N30:N32" si="50">M30/45</f>
        <v>0</v>
      </c>
    </row>
    <row r="31" spans="1:19" ht="18.75" thickBot="1" x14ac:dyDescent="0.25">
      <c r="A31" s="75"/>
      <c r="B31" s="1" t="s">
        <v>12</v>
      </c>
      <c r="C31" s="1">
        <f>COUNTIF('data '!$M$56:$M$100,"&lt;50%")</f>
        <v>31</v>
      </c>
      <c r="D31" s="8">
        <f t="shared" si="15"/>
        <v>0.75609756097560976</v>
      </c>
      <c r="E31" s="9">
        <f>COUNTIF('data '!$M$56:$M$100,"&gt;=50%")-COUNTIF('data '!$M$56:$M$100,"&gt;=65%")</f>
        <v>4</v>
      </c>
      <c r="F31" s="8">
        <f t="shared" si="46"/>
        <v>8.8888888888888892E-2</v>
      </c>
      <c r="G31" s="9">
        <f>COUNTIF('data '!$M$56:$M$100,"&gt;=65%")-COUNTIF('data '!$M$56:$M$100,"&gt;=75%")</f>
        <v>5</v>
      </c>
      <c r="H31" s="8">
        <f t="shared" si="47"/>
        <v>0.1111111111111111</v>
      </c>
      <c r="I31" s="9">
        <f>COUNTIF('data '!$M$56:$M$100,"&gt;=75%")-COUNTIF('data '!$M$56:$M$100,"&gt;=85%")</f>
        <v>3</v>
      </c>
      <c r="J31" s="8">
        <f t="shared" si="48"/>
        <v>6.6666666666666666E-2</v>
      </c>
      <c r="K31" s="9">
        <f>COUNTIF('data '!$M$56:$M$100,"&gt;=85%")-COUNTIF('data '!$M$56:$M$100,"&gt;=95%")</f>
        <v>2</v>
      </c>
      <c r="L31" s="8">
        <f t="shared" si="49"/>
        <v>4.4444444444444446E-2</v>
      </c>
      <c r="M31" s="9">
        <f>COUNTIF('data '!$M$56:$M$100,"&gt;=95%")</f>
        <v>0</v>
      </c>
      <c r="N31" s="10">
        <f t="shared" si="50"/>
        <v>0</v>
      </c>
    </row>
    <row r="32" spans="1:19" ht="18.75" thickBot="1" x14ac:dyDescent="0.25">
      <c r="A32" s="75"/>
      <c r="B32" s="1" t="s">
        <v>13</v>
      </c>
      <c r="C32" s="1">
        <f>COUNTIF('data '!$M$101:$M$145,"&lt;50%")</f>
        <v>27</v>
      </c>
      <c r="D32" s="8">
        <f t="shared" si="15"/>
        <v>0.65853658536585369</v>
      </c>
      <c r="E32" s="9">
        <f>COUNTIF('data '!$M$101:$M$145,"&gt;=50%")-COUNTIF('data '!$M$101:$M$145,"&gt;=65%")</f>
        <v>9</v>
      </c>
      <c r="F32" s="8">
        <f t="shared" si="46"/>
        <v>0.2</v>
      </c>
      <c r="G32" s="9">
        <f>COUNTIF('data '!$M$101:$M$145,"&gt;=65%")-COUNTIF('data '!$M$101:$M$145,"&gt;=75%")</f>
        <v>4</v>
      </c>
      <c r="H32" s="8">
        <f t="shared" si="47"/>
        <v>8.8888888888888892E-2</v>
      </c>
      <c r="I32" s="9">
        <f>COUNTIF('data '!$M$101:$M$145,"&gt;=75%")-COUNTIF('data '!$M$101:$M$145,"&gt;=85%")</f>
        <v>1</v>
      </c>
      <c r="J32" s="8">
        <f t="shared" si="48"/>
        <v>2.2222222222222223E-2</v>
      </c>
      <c r="K32" s="9">
        <f>COUNTIF('data '!$M$101:$M$145,"&gt;=85%")-COUNTIF('data '!$M$101:$M$145,"&gt;=95%")</f>
        <v>2</v>
      </c>
      <c r="L32" s="8">
        <f t="shared" si="49"/>
        <v>4.4444444444444446E-2</v>
      </c>
      <c r="M32" s="9">
        <f>COUNTIF('data '!$M$101:$M$145,"&gt;=95%")</f>
        <v>2</v>
      </c>
      <c r="N32" s="10">
        <f t="shared" si="50"/>
        <v>4.4444444444444446E-2</v>
      </c>
    </row>
    <row r="33" spans="1:14" ht="18.75" thickBot="1" x14ac:dyDescent="0.25">
      <c r="A33" s="75"/>
      <c r="B33" s="1" t="s">
        <v>14</v>
      </c>
      <c r="C33" s="1">
        <f>COUNTIF('data '!$M$146:$M$184,"&lt;50%")</f>
        <v>19</v>
      </c>
      <c r="D33" s="8">
        <f t="shared" si="15"/>
        <v>0.46341463414634149</v>
      </c>
      <c r="E33" s="9">
        <f>COUNTIF('data '!$M$146:$M$184,"&gt;=50%")-COUNTIF('data '!$M$146:$M$184,"&gt;=65%")</f>
        <v>6</v>
      </c>
      <c r="F33" s="8">
        <f t="shared" ref="F33" si="51">E33/39</f>
        <v>0.15384615384615385</v>
      </c>
      <c r="G33" s="9">
        <f>COUNTIF('data '!$M$146:$M$184,"&gt;=65%")-COUNTIF('data '!$M$146:$M$184,"&gt;=75%")</f>
        <v>5</v>
      </c>
      <c r="H33" s="8">
        <f t="shared" ref="H33" si="52">G33/39</f>
        <v>0.12820512820512819</v>
      </c>
      <c r="I33" s="9">
        <f>COUNTIF('data '!$M$146:$M$184,"&gt;=75%")-COUNTIF('data '!$M$146:$M$184,"&gt;=85%")</f>
        <v>5</v>
      </c>
      <c r="J33" s="8">
        <f t="shared" ref="J33" si="53">I33/39</f>
        <v>0.12820512820512819</v>
      </c>
      <c r="K33" s="9">
        <f>COUNTIF('data '!$M$146:$M$184,"&gt;=85%")-COUNTIF('data '!$M$146:$M$184,"&gt;=95%")</f>
        <v>2</v>
      </c>
      <c r="L33" s="8">
        <f t="shared" ref="L33" si="54">K33/39</f>
        <v>5.128205128205128E-2</v>
      </c>
      <c r="M33" s="9">
        <f>COUNTIF('data '!$M$146:$M$184,"&gt;=95%")</f>
        <v>2</v>
      </c>
      <c r="N33" s="10">
        <f t="shared" ref="N33" si="55">M33/39</f>
        <v>5.128205128205128E-2</v>
      </c>
    </row>
    <row r="34" spans="1:14" ht="18.75" thickBot="1" x14ac:dyDescent="0.25">
      <c r="A34" s="76"/>
      <c r="B34" s="11" t="s">
        <v>15</v>
      </c>
      <c r="C34" s="11">
        <f>COUNTIF('data '!$M$185:$M$225,"&lt;50%")</f>
        <v>26</v>
      </c>
      <c r="D34" s="12">
        <f t="shared" si="15"/>
        <v>0.63414634146341464</v>
      </c>
      <c r="E34" s="13">
        <f>COUNTIF('data '!$M$185:$M$225,"&gt;=50%")-COUNTIF('data '!$M$185:$M$225,"&gt;=65%")</f>
        <v>6</v>
      </c>
      <c r="F34" s="12">
        <f t="shared" ref="F34" si="56">E34/41</f>
        <v>0.14634146341463414</v>
      </c>
      <c r="G34" s="13">
        <f>COUNTIF('data '!$M$185:$M$225,"&gt;=65%")-COUNTIF('data '!$M$185:$M$225,"&gt;=75%")</f>
        <v>2</v>
      </c>
      <c r="H34" s="12">
        <f t="shared" ref="H34" si="57">G34/41</f>
        <v>4.878048780487805E-2</v>
      </c>
      <c r="I34" s="13">
        <f>COUNTIF('data '!$M$185:$M$225,"&gt;=75%")-COUNTIF('data '!$M$185:$M$225,"&gt;=85%")</f>
        <v>3</v>
      </c>
      <c r="J34" s="12">
        <f t="shared" ref="J34" si="58">I34/41</f>
        <v>7.3170731707317069E-2</v>
      </c>
      <c r="K34" s="13">
        <f>COUNTIF('data '!$M$185:$M$225,"&gt;=85%")-COUNTIF('data '!$M$185:$M$225,"&gt;=95%")</f>
        <v>3</v>
      </c>
      <c r="L34" s="12">
        <f t="shared" ref="L34" si="59">K34/41</f>
        <v>7.3170731707317069E-2</v>
      </c>
      <c r="M34" s="13">
        <f>COUNTIF('data '!$M$185:$M$225,"&gt;=95%")</f>
        <v>1</v>
      </c>
      <c r="N34" s="14">
        <f t="shared" ref="N34" si="60">M34/41</f>
        <v>2.4390243902439025E-2</v>
      </c>
    </row>
    <row r="35" spans="1:14" ht="19.5" thickTop="1" thickBot="1" x14ac:dyDescent="0.25">
      <c r="A35" s="74" t="s">
        <v>25</v>
      </c>
      <c r="B35" s="4" t="s">
        <v>11</v>
      </c>
      <c r="C35" s="4">
        <f>COUNTIF('data '!$Q$11:$Q$55,"&lt;50%")</f>
        <v>4</v>
      </c>
      <c r="D35" s="5">
        <f t="shared" si="15"/>
        <v>9.7560975609756101E-2</v>
      </c>
      <c r="E35" s="6">
        <f>COUNTIF('data '!$Q$11:$Q$55,"&gt;=50%")-COUNTIF('data '!$Q$11:$Q$55,"&gt;=65%")</f>
        <v>30</v>
      </c>
      <c r="F35" s="5">
        <f t="shared" ref="F35:F37" si="61">E35/45</f>
        <v>0.66666666666666663</v>
      </c>
      <c r="G35" s="6">
        <f>COUNTIF('data '!$Q$11:$Q$55,"&gt;=65%")-COUNTIF('data '!$Q$11:$Q$55,"&gt;=75%")</f>
        <v>11</v>
      </c>
      <c r="H35" s="5">
        <f t="shared" ref="H35:H37" si="62">G35/45</f>
        <v>0.24444444444444444</v>
      </c>
      <c r="I35" s="6">
        <f>COUNTIF('data '!$Q$11:$Q$55,"&gt;=75%")-COUNTIF('data '!$Q$11:$Q$55,"&gt;=85%")</f>
        <v>0</v>
      </c>
      <c r="J35" s="5">
        <f t="shared" ref="J35:J37" si="63">I35/45</f>
        <v>0</v>
      </c>
      <c r="K35" s="6">
        <f>COUNTIF('data '!$Q$11:$Q$55,"&gt;=85%")-COUNTIF('data '!$Q$11:$Q$55,""&gt;=95)</f>
        <v>0</v>
      </c>
      <c r="L35" s="5">
        <f t="shared" ref="L35:L37" si="64">K35/45</f>
        <v>0</v>
      </c>
      <c r="M35" s="6">
        <f>COUNTIF('data '!$Q$11:$Q$55,"&gt;=95%")</f>
        <v>0</v>
      </c>
      <c r="N35" s="7">
        <f t="shared" ref="N35:N37" si="65">M35/45</f>
        <v>0</v>
      </c>
    </row>
    <row r="36" spans="1:14" ht="18.75" thickBot="1" x14ac:dyDescent="0.25">
      <c r="A36" s="75"/>
      <c r="B36" s="1" t="s">
        <v>12</v>
      </c>
      <c r="C36" s="1">
        <f>COUNTIF('data '!$Q$56:$Q$100,"&lt;50%")</f>
        <v>0</v>
      </c>
      <c r="D36" s="8">
        <f t="shared" si="15"/>
        <v>0</v>
      </c>
      <c r="E36" s="9">
        <f>COUNTIF('data '!$Q$56:$Q$100,"&gt;=50%")-COUNTIF('data '!$Q$56:$Q$100,"&gt;=65%")</f>
        <v>19</v>
      </c>
      <c r="F36" s="8">
        <f t="shared" si="61"/>
        <v>0.42222222222222222</v>
      </c>
      <c r="G36" s="9">
        <f>COUNTIF('data '!$Q$56:$Q$100,"&gt;=65%")-COUNTIF('data '!$Q$56:$Q$100,"&gt;=75%")</f>
        <v>26</v>
      </c>
      <c r="H36" s="8">
        <f t="shared" si="62"/>
        <v>0.57777777777777772</v>
      </c>
      <c r="I36" s="9">
        <f>COUNTIF('data '!$Q$56:$Q$100,"&gt;=75%")-COUNTIF('data '!$Q$56:$Q$100,"&gt;=85%")</f>
        <v>0</v>
      </c>
      <c r="J36" s="8">
        <f t="shared" si="63"/>
        <v>0</v>
      </c>
      <c r="K36" s="9">
        <f>COUNTIF('data '!$Q$56:$Q$100,"&gt;=85%")-COUNTIF('data '!$Q$56:$Q$100,"&gt;=95%")</f>
        <v>0</v>
      </c>
      <c r="L36" s="8">
        <f t="shared" si="64"/>
        <v>0</v>
      </c>
      <c r="M36" s="9">
        <f>COUNTIF('data '!$Q$56:$Q$100,"&gt;=95%")</f>
        <v>0</v>
      </c>
      <c r="N36" s="10">
        <f t="shared" si="65"/>
        <v>0</v>
      </c>
    </row>
    <row r="37" spans="1:14" ht="18.75" thickBot="1" x14ac:dyDescent="0.25">
      <c r="A37" s="75"/>
      <c r="B37" s="1" t="s">
        <v>13</v>
      </c>
      <c r="C37" s="1">
        <f>COUNTIF('data '!$Q$101:$Q$145,"&lt;50%")</f>
        <v>0</v>
      </c>
      <c r="D37" s="8">
        <f t="shared" si="15"/>
        <v>0</v>
      </c>
      <c r="E37" s="9">
        <f>COUNTIF('data '!$Q$101:$Q$145,"&gt;=50%")-COUNTIF('data '!$Q$101:$Q$145,"&gt;=65%")</f>
        <v>15</v>
      </c>
      <c r="F37" s="8">
        <f t="shared" si="61"/>
        <v>0.33333333333333331</v>
      </c>
      <c r="G37" s="9">
        <f>COUNTIF('data '!$Q$101:$Q$145,"&gt;=65%")-COUNTIF('data '!$Q$101:$Q$145,"&gt;=75%")</f>
        <v>18</v>
      </c>
      <c r="H37" s="8">
        <f t="shared" si="62"/>
        <v>0.4</v>
      </c>
      <c r="I37" s="9">
        <f>COUNTIF('data '!$Q$101:$Q$145,"&gt;=75%")-COUNTIF('data '!$Q$101:$Q$145,"&gt;=85%")</f>
        <v>11</v>
      </c>
      <c r="J37" s="8">
        <f t="shared" si="63"/>
        <v>0.24444444444444444</v>
      </c>
      <c r="K37" s="9">
        <f>COUNTIF('data '!$Q$101:$Q$145,"&gt;=85%")-COUNTIF('data '!$Q$101:$Q$145,"&gt;=95%")</f>
        <v>1</v>
      </c>
      <c r="L37" s="8">
        <f t="shared" si="64"/>
        <v>2.2222222222222223E-2</v>
      </c>
      <c r="M37" s="9">
        <f>COUNTIF('data '!$Q$101:$Q$184,"&gt;=95%")</f>
        <v>0</v>
      </c>
      <c r="N37" s="10">
        <f t="shared" si="65"/>
        <v>0</v>
      </c>
    </row>
    <row r="38" spans="1:14" ht="18.75" thickBot="1" x14ac:dyDescent="0.25">
      <c r="A38" s="75"/>
      <c r="B38" s="1" t="s">
        <v>14</v>
      </c>
      <c r="C38" s="1">
        <f>COUNTIF('data '!$Q$146:$Q$184,"&lt;50%")</f>
        <v>0</v>
      </c>
      <c r="D38" s="8">
        <f t="shared" si="15"/>
        <v>0</v>
      </c>
      <c r="E38" s="9">
        <f>COUNTIF('data '!$Q$146:$Q$184,"&gt;=50%")-COUNTIF('data '!$Q$146:$Q$184,"&gt;=65%")</f>
        <v>0</v>
      </c>
      <c r="F38" s="8">
        <f t="shared" ref="F38" si="66">E38/39</f>
        <v>0</v>
      </c>
      <c r="G38" s="9">
        <f>COUNTIF('data '!$Q$146:$Q$184,"&gt;=65%")-COUNTIF('data '!$Q$146:$Q$184,"&gt;=75%")</f>
        <v>3</v>
      </c>
      <c r="H38" s="8">
        <f t="shared" ref="H38" si="67">G38/39</f>
        <v>7.6923076923076927E-2</v>
      </c>
      <c r="I38" s="9">
        <f>COUNTIF('data '!$Q$146:$Q$184,"&gt;=75%")-COUNTIF('data '!$Q$146:$Q$184,"&gt;=85%")</f>
        <v>33</v>
      </c>
      <c r="J38" s="8">
        <f t="shared" ref="J38" si="68">I38/39</f>
        <v>0.84615384615384615</v>
      </c>
      <c r="K38" s="9">
        <f>COUNTIF('data '!$Q$146:$Q$184,"&gt;=85%")-COUNTIF('data '!$Q$146:$Q$184,"&gt;=95%")</f>
        <v>3</v>
      </c>
      <c r="L38" s="8">
        <f t="shared" ref="L38" si="69">K38/39</f>
        <v>7.6923076923076927E-2</v>
      </c>
      <c r="M38" s="9">
        <f>COUNTIF('data '!$Q$146:$Q$184,"&gt;=95%")</f>
        <v>0</v>
      </c>
      <c r="N38" s="10">
        <f t="shared" ref="N38" si="70">M38/39</f>
        <v>0</v>
      </c>
    </row>
    <row r="39" spans="1:14" ht="18.75" thickBot="1" x14ac:dyDescent="0.25">
      <c r="A39" s="76"/>
      <c r="B39" s="11" t="s">
        <v>15</v>
      </c>
      <c r="C39" s="11">
        <f>COUNTIF('data '!$Q$185:$Q$225,"&lt;50%")</f>
        <v>0</v>
      </c>
      <c r="D39" s="12">
        <f t="shared" si="15"/>
        <v>0</v>
      </c>
      <c r="E39" s="13">
        <f>COUNTIF('data '!$Q$185:$Q$225,"&gt;=50%")-COUNTIF('data '!$Q$185:$Q$225,"&gt;=65%")</f>
        <v>1</v>
      </c>
      <c r="F39" s="12">
        <f t="shared" ref="F39" si="71">E39/41</f>
        <v>2.4390243902439025E-2</v>
      </c>
      <c r="G39" s="13">
        <f>COUNTIF('data '!$Q$185:$Q$225,"&gt;=65%")-COUNTIF('data '!$Q$185:$Q$225,"&gt;=75%")</f>
        <v>9</v>
      </c>
      <c r="H39" s="12">
        <f t="shared" ref="H39" si="72">G39/41</f>
        <v>0.21951219512195122</v>
      </c>
      <c r="I39" s="13">
        <f>COUNTIF('data '!$Q$185:$Q$225,"&gt;=75%")-COUNTIF('data '!$Q$185:$Q$225,"&gt;=85%")</f>
        <v>30</v>
      </c>
      <c r="J39" s="12">
        <f t="shared" ref="J39" si="73">I39/41</f>
        <v>0.73170731707317072</v>
      </c>
      <c r="K39" s="13">
        <f>COUNTIF('data '!$Q$185:$Q$225,"&gt;=85%")-COUNTIF('data '!$Q$185:$Q$225,"&gt;=95%")</f>
        <v>1</v>
      </c>
      <c r="L39" s="12">
        <f t="shared" ref="L39" si="74">K39/41</f>
        <v>2.4390243902439025E-2</v>
      </c>
      <c r="M39" s="13">
        <f>COUNTIF('data '!$Q$185:$Q$225,"&gt;=95%")</f>
        <v>0</v>
      </c>
      <c r="N39" s="14">
        <f t="shared" ref="N39" si="75">M39/41</f>
        <v>0</v>
      </c>
    </row>
    <row r="40" spans="1:14" ht="19.5" thickTop="1" thickBot="1" x14ac:dyDescent="0.25">
      <c r="A40" s="74" t="s">
        <v>26</v>
      </c>
      <c r="B40" s="4" t="s">
        <v>11</v>
      </c>
      <c r="C40" s="4">
        <f>COUNTIF('data '!$S$11:$S$55,"&lt;50%")</f>
        <v>43</v>
      </c>
      <c r="D40" s="5">
        <f t="shared" si="15"/>
        <v>1.0487804878048781</v>
      </c>
      <c r="E40" s="6">
        <f>COUNTIF('data '!$S$11:$S$55,"&gt;=50%")-COUNTIF('data '!$S$11:$S$55,"&gt;=65%")</f>
        <v>2</v>
      </c>
      <c r="F40" s="5">
        <f t="shared" ref="F40:F42" si="76">E40/45</f>
        <v>4.4444444444444446E-2</v>
      </c>
      <c r="G40" s="6">
        <f>COUNTIF('data '!$S$11:$S$55,"&gt;=65%")-COUNTIF('data '!$S$11:$S$55,"&gt;=75%")</f>
        <v>0</v>
      </c>
      <c r="H40" s="5">
        <f t="shared" ref="H40:H42" si="77">G40/45</f>
        <v>0</v>
      </c>
      <c r="I40" s="6">
        <f>COUNTIF('data '!$S$11:$S$55,"&gt;=75%")-COUNTIF('data '!$S$11:$S$55,"&gt;=85%")</f>
        <v>0</v>
      </c>
      <c r="J40" s="5">
        <f t="shared" ref="J40:J42" si="78">I40/45</f>
        <v>0</v>
      </c>
      <c r="K40" s="6">
        <f>COUNTIF('data '!$S$11:$S$55,"&gt;=85%")-COUNTIF('data '!$S$11:$S$55,"&gt;=95%")</f>
        <v>0</v>
      </c>
      <c r="L40" s="5">
        <f t="shared" ref="L40:L42" si="79">K40/45</f>
        <v>0</v>
      </c>
      <c r="M40" s="6">
        <f>COUNTIF('data '!$S$11:$S$55,"&gt;=95%")</f>
        <v>0</v>
      </c>
      <c r="N40" s="7">
        <f t="shared" ref="N40:N42" si="80">M40/45</f>
        <v>0</v>
      </c>
    </row>
    <row r="41" spans="1:14" ht="18.75" thickBot="1" x14ac:dyDescent="0.25">
      <c r="A41" s="75"/>
      <c r="B41" s="1" t="s">
        <v>12</v>
      </c>
      <c r="C41" s="1">
        <f>COUNTIF('data '!$S$56:$S$100,"&lt;50%")</f>
        <v>34</v>
      </c>
      <c r="D41" s="8">
        <f t="shared" si="15"/>
        <v>0.82926829268292679</v>
      </c>
      <c r="E41" s="9">
        <f>COUNTIF('data '!$S$56:$S$100,"&gt;=50%")-COUNTIF('data '!$S$56:$S$100,"&gt;=65%")</f>
        <v>11</v>
      </c>
      <c r="F41" s="8">
        <f t="shared" si="76"/>
        <v>0.24444444444444444</v>
      </c>
      <c r="G41" s="9">
        <f>COUNTIF('data '!$S$56:$S$100,"&gt;=65%")-COUNTIF('data '!$S$56:$S$100,"&gt;=75%")</f>
        <v>0</v>
      </c>
      <c r="H41" s="8">
        <f t="shared" si="77"/>
        <v>0</v>
      </c>
      <c r="I41" s="9">
        <f>COUNTIF('data '!$S$56:$S$100,"&gt;=75%")-COUNTIF('data '!$S$56:$S$100,"&gt;=85%")</f>
        <v>0</v>
      </c>
      <c r="J41" s="8">
        <f t="shared" si="78"/>
        <v>0</v>
      </c>
      <c r="K41" s="9">
        <f>COUNTIF('data '!$S$56:$S$100,"&gt;=85%")-COUNTIF('data '!$S$56:$S$100,"&gt;=95%")</f>
        <v>0</v>
      </c>
      <c r="L41" s="8">
        <f t="shared" si="79"/>
        <v>0</v>
      </c>
      <c r="M41" s="9">
        <f>COUNTIF('data '!$S$56:$S$100,"&gt;=95%")</f>
        <v>0</v>
      </c>
      <c r="N41" s="10">
        <f t="shared" si="80"/>
        <v>0</v>
      </c>
    </row>
    <row r="42" spans="1:14" ht="18.75" thickBot="1" x14ac:dyDescent="0.25">
      <c r="A42" s="75"/>
      <c r="B42" s="1" t="s">
        <v>13</v>
      </c>
      <c r="C42" s="1">
        <f>COUNTIF('data '!$S$101:$S$145,"&lt;50%")</f>
        <v>34</v>
      </c>
      <c r="D42" s="8">
        <f t="shared" si="15"/>
        <v>0.82926829268292679</v>
      </c>
      <c r="E42" s="9">
        <f>COUNTIF('data '!$S$101:$S$145,"&gt;=50%")-COUNTIF('data '!$S$101:$S$145,"&gt;=65%")</f>
        <v>9</v>
      </c>
      <c r="F42" s="8">
        <f t="shared" si="76"/>
        <v>0.2</v>
      </c>
      <c r="G42" s="9">
        <f>COUNTIF('data '!$S$101:$S$145,"&gt;=65%")-COUNTIF('data '!$S$101:$S$145,"&gt;=75%")</f>
        <v>1</v>
      </c>
      <c r="H42" s="8">
        <f t="shared" si="77"/>
        <v>2.2222222222222223E-2</v>
      </c>
      <c r="I42" s="9">
        <f>COUNTIF('data '!$S$101:$S$145,"&gt;=75%")-COUNTIF('data '!$S$101:$S$145,"&gt;=85%")</f>
        <v>0</v>
      </c>
      <c r="J42" s="8">
        <f t="shared" si="78"/>
        <v>0</v>
      </c>
      <c r="K42" s="9">
        <f>COUNTIF('data '!$S$101:$S$145,"&gt;=85%")-COUNTIF('data '!$S$101:$S$145,"&gt;=95%")</f>
        <v>1</v>
      </c>
      <c r="L42" s="8">
        <f t="shared" si="79"/>
        <v>2.2222222222222223E-2</v>
      </c>
      <c r="M42" s="9">
        <f>COUNTIF('data '!$S$101:$S$184,"&gt;=95%")</f>
        <v>0</v>
      </c>
      <c r="N42" s="10">
        <f t="shared" si="80"/>
        <v>0</v>
      </c>
    </row>
    <row r="43" spans="1:14" ht="18.75" thickBot="1" x14ac:dyDescent="0.25">
      <c r="A43" s="75"/>
      <c r="B43" s="1" t="s">
        <v>14</v>
      </c>
      <c r="C43" s="1">
        <f>COUNTIF('data '!$S$146:$S$184,"&lt;50%")</f>
        <v>12</v>
      </c>
      <c r="D43" s="8">
        <f t="shared" si="15"/>
        <v>0.29268292682926828</v>
      </c>
      <c r="E43" s="9">
        <f>COUNTIF('data '!$S$146:$S$184,"&gt;=50%")-COUNTIF('data '!$S$146:$S$184,"&gt;=65%")</f>
        <v>22</v>
      </c>
      <c r="F43" s="8">
        <f t="shared" ref="F43" si="81">E43/39</f>
        <v>0.5641025641025641</v>
      </c>
      <c r="G43" s="9">
        <f>COUNTIF('data '!$S$146:$S$184,"&gt;=65%")-COUNTIF('data '!$S$146:$S$184,"&gt;=75%")</f>
        <v>4</v>
      </c>
      <c r="H43" s="8">
        <f t="shared" ref="H43" si="82">G43/39</f>
        <v>0.10256410256410256</v>
      </c>
      <c r="I43" s="9">
        <f>COUNTIF('data '!$S$146:$S$184,"&gt;=75%")-COUNTIF('data '!$S$146:$S$184,"&gt;=85%")</f>
        <v>0</v>
      </c>
      <c r="J43" s="8">
        <f t="shared" ref="J43" si="83">I43/39</f>
        <v>0</v>
      </c>
      <c r="K43" s="9">
        <f>COUNTIF('data '!$S$146:$S$184,"&gt;=85%")-COUNTIF('data '!$S$146:$S$184,"&gt;=95%")</f>
        <v>1</v>
      </c>
      <c r="L43" s="8">
        <f t="shared" ref="L43" si="84">K43/39</f>
        <v>2.564102564102564E-2</v>
      </c>
      <c r="M43" s="9">
        <f>COUNTIF('data '!$S$146:$S$184,"&gt;=95%")</f>
        <v>0</v>
      </c>
      <c r="N43" s="10">
        <f t="shared" ref="N43" si="85">M43/39</f>
        <v>0</v>
      </c>
    </row>
    <row r="44" spans="1:14" ht="18.75" thickBot="1" x14ac:dyDescent="0.25">
      <c r="A44" s="76"/>
      <c r="B44" s="11" t="s">
        <v>15</v>
      </c>
      <c r="C44" s="11">
        <f>COUNTIF('data '!$S$185:$S$225,"&lt;50%")</f>
        <v>12</v>
      </c>
      <c r="D44" s="12">
        <f t="shared" si="15"/>
        <v>0.29268292682926828</v>
      </c>
      <c r="E44" s="13">
        <f>COUNTIF('data '!$S$185:$S$225,"&gt;=50%")-COUNTIF('data '!$S$185:$S$225,"&gt;=65%")</f>
        <v>20</v>
      </c>
      <c r="F44" s="12">
        <f t="shared" ref="F44" si="86">E44/41</f>
        <v>0.48780487804878048</v>
      </c>
      <c r="G44" s="13">
        <f>COUNTIF('data '!$S$185:$S$225,"&gt;=65%")-COUNTIF('data '!$S$185:$S$225,"&gt;=75%")</f>
        <v>5</v>
      </c>
      <c r="H44" s="12">
        <f t="shared" ref="H44" si="87">G44/41</f>
        <v>0.12195121951219512</v>
      </c>
      <c r="I44" s="13">
        <f>COUNTIF('data '!$S$185:$S$225,"&gt;=75%")-COUNTIF('data '!$S$185:$S$225,"&gt;=85%")</f>
        <v>3</v>
      </c>
      <c r="J44" s="12">
        <f t="shared" ref="J44" si="88">I44/41</f>
        <v>7.3170731707317069E-2</v>
      </c>
      <c r="K44" s="13">
        <f>COUNTIF('data '!$S$185:$S$225,"&gt;=85%")-COUNTIF('data '!$S$185:$S$225,"&gt;=95%")</f>
        <v>1</v>
      </c>
      <c r="L44" s="12">
        <f t="shared" ref="L44" si="89">K44/41</f>
        <v>2.4390243902439025E-2</v>
      </c>
      <c r="M44" s="13">
        <f>COUNTIF('data '!$S$185:$S$225,"&gt;=95%")</f>
        <v>0</v>
      </c>
      <c r="N44" s="14">
        <f t="shared" ref="N44" si="90">M44/41</f>
        <v>0</v>
      </c>
    </row>
    <row r="45" spans="1:14" ht="19.5" thickTop="1" thickBot="1" x14ac:dyDescent="0.25">
      <c r="A45" s="74" t="s">
        <v>27</v>
      </c>
      <c r="B45" s="4" t="s">
        <v>11</v>
      </c>
      <c r="C45" s="4">
        <f>COUNTIF('data '!$U$11:$U$55,"&lt;50%")</f>
        <v>23</v>
      </c>
      <c r="D45" s="5">
        <f t="shared" si="15"/>
        <v>0.56097560975609762</v>
      </c>
      <c r="E45" s="6">
        <f>COUNTIF('data '!$U$11:$U$55,"&gt;=50%")-COUNTIF('data '!$U$11:$U$55,"&gt;=65%")</f>
        <v>18</v>
      </c>
      <c r="F45" s="5">
        <f t="shared" ref="F45:F47" si="91">E45/45</f>
        <v>0.4</v>
      </c>
      <c r="G45" s="6">
        <f>COUNTIF('data '!$U$11:$U$55,"&gt;=65%")-COUNTIF('data '!$U$11:$U$55,"&gt;=75%")</f>
        <v>3</v>
      </c>
      <c r="H45" s="5">
        <f t="shared" ref="H45:H47" si="92">G45/45</f>
        <v>6.6666666666666666E-2</v>
      </c>
      <c r="I45" s="6">
        <f>COUNTIF('data '!$U$11:$U$55,"&gt;=75%")-COUNTIF('data '!$U$11:$EU$55,"&gt;=85%")</f>
        <v>1</v>
      </c>
      <c r="J45" s="5">
        <f t="shared" ref="J45:J47" si="93">I45/45</f>
        <v>2.2222222222222223E-2</v>
      </c>
      <c r="K45" s="6">
        <f>COUNTIF('data '!$U$11:$U$55,"&gt;=85%")-COUNTIF('data '!$U$11:$U$55,""&gt;=95)</f>
        <v>0</v>
      </c>
      <c r="L45" s="5">
        <f t="shared" ref="L45:L47" si="94">K45/45</f>
        <v>0</v>
      </c>
      <c r="M45" s="6">
        <f>COUNTIF('data '!$U$11:$U$55,"&gt;=95%")</f>
        <v>0</v>
      </c>
      <c r="N45" s="7">
        <f t="shared" ref="N45:N47" si="95">M45/45</f>
        <v>0</v>
      </c>
    </row>
    <row r="46" spans="1:14" ht="18.75" thickBot="1" x14ac:dyDescent="0.25">
      <c r="A46" s="75"/>
      <c r="B46" s="1" t="s">
        <v>12</v>
      </c>
      <c r="C46" s="1">
        <f>COUNTIF('data '!$U$56:$U$100,"&lt;50%")</f>
        <v>28</v>
      </c>
      <c r="D46" s="8">
        <f t="shared" si="15"/>
        <v>0.68292682926829273</v>
      </c>
      <c r="E46" s="9">
        <f>COUNTIF('data '!$U$56:$U$100,"&gt;=50%")-COUNTIF('data '!$U$56:$U$100,"&gt;=65%")</f>
        <v>10</v>
      </c>
      <c r="F46" s="8">
        <f t="shared" si="91"/>
        <v>0.22222222222222221</v>
      </c>
      <c r="G46" s="9">
        <f>COUNTIF('data '!$U$56:$U$100,"&gt;=65%")-COUNTIF('data '!$U$56:$U$100,"&gt;=75%")</f>
        <v>6</v>
      </c>
      <c r="H46" s="8">
        <f t="shared" si="92"/>
        <v>0.13333333333333333</v>
      </c>
      <c r="I46" s="9">
        <f>COUNTIF('data '!$U$56:$U$100,"&gt;=75%")-COUNTIF('data '!$U$56:$U$100,"&gt;=85%")</f>
        <v>1</v>
      </c>
      <c r="J46" s="8">
        <f t="shared" si="93"/>
        <v>2.2222222222222223E-2</v>
      </c>
      <c r="K46" s="9">
        <f>COUNTIF('data '!$U$56:$U$100,"&gt;=85%")-COUNTIF('data '!$U$56:$U$100,"&gt;=95%")</f>
        <v>0</v>
      </c>
      <c r="L46" s="8">
        <f t="shared" si="94"/>
        <v>0</v>
      </c>
      <c r="M46" s="9">
        <f>COUNTIF('data '!$U$56:$U$100,"&gt;=95%")</f>
        <v>0</v>
      </c>
      <c r="N46" s="10">
        <f t="shared" si="95"/>
        <v>0</v>
      </c>
    </row>
    <row r="47" spans="1:14" ht="18.75" thickBot="1" x14ac:dyDescent="0.25">
      <c r="A47" s="75"/>
      <c r="B47" s="1" t="s">
        <v>13</v>
      </c>
      <c r="C47" s="1">
        <f>COUNTIF('data '!$U$101:$U$145,"&lt;50%")</f>
        <v>18</v>
      </c>
      <c r="D47" s="8">
        <f t="shared" si="15"/>
        <v>0.43902439024390244</v>
      </c>
      <c r="E47" s="9">
        <f>COUNTIF('data '!$U$101:$U$145,"&gt;=50%")-COUNTIF('data '!$U$101:$U$145,"&gt;=65%")</f>
        <v>18</v>
      </c>
      <c r="F47" s="8">
        <f t="shared" si="91"/>
        <v>0.4</v>
      </c>
      <c r="G47" s="9">
        <f>COUNTIF('data '!$U$101:$U$145,"&gt;=65%")-COUNTIF('data '!$U$101:$U$145,"&gt;=75%")</f>
        <v>8</v>
      </c>
      <c r="H47" s="8">
        <f t="shared" si="92"/>
        <v>0.17777777777777778</v>
      </c>
      <c r="I47" s="9">
        <f>COUNTIF('data '!$U$101:$U$145,"&gt;=75%")-COUNTIF('data '!$U$101:$U$145,"&gt;=85%")</f>
        <v>1</v>
      </c>
      <c r="J47" s="8">
        <f t="shared" si="93"/>
        <v>2.2222222222222223E-2</v>
      </c>
      <c r="K47" s="9">
        <f>COUNTIF('data '!$U$101:$U$145,"&gt;=85%")-COUNTIF('data '!$U$101:$U$145,"&gt;=95%")</f>
        <v>0</v>
      </c>
      <c r="L47" s="8">
        <f t="shared" si="94"/>
        <v>0</v>
      </c>
      <c r="M47" s="9">
        <f>COUNTIF('data '!$U$101:$U$184,"&gt;=95%")</f>
        <v>0</v>
      </c>
      <c r="N47" s="10">
        <f t="shared" si="95"/>
        <v>0</v>
      </c>
    </row>
    <row r="48" spans="1:14" ht="18.75" thickBot="1" x14ac:dyDescent="0.25">
      <c r="A48" s="75"/>
      <c r="B48" s="1" t="s">
        <v>14</v>
      </c>
      <c r="C48" s="1">
        <f>COUNTIF('data '!$U$146:$U$184,"&lt;50%")</f>
        <v>2</v>
      </c>
      <c r="D48" s="8">
        <f t="shared" si="15"/>
        <v>4.878048780487805E-2</v>
      </c>
      <c r="E48" s="9">
        <f>COUNTIF('data '!$U$146:$U$184,"&gt;=50%")-COUNTIF('data '!$U$146:$U$184,"&gt;=65%")</f>
        <v>12</v>
      </c>
      <c r="F48" s="8">
        <f t="shared" ref="F48" si="96">E48/39</f>
        <v>0.30769230769230771</v>
      </c>
      <c r="G48" s="9">
        <f>COUNTIF('data '!$U$146:$U$184,"&gt;=65%")-COUNTIF('data '!$U$146:$U$184,"&gt;=75%")</f>
        <v>12</v>
      </c>
      <c r="H48" s="8">
        <f t="shared" ref="H48" si="97">G48/39</f>
        <v>0.30769230769230771</v>
      </c>
      <c r="I48" s="9">
        <f>COUNTIF('data '!$U$146:$U$184,"&gt;=75%")-COUNTIF('data '!$U$146:$U$184,"&gt;=85%")</f>
        <v>6</v>
      </c>
      <c r="J48" s="8">
        <f t="shared" ref="J48" si="98">I48/39</f>
        <v>0.15384615384615385</v>
      </c>
      <c r="K48" s="9">
        <f>COUNTIF('data '!$U$146:$U$184,"&gt;=85%")-COUNTIF('data '!$U$146:$U$184,"&gt;=95%")</f>
        <v>7</v>
      </c>
      <c r="L48" s="8">
        <f t="shared" ref="L48" si="99">K48/39</f>
        <v>0.17948717948717949</v>
      </c>
      <c r="M48" s="9">
        <f>COUNTIF('data '!$U$146:$U$184,"&gt;=95%")</f>
        <v>0</v>
      </c>
      <c r="N48" s="10">
        <f>M48/39</f>
        <v>0</v>
      </c>
    </row>
    <row r="49" spans="1:14" ht="18.75" thickBot="1" x14ac:dyDescent="0.25">
      <c r="A49" s="76"/>
      <c r="B49" s="11" t="s">
        <v>15</v>
      </c>
      <c r="C49" s="11">
        <f>COUNTIF('data '!$U$185:$U$225,"&lt;50%")</f>
        <v>7</v>
      </c>
      <c r="D49" s="12">
        <f t="shared" si="15"/>
        <v>0.17073170731707318</v>
      </c>
      <c r="E49" s="13">
        <f>COUNTIF('data '!$U$185:$U$225,"&gt;=50%")-COUNTIF('data '!$U$185:$U$225,"&gt;=65%")</f>
        <v>13</v>
      </c>
      <c r="F49" s="12">
        <f t="shared" ref="F49" si="100">E49/41</f>
        <v>0.31707317073170732</v>
      </c>
      <c r="G49" s="13">
        <f>COUNTIF('data '!$U$185:$U$225,"&gt;=65%")-COUNTIF('data '!$U$185:$U$225,"&gt;=75%")</f>
        <v>11</v>
      </c>
      <c r="H49" s="12">
        <f t="shared" ref="H49" si="101">G49/41</f>
        <v>0.26829268292682928</v>
      </c>
      <c r="I49" s="13">
        <f>COUNTIF('data '!$U$185:$U$225,"&gt;=75%")-COUNTIF('data '!$U$185:$U$225,"&gt;=85%")</f>
        <v>4</v>
      </c>
      <c r="J49" s="12">
        <f t="shared" ref="J49" si="102">I49/41</f>
        <v>9.7560975609756101E-2</v>
      </c>
      <c r="K49" s="13">
        <f>COUNTIF('data '!$U$185:$U$225,"&gt;=85%")-COUNTIF('data '!$U$185:$U$225,"&gt;=95%")</f>
        <v>5</v>
      </c>
      <c r="L49" s="12">
        <f t="shared" ref="L49" si="103">K49/41</f>
        <v>0.12195121951219512</v>
      </c>
      <c r="M49" s="13">
        <f>COUNTIF('data '!$U$185:$U$225,"&gt;=95%")</f>
        <v>1</v>
      </c>
      <c r="N49" s="14">
        <f>M49/41</f>
        <v>2.4390243902439025E-2</v>
      </c>
    </row>
    <row r="50" spans="1:14" ht="15" thickTop="1" x14ac:dyDescent="0.2"/>
  </sheetData>
  <mergeCells count="17">
    <mergeCell ref="K8:L8"/>
    <mergeCell ref="A35:A39"/>
    <mergeCell ref="A40:A44"/>
    <mergeCell ref="A45:A49"/>
    <mergeCell ref="F5:H5"/>
    <mergeCell ref="L5:N5"/>
    <mergeCell ref="M8:N8"/>
    <mergeCell ref="A10:A14"/>
    <mergeCell ref="A15:A19"/>
    <mergeCell ref="A20:A24"/>
    <mergeCell ref="A25:A29"/>
    <mergeCell ref="A30:A34"/>
    <mergeCell ref="B8:B9"/>
    <mergeCell ref="C8:D8"/>
    <mergeCell ref="E8:F8"/>
    <mergeCell ref="G8:H8"/>
    <mergeCell ref="I8:J8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26F9FD9-50FB-4563-A2FD-25BE58872DD2}">
          <x14:formula1>
            <xm:f>Sheet5!$C$1:$C$8</xm:f>
          </x14:formula1>
          <xm:sqref>F5:H5</xm:sqref>
        </x14:dataValidation>
        <x14:dataValidation type="list" allowBlank="1" showInputMessage="1" showErrorMessage="1" xr:uid="{2CE3506F-690D-4BCF-AE3E-D4B3C206AE39}">
          <x14:formula1>
            <xm:f>Sheet5!$A$1:$A$5</xm:f>
          </x14:formula1>
          <xm:sqref>L5:N5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13713-DE82-48A7-9FC2-4A6AEC0D4C08}">
  <dimension ref="A1:N33"/>
  <sheetViews>
    <sheetView rightToLeft="1" topLeftCell="C1" workbookViewId="0">
      <selection activeCell="M5" sqref="M5"/>
    </sheetView>
  </sheetViews>
  <sheetFormatPr defaultRowHeight="14.25" x14ac:dyDescent="0.2"/>
  <cols>
    <col min="1" max="1" width="9.875" customWidth="1"/>
    <col min="2" max="2" width="35.5" customWidth="1"/>
    <col min="3" max="3" width="12.25" customWidth="1"/>
    <col min="4" max="4" width="11.25" customWidth="1"/>
    <col min="5" max="5" width="11.5" customWidth="1"/>
    <col min="6" max="6" width="9.625" customWidth="1"/>
    <col min="7" max="7" width="11.875" customWidth="1"/>
    <col min="8" max="8" width="36.875" customWidth="1"/>
    <col min="9" max="9" width="10" customWidth="1"/>
    <col min="10" max="10" width="11.25" customWidth="1"/>
    <col min="11" max="11" width="11.375" customWidth="1"/>
    <col min="12" max="12" width="12.25" customWidth="1"/>
    <col min="14" max="14" width="12.75" customWidth="1"/>
  </cols>
  <sheetData>
    <row r="1" spans="1:11" ht="27.75" customHeight="1" x14ac:dyDescent="0.35">
      <c r="A1" s="19"/>
      <c r="B1" s="19"/>
      <c r="C1" s="45"/>
      <c r="D1" s="45"/>
      <c r="E1" s="45"/>
      <c r="I1" s="46"/>
      <c r="J1" s="47"/>
    </row>
    <row r="2" spans="1:11" ht="25.5" customHeight="1" x14ac:dyDescent="0.25">
      <c r="A2" s="19"/>
      <c r="B2" s="19"/>
      <c r="C2" s="45"/>
      <c r="D2" s="45"/>
      <c r="I2" s="71"/>
      <c r="J2" s="71"/>
    </row>
    <row r="3" spans="1:11" ht="27" customHeight="1" x14ac:dyDescent="0.25">
      <c r="A3" s="19"/>
      <c r="B3" s="19"/>
      <c r="C3" s="45"/>
      <c r="D3" s="45"/>
      <c r="I3" s="71"/>
      <c r="J3" s="71"/>
    </row>
    <row r="4" spans="1:11" ht="27" customHeight="1" x14ac:dyDescent="0.4">
      <c r="A4" s="48"/>
      <c r="B4" s="48"/>
      <c r="C4" s="48"/>
      <c r="D4" s="48"/>
      <c r="E4" s="48"/>
      <c r="F4" s="49"/>
      <c r="G4" s="49"/>
      <c r="H4" s="49"/>
    </row>
    <row r="5" spans="1:11" ht="42.75" customHeight="1" thickBot="1" x14ac:dyDescent="0.4">
      <c r="A5" s="19" t="s">
        <v>289</v>
      </c>
      <c r="B5" s="19"/>
      <c r="C5" s="49"/>
      <c r="D5" s="50"/>
      <c r="E5" s="70" t="s">
        <v>277</v>
      </c>
      <c r="F5" s="70"/>
      <c r="G5" s="70"/>
      <c r="I5" s="69" t="s">
        <v>276</v>
      </c>
      <c r="J5" s="69"/>
      <c r="K5" s="69"/>
    </row>
    <row r="6" spans="1:11" ht="37.5" customHeight="1" thickBot="1" x14ac:dyDescent="0.25">
      <c r="A6" s="51" t="s">
        <v>31</v>
      </c>
      <c r="B6" s="51" t="s">
        <v>290</v>
      </c>
      <c r="C6" s="51" t="s">
        <v>291</v>
      </c>
      <c r="D6" s="52" t="s">
        <v>292</v>
      </c>
      <c r="E6" s="51" t="s">
        <v>293</v>
      </c>
      <c r="F6" s="53"/>
      <c r="G6" s="51" t="s">
        <v>31</v>
      </c>
      <c r="H6" s="52" t="s">
        <v>290</v>
      </c>
      <c r="I6" s="51" t="s">
        <v>291</v>
      </c>
      <c r="J6" s="52" t="s">
        <v>292</v>
      </c>
      <c r="K6" s="51" t="s">
        <v>293</v>
      </c>
    </row>
    <row r="7" spans="1:11" ht="24.95" customHeight="1" thickBot="1" x14ac:dyDescent="0.25">
      <c r="A7" s="54">
        <f>_xlfn.AGGREGATE(3,5,$B$7:B7)</f>
        <v>0</v>
      </c>
      <c r="B7" s="55"/>
      <c r="C7" s="56"/>
      <c r="D7" s="57"/>
      <c r="E7" s="1"/>
      <c r="G7" s="54">
        <f ca="1">_xlfn.AGGREGATE(3,5,$G$7:G7)</f>
        <v>0</v>
      </c>
      <c r="H7" s="55"/>
      <c r="I7" s="58"/>
      <c r="J7" s="57"/>
      <c r="K7" s="1"/>
    </row>
    <row r="8" spans="1:11" ht="24.95" customHeight="1" thickBot="1" x14ac:dyDescent="0.25">
      <c r="A8" s="54">
        <f>_xlfn.AGGREGATE(3,5,$B$7:B8)</f>
        <v>0</v>
      </c>
      <c r="B8" s="55"/>
      <c r="C8" s="56"/>
      <c r="D8" s="57"/>
      <c r="E8" s="1"/>
      <c r="G8" s="54">
        <f ca="1">_xlfn.AGGREGATE(3,5,$G$7:G8)</f>
        <v>0</v>
      </c>
      <c r="H8" s="55"/>
      <c r="I8" s="58"/>
      <c r="J8" s="57"/>
      <c r="K8" s="1"/>
    </row>
    <row r="9" spans="1:11" ht="24.95" customHeight="1" thickBot="1" x14ac:dyDescent="0.25">
      <c r="A9" s="54">
        <f>_xlfn.AGGREGATE(3,5,$B$7:B9)</f>
        <v>0</v>
      </c>
      <c r="B9" s="55"/>
      <c r="C9" s="56"/>
      <c r="D9" s="57"/>
      <c r="E9" s="1"/>
      <c r="G9" s="54">
        <f ca="1">_xlfn.AGGREGATE(3,5,$G$7:G9)</f>
        <v>0</v>
      </c>
      <c r="H9" s="55"/>
      <c r="I9" s="58"/>
      <c r="J9" s="57"/>
      <c r="K9" s="1"/>
    </row>
    <row r="10" spans="1:11" ht="24.95" customHeight="1" thickBot="1" x14ac:dyDescent="0.25">
      <c r="A10" s="54">
        <f>_xlfn.AGGREGATE(3,5,$B$7:B10)</f>
        <v>0</v>
      </c>
      <c r="B10" s="55"/>
      <c r="C10" s="56"/>
      <c r="D10" s="57"/>
      <c r="E10" s="1"/>
      <c r="G10" s="54">
        <f ca="1">_xlfn.AGGREGATE(3,5,$G$7:G10)</f>
        <v>0</v>
      </c>
      <c r="H10" s="55"/>
      <c r="I10" s="58"/>
      <c r="J10" s="57"/>
      <c r="K10" s="1"/>
    </row>
    <row r="11" spans="1:11" ht="24.95" customHeight="1" thickBot="1" x14ac:dyDescent="0.25">
      <c r="A11" s="54">
        <f>_xlfn.AGGREGATE(3,5,$B$7:B11)</f>
        <v>0</v>
      </c>
      <c r="B11" s="55"/>
      <c r="C11" s="56"/>
      <c r="D11" s="57"/>
      <c r="E11" s="1"/>
      <c r="G11" s="54">
        <f ca="1">_xlfn.AGGREGATE(3,5,$G$7:G11)</f>
        <v>0</v>
      </c>
      <c r="H11" s="55"/>
      <c r="I11" s="58"/>
      <c r="J11" s="57"/>
      <c r="K11" s="1"/>
    </row>
    <row r="12" spans="1:11" ht="24.95" customHeight="1" thickBot="1" x14ac:dyDescent="0.25">
      <c r="A12" s="54">
        <f>_xlfn.AGGREGATE(3,5,$B$7:B12)</f>
        <v>0</v>
      </c>
      <c r="B12" s="55"/>
      <c r="C12" s="56"/>
      <c r="D12" s="57"/>
      <c r="E12" s="1"/>
      <c r="G12" s="54">
        <f ca="1">_xlfn.AGGREGATE(3,5,$G$7:G12)</f>
        <v>0</v>
      </c>
      <c r="H12" s="55"/>
      <c r="I12" s="58"/>
      <c r="J12" s="57"/>
      <c r="K12" s="1"/>
    </row>
    <row r="13" spans="1:11" ht="24.95" customHeight="1" thickBot="1" x14ac:dyDescent="0.25">
      <c r="A13" s="54">
        <f>_xlfn.AGGREGATE(3,5,$B$7:B13)</f>
        <v>0</v>
      </c>
      <c r="B13" s="55"/>
      <c r="C13" s="56"/>
      <c r="D13" s="57"/>
      <c r="E13" s="1"/>
      <c r="G13" s="54">
        <f ca="1">_xlfn.AGGREGATE(3,5,$G$7:G13)</f>
        <v>0</v>
      </c>
      <c r="H13" s="55"/>
      <c r="I13" s="58"/>
      <c r="J13" s="57"/>
      <c r="K13" s="1"/>
    </row>
    <row r="14" spans="1:11" ht="24.95" customHeight="1" thickBot="1" x14ac:dyDescent="0.25">
      <c r="A14" s="54">
        <f>_xlfn.AGGREGATE(3,5,$B$7:B14)</f>
        <v>0</v>
      </c>
      <c r="B14" s="55"/>
      <c r="C14" s="56"/>
      <c r="D14" s="57"/>
      <c r="E14" s="1"/>
      <c r="G14" s="54">
        <f ca="1">_xlfn.AGGREGATE(3,5,$G$7:G14)</f>
        <v>0</v>
      </c>
      <c r="H14" s="55"/>
      <c r="I14" s="58"/>
      <c r="J14" s="57"/>
      <c r="K14" s="1"/>
    </row>
    <row r="15" spans="1:11" ht="24.95" customHeight="1" thickBot="1" x14ac:dyDescent="0.25">
      <c r="A15" s="54">
        <f>_xlfn.AGGREGATE(3,5,$B$7:B15)</f>
        <v>0</v>
      </c>
      <c r="B15" s="55"/>
      <c r="C15" s="56"/>
      <c r="D15" s="57"/>
      <c r="E15" s="1"/>
      <c r="G15" s="54">
        <f ca="1">_xlfn.AGGREGATE(3,5,$G$7:G15)</f>
        <v>0</v>
      </c>
      <c r="H15" s="55"/>
      <c r="I15" s="58"/>
      <c r="J15" s="57"/>
      <c r="K15" s="1"/>
    </row>
    <row r="16" spans="1:11" ht="24.95" customHeight="1" thickBot="1" x14ac:dyDescent="0.25">
      <c r="A16" s="54">
        <f>_xlfn.AGGREGATE(3,5,$B$7:B16)</f>
        <v>0</v>
      </c>
      <c r="B16" s="55"/>
      <c r="C16" s="56"/>
      <c r="D16" s="57"/>
      <c r="E16" s="1"/>
      <c r="G16" s="54">
        <f ca="1">_xlfn.AGGREGATE(3,5,$G$7:G16)</f>
        <v>0</v>
      </c>
      <c r="H16" s="55"/>
      <c r="I16" s="58"/>
      <c r="J16" s="57"/>
      <c r="K16" s="1"/>
    </row>
    <row r="17" spans="1:14" ht="24.95" customHeight="1" thickBot="1" x14ac:dyDescent="0.25">
      <c r="A17" s="54">
        <f>_xlfn.AGGREGATE(3,5,$B$7:B17)</f>
        <v>0</v>
      </c>
      <c r="B17" s="55"/>
      <c r="C17" s="56"/>
      <c r="D17" s="57"/>
      <c r="E17" s="1"/>
      <c r="G17" s="54">
        <f ca="1">_xlfn.AGGREGATE(3,5,$G$7:G17)</f>
        <v>0</v>
      </c>
      <c r="H17" s="55"/>
      <c r="I17" s="58"/>
      <c r="J17" s="57"/>
      <c r="K17" s="1"/>
    </row>
    <row r="18" spans="1:14" ht="24.95" customHeight="1" thickBot="1" x14ac:dyDescent="0.25">
      <c r="A18" s="54">
        <f>_xlfn.AGGREGATE(3,5,$B$7:B18)</f>
        <v>0</v>
      </c>
      <c r="B18" s="55"/>
      <c r="C18" s="56"/>
      <c r="D18" s="57"/>
      <c r="E18" s="1"/>
      <c r="G18" s="54">
        <f ca="1">_xlfn.AGGREGATE(3,5,$G$7:G18)</f>
        <v>0</v>
      </c>
      <c r="H18" s="55"/>
      <c r="I18" s="58"/>
      <c r="J18" s="57"/>
      <c r="K18" s="1"/>
    </row>
    <row r="19" spans="1:14" ht="24.95" customHeight="1" thickBot="1" x14ac:dyDescent="0.25">
      <c r="A19" s="54">
        <f>_xlfn.AGGREGATE(3,5,$B$7:B19)</f>
        <v>0</v>
      </c>
      <c r="B19" s="55"/>
      <c r="C19" s="56"/>
      <c r="D19" s="57"/>
      <c r="E19" s="1"/>
      <c r="G19" s="54">
        <f ca="1">_xlfn.AGGREGATE(3,5,$G$7:G19)</f>
        <v>0</v>
      </c>
      <c r="H19" s="55"/>
      <c r="I19" s="58"/>
      <c r="J19" s="57"/>
      <c r="K19" s="1"/>
    </row>
    <row r="20" spans="1:14" ht="24.95" customHeight="1" thickBot="1" x14ac:dyDescent="0.25">
      <c r="A20" s="54">
        <f>_xlfn.AGGREGATE(3,5,$B$7:B20)</f>
        <v>0</v>
      </c>
      <c r="B20" s="55"/>
      <c r="C20" s="56"/>
      <c r="D20" s="57"/>
      <c r="E20" s="1"/>
      <c r="G20" s="54">
        <f ca="1">_xlfn.AGGREGATE(3,5,$G$7:G20)</f>
        <v>0</v>
      </c>
      <c r="H20" s="55"/>
      <c r="I20" s="58"/>
      <c r="J20" s="57"/>
      <c r="K20" s="1"/>
    </row>
    <row r="21" spans="1:14" ht="24.95" customHeight="1" thickBot="1" x14ac:dyDescent="0.25">
      <c r="A21" s="54">
        <f>_xlfn.AGGREGATE(3,5,$B$7:B21)</f>
        <v>0</v>
      </c>
      <c r="B21" s="55"/>
      <c r="C21" s="56"/>
      <c r="D21" s="57"/>
      <c r="E21" s="1"/>
      <c r="G21" s="54">
        <f ca="1">_xlfn.AGGREGATE(3,5,$G$7:G21)</f>
        <v>0</v>
      </c>
      <c r="H21" s="55"/>
      <c r="I21" s="58"/>
      <c r="J21" s="57"/>
      <c r="K21" s="1"/>
    </row>
    <row r="22" spans="1:14" ht="24.95" customHeight="1" thickBot="1" x14ac:dyDescent="0.25">
      <c r="A22" s="54">
        <f>_xlfn.AGGREGATE(3,5,$B$7:B22)</f>
        <v>0</v>
      </c>
      <c r="B22" s="55"/>
      <c r="C22" s="56"/>
      <c r="D22" s="57"/>
      <c r="E22" s="1"/>
      <c r="G22" s="54">
        <f ca="1">_xlfn.AGGREGATE(3,5,$G$7:G22)</f>
        <v>0</v>
      </c>
      <c r="H22" s="55"/>
      <c r="I22" s="58"/>
      <c r="J22" s="57"/>
      <c r="K22" s="1"/>
    </row>
    <row r="23" spans="1:14" ht="24.95" customHeight="1" thickBot="1" x14ac:dyDescent="0.25">
      <c r="A23" s="54">
        <f>_xlfn.AGGREGATE(3,5,$B$7:B23)</f>
        <v>0</v>
      </c>
      <c r="B23" s="55"/>
      <c r="C23" s="56"/>
      <c r="D23" s="57"/>
      <c r="E23" s="1"/>
      <c r="G23" s="54">
        <f ca="1">_xlfn.AGGREGATE(3,5,$G$7:G23)</f>
        <v>0</v>
      </c>
      <c r="H23" s="55"/>
      <c r="I23" s="58"/>
      <c r="J23" s="57"/>
      <c r="K23" s="1"/>
    </row>
    <row r="24" spans="1:14" ht="24.95" customHeight="1" thickBot="1" x14ac:dyDescent="0.25">
      <c r="A24" s="54">
        <f>_xlfn.AGGREGATE(3,5,$B$7:B24)</f>
        <v>0</v>
      </c>
      <c r="B24" s="55"/>
      <c r="C24" s="56"/>
      <c r="D24" s="57"/>
      <c r="E24" s="1"/>
      <c r="G24" s="54">
        <f ca="1">_xlfn.AGGREGATE(3,5,$G$7:G24)</f>
        <v>0</v>
      </c>
      <c r="H24" s="55"/>
      <c r="I24" s="58"/>
      <c r="J24" s="57"/>
      <c r="K24" s="1"/>
    </row>
    <row r="25" spans="1:14" ht="24.95" customHeight="1" thickBot="1" x14ac:dyDescent="0.25">
      <c r="A25" s="54">
        <f>_xlfn.AGGREGATE(3,5,$B$7:B25)</f>
        <v>0</v>
      </c>
      <c r="B25" s="55"/>
      <c r="C25" s="56"/>
      <c r="D25" s="57"/>
      <c r="E25" s="1"/>
      <c r="G25" s="54">
        <f ca="1">_xlfn.AGGREGATE(3,5,$G$7:G25)</f>
        <v>0</v>
      </c>
      <c r="H25" s="55"/>
      <c r="I25" s="58"/>
      <c r="J25" s="57"/>
      <c r="K25" s="1"/>
    </row>
    <row r="26" spans="1:14" ht="24.95" customHeight="1" thickBot="1" x14ac:dyDescent="0.25">
      <c r="A26" s="54">
        <f>_xlfn.AGGREGATE(3,5,$B$7:B26)</f>
        <v>0</v>
      </c>
      <c r="B26" s="55"/>
      <c r="C26" s="56"/>
      <c r="D26" s="57"/>
      <c r="E26" s="1"/>
      <c r="G26" s="54">
        <f ca="1">_xlfn.AGGREGATE(3,5,$G$7:G26)</f>
        <v>0</v>
      </c>
      <c r="H26" s="55"/>
      <c r="I26" s="58"/>
      <c r="J26" s="57"/>
      <c r="K26" s="1"/>
    </row>
    <row r="27" spans="1:14" ht="24.95" customHeight="1" thickBot="1" x14ac:dyDescent="0.25">
      <c r="A27" s="54">
        <f>_xlfn.AGGREGATE(3,5,$B$7:B27)</f>
        <v>0</v>
      </c>
      <c r="B27" s="55"/>
      <c r="C27" s="56"/>
      <c r="D27" s="57"/>
      <c r="E27" s="1"/>
      <c r="G27" s="54">
        <f ca="1">_xlfn.AGGREGATE(3,5,$G$7:G27)</f>
        <v>0</v>
      </c>
      <c r="H27" s="55"/>
      <c r="I27" s="58"/>
      <c r="J27" s="57"/>
      <c r="K27" s="1"/>
    </row>
    <row r="28" spans="1:14" ht="62.25" customHeight="1" thickBot="1" x14ac:dyDescent="0.25"/>
    <row r="29" spans="1:14" ht="41.25" customHeight="1" thickBot="1" x14ac:dyDescent="0.25">
      <c r="B29" s="59" t="s">
        <v>0</v>
      </c>
      <c r="C29" s="72" t="s">
        <v>2</v>
      </c>
      <c r="D29" s="73"/>
      <c r="E29" s="64" t="s">
        <v>294</v>
      </c>
      <c r="F29" s="65"/>
      <c r="G29" s="64" t="s">
        <v>4</v>
      </c>
      <c r="H29" s="65"/>
      <c r="I29" s="64" t="s">
        <v>5</v>
      </c>
      <c r="J29" s="65"/>
      <c r="K29" s="64" t="s">
        <v>6</v>
      </c>
      <c r="L29" s="65"/>
      <c r="M29" s="66" t="s">
        <v>295</v>
      </c>
      <c r="N29" s="67"/>
    </row>
    <row r="30" spans="1:14" ht="38.25" customHeight="1" thickBot="1" x14ac:dyDescent="0.25">
      <c r="B30" s="59" t="s">
        <v>8</v>
      </c>
      <c r="C30" s="27" t="s">
        <v>9</v>
      </c>
      <c r="D30" s="27" t="s">
        <v>0</v>
      </c>
      <c r="E30" s="27" t="s">
        <v>9</v>
      </c>
      <c r="F30" s="27" t="s">
        <v>0</v>
      </c>
      <c r="G30" s="27" t="s">
        <v>9</v>
      </c>
      <c r="H30" s="27" t="s">
        <v>0</v>
      </c>
      <c r="I30" s="27" t="s">
        <v>9</v>
      </c>
      <c r="J30" s="27" t="s">
        <v>0</v>
      </c>
      <c r="K30" s="27" t="s">
        <v>9</v>
      </c>
      <c r="L30" s="27" t="s">
        <v>0</v>
      </c>
      <c r="M30" s="60" t="s">
        <v>9</v>
      </c>
      <c r="N30" s="27" t="s">
        <v>0</v>
      </c>
    </row>
    <row r="31" spans="1:14" ht="37.5" customHeight="1" thickBot="1" x14ac:dyDescent="0.25">
      <c r="B31" s="61" t="s">
        <v>10</v>
      </c>
      <c r="C31" s="32"/>
      <c r="D31" s="62"/>
      <c r="E31" s="32"/>
      <c r="F31" s="62"/>
      <c r="G31" s="32"/>
      <c r="H31" s="62"/>
      <c r="I31" s="32"/>
      <c r="J31" s="62"/>
      <c r="K31" s="32"/>
      <c r="L31" s="62"/>
      <c r="M31" s="63"/>
      <c r="N31" s="62"/>
    </row>
    <row r="33" spans="1:10" ht="30.75" customHeight="1" x14ac:dyDescent="0.2">
      <c r="A33" s="17" t="s">
        <v>296</v>
      </c>
      <c r="B33" s="17"/>
      <c r="I33" s="68"/>
      <c r="J33" s="68"/>
    </row>
  </sheetData>
  <mergeCells count="11">
    <mergeCell ref="I2:J2"/>
    <mergeCell ref="I3:J3"/>
    <mergeCell ref="C29:D29"/>
    <mergeCell ref="E29:F29"/>
    <mergeCell ref="G29:H29"/>
    <mergeCell ref="I29:J29"/>
    <mergeCell ref="K29:L29"/>
    <mergeCell ref="M29:N29"/>
    <mergeCell ref="I33:J33"/>
    <mergeCell ref="I5:K5"/>
    <mergeCell ref="E5:G5"/>
  </mergeCells>
  <pageMargins left="0.11811023622047245" right="0.11811023622047245" top="0.19685039370078741" bottom="0.19685039370078741" header="0" footer="0"/>
  <pageSetup paperSize="9" scale="65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88817FC-CCD4-425D-A188-FB80274227E1}">
          <x14:formula1>
            <xm:f>'C:\Users\remo\Desktop\النهائى\الصف الثانى\[تحليل نتيجة2- 1.xlsx]Sheet17'!#REF!</xm:f>
          </x14:formula1>
          <xm:sqref>B31</xm:sqref>
        </x14:dataValidation>
        <x14:dataValidation type="list" allowBlank="1" showInputMessage="1" showErrorMessage="1" xr:uid="{5DF5EEFD-D43E-4EE1-B36A-FEF531BCDCE6}">
          <x14:formula1>
            <xm:f>Sheet5!$C$1:$C$8</xm:f>
          </x14:formula1>
          <xm:sqref>E5:G5</xm:sqref>
        </x14:dataValidation>
        <x14:dataValidation type="list" allowBlank="1" showInputMessage="1" showErrorMessage="1" xr:uid="{8EEF3CE4-242B-4200-9733-2F6197E827F8}">
          <x14:formula1>
            <xm:f>Sheet5!$A$1:$A$5</xm:f>
          </x14:formula1>
          <xm:sqref>I5:K5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Sheet5</vt:lpstr>
      <vt:lpstr>data </vt:lpstr>
      <vt:lpstr>Sheet2 </vt:lpstr>
      <vt:lpstr>درجات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2019-06-19T13:39:54Z</dcterms:modified>
</cp:coreProperties>
</file>