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always" codeName="ThisWorkbook" defaultThemeVersion="124226"/>
  <bookViews>
    <workbookView xWindow="480" yWindow="1440" windowWidth="15480" windowHeight="7125" firstSheet="1" activeTab="1"/>
  </bookViews>
  <sheets>
    <sheet name="Sheet1 المعلمون-" sheetId="89" r:id="rId1"/>
    <sheet name="النتائج" sheetId="2" r:id="rId2"/>
    <sheet name="Sheet1" sheetId="5" r:id="rId3"/>
  </sheets>
  <definedNames>
    <definedName name="_1___توضيح_مفاهيم_الوحدة_ومصطلحاتها_كانمو_والوراثة" localSheetId="0">#REF!</definedName>
    <definedName name="_xlnm.Print_Area" localSheetId="1">النتائج!$A$1:$L$29</definedName>
    <definedName name="الاسم" localSheetId="0">'Sheet1 المعلمون-'!$B$4:$B$24</definedName>
    <definedName name="الاسم">Sheet1!$B$4:$B$806</definedName>
  </definedNames>
  <calcPr calcId="145621"/>
</workbook>
</file>

<file path=xl/calcChain.xml><?xml version="1.0" encoding="utf-8"?>
<calcChain xmlns="http://schemas.openxmlformats.org/spreadsheetml/2006/main">
  <c r="F58" i="2" l="1"/>
  <c r="E58" i="2"/>
  <c r="D58" i="2"/>
  <c r="C58" i="2"/>
  <c r="G47" i="2" l="1"/>
  <c r="J47" i="2" l="1"/>
  <c r="I47" i="2"/>
  <c r="H47" i="2"/>
  <c r="F47" i="2"/>
  <c r="E47" i="2"/>
  <c r="D47" i="2"/>
  <c r="C47" i="2"/>
  <c r="D36" i="2" l="1"/>
  <c r="E36" i="2"/>
  <c r="F36" i="2"/>
  <c r="G36" i="2"/>
  <c r="H36" i="2"/>
  <c r="I36" i="2"/>
  <c r="J36" i="2"/>
  <c r="C36" i="2"/>
  <c r="N26" i="2" l="1"/>
  <c r="M26" i="2"/>
  <c r="R3" i="2" l="1"/>
  <c r="Q3" i="2" l="1"/>
  <c r="G3" i="2" l="1"/>
  <c r="P3" i="2" l="1"/>
  <c r="O3" i="2"/>
  <c r="N3" i="2"/>
  <c r="M3" i="2"/>
  <c r="L3" i="2"/>
  <c r="K3" i="2"/>
  <c r="J3" i="2"/>
  <c r="I3" i="2"/>
  <c r="H3" i="2"/>
  <c r="F3" i="2"/>
  <c r="M246" i="89"/>
  <c r="L246" i="89"/>
  <c r="K246" i="89"/>
  <c r="J246" i="89"/>
  <c r="I246" i="89"/>
  <c r="H246" i="89"/>
  <c r="G246" i="89"/>
  <c r="F246" i="89"/>
  <c r="E246" i="89"/>
  <c r="M243" i="89"/>
  <c r="L243" i="89"/>
  <c r="K243" i="89"/>
  <c r="J243" i="89"/>
  <c r="I243" i="89"/>
  <c r="H243" i="89"/>
  <c r="G243" i="89"/>
  <c r="F243" i="89"/>
  <c r="E243" i="89"/>
  <c r="M239" i="89"/>
  <c r="L239" i="89"/>
  <c r="K239" i="89"/>
  <c r="J239" i="89"/>
  <c r="I239" i="89"/>
  <c r="H239" i="89"/>
  <c r="G239" i="89"/>
  <c r="F239" i="89"/>
  <c r="E239" i="89"/>
  <c r="K230" i="89"/>
  <c r="J230" i="89"/>
  <c r="I230" i="89"/>
  <c r="H230" i="89"/>
  <c r="G230" i="89"/>
  <c r="F230" i="89"/>
  <c r="E230" i="89"/>
  <c r="N180" i="89"/>
  <c r="M180" i="89"/>
</calcChain>
</file>

<file path=xl/sharedStrings.xml><?xml version="1.0" encoding="utf-8"?>
<sst xmlns="http://schemas.openxmlformats.org/spreadsheetml/2006/main" count="2495" uniqueCount="1091">
  <si>
    <t>المجموع</t>
  </si>
  <si>
    <t>ممتاز</t>
  </si>
  <si>
    <t>جيد جدا</t>
  </si>
  <si>
    <t>جيد</t>
  </si>
  <si>
    <t>ضعيف</t>
  </si>
  <si>
    <t xml:space="preserve">المدرسة </t>
  </si>
  <si>
    <t xml:space="preserve"> اسم الطالب</t>
  </si>
  <si>
    <t>آدم وضاح محمد علي الخليلي</t>
  </si>
  <si>
    <t/>
  </si>
  <si>
    <t>ابراهيم راشد محمد علي الحلبي</t>
  </si>
  <si>
    <t>ابراهيم منتصر ابراهيم الياس</t>
  </si>
  <si>
    <t>احمد امجد محمد استيتي</t>
  </si>
  <si>
    <t>احمد خلدون احمد البديوي</t>
  </si>
  <si>
    <t>احمد محمد عبد الفتاح عموري</t>
  </si>
  <si>
    <t>احمد السيد ماهر محمد</t>
  </si>
  <si>
    <t>ادم مراد احمد كرجه</t>
  </si>
  <si>
    <t>اسامة محمد فتحي قنديل</t>
  </si>
  <si>
    <t>بدر امجد خالد العساف</t>
  </si>
  <si>
    <t>زيد فؤاد عباس حلمي</t>
  </si>
  <si>
    <t>سعيد جمال سعيد الخنافسة</t>
  </si>
  <si>
    <t>شهم محمد عبداللطيف الجيوسي</t>
  </si>
  <si>
    <t>عبدالرحمن اسامه توفيق كيوان</t>
  </si>
  <si>
    <t>عبدالله باسم عيسى ابو الفيلات</t>
  </si>
  <si>
    <t>عبدالله محمد عبدالله الخلايله</t>
  </si>
  <si>
    <t>عز الدين حمزه احمد القواسمي</t>
  </si>
  <si>
    <t>علي عادل ثامر ثامر</t>
  </si>
  <si>
    <t>فيصل بسام محمود محمود</t>
  </si>
  <si>
    <t>كرم علي محمد عبدالعال</t>
  </si>
  <si>
    <t>ماهر خالد هاني عناب</t>
  </si>
  <si>
    <t>محمد خليل شعبان خليل ابراهيم</t>
  </si>
  <si>
    <t>محمد اسامه مصطفى ابو جابر</t>
  </si>
  <si>
    <t>محمد طارق محمد السكافي</t>
  </si>
  <si>
    <t>محمد سامي عبد الجواد السيوري</t>
  </si>
  <si>
    <t>محمد عمر محمد العياصره</t>
  </si>
  <si>
    <t>محمد عصام علي النعيمي</t>
  </si>
  <si>
    <t>محمود غسان محمود العمايره</t>
  </si>
  <si>
    <t>نور الدين عايد خليل ابو درويش</t>
  </si>
  <si>
    <t>هاشم محمد عبدالكريم الحلاج</t>
  </si>
  <si>
    <t>يحيى فؤاد نظير دروزه</t>
  </si>
  <si>
    <t>يزيد علاء رمضان الجغبير</t>
  </si>
  <si>
    <t>يسى روماني زخاري يوسف</t>
  </si>
  <si>
    <t>يوسف عطيه باشا وهدان</t>
  </si>
  <si>
    <t>الاسم</t>
  </si>
  <si>
    <t xml:space="preserve"> </t>
  </si>
  <si>
    <t>الرقم</t>
  </si>
  <si>
    <t>احمد علي محمد الخضور</t>
  </si>
  <si>
    <t>احمد محمد السيد فريح</t>
  </si>
  <si>
    <t>انس نائل توفيق الدوعر</t>
  </si>
  <si>
    <t>اوان عمر ذياب عبد الجليل</t>
  </si>
  <si>
    <t>ثروت عبدالله ابراهيم محمد</t>
  </si>
  <si>
    <t>جاد ايمن ناصر غرايبة</t>
  </si>
  <si>
    <t>حسن حسام جودت قاسم</t>
  </si>
  <si>
    <t>راكان عمر عبد اللطيف دلعب</t>
  </si>
  <si>
    <t>زيد سعيد زكي غنيم</t>
  </si>
  <si>
    <t>طارق باسم علي الخضور</t>
  </si>
  <si>
    <t>عبد الله احمد عيسى العبادي</t>
  </si>
  <si>
    <t>عبدالله اشرف رسمي صعبي</t>
  </si>
  <si>
    <t>عبدالله خالد فتحي عقل</t>
  </si>
  <si>
    <t>عون احمد فوزان العساف</t>
  </si>
  <si>
    <t>قاسم بايبرس قاسم عبيدات</t>
  </si>
  <si>
    <t>محمد ماهر قاسم ابوخمسه</t>
  </si>
  <si>
    <t>محمد ميثم خالد الخفاجي</t>
  </si>
  <si>
    <t>محمد علي محمد العساف</t>
  </si>
  <si>
    <t>محمد معين احمد جبر</t>
  </si>
  <si>
    <t>مصطفى باسل زكريا الكيالي</t>
  </si>
  <si>
    <t>مصطفى ظافر اسماعيل اللوز</t>
  </si>
  <si>
    <t>مصطفى عمر امين حجازي</t>
  </si>
  <si>
    <t>منيب احمد فوزان العساف</t>
  </si>
  <si>
    <t>مهند جبر بسام درويش</t>
  </si>
  <si>
    <t>ناصر بدر احمد القواسمي</t>
  </si>
  <si>
    <t>نديم جمال محمود البطاط</t>
  </si>
  <si>
    <t>ورد ايمن ناصر غرايبة</t>
  </si>
  <si>
    <t>وسام محمد عدنان دعاس</t>
  </si>
  <si>
    <t>وليد مازن عبد الرحمن أبو هاني</t>
  </si>
  <si>
    <t>يزيد هاشم محمود صويلح</t>
  </si>
  <si>
    <t>احمد سامر يوسف حسين</t>
  </si>
  <si>
    <t>اسامة عبد الحميد شاكر البربراوي</t>
  </si>
  <si>
    <t>انس حاتم عبد المنعم ابو حامده</t>
  </si>
  <si>
    <t>أسامة محمدخير سليمان النجداوي</t>
  </si>
  <si>
    <t>حمزة ايمن طاهر زينون</t>
  </si>
  <si>
    <t>حمزة محمد عدنان يوسف</t>
  </si>
  <si>
    <t>حمزه نبيل صالح بدر</t>
  </si>
  <si>
    <t>خزرج رعد محمد ابو حشيش</t>
  </si>
  <si>
    <t>راكان خلدون غالب المولا</t>
  </si>
  <si>
    <t>زيد عماد محمد العساف</t>
  </si>
  <si>
    <t>ضياء محمد عبدالله الحجران</t>
  </si>
  <si>
    <t>عباس نضال عباس نصر</t>
  </si>
  <si>
    <t>عبد الآله عامر نايف ابو الراغب</t>
  </si>
  <si>
    <t>عبد الرحمن بلال احمد قاسم</t>
  </si>
  <si>
    <t>عبد الرحمن عصام محمد ابو نعمة</t>
  </si>
  <si>
    <t>عبد الرحمن محمد خير خليل ابو خجيل</t>
  </si>
  <si>
    <t>عبدالكريم بشار فوزي صالح</t>
  </si>
  <si>
    <t>عبدالله خلدون خالد قدوره</t>
  </si>
  <si>
    <t>عبدالله عمر محمد حميده</t>
  </si>
  <si>
    <t>عبدالله محمد فرحان الجهماني</t>
  </si>
  <si>
    <t>عبدالله وليد زكي غنيم</t>
  </si>
  <si>
    <t>علي حسن محمد ابودية</t>
  </si>
  <si>
    <t>عمر حسن ابراهيم ابوكويك</t>
  </si>
  <si>
    <t>عمر علاءالدين صايل القاضي</t>
  </si>
  <si>
    <t>فارس نمر احمد السهلي</t>
  </si>
  <si>
    <t>فضل مأمون فضل كنعان</t>
  </si>
  <si>
    <t>قصي طارق حمدي الحاج علي</t>
  </si>
  <si>
    <t>قصي عبدالله محمدذيب السخني</t>
  </si>
  <si>
    <t>محمد خالد محمد بارود</t>
  </si>
  <si>
    <t>محمد رسول محمد حسن الشرايري</t>
  </si>
  <si>
    <t>محمد سمير احمد ابو عبدة</t>
  </si>
  <si>
    <t>محيي الدين عطا الله موسى الزيود</t>
  </si>
  <si>
    <t>يوسف خليل عبد العظيم سلطان</t>
  </si>
  <si>
    <t>أحمد مهند عبدالمجيد شقير</t>
  </si>
  <si>
    <t>أيك ناصر جميل شلبية</t>
  </si>
  <si>
    <t>بشار حسان محمود بشير</t>
  </si>
  <si>
    <t>رأفت ياسر رأفت عثمان</t>
  </si>
  <si>
    <t>ربيع رامز ربيع خرمه</t>
  </si>
  <si>
    <t>زيد خلدون غالب المولا</t>
  </si>
  <si>
    <t>سيف الدين عبدالعزيز فتحي جبريل</t>
  </si>
  <si>
    <t>شكري هاني شكري مسعود</t>
  </si>
  <si>
    <t>صالح عماد صالح المهيرات</t>
  </si>
  <si>
    <t>صهيب عمر سالم ابو العدس</t>
  </si>
  <si>
    <t>طه حسين علام ضيف الله</t>
  </si>
  <si>
    <t>عادل فراس محمد عادل محمود</t>
  </si>
  <si>
    <t>عبد الله احمد محمد ابودريع</t>
  </si>
  <si>
    <t>عبدالباري رضوان خالد ادريس</t>
  </si>
  <si>
    <t>عبدالحليم مصطفى عبدالحليم الحياري</t>
  </si>
  <si>
    <t>عبدالرحمن هيثم حسين القطب</t>
  </si>
  <si>
    <t>عبدالرحمن عصام جميل سمحان</t>
  </si>
  <si>
    <t>عبدالله نياز عادل الجبجي</t>
  </si>
  <si>
    <t>عبدالله عمر صبحي سليمان</t>
  </si>
  <si>
    <t>عمر خالد حسين ابو عبيده</t>
  </si>
  <si>
    <t>عمر مخلد جميل دويكات</t>
  </si>
  <si>
    <t>عمر فاضل داود سلمان</t>
  </si>
  <si>
    <t>عمر عماد حسن فقيه</t>
  </si>
  <si>
    <t>عمرو ماهر عبد الفضيل ابراهيم</t>
  </si>
  <si>
    <t>عمرو حسام فارس عبيدات</t>
  </si>
  <si>
    <t>فارس يوسف صالح المهيرات</t>
  </si>
  <si>
    <t>لؤي احمد ابراهيم حسن</t>
  </si>
  <si>
    <t>محمد بلال يوسف بنى عيسى</t>
  </si>
  <si>
    <t>وسيم عصام جمال العميلات</t>
  </si>
  <si>
    <t>احمد محمد حسن الدسوقي</t>
  </si>
  <si>
    <t>اسماعيل صبحي اسماعيل ابوحميدة</t>
  </si>
  <si>
    <t>بشار محمد إبراهيم البيايضة</t>
  </si>
  <si>
    <t>تحسين مظهر تحسين حؤبش</t>
  </si>
  <si>
    <t>حمزة امجد شفيق التوتنجي</t>
  </si>
  <si>
    <t>حمزة بلال محمد حجاز</t>
  </si>
  <si>
    <t>رضا بلال رضا الكردي</t>
  </si>
  <si>
    <t>ضياء زكريا حسن ابداح</t>
  </si>
  <si>
    <t>ضياء الدين علي محمد سريوه</t>
  </si>
  <si>
    <t>عبد العزيز سامي محمد خميس السيد</t>
  </si>
  <si>
    <t>عبدالرحمن مناع عبدالرحمن العساف</t>
  </si>
  <si>
    <t>عبدالرحمن منذر محمود القيمري</t>
  </si>
  <si>
    <t>عبدالعزيز احمد عطيه صالح</t>
  </si>
  <si>
    <t>عبدالله مشهور حسن ابو دلهوم</t>
  </si>
  <si>
    <t>علاء الدين عادل محمود النشاش</t>
  </si>
  <si>
    <t>علي خالد احمد الطرايرة</t>
  </si>
  <si>
    <t>عمر أكرم منيب حبوب</t>
  </si>
  <si>
    <t>عمران خالد محمد البربراوى</t>
  </si>
  <si>
    <t>قيس رامز خميس الكولك</t>
  </si>
  <si>
    <t>كنان أحمد عودة الله الكوشة</t>
  </si>
  <si>
    <t>مجد محمد حسن القحاح</t>
  </si>
  <si>
    <t>محمد عبدالله رضوان ابو سنينه</t>
  </si>
  <si>
    <t>محمد احمد علي الخضرا</t>
  </si>
  <si>
    <t>محمد معين فوزي شبيب</t>
  </si>
  <si>
    <t>محمد خالد محمد صبري منصور</t>
  </si>
  <si>
    <t>محمد عاهد خليل صقر</t>
  </si>
  <si>
    <t>محمد ماهر تيسير علي</t>
  </si>
  <si>
    <t>محمد عبدالرحمن ابراهيم محمد</t>
  </si>
  <si>
    <t>معتز سمير عمر ابو لبن</t>
  </si>
  <si>
    <t>ناجي نبيل شعبان حسين</t>
  </si>
  <si>
    <t>نادر عماد محمد نادر امين</t>
  </si>
  <si>
    <t>هيثم يوسف عودة العساف</t>
  </si>
  <si>
    <t xml:space="preserve">اللغة العربية </t>
  </si>
  <si>
    <t xml:space="preserve">العلوم العامة </t>
  </si>
  <si>
    <t>ابراهيم نذير خليل الكبيسي</t>
  </si>
  <si>
    <t>ابراهيم محمد ابراهيم علان</t>
  </si>
  <si>
    <t>احمد ياسر ابراهيم ابراهيم</t>
  </si>
  <si>
    <t>احمد محمود علي ابو خضره</t>
  </si>
  <si>
    <t>احمد موسى محمد الحلبي</t>
  </si>
  <si>
    <t>احمد نائل نايف الشلبي</t>
  </si>
  <si>
    <t>احمد خالد نمر شتات</t>
  </si>
  <si>
    <t>اسامه باسم احمد قاسم</t>
  </si>
  <si>
    <t>اسيد جميل محمد حجاز</t>
  </si>
  <si>
    <t>بكر بهاء الدين محمد الطويل</t>
  </si>
  <si>
    <t>تامر فارس عيسى العبادي</t>
  </si>
  <si>
    <t>جمال عبدالناصر محمد البندي</t>
  </si>
  <si>
    <t>حمزة باسم عيسى ابو الفيلات</t>
  </si>
  <si>
    <t>حمزة محمود محمد علي حويج</t>
  </si>
  <si>
    <t>حمزه عمر حميد القيسي</t>
  </si>
  <si>
    <t>رمضان ابراهيم السيد انور العكل</t>
  </si>
  <si>
    <t>زيد حمزه فوزي جعفر</t>
  </si>
  <si>
    <t>سعيد محمد سعيد محمد</t>
  </si>
  <si>
    <t>صالح سعيد صالح غنيم</t>
  </si>
  <si>
    <t>عبد الله لؤي زكريا خروب</t>
  </si>
  <si>
    <t>عبدالله احمد محمد ابو هزيم</t>
  </si>
  <si>
    <t>فوزي حمزة فوزي جعفر</t>
  </si>
  <si>
    <t>لؤي عمر محمد السويطي</t>
  </si>
  <si>
    <t>محمد محمود عواد ابو خرمه</t>
  </si>
  <si>
    <t>محمد خليل موسى ابو شقره</t>
  </si>
  <si>
    <t>محمد بلال ابراهيم باكير</t>
  </si>
  <si>
    <t>محمد زياد محمد عرابي</t>
  </si>
  <si>
    <t>منجد حسني عارف العطيات</t>
  </si>
  <si>
    <t>منيب موفق فوزان العساف</t>
  </si>
  <si>
    <t>ياسر ثائر فتاح فتاح</t>
  </si>
  <si>
    <t>يوسف عماد الدين محمد السلاق</t>
  </si>
  <si>
    <t>يوسف محمود فريد حسين</t>
  </si>
  <si>
    <t>يوسف سالم سلامة مسعود</t>
  </si>
  <si>
    <t>احمد زهير عبدالكريم كرومه</t>
  </si>
  <si>
    <t>أحمد قاسم عبد الفتاح حسونه</t>
  </si>
  <si>
    <t>ابراهيم سعيد سعدي حمزة</t>
  </si>
  <si>
    <t>احمد محمد عبدالرحمن اسماعيل</t>
  </si>
  <si>
    <t>احمد ماجد خالد العساف</t>
  </si>
  <si>
    <t>ايهم محمد احمد ابو رزق</t>
  </si>
  <si>
    <t>براء سامي عبدالجواد السيوري</t>
  </si>
  <si>
    <t>جهاد بهاء الدين محمد الطويل</t>
  </si>
  <si>
    <t>حسان عبد السلام بديع البشتاوي</t>
  </si>
  <si>
    <t>رضا عبدالرحمن رضا العثمان</t>
  </si>
  <si>
    <t>رعد محمد عارف السكر</t>
  </si>
  <si>
    <t>زيد عمار عيد الصلاحين</t>
  </si>
  <si>
    <t>سعدي احمد سعدي جابر</t>
  </si>
  <si>
    <t>سلامه محمد سلامه ابرهيم</t>
  </si>
  <si>
    <t>صالح خضر ابراهيم الموسى</t>
  </si>
  <si>
    <t>عبادة رشدي محمود ادعيس</t>
  </si>
  <si>
    <t>عبد الرحمن يوسف حسن يوسف</t>
  </si>
  <si>
    <t>عبدالرحمن نضال عباس نصر</t>
  </si>
  <si>
    <t>عبدالغني ياسر عبدالغني سعيد</t>
  </si>
  <si>
    <t>عبدالمجيد هيثم عبدالمجيد المعايطة</t>
  </si>
  <si>
    <t>عبدالهادي ماهر مصطفى حسونة</t>
  </si>
  <si>
    <t>عبيده جراح محمد محمد</t>
  </si>
  <si>
    <t>عزالدين محمدبشار محمدنذير الشيخ سالم</t>
  </si>
  <si>
    <t>علي عمران نائل العساف</t>
  </si>
  <si>
    <t>ماجد حسين عبدالله عبيدالله</t>
  </si>
  <si>
    <t>محمد حسين محمد العساف</t>
  </si>
  <si>
    <t>نزار انس اسماعيل العطيات</t>
  </si>
  <si>
    <t>همام حيدر أحمد بطه</t>
  </si>
  <si>
    <t>يوسف رياض شحاده الرجوب</t>
  </si>
  <si>
    <t>يوسف نبيل محمد حسين</t>
  </si>
  <si>
    <t>أيمن عيسى عبد مطيرة</t>
  </si>
  <si>
    <t>ابراهيم منصور ابراهيم العلي</t>
  </si>
  <si>
    <t>ابراهيم صيام ابراهيم غنيمة</t>
  </si>
  <si>
    <t>تامر اسامه روحي الحمامره</t>
  </si>
  <si>
    <t>حمزة عوني سليم بدر</t>
  </si>
  <si>
    <t>عبد الرؤوف محمد عبد الرؤوف الحسن</t>
  </si>
  <si>
    <t>عبد الفتاح خليل عبد الفتاح حمدان</t>
  </si>
  <si>
    <t>عبد الله محمود محمد المغثة</t>
  </si>
  <si>
    <t>عساف احمد فاهد العساف</t>
  </si>
  <si>
    <t>علي محمد عيسى علاء الدين</t>
  </si>
  <si>
    <t>عمر مصطفى يوسف اشكنتنا</t>
  </si>
  <si>
    <t>عمر ابراهيم موسى الدويكات</t>
  </si>
  <si>
    <t>عمر عاطف عبد الحميد العساف</t>
  </si>
  <si>
    <t>عمر اسحاق ابراهيم باكير</t>
  </si>
  <si>
    <t>عمر محمد مصطفى حسونة</t>
  </si>
  <si>
    <t>عمر محمد عبدالكريم سالم</t>
  </si>
  <si>
    <t>عمر محمد رفعت قطيشات</t>
  </si>
  <si>
    <t>فارس احمد علي الخضرا</t>
  </si>
  <si>
    <t>فراس احمد علي الخضرا</t>
  </si>
  <si>
    <t>فراس رائد عاطف الخطيب</t>
  </si>
  <si>
    <t>قيس جهاد محمد السويطي</t>
  </si>
  <si>
    <t>كرم محمد صالح ابوهلالة</t>
  </si>
  <si>
    <t>كرم خالد يوسف عبد ربه</t>
  </si>
  <si>
    <t>مثنى منيب فوزان العساف</t>
  </si>
  <si>
    <t>معاذ امجد راجح بني فاضل</t>
  </si>
  <si>
    <t>وسام سليمان عليان العزازمه</t>
  </si>
  <si>
    <t>عبدالله عفيف فخري سنجقيه</t>
  </si>
  <si>
    <t>ابراهيم غازي محمد صبح الدويك</t>
  </si>
  <si>
    <t>احمد علاء رمضان الجغبير</t>
  </si>
  <si>
    <t>احمد طلال محمد السكر</t>
  </si>
  <si>
    <t>احمد نمر احمد السهلي</t>
  </si>
  <si>
    <t>احمد عبد الرحمن عمر عيادي</t>
  </si>
  <si>
    <t>الايهم محمد عبدالواحد المعايطه</t>
  </si>
  <si>
    <t>حمزة وليد محمد حمدان</t>
  </si>
  <si>
    <t>طارق ناصر امين ابو شنب</t>
  </si>
  <si>
    <t>عبدالرحمن بهاءالدين رياض حمدان</t>
  </si>
  <si>
    <t>عبدالله علي احمد ابو رزق</t>
  </si>
  <si>
    <t>عبدالله سائد نواف النابوت</t>
  </si>
  <si>
    <t>عبدالله مظهر تحسين حؤبش</t>
  </si>
  <si>
    <t>علي يوسف علي ابوالخيل</t>
  </si>
  <si>
    <t>علي احمد عطيه عطية</t>
  </si>
  <si>
    <t>عمار ياسر محمد شفيق قعدان</t>
  </si>
  <si>
    <t>عمر احمد السيد عويس</t>
  </si>
  <si>
    <t>عيسى عبدالصمد رضا العثمان</t>
  </si>
  <si>
    <t>عيسى جعفر فضل عباس</t>
  </si>
  <si>
    <t>فارس الحارث فخرى عبد الله</t>
  </si>
  <si>
    <t>قصي أشرف محمود ياسين</t>
  </si>
  <si>
    <t>قيس عدنان موسى عمرو</t>
  </si>
  <si>
    <t>ليث محمد نايف الشلبي</t>
  </si>
  <si>
    <t>مالك وليد محمد خضر</t>
  </si>
  <si>
    <t>محمد بسام نوري الخلف</t>
  </si>
  <si>
    <t>محمد عادل محمد حمد</t>
  </si>
  <si>
    <t>محمد اسامة محمد شعلان</t>
  </si>
  <si>
    <t>محمد صفوت محمد عثمان</t>
  </si>
  <si>
    <t>محمد احمد عبدالعظيم محمد</t>
  </si>
  <si>
    <t>محمد خالد ابو الوفا محمد الشريف</t>
  </si>
  <si>
    <t>محمدسعاده خالد محمد فرج</t>
  </si>
  <si>
    <t>محمود هشام احمد ابو رزق</t>
  </si>
  <si>
    <t>محمود عيد محمد ابو عشير</t>
  </si>
  <si>
    <t>مصطفى حسين علام ضيف الله</t>
  </si>
  <si>
    <t>معتصم محمد كمال حسين</t>
  </si>
  <si>
    <t>مهند هاني كريم العساف</t>
  </si>
  <si>
    <t>نمر نايف عقله السكر</t>
  </si>
  <si>
    <t>يزن خالد احمد خليل</t>
  </si>
  <si>
    <t>يوسف محمد ابراهيم المناصرة</t>
  </si>
  <si>
    <t>احمد خالد احمد ابراهيم</t>
  </si>
  <si>
    <t>اسامة بدر احمد القواسمي</t>
  </si>
  <si>
    <t>ايهم محمد نواف العساف</t>
  </si>
  <si>
    <t>بلال يوسف احمد الشوبكي</t>
  </si>
  <si>
    <t>حسام الدين باسم علي شحادة</t>
  </si>
  <si>
    <t>حمزة محمد توفيق ابو رمان</t>
  </si>
  <si>
    <t>حمزة احمد عيسى العبادي</t>
  </si>
  <si>
    <t>خالد فادي رسمي صعبي</t>
  </si>
  <si>
    <t>خليل طارق خليل عليان</t>
  </si>
  <si>
    <t>ريان محمود موسى الجعاثين</t>
  </si>
  <si>
    <t>صلاح الدين حمزه يوسف الكردي</t>
  </si>
  <si>
    <t>عبدالملك خالد كامل الرسول</t>
  </si>
  <si>
    <t>عدنان عبد الله عدنان قطيشات</t>
  </si>
  <si>
    <t>عمار تامر فتحي أحمد جبريل</t>
  </si>
  <si>
    <t>عمر خالد مصطفى قاسم</t>
  </si>
  <si>
    <t>فبصل محمود تركي شمر</t>
  </si>
  <si>
    <t>كريم ابراهيم عبد المحسن اطريق</t>
  </si>
  <si>
    <t>كريم جمعة رشاد منصور</t>
  </si>
  <si>
    <t>ماجد محمود عبد الحميد باكير</t>
  </si>
  <si>
    <t>مجدي محمد فؤاد العكل</t>
  </si>
  <si>
    <t>محمد احمد حسين حلوة</t>
  </si>
  <si>
    <t>محمود مجدي محمود الوقادي</t>
  </si>
  <si>
    <t>معتز زيدون محمد فريد ابو رجب التميمي</t>
  </si>
  <si>
    <t>معتز ناصر محمد حرب</t>
  </si>
  <si>
    <t>مهند بسام ابراهيم الموسى</t>
  </si>
  <si>
    <t>يوسف أمجد محمد الشايب</t>
  </si>
  <si>
    <t>أحمد مناع عبد الرحمن العساف</t>
  </si>
  <si>
    <t>ابراهيم مصطفى يوسف عابد</t>
  </si>
  <si>
    <t>ابراهيم خليل زكي مجدلاويه</t>
  </si>
  <si>
    <t>ادريس مفيد داود عياش</t>
  </si>
  <si>
    <t>اسامة عصام يوسف عمايري</t>
  </si>
  <si>
    <t>اسامه ابراهيم احمد الحياري</t>
  </si>
  <si>
    <t>المزن غانم عبد العساف</t>
  </si>
  <si>
    <t>امير وليد زكي غنيم</t>
  </si>
  <si>
    <t>جعفر انس شحادة العساف</t>
  </si>
  <si>
    <t>جنيد ياسر ابراهيم كمر</t>
  </si>
  <si>
    <t>حمزة اسامة محمد شعلان</t>
  </si>
  <si>
    <t>داود احسان داود ابودلو</t>
  </si>
  <si>
    <t>راشد محمد علي خالد ابوصنوبر</t>
  </si>
  <si>
    <t>ريحان ايمن عبد الرؤوف منكو</t>
  </si>
  <si>
    <t>زيد احمد محمد عطارى</t>
  </si>
  <si>
    <t>سليمان زكريا حسن ابداح</t>
  </si>
  <si>
    <t>سليمان اشرف سليمان خريسات</t>
  </si>
  <si>
    <t>سميح ايمن محمد سميح الحموري</t>
  </si>
  <si>
    <t>سيف الدين محمد سيف الدين فرعون</t>
  </si>
  <si>
    <t>عبد الحفيظ طارق حسني عياد</t>
  </si>
  <si>
    <t>عبد الحميد طايل سالم العمري</t>
  </si>
  <si>
    <t>عبد الرحمن ميثم خالد الخفاجي</t>
  </si>
  <si>
    <t>عبد الرحمن اياد عبد الجبار العمور</t>
  </si>
  <si>
    <t>عبد الرحمن ذيب محمد القريني</t>
  </si>
  <si>
    <t>عبد الله مصطفى صابر برغش</t>
  </si>
  <si>
    <t>عبدالحكيم رياض محمدواصف الدويك</t>
  </si>
  <si>
    <t>عثمان فاضل داود الدفاعي</t>
  </si>
  <si>
    <t>فؤاد محمد فؤاد العفشة</t>
  </si>
  <si>
    <t>نور الدين محمد بشار محمد نذير الشيخ سالم</t>
  </si>
  <si>
    <t>احمد محمد عبدالجليل طباع</t>
  </si>
  <si>
    <t>احمد عبدالعظيم حسان عبدالعظيم</t>
  </si>
  <si>
    <t>احمد عطيه باشا وهدان</t>
  </si>
  <si>
    <t>حسين ياسر حسين عليمي</t>
  </si>
  <si>
    <t>زيد ماجد فلاح خليفات</t>
  </si>
  <si>
    <t>ساهر اسامة روحي الحمامرة</t>
  </si>
  <si>
    <t>عبد الحميد اكرم عبدالحميد عواد</t>
  </si>
  <si>
    <t>عطا خالد محمد فرج</t>
  </si>
  <si>
    <t>غازي محمود غازى جاسر</t>
  </si>
  <si>
    <t>فاروق علي احمد شحادة</t>
  </si>
  <si>
    <t>كرم اسماعيل محمد مصطفى</t>
  </si>
  <si>
    <t>كرم مهند صالح ملكاوي</t>
  </si>
  <si>
    <t>لؤي شمس فلاح الحسين</t>
  </si>
  <si>
    <t>محمد مجدي احمد ابو طه</t>
  </si>
  <si>
    <t>محمد فراس محمود الصوالحه</t>
  </si>
  <si>
    <t>محمد رشيد عبد الرحيم عبدالنبي</t>
  </si>
  <si>
    <t>محمد عمار محمد محمد</t>
  </si>
  <si>
    <t>محمد فراس محمدعادل محمود</t>
  </si>
  <si>
    <t>محمود أحمد صقر العساف</t>
  </si>
  <si>
    <t>مشهور شاهر فوزان العساف</t>
  </si>
  <si>
    <t>مصطفى مازن مصطفى الصيفي</t>
  </si>
  <si>
    <t>موسى طارق موسى ابو شقره</t>
  </si>
  <si>
    <t>نصر الله مالك عقله القضاه</t>
  </si>
  <si>
    <t>هاشم عبيد هاشم هاشم</t>
  </si>
  <si>
    <t>يحيى محمود احمد قدوره</t>
  </si>
  <si>
    <t>يوسف وليد جمعة خشان</t>
  </si>
  <si>
    <t>آدم زياد جابر دار حسين</t>
  </si>
  <si>
    <t>جواد زيد عوض السكر</t>
  </si>
  <si>
    <t>راكان يوسف محمد سيف</t>
  </si>
  <si>
    <t>زيد ماجد قاسم ابو خمسه</t>
  </si>
  <si>
    <t>زيد عبدالرحمن عمر عيادي</t>
  </si>
  <si>
    <t>سيف مشهور حسن ابو دلهوم</t>
  </si>
  <si>
    <t>سيف محمد غازي الدردنجي</t>
  </si>
  <si>
    <t>عبد الهادي محمد ابراهيم جرادات</t>
  </si>
  <si>
    <t>عبدالرحيم جهاد مصطفى عبدالرحمن</t>
  </si>
  <si>
    <t>عبدالله محمد عدنان دعاس</t>
  </si>
  <si>
    <t>عساف شادي حجازي العساف</t>
  </si>
  <si>
    <t>عمر علي زهير عميره</t>
  </si>
  <si>
    <t>ماجد زيدان سالم السيد</t>
  </si>
  <si>
    <t>مجد الاسلام سائد نواف النابوت</t>
  </si>
  <si>
    <t>محمد احمد محمد ابودريع</t>
  </si>
  <si>
    <t>محمد السيد فاروق السعيد الباز</t>
  </si>
  <si>
    <t>محمد عماد رمضان الجغبير</t>
  </si>
  <si>
    <t>محمد سعيد صالح غنيم</t>
  </si>
  <si>
    <t>محمد سالم سلامة مسعود</t>
  </si>
  <si>
    <t>هاشم هيثم محمود شحاده</t>
  </si>
  <si>
    <t>وسيم سامي عبدالجليل ابو مازن</t>
  </si>
  <si>
    <t>يزن فادي حسن ابو حجر</t>
  </si>
  <si>
    <t>يزن محمود محمد ابو يمن</t>
  </si>
  <si>
    <t>يوسف فؤاد عباس حلمي</t>
  </si>
  <si>
    <t>يوسف لطفي السعدي سعدي</t>
  </si>
  <si>
    <t>يونس عمر شاكر البربراوي</t>
  </si>
  <si>
    <t>الرياضيات</t>
  </si>
  <si>
    <t>ابراهيم عبد الله موسى قباعه</t>
  </si>
  <si>
    <t>احمد محمد محمود دراج</t>
  </si>
  <si>
    <t>اوس عامر احمد العبادي</t>
  </si>
  <si>
    <t>بحر محمد أحمد البشيش</t>
  </si>
  <si>
    <t>جبريل عماد مصطفى حسونه</t>
  </si>
  <si>
    <t>راشد ربيع محمود العساف</t>
  </si>
  <si>
    <t>سليم فراس صدقي سليمان</t>
  </si>
  <si>
    <t>سيف جمال عثمان خندقجي</t>
  </si>
  <si>
    <t>طلال مجدى زهير المهتدى</t>
  </si>
  <si>
    <t>عبد الله ابراهيم حسن ابو العدس</t>
  </si>
  <si>
    <t>عبدالرحمن مازن عبدالرحمن ابو هاني</t>
  </si>
  <si>
    <t>عبدالله بشار فوزي صالح</t>
  </si>
  <si>
    <t>عثمان احمد محمد ابودريع</t>
  </si>
  <si>
    <t>علي ابراهيم علي عقده</t>
  </si>
  <si>
    <t>عمر سعيد محمد الشيخ قاسم</t>
  </si>
  <si>
    <t>عمر عبدالناصر سند العكايلة</t>
  </si>
  <si>
    <t>عمر اكرم موسى خضر</t>
  </si>
  <si>
    <t>عمر منذر مصطفى عميره</t>
  </si>
  <si>
    <t>عمر اشرف مصطفى عوده</t>
  </si>
  <si>
    <t>فارس اسحاق ابراهيم باكير</t>
  </si>
  <si>
    <t>كرم اياد جمال حسن</t>
  </si>
  <si>
    <t>لؤي رشاد رضوان عبدالوهاب</t>
  </si>
  <si>
    <t>ليث احمد حسن الريالات</t>
  </si>
  <si>
    <t>محمد احمد خليل جوهر</t>
  </si>
  <si>
    <t>معتصم بالله غسان ابراهيم الموسى</t>
  </si>
  <si>
    <t>اوس محمد نايف الشلبي</t>
  </si>
  <si>
    <t>باسل جهاد قاسم زياده</t>
  </si>
  <si>
    <t>بدر حكم راجي ابو هديب</t>
  </si>
  <si>
    <t>بكر محمد وجيه محمود</t>
  </si>
  <si>
    <t>حسن ماهر صادق حسن مرعي</t>
  </si>
  <si>
    <t>حسين ابراهيم السيد انور العكل</t>
  </si>
  <si>
    <t>حمزه بسام عبدالفتاح ابو رمان</t>
  </si>
  <si>
    <t>خالد لؤى محمد سعيد رحال</t>
  </si>
  <si>
    <t>ريان وليد محمد الاسود</t>
  </si>
  <si>
    <t>زيد محمد مسعود سعيد</t>
  </si>
  <si>
    <t>صالح علاء محمد سريوة</t>
  </si>
  <si>
    <t>عبد الرحمن ربحي عبد الحق ابو يعقوب</t>
  </si>
  <si>
    <t>عبد الرحمن ابراهيم احمد الحياري</t>
  </si>
  <si>
    <t>عبدالرحمن عمر صبحي سليمان</t>
  </si>
  <si>
    <t>عز الدين حمزه يوسف الكردي</t>
  </si>
  <si>
    <t>علاء محمود شاكر بدر</t>
  </si>
  <si>
    <t>فارس رجا فارس تيم</t>
  </si>
  <si>
    <t>فيصل حاتم غازي قويدر</t>
  </si>
  <si>
    <t>ليث خليل ذيب المعاني</t>
  </si>
  <si>
    <t>محمد حسين محمد البنا</t>
  </si>
  <si>
    <t>محمد مازن مصطفى الصيفي</t>
  </si>
  <si>
    <t>محمد فايز فالح الفراجات</t>
  </si>
  <si>
    <t>محمد احمد عوده الله الكوشة</t>
  </si>
  <si>
    <t>محمد مصطفى صابر برغش</t>
  </si>
  <si>
    <t>محمد معتز احمد جرادت</t>
  </si>
  <si>
    <t>موسى خليل موسى ابو شقره</t>
  </si>
  <si>
    <t>يزن محمد مسعود سعيد</t>
  </si>
  <si>
    <t>يوسف عامر عبد العظيم ابو الفيلات</t>
  </si>
  <si>
    <t>إبراهيم خالد احمد الطرايرة</t>
  </si>
  <si>
    <t>احمد معتصم احمد عطيات</t>
  </si>
  <si>
    <t>امير نائل نايف الشلبي</t>
  </si>
  <si>
    <t>بشار جمال احمد دويكات</t>
  </si>
  <si>
    <t>حسام ابراهيم عبدالفتاح الحتاوي</t>
  </si>
  <si>
    <t>ربيع رامي محمد عرابي</t>
  </si>
  <si>
    <t>زيد اكرم منيب حبوب</t>
  </si>
  <si>
    <t>سعد هشام رفعت عيد</t>
  </si>
  <si>
    <t>سيف عامر محمد السويطى</t>
  </si>
  <si>
    <t>عبد الرحمن فراس عيسى العبادي</t>
  </si>
  <si>
    <t>عبد الرحمن باسم محمد سعدى حسونه</t>
  </si>
  <si>
    <t>عبدالرحمن محمود رمضان المصرى</t>
  </si>
  <si>
    <t>عبدالله مزهر احمد المصري</t>
  </si>
  <si>
    <t>عدنان محمد موسى حسونه</t>
  </si>
  <si>
    <t>علاء عبدالله احمد طلافحه</t>
  </si>
  <si>
    <t>علي محمد يحيى ابو سماحه</t>
  </si>
  <si>
    <t>عمر غسان عدنان الادهم</t>
  </si>
  <si>
    <t>قصي سهيل مفيد صبح</t>
  </si>
  <si>
    <t>ليث احمد زكريا شقديح</t>
  </si>
  <si>
    <t>محمد غسان عدنان الادهم</t>
  </si>
  <si>
    <t>محمد عمر عيسى رمضان</t>
  </si>
  <si>
    <t>محمد ياسرالشحات محمد عبد الغفار</t>
  </si>
  <si>
    <t>موسى غالب موسى غنيم</t>
  </si>
  <si>
    <t>ناصر اياد هلال ابو دلو</t>
  </si>
  <si>
    <t>وصفي رائد صبحي اعبيد</t>
  </si>
  <si>
    <t>يزيد ناصر جميل شلبية</t>
  </si>
  <si>
    <t>احمد يحيى محمد حميد</t>
  </si>
  <si>
    <t>احمد خليل احمد ولدعلي</t>
  </si>
  <si>
    <t>اسلام محمد حسن جرار</t>
  </si>
  <si>
    <t>السيد محسن متولى على متولى</t>
  </si>
  <si>
    <t>حاتم فراس حاتم النابلسي</t>
  </si>
  <si>
    <t>حمزه عبده احمد عبد السلام</t>
  </si>
  <si>
    <t>راكان معاذ يوسف قاسم</t>
  </si>
  <si>
    <t>رامي محمد عدنان دعاس</t>
  </si>
  <si>
    <t>سيف رافت محمد جعفر</t>
  </si>
  <si>
    <t>صدام احمد فاهد العساف</t>
  </si>
  <si>
    <t>عبد الرحمن نائل توفيق الدوعر</t>
  </si>
  <si>
    <t>عبد الغفار ابو زيد عبد الغفار ابو زيد</t>
  </si>
  <si>
    <t>عثمان منير رمضان دعابس</t>
  </si>
  <si>
    <t>فارس كمال احمد البوهي</t>
  </si>
  <si>
    <t>كرم عماد نعيم محمد</t>
  </si>
  <si>
    <t>ليث فهمي عبدالرحيم العساف</t>
  </si>
  <si>
    <t>محمد حماده حسن ابوطه</t>
  </si>
  <si>
    <t>محمد سامر حمدي السيوري</t>
  </si>
  <si>
    <t>محمد جهاد موسى الفرجات</t>
  </si>
  <si>
    <t>محمد ضرار محمد الفواعير</t>
  </si>
  <si>
    <t>محمد امجد راجح بني فاضل</t>
  </si>
  <si>
    <t>محمد هلال شمس الدين خليل</t>
  </si>
  <si>
    <t>محمد علي هيثم محمد اسماعيل</t>
  </si>
  <si>
    <t>نديم اسامه محمد البوايه</t>
  </si>
  <si>
    <t>يزن رامي جليل حشوه</t>
  </si>
  <si>
    <t>يوسف احمد يوسف الجنابي</t>
  </si>
  <si>
    <t>يوسف محمد سيف الدين فرعون</t>
  </si>
  <si>
    <t xml:space="preserve">متوسط الدرجات </t>
  </si>
  <si>
    <t xml:space="preserve">مقبول </t>
  </si>
  <si>
    <t xml:space="preserve">راسب </t>
  </si>
  <si>
    <t>ثقافة مالية</t>
  </si>
  <si>
    <t xml:space="preserve">الرياضيات </t>
  </si>
  <si>
    <t>حسن احمد حسن السلمي (5ب)</t>
  </si>
  <si>
    <t>حسن أحمد حسن السلمي(5ج)</t>
  </si>
  <si>
    <t>حسن أحمد حسن السلمي(5أ)</t>
  </si>
  <si>
    <t>حسن أحمد حسن السلمي(5د)</t>
  </si>
  <si>
    <t>المبحث</t>
  </si>
  <si>
    <t>التربية الوطنية والاجتماعية</t>
  </si>
  <si>
    <t>حمزة نايف مصطفى الجلابنة(5د)</t>
  </si>
  <si>
    <t>حمزة نايف مصطفى الجلابنة(6أ)</t>
  </si>
  <si>
    <t>تاريخ العرب والمسلمين</t>
  </si>
  <si>
    <t>حمزة نايف مصطفى الجلابنة(6ب)</t>
  </si>
  <si>
    <t>حمزة نايف مصطفى الجلابنة(6ج)</t>
  </si>
  <si>
    <t>حمزة نايف مصطفى الجلابنة(6د)</t>
  </si>
  <si>
    <t>حمزة نايف مصطفى الجلابنة (7ب)</t>
  </si>
  <si>
    <t>حمزة نايف مصطفى الجلابنة(7ب)</t>
  </si>
  <si>
    <t>حمزة نايف مصطفى الجلابنة (ا7ج)</t>
  </si>
  <si>
    <t>حمزة نايف مصطفى الجلابنة  (7د)</t>
  </si>
  <si>
    <t>التاريخ</t>
  </si>
  <si>
    <t>حمزة نايف مصطفى الجلابنة (8أ)</t>
  </si>
  <si>
    <t>حمزة نايف مصطفى الجلابنة(8ب)</t>
  </si>
  <si>
    <t>حمزة نايف مصطفى الجلابنة(8ج)</t>
  </si>
  <si>
    <t>حمزة نايف مصطفى الجلابنة(8د)</t>
  </si>
  <si>
    <t>حمزة نايف مصطفى الجلابنة(9أ)</t>
  </si>
  <si>
    <t>حمزة نايف مصطفى الجلابنة(9ب)</t>
  </si>
  <si>
    <t>حمزة نايف مصطفى الجلابنة(9ج)</t>
  </si>
  <si>
    <t>حمزة نايف مصطفى الجلابنة(9د)</t>
  </si>
  <si>
    <t>اسامه عبد الكريم عبد العزيز الكساسبه(5أ)</t>
  </si>
  <si>
    <t>اسامه عبد الكريم عبد العزيز الكساسبه(5ب)</t>
  </si>
  <si>
    <t>اسامه عبد الكريم عبد العزيز الكساسبه(5ج)</t>
  </si>
  <si>
    <t>اسامه عبد الكريم عبد العزيز الكساسبه(5د)</t>
  </si>
  <si>
    <t>اسامه عبد الكريم عبد العزيز الكساسبه(6أ)</t>
  </si>
  <si>
    <t>التربية الاسلامية</t>
  </si>
  <si>
    <t>احمد يوسف جلال عوده الله (6أ)</t>
  </si>
  <si>
    <t>احمد يوسف جلال عوده الله (6ب)</t>
  </si>
  <si>
    <t>احمد يوسف جلال عوده الله (6ج)</t>
  </si>
  <si>
    <t>احمد يوسف جلال عوده الله (6د)</t>
  </si>
  <si>
    <t>الفيزياء</t>
  </si>
  <si>
    <t>اشرف جميل عواد ابو حيه(8ج)</t>
  </si>
  <si>
    <t>اشرف جميل عواد ابو حيه(8د)</t>
  </si>
  <si>
    <t>اللغة الانجليزية</t>
  </si>
  <si>
    <t>انس علي ابراهيم الرفايعة(5أ)</t>
  </si>
  <si>
    <t>انس علي ابراهيم الرفايعة(5ب)</t>
  </si>
  <si>
    <t>انس علي ابراهيم الرفايعة(5ج)</t>
  </si>
  <si>
    <t>انس علي ابراهيم الرفايعة(5د)</t>
  </si>
  <si>
    <t>انس علي ابراهيم الرفايعة(6أ)</t>
  </si>
  <si>
    <t>انس علي ابراهيم الرفايعة(6ب)</t>
  </si>
  <si>
    <t>انس علي ابراهيم الرفايعة(6ج)</t>
  </si>
  <si>
    <t>انس علي ابراهيم الرفايعة(6د)</t>
  </si>
  <si>
    <t>انس علي ابراهيم الرفايعة(7ج)</t>
  </si>
  <si>
    <t>انس علي ابراهيم الرفايعة(7د)</t>
  </si>
  <si>
    <t>التربية الرياضية</t>
  </si>
  <si>
    <t>برهم حسين مسلم الفقراء(5أ)</t>
  </si>
  <si>
    <t>برهم حسين مسلم الفقراء(5ب)</t>
  </si>
  <si>
    <t>برهم حسين مسلم الفقراء(5ج)</t>
  </si>
  <si>
    <t>اللغة العربية</t>
  </si>
  <si>
    <t>اللغة العربية(5أ)</t>
  </si>
  <si>
    <t>اللغة العربية(5ب)</t>
  </si>
  <si>
    <t>اللغة العربية(5ج)</t>
  </si>
  <si>
    <t>أحمد يوسف جلال عوده الله(9-أ)</t>
  </si>
  <si>
    <t>أحمد يوسف جلال عوده الله(9-ب)</t>
  </si>
  <si>
    <t>أحمد يوسف جلال عوده الله(9-ج)</t>
  </si>
  <si>
    <t>أحمد يوسف جلال عوده الله(9-د)</t>
  </si>
  <si>
    <t>حسن مد الله علي الكعابنه(8ب)</t>
  </si>
  <si>
    <t>حسن مد الله علي الكعابنه(8ج)</t>
  </si>
  <si>
    <t>حسن مد الله علي الكعابنه(8د)</t>
  </si>
  <si>
    <t>حسن مد الله علي الكعابنه(9أ)</t>
  </si>
  <si>
    <t>حسن مد الله علي الكعابنه(9ب)</t>
  </si>
  <si>
    <t>حسن مد الله علي الكعابنه(9ج)</t>
  </si>
  <si>
    <t>حسن مد الله علي الكعابنه(9د)</t>
  </si>
  <si>
    <t>خليل محمد محمد المصري(8ج)</t>
  </si>
  <si>
    <t>خليل محمد محمد المصري(8أ)</t>
  </si>
  <si>
    <t>خليل محمد محمد المصري(8د)</t>
  </si>
  <si>
    <t>مائة</t>
  </si>
  <si>
    <t>مئتان</t>
  </si>
  <si>
    <t>ثلاثمئة</t>
  </si>
  <si>
    <t>رامي محمود محمد دراوشه(7أ)</t>
  </si>
  <si>
    <t>رامي محمود محمد دراوشه(7ب)</t>
  </si>
  <si>
    <t>رامي محمود محمد دراوشه(9أ)</t>
  </si>
  <si>
    <t>رامي محمود محمد دراوشه(9ب)</t>
  </si>
  <si>
    <t>رامي محمود محمد دراوشه(9ج)</t>
  </si>
  <si>
    <t>رامي محمود محمد دراوشه(9د)</t>
  </si>
  <si>
    <t>رامي محمود محمد دراوشه  (9أ)</t>
  </si>
  <si>
    <t>رامي محمود محمد دراوشه  (9ب)</t>
  </si>
  <si>
    <t>رامي محمود محمد دراوشه  (9ج)</t>
  </si>
  <si>
    <t>رامي محمود محمد دراوشه  (9د)</t>
  </si>
  <si>
    <t>رامي محمود محمد دراوشه(7د)</t>
  </si>
  <si>
    <t>الكيمياء</t>
  </si>
  <si>
    <t>علوم الأرض والبيئة</t>
  </si>
  <si>
    <t>نسبة النجاح%</t>
  </si>
  <si>
    <t>طارق لافي حماد الرواشدة(6أ)</t>
  </si>
  <si>
    <t>طارق لافي حماد الرواشدة(6ب)</t>
  </si>
  <si>
    <t>طارق لافي حماد الرواشدة(6ج)</t>
  </si>
  <si>
    <t>طلب عبد الله الطلب وحشه(5أ)</t>
  </si>
  <si>
    <t>طلب عبد الله الطلب وحشه(5ب)</t>
  </si>
  <si>
    <t>طلب عبد الله الطلب وحشه(6أ)</t>
  </si>
  <si>
    <t>طلب عبد الله الطلب وحشه(6ب)</t>
  </si>
  <si>
    <t>طلب عبد الله الطلب وحشه(6ج)</t>
  </si>
  <si>
    <t>طلب عبد الله الطلب وحشه(6د)</t>
  </si>
  <si>
    <t>طلب عبد الله الطلب وحشه(7أ)</t>
  </si>
  <si>
    <t>طلب عبد الله الطلب وحشه(7ب)</t>
  </si>
  <si>
    <t>طلب عبد الله الطلب وحشه(7د)</t>
  </si>
  <si>
    <t>طلب عبد الله الطلب وحشه(8أ)</t>
  </si>
  <si>
    <t>طلب عبد الله الطلب وحشه(8ب)</t>
  </si>
  <si>
    <t>طلب عبد الله الطلب وحشه(8ج)</t>
  </si>
  <si>
    <t>طلب عبد الله الطلب وحشه(8د)</t>
  </si>
  <si>
    <t>طلب عبد الله الطلب وحشه(9أ)</t>
  </si>
  <si>
    <t>طلب عبد الله الطلب وحشه(9ب)</t>
  </si>
  <si>
    <t>طلب عبد الله الطلب وحشه(9ج)</t>
  </si>
  <si>
    <t>طلب عبد الله الطلب وحشه(9د)</t>
  </si>
  <si>
    <t>التربية الاجتماعية و الوطنية</t>
  </si>
  <si>
    <t>التربية الوطنية و المدنية</t>
  </si>
  <si>
    <t>طلب عبد الله الطلب وحشه  (7ج)</t>
  </si>
  <si>
    <t>طه ذيب محمد القريني(5أ)</t>
  </si>
  <si>
    <t>طه ذيب محمد القريني(6أ)</t>
  </si>
  <si>
    <t>طه ذيب محمد القريني(6ب)</t>
  </si>
  <si>
    <t>طه ذيب محمد القريني(6ج)</t>
  </si>
  <si>
    <t>طه ذيب محمد القريني(6د)</t>
  </si>
  <si>
    <t>طه ذيب محمد القريني(7أ)</t>
  </si>
  <si>
    <t>طه ذيب محمد القريني(7ب)</t>
  </si>
  <si>
    <t>طه ذيب محمد القريني(7ج)</t>
  </si>
  <si>
    <t>طه ذيب محمد القريني(7د)</t>
  </si>
  <si>
    <t>طه ذيب محمد القريني(8أ)</t>
  </si>
  <si>
    <t>طه ذيب محمد القريني(8ب)</t>
  </si>
  <si>
    <t>طه ذيب محمد القريني(8ج)</t>
  </si>
  <si>
    <t>طه ذيب محمد القريني(8د)</t>
  </si>
  <si>
    <t>طه ذيب محمد القريني(9أ)</t>
  </si>
  <si>
    <t>طه ذيب محمد القريني(9ب)</t>
  </si>
  <si>
    <t>طه ذيب محمد القريني(9ج)</t>
  </si>
  <si>
    <t>طه ذيب محمد القريني(9د)</t>
  </si>
  <si>
    <t>الجغرافيا</t>
  </si>
  <si>
    <t>علي هليل محمد البريزات(5د)</t>
  </si>
  <si>
    <t>علي هليل محمد البريزات(6ج)</t>
  </si>
  <si>
    <t xml:space="preserve">علي هليل محمد البريزات(7أ) </t>
  </si>
  <si>
    <t>محمد جميل عبدالقادر السعافين(7أ)</t>
  </si>
  <si>
    <t>محمد جميل عبدالقادر السعافين(7ب)</t>
  </si>
  <si>
    <t>محمد شاكر احمد الصدر(7أ)</t>
  </si>
  <si>
    <t>محمد شاكر احمد الصدر(7ب)</t>
  </si>
  <si>
    <t>محمد شاكر احمد الصدر(8أ)</t>
  </si>
  <si>
    <t>محمد شاكر احمد الصدر(8ب)</t>
  </si>
  <si>
    <t>محمد شاكر احمد الصدر(8ج)</t>
  </si>
  <si>
    <t>محمد شاكر احمد الصدر(8د)</t>
  </si>
  <si>
    <t>محمد شاكر احمد الصدر(9أ)</t>
  </si>
  <si>
    <t>محمد شاكر احمد الصدر(9ب)</t>
  </si>
  <si>
    <t>محمد شاكر احمد الصدر(9ج)</t>
  </si>
  <si>
    <t>محمد شاكر احمد الصدر(9د)</t>
  </si>
  <si>
    <t>محمد عبد الكريم سلمان الشقيرات(9أ)</t>
  </si>
  <si>
    <t>محمد عبد الكريم سلمان الشقيرات(9ب)</t>
  </si>
  <si>
    <t>محمد عبد الكريم سلمان الشقيرات(9ج)</t>
  </si>
  <si>
    <t>محمد عبد الكريم سلمان الشقيرات(9د)</t>
  </si>
  <si>
    <t>محمد عدنان محمد عوض(6ج)</t>
  </si>
  <si>
    <t>محمد عدنان محمد عوض(6د)</t>
  </si>
  <si>
    <t>محمد عدنان محمد عوض(8أ)</t>
  </si>
  <si>
    <t>محمد عدنان محمد عوض(7أ)</t>
  </si>
  <si>
    <t>محمد عدنان محمد عوض(7ب)</t>
  </si>
  <si>
    <t>محمد عدنان محمد عوض(7ج)</t>
  </si>
  <si>
    <t>محمد علي محمد الشطناوي(5أ)</t>
  </si>
  <si>
    <t>محمد علي محمد الشطناوي(5ب)</t>
  </si>
  <si>
    <t>محمد علي محمد الشطناوي(5ج)</t>
  </si>
  <si>
    <t>محمد علي محمد الشطناوي(5د)</t>
  </si>
  <si>
    <t>معتصم عوني فايز عبيدات(7أ)</t>
  </si>
  <si>
    <t>معتصم عوني فايز عبيدات(7ب)</t>
  </si>
  <si>
    <t>معتصم عوني فايز عبيدات(8أ)</t>
  </si>
  <si>
    <t>معتصم عوني فايز عبيدات(8ب)</t>
  </si>
  <si>
    <t>معتصم عوني فايز عبيدات(8ج)</t>
  </si>
  <si>
    <t>معتصم عوني فايز عبيدات(8د)</t>
  </si>
  <si>
    <t>معتصم عوني فايز عبيدات(9أ)</t>
  </si>
  <si>
    <t>معتصم عوني فايز عبيدات(9ب)</t>
  </si>
  <si>
    <t>معتصم عوني فايز عبيدات(9ج)</t>
  </si>
  <si>
    <t>معتصم عوني فايز عبيدات(9د)</t>
  </si>
  <si>
    <t>التربية المهنية</t>
  </si>
  <si>
    <t>منذر توفيق فايز حماد(7أ)</t>
  </si>
  <si>
    <t>منذر ناصر عثمان الدويك(9أ)</t>
  </si>
  <si>
    <t>منذر ناصر عثمان الدويك(9ب)</t>
  </si>
  <si>
    <t>منذر ناصر عثمان الدويك(9ج)</t>
  </si>
  <si>
    <t>منذر ناصر عثمان الدويك(9د)</t>
  </si>
  <si>
    <t>منذر توفيق فايز حماد     (7أ)</t>
  </si>
  <si>
    <t>منذر توفيق فايز حماد(7ب)</t>
  </si>
  <si>
    <t>منذر توفيق فايز حماد   (7ب)</t>
  </si>
  <si>
    <t>منذر توفيق فايز حماد(7ج)</t>
  </si>
  <si>
    <t>منذر توفيق فايز حماد    (7ج)</t>
  </si>
  <si>
    <t>منذر توفيق فايز حماد(7د)</t>
  </si>
  <si>
    <t>منذر توفيق فايز حماد    (7د)</t>
  </si>
  <si>
    <t>حاسوب</t>
  </si>
  <si>
    <t>منذر توفيق فايز حماد(8أ)</t>
  </si>
  <si>
    <t>منذر توفيق فايز حماد   (8أ)</t>
  </si>
  <si>
    <t>منذر توفيق فايز حماد(8ب)</t>
  </si>
  <si>
    <t>منذر توفيق فايز حماد   (8ب)</t>
  </si>
  <si>
    <t>منذر توفيق فايز حماد(8ج)</t>
  </si>
  <si>
    <t>منذر توفيق فايز حماد   (8ج)</t>
  </si>
  <si>
    <t>منذر توفيق فايز حماد(8د)</t>
  </si>
  <si>
    <t>منذر توفيق فايز حماد   (8د)</t>
  </si>
  <si>
    <t>منذر توفيق فايز حماد(9أ)</t>
  </si>
  <si>
    <t>منذر توفيق فايز حماد    (9أ)</t>
  </si>
  <si>
    <t>منذر توفيق فايز حماد(9ب)</t>
  </si>
  <si>
    <t>منذر توفيق فايز حماد   (9ب)</t>
  </si>
  <si>
    <t>منذر توفيق فايز حماد(9ج)</t>
  </si>
  <si>
    <t>منذر توفيق فايز حماد   (9ج)</t>
  </si>
  <si>
    <t>منذر توفيق فايز حماد(9د)</t>
  </si>
  <si>
    <t>منذر توفيق فايز حماد   (9د)</t>
  </si>
  <si>
    <t xml:space="preserve">التربية الفنية </t>
  </si>
  <si>
    <t>منير يحيى مصطفى الصياح(5أ)</t>
  </si>
  <si>
    <t>منير يحيى مصطفى الصياح(5ب)</t>
  </si>
  <si>
    <t>منير يحيى مصطفى الصياح(5ج)</t>
  </si>
  <si>
    <t>منير يحيى مصطفى الصياح(5د)</t>
  </si>
  <si>
    <t>منير يحيى مصطفى الصياح(6أ)</t>
  </si>
  <si>
    <t>منير يحيى مصطفى الصياح(6ب)</t>
  </si>
  <si>
    <t>منير يحيى مصطفى الصياح(6ج)</t>
  </si>
  <si>
    <t>منير يحيى مصطفى الصياح(6د)</t>
  </si>
  <si>
    <t>منير يحيى مصطفى الصياح(7أ)</t>
  </si>
  <si>
    <t>منير يحيى مصطفى الصياح(7ب)</t>
  </si>
  <si>
    <t>منير يحيى مصطفى الصياح(7ج)</t>
  </si>
  <si>
    <t>منير يحيى مصطفى الصياح(7د)</t>
  </si>
  <si>
    <t>منير يحيى مصطفى الصياح(8أ)</t>
  </si>
  <si>
    <t>منير يحيى مصطفى الصياح(8ب)</t>
  </si>
  <si>
    <t>منير يحيى مصطفى الصياح(8ج)</t>
  </si>
  <si>
    <t>منير يحيى مصطفى الصياح(8د)</t>
  </si>
  <si>
    <t>منير يحيى مصطفى الصياح(9أ)</t>
  </si>
  <si>
    <t>منير يحيى مصطفى الصياح(9ب)</t>
  </si>
  <si>
    <t>منير يحيى مصطفى الصياح(9ج)</t>
  </si>
  <si>
    <t>منير يحيى مصطفى الصياح(9د)</t>
  </si>
  <si>
    <t>نصري سبتي صباح عوض(5أ)</t>
  </si>
  <si>
    <t>نصري سبتي صباح عوض(5ب)</t>
  </si>
  <si>
    <t>نصري سبتي صباح عوض(5ج)</t>
  </si>
  <si>
    <t>نصري سبتي صباح عوض(5د)</t>
  </si>
  <si>
    <t>صهيب احمد فريج عثمان(7ب)</t>
  </si>
  <si>
    <t>صهيب احمد فريج عثمان(7ج)</t>
  </si>
  <si>
    <t>صهيب احمد فريج عثمان(7د)</t>
  </si>
  <si>
    <t>هاني احمد محمود غانم(9أ)</t>
  </si>
  <si>
    <t>هاني احمد محمود غانم(9ب)</t>
  </si>
  <si>
    <t>هاني احمد محمود غانم(9ج)</t>
  </si>
  <si>
    <t>هاني احمد محمود غانم(9د)</t>
  </si>
  <si>
    <t>هيثم سليمان صالح ابداح(8أ)</t>
  </si>
  <si>
    <t>هيثم سليمان صالح ابداح(8ج)</t>
  </si>
  <si>
    <t>هيثم سليمان صالح ابداح(8د)</t>
  </si>
  <si>
    <t>محمد عدنان محمد عوض(7د)</t>
  </si>
  <si>
    <t>نصري سبتي صباح عوض(7ج)</t>
  </si>
  <si>
    <t>الصف</t>
  </si>
  <si>
    <t>خامس د</t>
  </si>
  <si>
    <t>أحمد عماد خالد العساف</t>
  </si>
  <si>
    <t>احمد محرم فريد سليمان</t>
  </si>
  <si>
    <t>ادم احمد راتب محمد</t>
  </si>
  <si>
    <t>اسحق محمد اسحق العسال</t>
  </si>
  <si>
    <t>ايمن محمد احمد الطرايره</t>
  </si>
  <si>
    <t>جهاد ايمن جهاد الجزازي</t>
  </si>
  <si>
    <t>زيد محمد محمود البيطار</t>
  </si>
  <si>
    <t>ساري محمد ساري جراده</t>
  </si>
  <si>
    <t>سراج الدين احمد عمر السماك</t>
  </si>
  <si>
    <t>سيف طارق رضوان المصرى</t>
  </si>
  <si>
    <t>سيف الدين منير محمد طاهر المعلواني</t>
  </si>
  <si>
    <t>صالح هيثم صالح الافغاني</t>
  </si>
  <si>
    <t>صلاح يوسف صلاح حسونة</t>
  </si>
  <si>
    <t>عبد الرحمن عادل عبدالرحمن الصباغ</t>
  </si>
  <si>
    <t>عبد الله عبد العزيز فتحي احمد جبريل</t>
  </si>
  <si>
    <t>عبدالرحمن عدنان عبدالرحمن الصباغ</t>
  </si>
  <si>
    <t>عبدالله ماهر عبد الفضيل ابراهيم</t>
  </si>
  <si>
    <t>عبدالله انس شحاده العساف</t>
  </si>
  <si>
    <t>عمر صلاح الدين محمد ابو هنطش</t>
  </si>
  <si>
    <t>فارس حسين زهير عياد</t>
  </si>
  <si>
    <t>كريم محمد زياد مهيار</t>
  </si>
  <si>
    <t>مالك غسان اسامه سلامه</t>
  </si>
  <si>
    <t>محمد محرم فريد سليمان</t>
  </si>
  <si>
    <t>مصطفى محمد احمد ابراهيم احمد</t>
  </si>
  <si>
    <t>مصطفى بلال احمد قاسم</t>
  </si>
  <si>
    <t>ناصر محمد اسماعيل رمانه</t>
  </si>
  <si>
    <t>نصر رئبال نصر الصيفي</t>
  </si>
  <si>
    <t>هلال محمد هلال النواتي</t>
  </si>
  <si>
    <t>وسيم خليل ذيب المعاني</t>
  </si>
  <si>
    <t>يحيى احمد خالد صالح</t>
  </si>
  <si>
    <t>احمد محمد عثمان محمد علي مكاوي</t>
  </si>
  <si>
    <t>ادم جمال عثمان خندقجي</t>
  </si>
  <si>
    <t>بكر محمد مصطفى حسونه</t>
  </si>
  <si>
    <t>زيد محمد سعيد عثمان علي</t>
  </si>
  <si>
    <t>سعدالدين هاشم صادق النتشه</t>
  </si>
  <si>
    <t>سمير محمد سمير الكردي</t>
  </si>
  <si>
    <t>سيف يوسف صقر العساف</t>
  </si>
  <si>
    <t>عاصم يزن عاصم قطيشات</t>
  </si>
  <si>
    <t>عبد الرحمن مهدي احمد مهدي</t>
  </si>
  <si>
    <t>عبد الله فيصل مسعود عمر</t>
  </si>
  <si>
    <t>عبدالرحمن غانم عبد العساف</t>
  </si>
  <si>
    <t>عبدالرحمن اكرم عبد الحميد عواد</t>
  </si>
  <si>
    <t>عبدالستار عفيف عبدالستار ضمرة</t>
  </si>
  <si>
    <t>عبدالله وصفي ابراهيم ابوغويلة</t>
  </si>
  <si>
    <t>عبدالله محمود لطفي العمايره</t>
  </si>
  <si>
    <t>عدي ضرار عبدالرحمن الداود</t>
  </si>
  <si>
    <t>علي محمود رجا يوسف</t>
  </si>
  <si>
    <t>عمر بدر احمد القواسمي</t>
  </si>
  <si>
    <t>عمر خليل عبد العظيم سلطان</t>
  </si>
  <si>
    <t>غيلان شمس فلاح الحسين</t>
  </si>
  <si>
    <t>فادي رائد عاطف الخطيب</t>
  </si>
  <si>
    <t>كرم خالد محمد عز</t>
  </si>
  <si>
    <t>محمد ماجد خالد العساف</t>
  </si>
  <si>
    <t>محمد هشام رفعت عيد</t>
  </si>
  <si>
    <t>محمد وسيم باسم زين الدين ابو طوق</t>
  </si>
  <si>
    <t>مصطفى معتز احمد جرادات</t>
  </si>
  <si>
    <t>معاذ عيسى علي الخضور</t>
  </si>
  <si>
    <t>مهند مناع عبد الرحمن العساف</t>
  </si>
  <si>
    <t>ميار مهند عبد الحميد جويحان</t>
  </si>
  <si>
    <t>وليد خالد شاهر عيسى</t>
  </si>
  <si>
    <t>يحيى محمد كامل كامل</t>
  </si>
  <si>
    <t>المعتصم بالله عبد الحافظ عاهد تيلخ</t>
  </si>
  <si>
    <t>انور محمود وليد سمور</t>
  </si>
  <si>
    <t>باسل هلال أحمد البيشاوي</t>
  </si>
  <si>
    <t>بكر محمد احمد البواب</t>
  </si>
  <si>
    <t>تامر أكرم موسى موسى</t>
  </si>
  <si>
    <t>حاتم حسان محمود بشير</t>
  </si>
  <si>
    <t>حازم خلدون يحيى الجلخ</t>
  </si>
  <si>
    <t>خالد جهاد مصطفى عبد الرحمن</t>
  </si>
  <si>
    <t>خليل ايمن خليل الباشا</t>
  </si>
  <si>
    <t>رامي عمر الهجوريو بلوش</t>
  </si>
  <si>
    <t>عادل محمد ابراهيم وشاح</t>
  </si>
  <si>
    <t>عز الدين هيثم محمد خير ناجي</t>
  </si>
  <si>
    <t>علي فاضل داود سلمان</t>
  </si>
  <si>
    <t>علي عمر عبد الفتاح محمد سيد</t>
  </si>
  <si>
    <t>عمر محمد عطا الجعبري</t>
  </si>
  <si>
    <t>عمر محمد رياض حمدان</t>
  </si>
  <si>
    <t>عمر ياسر رأفت عثمان</t>
  </si>
  <si>
    <t>فخر الدين عصام خالد معبد</t>
  </si>
  <si>
    <t>ليث رائد محمود الرطروط</t>
  </si>
  <si>
    <t>ماجد محمود عبد الرؤوف العبادي</t>
  </si>
  <si>
    <t>محمد اسامه جبريل الختاتنه</t>
  </si>
  <si>
    <t>محمد براق طارق الشاطي</t>
  </si>
  <si>
    <t>محمد فيصل مرعي الشلبي</t>
  </si>
  <si>
    <t>محمد احمد سعيد تركيه</t>
  </si>
  <si>
    <t>محمد ايمن ابراهيم خريم</t>
  </si>
  <si>
    <t>محمد حسين علام عبد العليم</t>
  </si>
  <si>
    <t>مصطفى عمر ذياب عبدالجليل</t>
  </si>
  <si>
    <t>نبيل خالد محمد فرج</t>
  </si>
  <si>
    <t>هدال انور محمود الهباهبه</t>
  </si>
  <si>
    <t>وائل ابراهيم غازي الدردنجي</t>
  </si>
  <si>
    <t>وسيم أشرف سليمان خريسات</t>
  </si>
  <si>
    <t>يحيى مصباح الدين يوسف ملك</t>
  </si>
  <si>
    <t>احمد نادر زهدي النادي</t>
  </si>
  <si>
    <t>بادي عماد ابراهيم أبو غويلة</t>
  </si>
  <si>
    <t>خليل مراد محمد الدراعين</t>
  </si>
  <si>
    <t>ريان إياد عطية أبو الحصين</t>
  </si>
  <si>
    <t>زيد محمد يحيى ابوجمل</t>
  </si>
  <si>
    <t>سراج الدين ظافر اسماعيل اللوز</t>
  </si>
  <si>
    <t>سيف طاالب مصباح سليم</t>
  </si>
  <si>
    <t>عبد الرحمن باسم علي الخضور</t>
  </si>
  <si>
    <t>عبد الرحمن ايهاب عوض الله كنعان</t>
  </si>
  <si>
    <t>محمد محمود محمد النعيمات</t>
  </si>
  <si>
    <t>محمود منذر محمود باكير</t>
  </si>
  <si>
    <t>ابراهيم محمد احمد ابورزق</t>
  </si>
  <si>
    <t>ابي عبد السلام عطوه الفندي</t>
  </si>
  <si>
    <t>سالم حسن سالم الجبور</t>
  </si>
  <si>
    <t>عبد الرحمن اسلام عبد الكريم الحرحشي</t>
  </si>
  <si>
    <t>عمار عماد جمال الياسورى</t>
  </si>
  <si>
    <t>محمد جهاد خالد حمدان</t>
  </si>
  <si>
    <t>هاشم محمود محمد السعودي</t>
  </si>
  <si>
    <t>أيهم زياد احمد مصطفى الحمدان</t>
  </si>
  <si>
    <t>انس صفوت محمد عثمان</t>
  </si>
  <si>
    <t>تركي بسام محمد علي الشلول</t>
  </si>
  <si>
    <t>حمزه خلدون يحيى الجلخ</t>
  </si>
  <si>
    <t>عبد الرحمن حسن محمد الدسوقي</t>
  </si>
  <si>
    <t>عمر محمد محارب عامر</t>
  </si>
  <si>
    <t>عمرو عادل عبدالرحمن الصباغ</t>
  </si>
  <si>
    <t>اسماعيل علاء اسماعيل الطرايره</t>
  </si>
  <si>
    <t>عبدالعزيز نزار خلف العشوش</t>
  </si>
  <si>
    <t>عبدالله بسام محمود الامير</t>
  </si>
  <si>
    <t>عمر جاسم محمد داود</t>
  </si>
  <si>
    <t>كايد ماهر كايد القاق</t>
  </si>
  <si>
    <t>محمود محمد جميل دويكات</t>
  </si>
  <si>
    <t>نسيم ناصر محمد حزام</t>
  </si>
  <si>
    <t>هاني خالد هاني عناب</t>
  </si>
  <si>
    <t>حمزه رائد سعيد ابو الجلود</t>
  </si>
  <si>
    <t>رياض محمد رياض حمدان</t>
  </si>
  <si>
    <t>سالم سفيان سليم شعبان</t>
  </si>
  <si>
    <t>سيف الدين محمد ابراهيم هديب</t>
  </si>
  <si>
    <t>عبد الرحمن سامر احمد نور</t>
  </si>
  <si>
    <t>عبدالله محمد علي الخضور</t>
  </si>
  <si>
    <t>محمد رائد نواف النابوت</t>
  </si>
  <si>
    <t>محمد آمين طارق محمد آمين الساحوري</t>
  </si>
  <si>
    <t>مهند نضال حسن الصوالحى</t>
  </si>
  <si>
    <t>يامن محمد اسماعيل رمانه</t>
  </si>
  <si>
    <t>احمد محمد احمد زعرور</t>
  </si>
  <si>
    <t>زين الدين رياض شحاده الرجوب</t>
  </si>
  <si>
    <t>عبدالرحمن امجد حسن سليمان</t>
  </si>
  <si>
    <t>عمر ايمن محمود ابو نور</t>
  </si>
  <si>
    <t>كرم محمد سعيد الفقير</t>
  </si>
  <si>
    <t>محمد عهد عبد ربه الفياض</t>
  </si>
  <si>
    <t>مهند محمد محمود الخضور</t>
  </si>
  <si>
    <t>نزار رائد فياض هديب</t>
  </si>
  <si>
    <t>احمد علي محمد البقور</t>
  </si>
  <si>
    <t>احمد اياد ابراهيم محسن</t>
  </si>
  <si>
    <t>حسن رائد عطا صبري غزاوي</t>
  </si>
  <si>
    <t>حمزه محمد عطا الجعبرى</t>
  </si>
  <si>
    <t>عبدالرحمن بشار . الاخرس</t>
  </si>
  <si>
    <t>عز الدين نبيل علي غالب طوقان</t>
  </si>
  <si>
    <t>علاء الدين رائد عطا صبري غزاوي</t>
  </si>
  <si>
    <t>مؤمن غصاب محمد الوحيدى</t>
  </si>
  <si>
    <t>محمد احمد محمد الجبالي</t>
  </si>
  <si>
    <t>محمد عمار عبد الرحمن ملحس</t>
  </si>
  <si>
    <t>ينال رائد محمد بالي</t>
  </si>
  <si>
    <t>احمد ضيف الله احمد مومني</t>
  </si>
  <si>
    <t>انس امجد محمد استيتي</t>
  </si>
  <si>
    <t>توفيق فهد توفيق ابو محفوظ</t>
  </si>
  <si>
    <t>ثائر ايمن محمد عساف</t>
  </si>
  <si>
    <t>زكريا يحيى زكريا حمدان</t>
  </si>
  <si>
    <t>سند رئبال نصر الصيفي</t>
  </si>
  <si>
    <t>عبادة حاكم مفلح الجازي</t>
  </si>
  <si>
    <t>عبد الله محمود أحمد العتوم</t>
  </si>
  <si>
    <t>عبد الله سائد عبد الله حيمور</t>
  </si>
  <si>
    <t>عبد الله حاتم شكري عليان</t>
  </si>
  <si>
    <t>احمد نضال عبداللطيف ابراهيم</t>
  </si>
  <si>
    <t>حمزه محمد سعيد محمد الهادي الشريف</t>
  </si>
  <si>
    <t>خالد فراس محمد سعيد جرن</t>
  </si>
  <si>
    <t>فيصل معن نايف الخميس</t>
  </si>
  <si>
    <t>محمد صلاح الدين محمد ابو هنطش</t>
  </si>
  <si>
    <t>يوسف عناد احمد العساف</t>
  </si>
  <si>
    <t>أحمد امجد احمد الحياري</t>
  </si>
  <si>
    <t>الوليد خالد وليد الجهني</t>
  </si>
  <si>
    <t>انس بيان علي العمري</t>
  </si>
  <si>
    <t>راشد حسام عطا شملاوي</t>
  </si>
  <si>
    <t>رجا محمود رجا يوسف</t>
  </si>
  <si>
    <t>عبدالرحمن مجدي عبدالرحيم العقاد</t>
  </si>
  <si>
    <t>عمرو زياد محمد الجوهري</t>
  </si>
  <si>
    <t>محمد يحيى حربي فايد</t>
  </si>
  <si>
    <t>يزن ابراهيم نبيل ابو طالب</t>
  </si>
  <si>
    <t>انس رائد محمود الرطروط</t>
  </si>
  <si>
    <t>حسن عبد الرزاق محمد سلمان</t>
  </si>
  <si>
    <t>خالد محمد جلال فخري جودي</t>
  </si>
  <si>
    <t>زيد نادر احمد عاليه</t>
  </si>
  <si>
    <t>عبد الحي فائق عبد الحميد ابو هديب</t>
  </si>
  <si>
    <t>فيصل محمد عبد الكريم الحلاج</t>
  </si>
  <si>
    <t>محمد رائد محمد الحجوج</t>
  </si>
  <si>
    <t>محمد موفق محمد الصالحي</t>
  </si>
  <si>
    <t>محمد عدنان احمد ناصر</t>
  </si>
  <si>
    <t>ابراهيم خضر عطيه الغوراني</t>
  </si>
  <si>
    <t>احمد سامر احمد نور</t>
  </si>
  <si>
    <t>زيد محمد زكي مجدلاويه</t>
  </si>
  <si>
    <t>عبدالله علاء محمد الخضور</t>
  </si>
  <si>
    <t>عمر محمد اسحق ابو زر</t>
  </si>
  <si>
    <t>عمر محمد جمال السلخي</t>
  </si>
  <si>
    <t>عمر عماد عبدالحميد محمد</t>
  </si>
  <si>
    <t>محمد شاكر محمد جهاد سلامه</t>
  </si>
  <si>
    <t>أحمد هشام محمد العساف</t>
  </si>
  <si>
    <t>حسن ربيع حسن الدرويش</t>
  </si>
  <si>
    <t>حسن زياد حسين جوارنه</t>
  </si>
  <si>
    <t>حمزه موفق محمد الصالحي</t>
  </si>
  <si>
    <t>حمزه محمد عبد الفتاح عمورى</t>
  </si>
  <si>
    <t>عبد العزيز عادل عبد العزيز كاشور</t>
  </si>
  <si>
    <t>عبيدة زكريا محمد علي</t>
  </si>
  <si>
    <t>محمد محمود جميل ابوشنب</t>
  </si>
  <si>
    <t>راكان محمد سعيد الفقير</t>
  </si>
  <si>
    <t>غالي عهد عبد ربه الفياض</t>
  </si>
  <si>
    <t>غسان طارق محمد غازي درويش</t>
  </si>
  <si>
    <t>فؤاد محمود فؤاد الأفغاني</t>
  </si>
  <si>
    <t>محمد مراد توفيق العطعوط</t>
  </si>
  <si>
    <t>عمرو احمد محمد باكير</t>
  </si>
  <si>
    <t>قاسم نضال طه سلحوت</t>
  </si>
  <si>
    <t>مالك محمود عبد الرحمن الصعيدى</t>
  </si>
  <si>
    <t>مهيب إياد طه السلحوت</t>
  </si>
  <si>
    <t>نور الدين رشيد محمد رفعت ابو قويدر</t>
  </si>
  <si>
    <t>نور الدين احمد عيسى منصور</t>
  </si>
  <si>
    <t>الصف والشعبة</t>
  </si>
  <si>
    <t>خامس أ</t>
  </si>
  <si>
    <t>خامس ب</t>
  </si>
  <si>
    <t>خامس ج</t>
  </si>
  <si>
    <t>التاسع د</t>
  </si>
  <si>
    <t>التاسع شعبة د</t>
  </si>
  <si>
    <t>التاسع شعبة ج</t>
  </si>
  <si>
    <t>التاسع شعبة أ</t>
  </si>
  <si>
    <t>الخامس شعبة د</t>
  </si>
  <si>
    <t>السادس شعبة أ</t>
  </si>
  <si>
    <t>السادس أ</t>
  </si>
  <si>
    <t>السادس ب</t>
  </si>
  <si>
    <t>السادس ج</t>
  </si>
  <si>
    <t>السادس شعبة ج</t>
  </si>
  <si>
    <t>السادس د</t>
  </si>
  <si>
    <t>السادس شعبة د</t>
  </si>
  <si>
    <t>السابع أ</t>
  </si>
  <si>
    <t>السابع شعبة أ</t>
  </si>
  <si>
    <t>السابع ب</t>
  </si>
  <si>
    <t>السابع شعبة ب</t>
  </si>
  <si>
    <t>السابع ج</t>
  </si>
  <si>
    <t>السابع شعبة ج</t>
  </si>
  <si>
    <t>السابع د</t>
  </si>
  <si>
    <t>الثامن أ</t>
  </si>
  <si>
    <t>الثامن شعبة أ</t>
  </si>
  <si>
    <t>الثامن ب</t>
  </si>
  <si>
    <t>الثامن شعبة ب</t>
  </si>
  <si>
    <t>الثامن ج</t>
  </si>
  <si>
    <t>الثامن د</t>
  </si>
  <si>
    <t>الثامن شعبة ج</t>
  </si>
  <si>
    <t>التاسع أ</t>
  </si>
  <si>
    <t>التاسع ب</t>
  </si>
  <si>
    <t>التاسع شعبة ب</t>
  </si>
  <si>
    <t>التاسع ج</t>
  </si>
  <si>
    <t>الثامن شعبة د</t>
  </si>
  <si>
    <t>كيمياء(2018/2019) 2</t>
  </si>
  <si>
    <t>أحياء(2017/2018) 1</t>
  </si>
  <si>
    <t>أحياء(2018/2019) 1</t>
  </si>
  <si>
    <t>علوم أرض(2018/2019)1</t>
  </si>
  <si>
    <t>انور منير انور حملاوي</t>
  </si>
  <si>
    <t>يوسف ايمن يوسف البطانجه</t>
  </si>
  <si>
    <t>يوسف زهير يونس البيكاوي</t>
  </si>
  <si>
    <t>الخامس ج</t>
  </si>
  <si>
    <t>يزن ماهر عليان هويدي</t>
  </si>
  <si>
    <t>راشد عدنان خليل الانصاري</t>
  </si>
  <si>
    <t>عبد الله عدنان خليل الانصاري</t>
  </si>
  <si>
    <t>امين اسامه تيسير دردس</t>
  </si>
  <si>
    <t>كرم عاصم احمد عطا</t>
  </si>
  <si>
    <t>طايل وليد طايل العساف</t>
  </si>
  <si>
    <t>محمد مؤيد سامي بشناق</t>
  </si>
  <si>
    <t>احمد ياسر يوسف الديسي</t>
  </si>
  <si>
    <t>السابع شعبة د</t>
  </si>
  <si>
    <t>راشد وليد طايل العساف</t>
  </si>
  <si>
    <t>ابراهيم هاني ابراهيم الخطيب</t>
  </si>
  <si>
    <t>اسامه امجد محمد استيتي</t>
  </si>
  <si>
    <t>اسماعيل محمد اسماعيل بحطيشي</t>
  </si>
  <si>
    <t>طلال نعيم طلال الصروان</t>
  </si>
  <si>
    <t>ذوقان الهنداوي الاساسية للبنين</t>
  </si>
  <si>
    <t>يوسف عارف خالد الصرايره</t>
  </si>
  <si>
    <t>اسلامية</t>
  </si>
  <si>
    <t>عربية</t>
  </si>
  <si>
    <t>انجليزية</t>
  </si>
  <si>
    <t>رياضيات</t>
  </si>
  <si>
    <t>العلوم</t>
  </si>
  <si>
    <t>الأحياء</t>
  </si>
  <si>
    <t>علوم الأرض</t>
  </si>
  <si>
    <t>المعدل</t>
  </si>
  <si>
    <t>الاسلامية</t>
  </si>
  <si>
    <t>العربية</t>
  </si>
  <si>
    <t>الانجليزية</t>
  </si>
  <si>
    <t>الترتيب على الصف</t>
  </si>
  <si>
    <t>كيمياء(2018/2019) 3</t>
  </si>
  <si>
    <t>أحياء(2018/2019) 2</t>
  </si>
  <si>
    <t>أحياء(2017/2018) 2</t>
  </si>
  <si>
    <t>علوم أرض(2018/2019)2</t>
  </si>
  <si>
    <t>يحيى علاء الدين زكريا حمدان</t>
  </si>
  <si>
    <t>مسيحي</t>
  </si>
  <si>
    <t xml:space="preserve">نسبة الحضور من العام الدراسي </t>
  </si>
  <si>
    <t>نسبة الغياب</t>
  </si>
  <si>
    <t xml:space="preserve">نسبة الحضور من 187 يوم دراسي </t>
  </si>
  <si>
    <t>الخامس أ</t>
  </si>
  <si>
    <t>الحامس ب</t>
  </si>
  <si>
    <t>الخامس د</t>
  </si>
  <si>
    <t>الساد س ب</t>
  </si>
  <si>
    <t xml:space="preserve">التاسع د </t>
  </si>
  <si>
    <t>إبراهيم حازم احمد ابوحرب</t>
  </si>
  <si>
    <t>ابراهيم رائد تيسير صباح</t>
  </si>
  <si>
    <t>ابراهيم محمد احمد سالم</t>
  </si>
  <si>
    <t>ابراهيم وصفي ابراهيم ابو غويله</t>
  </si>
  <si>
    <t>احمد عفيف عبد السيار ضمره</t>
  </si>
  <si>
    <t>اياد عوني سليم بدر</t>
  </si>
  <si>
    <t>عبد الرحمن حسام رفيق ابراهيم قاسم سليمان</t>
  </si>
  <si>
    <t>عمر ابراهيم عمر عيادي</t>
  </si>
  <si>
    <t>المتسربون</t>
  </si>
  <si>
    <t>نسبة الغياب والحضور والتسرب للمدرسة</t>
  </si>
  <si>
    <t>عدد التراجعات :عدد الطلاب الذين يكون الفرق بين درجة الفصل الأول والفصل الثاني اكبر من 20</t>
  </si>
  <si>
    <t>الخامس الأساسي(أ)</t>
  </si>
  <si>
    <t>الخامس الأساسي(ب)</t>
  </si>
  <si>
    <t>الخامس الأساسي(ج)</t>
  </si>
  <si>
    <t>الخامس الأساسي(د)</t>
  </si>
  <si>
    <t>السادس الأساسي(أ)</t>
  </si>
  <si>
    <t>السادس الأساسي(ج)</t>
  </si>
  <si>
    <t>الاجتماعيات</t>
  </si>
  <si>
    <t>السادس الأساسي(د)</t>
  </si>
  <si>
    <t>الثقافة المالية</t>
  </si>
  <si>
    <t>الحاسوب</t>
  </si>
  <si>
    <t>السادس الأساسي(ب)</t>
  </si>
  <si>
    <t>السابع الأساسي(أ)</t>
  </si>
  <si>
    <t>السابع الأساسي(ب)</t>
  </si>
  <si>
    <t>السابع الأساسي(ج)</t>
  </si>
  <si>
    <t>السابع الأساسي(د)</t>
  </si>
  <si>
    <t>الثامن الأساسي(أ)</t>
  </si>
  <si>
    <t>الثامن الأساسي(ب)</t>
  </si>
  <si>
    <t>الثامن الأساسي(ج)</t>
  </si>
  <si>
    <t>الثامن الأساسي(د)</t>
  </si>
  <si>
    <t>التاسع الأساسي(أ)</t>
  </si>
  <si>
    <t>التاسع الأساسي(ب)</t>
  </si>
  <si>
    <t>التاسع الأساسي(ج)</t>
  </si>
  <si>
    <t>عدد التراجعات :عدد الطلاب الذين يكون الفرق بين درجة الفصل الأول والفصل الثاني اكبر من 21</t>
  </si>
  <si>
    <t>التاسع الأساسي(د)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</si>
</sst>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[$-2060000]0"/>
  </numFmts>
  <fonts count="37">
    <font>
      <sz val="11"/>
      <color theme="1"/>
      <name val="Arial"/>
      <family val="2"/>
    </font>
    <font>
      <sz val="14"/>
      <color indexed="8"/>
      <name val="Arial"/>
      <family val="2"/>
    </font>
    <font>
      <b/>
      <sz val="11"/>
      <color indexed="8"/>
      <name val="Simplified Arabic"/>
      <family val="1"/>
    </font>
    <font>
      <b/>
      <sz val="12"/>
      <color indexed="8"/>
      <name val="Simplified Arabic"/>
      <family val="1"/>
    </font>
    <font>
      <sz val="8"/>
      <name val="Arial"/>
      <family val="2"/>
    </font>
    <font>
      <b/>
      <sz val="14"/>
      <color indexed="8"/>
      <name val="Simplified Arabic"/>
    </font>
    <font>
      <b/>
      <sz val="16"/>
      <name val="Times New Roman"/>
      <family val="1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Times New Roman"/>
      <family val="1"/>
    </font>
    <font>
      <b/>
      <sz val="14"/>
      <color theme="1"/>
      <name val="Arial"/>
      <family val="2"/>
    </font>
    <font>
      <b/>
      <sz val="12"/>
      <color indexed="8"/>
      <name val="Simplified Arabic"/>
    </font>
    <font>
      <b/>
      <sz val="14"/>
      <color indexed="8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rgb="FF333333"/>
      <name val="Inherit"/>
    </font>
    <font>
      <sz val="11"/>
      <color rgb="FF333333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9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sz val="11"/>
      <color theme="0"/>
      <name val="Arial"/>
      <family val="2"/>
    </font>
    <font>
      <b/>
      <sz val="24"/>
      <color theme="0"/>
      <name val="Times New Roman"/>
      <family val="1"/>
    </font>
    <font>
      <b/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B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FF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</borders>
  <cellStyleXfs count="5">
    <xf numFmtId="0" fontId="0" fillId="0" borderId="0"/>
    <xf numFmtId="0" fontId="15" fillId="0" borderId="0"/>
    <xf numFmtId="0" fontId="16" fillId="0" borderId="0"/>
    <xf numFmtId="9" fontId="18" fillId="0" borderId="0" applyFont="0" applyFill="0" applyBorder="0" applyAlignment="0" applyProtection="0"/>
    <xf numFmtId="0" fontId="23" fillId="0" borderId="0"/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0" fillId="0" borderId="0" xfId="0" applyAlignment="1" applyProtection="1">
      <alignment readingOrder="2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" xfId="0" applyBorder="1"/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0" fillId="3" borderId="0" xfId="0" applyFill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8" fillId="3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6" fillId="5" borderId="1" xfId="0" applyFont="1" applyFill="1" applyBorder="1" applyAlignment="1" applyProtection="1">
      <alignment horizontal="center" vertical="center" wrapText="1"/>
      <protection hidden="1"/>
    </xf>
    <xf numFmtId="0" fontId="0" fillId="6" borderId="1" xfId="0" applyFill="1" applyBorder="1"/>
    <xf numFmtId="0" fontId="0" fillId="5" borderId="1" xfId="0" applyFill="1" applyBorder="1"/>
    <xf numFmtId="0" fontId="0" fillId="0" borderId="0" xfId="0" applyFill="1"/>
    <xf numFmtId="0" fontId="1" fillId="0" borderId="0" xfId="0" applyFont="1" applyFill="1" applyBorder="1" applyAlignment="1" applyProtection="1">
      <alignment horizontal="center" vertical="center"/>
      <protection locked="0"/>
    </xf>
    <xf numFmtId="9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17" fillId="0" borderId="0" xfId="0" applyFont="1"/>
    <xf numFmtId="1" fontId="0" fillId="0" borderId="1" xfId="0" applyNumberFormat="1" applyBorder="1"/>
    <xf numFmtId="0" fontId="19" fillId="0" borderId="2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Fill="1" applyBorder="1"/>
    <xf numFmtId="0" fontId="14" fillId="0" borderId="1" xfId="0" applyFont="1" applyBorder="1"/>
    <xf numFmtId="0" fontId="0" fillId="3" borderId="1" xfId="0" applyFill="1" applyBorder="1"/>
    <xf numFmtId="9" fontId="0" fillId="3" borderId="1" xfId="0" applyNumberFormat="1" applyFill="1" applyBorder="1"/>
    <xf numFmtId="9" fontId="0" fillId="5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19" fillId="0" borderId="2" xfId="0" applyNumberFormat="1" applyFont="1" applyFill="1" applyBorder="1" applyAlignment="1" applyProtection="1">
      <alignment horizontal="center" vertical="center"/>
      <protection hidden="1"/>
    </xf>
    <xf numFmtId="165" fontId="20" fillId="0" borderId="4" xfId="3" applyNumberFormat="1" applyFont="1" applyBorder="1" applyAlignment="1" applyProtection="1">
      <alignment horizontal="center" vertical="center"/>
      <protection hidden="1"/>
    </xf>
    <xf numFmtId="165" fontId="20" fillId="0" borderId="10" xfId="3" applyNumberFormat="1" applyFont="1" applyBorder="1" applyAlignment="1" applyProtection="1">
      <alignment horizontal="center" vertical="center"/>
      <protection hidden="1"/>
    </xf>
    <xf numFmtId="0" fontId="19" fillId="7" borderId="2" xfId="0" applyFont="1" applyFill="1" applyBorder="1" applyAlignment="1" applyProtection="1">
      <alignment horizontal="center" vertical="center"/>
      <protection hidden="1"/>
    </xf>
    <xf numFmtId="1" fontId="0" fillId="0" borderId="3" xfId="0" applyNumberFormat="1" applyBorder="1"/>
    <xf numFmtId="0" fontId="0" fillId="4" borderId="1" xfId="0" applyNumberFormat="1" applyFill="1" applyBorder="1"/>
    <xf numFmtId="0" fontId="14" fillId="4" borderId="1" xfId="0" applyNumberFormat="1" applyFont="1" applyFill="1" applyBorder="1"/>
    <xf numFmtId="0" fontId="0" fillId="4" borderId="1" xfId="0" applyFill="1" applyBorder="1"/>
    <xf numFmtId="9" fontId="0" fillId="4" borderId="1" xfId="0" applyNumberFormat="1" applyFill="1" applyBorder="1"/>
    <xf numFmtId="0" fontId="7" fillId="2" borderId="1" xfId="0" applyFont="1" applyFill="1" applyBorder="1" applyAlignment="1">
      <alignment horizontal="center" vertical="center"/>
    </xf>
    <xf numFmtId="0" fontId="0" fillId="3" borderId="1" xfId="0" applyNumberFormat="1" applyFill="1" applyBorder="1"/>
    <xf numFmtId="0" fontId="14" fillId="3" borderId="1" xfId="0" applyNumberFormat="1" applyFont="1" applyFill="1" applyBorder="1"/>
    <xf numFmtId="0" fontId="19" fillId="7" borderId="6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2" fontId="0" fillId="0" borderId="0" xfId="0" applyNumberFormat="1"/>
    <xf numFmtId="0" fontId="20" fillId="0" borderId="9" xfId="3" applyNumberFormat="1" applyFont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1" xfId="0" applyNumberFormat="1" applyFill="1" applyBorder="1"/>
    <xf numFmtId="0" fontId="14" fillId="5" borderId="1" xfId="0" applyNumberFormat="1" applyFont="1" applyFill="1" applyBorder="1"/>
    <xf numFmtId="0" fontId="0" fillId="0" borderId="5" xfId="0" applyFill="1" applyBorder="1"/>
    <xf numFmtId="0" fontId="0" fillId="0" borderId="5" xfId="0" applyBorder="1"/>
    <xf numFmtId="0" fontId="0" fillId="0" borderId="8" xfId="0" applyFill="1" applyBorder="1"/>
    <xf numFmtId="1" fontId="19" fillId="0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Border="1"/>
    <xf numFmtId="0" fontId="21" fillId="0" borderId="11" xfId="0" applyFont="1" applyBorder="1" applyAlignment="1">
      <alignment vertical="center" wrapText="1"/>
    </xf>
    <xf numFmtId="0" fontId="22" fillId="0" borderId="0" xfId="0" applyFont="1"/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0" fillId="3" borderId="0" xfId="0" applyFill="1" applyBorder="1"/>
    <xf numFmtId="0" fontId="0" fillId="5" borderId="0" xfId="0" applyFill="1" applyBorder="1"/>
    <xf numFmtId="0" fontId="0" fillId="0" borderId="13" xfId="0" applyBorder="1"/>
    <xf numFmtId="0" fontId="0" fillId="0" borderId="14" xfId="0" applyBorder="1"/>
    <xf numFmtId="1" fontId="0" fillId="0" borderId="13" xfId="0" applyNumberFormat="1" applyBorder="1"/>
    <xf numFmtId="0" fontId="0" fillId="0" borderId="12" xfId="0" applyBorder="1"/>
    <xf numFmtId="0" fontId="13" fillId="2" borderId="1" xfId="0" applyFont="1" applyFill="1" applyBorder="1" applyAlignment="1">
      <alignment horizontal="center" vertical="center"/>
    </xf>
    <xf numFmtId="1" fontId="20" fillId="0" borderId="9" xfId="3" applyNumberFormat="1" applyFont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8" fillId="3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1" fontId="7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/>
    <xf numFmtId="0" fontId="7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164" fontId="7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 applyProtection="1">
      <alignment horizontal="center" vertical="center" wrapText="1"/>
      <protection hidden="1"/>
    </xf>
    <xf numFmtId="1" fontId="7" fillId="9" borderId="1" xfId="0" applyNumberFormat="1" applyFont="1" applyFill="1" applyBorder="1" applyAlignment="1">
      <alignment horizontal="center" vertical="center"/>
    </xf>
    <xf numFmtId="0" fontId="0" fillId="9" borderId="0" xfId="0" applyFill="1"/>
    <xf numFmtId="0" fontId="0" fillId="9" borderId="1" xfId="0" applyFill="1" applyBorder="1"/>
    <xf numFmtId="0" fontId="8" fillId="9" borderId="1" xfId="0" applyFont="1" applyFill="1" applyBorder="1"/>
    <xf numFmtId="1" fontId="0" fillId="9" borderId="1" xfId="0" applyNumberFormat="1" applyFill="1" applyBorder="1"/>
    <xf numFmtId="0" fontId="8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9" borderId="1" xfId="0" applyFont="1" applyFill="1" applyBorder="1"/>
    <xf numFmtId="0" fontId="7" fillId="8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Fill="1" applyBorder="1"/>
    <xf numFmtId="0" fontId="0" fillId="9" borderId="3" xfId="0" applyFill="1" applyBorder="1"/>
    <xf numFmtId="0" fontId="7" fillId="8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0" fillId="3" borderId="5" xfId="0" applyFill="1" applyBorder="1"/>
    <xf numFmtId="0" fontId="0" fillId="9" borderId="5" xfId="0" applyFill="1" applyBorder="1"/>
    <xf numFmtId="0" fontId="7" fillId="3" borderId="1" xfId="0" applyFont="1" applyFill="1" applyBorder="1" applyAlignment="1">
      <alignment horizontal="center"/>
    </xf>
    <xf numFmtId="0" fontId="7" fillId="10" borderId="15" xfId="0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24" fillId="9" borderId="1" xfId="0" applyFont="1" applyFill="1" applyBorder="1" applyAlignment="1" applyProtection="1">
      <alignment horizontal="center" vertical="center" wrapText="1"/>
      <protection hidden="1"/>
    </xf>
    <xf numFmtId="0" fontId="0" fillId="3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11" borderId="1" xfId="0" applyFill="1" applyBorder="1"/>
    <xf numFmtId="0" fontId="8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164" fontId="7" fillId="11" borderId="1" xfId="0" applyNumberFormat="1" applyFont="1" applyFill="1" applyBorder="1" applyAlignment="1">
      <alignment horizontal="center" vertical="center"/>
    </xf>
    <xf numFmtId="0" fontId="0" fillId="11" borderId="3" xfId="0" applyFill="1" applyBorder="1"/>
    <xf numFmtId="0" fontId="0" fillId="11" borderId="5" xfId="0" applyFill="1" applyBorder="1"/>
    <xf numFmtId="1" fontId="0" fillId="11" borderId="1" xfId="0" applyNumberFormat="1" applyFill="1" applyBorder="1"/>
    <xf numFmtId="0" fontId="0" fillId="11" borderId="0" xfId="0" applyFill="1"/>
    <xf numFmtId="0" fontId="8" fillId="11" borderId="1" xfId="0" applyFont="1" applyFill="1" applyBorder="1"/>
    <xf numFmtId="0" fontId="7" fillId="11" borderId="1" xfId="0" applyFont="1" applyFill="1" applyBorder="1"/>
    <xf numFmtId="0" fontId="13" fillId="0" borderId="0" xfId="0" applyFont="1" applyBorder="1" applyProtection="1"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26" fillId="0" borderId="0" xfId="0" applyFont="1" applyBorder="1" applyAlignment="1" applyProtection="1">
      <alignment horizontal="center" vertical="center"/>
      <protection hidden="1"/>
    </xf>
    <xf numFmtId="0" fontId="26" fillId="0" borderId="0" xfId="0" applyFont="1" applyBorder="1" applyAlignment="1" applyProtection="1">
      <alignment vertical="center"/>
      <protection hidden="1"/>
    </xf>
    <xf numFmtId="1" fontId="7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 readingOrder="2"/>
      <protection locked="0"/>
    </xf>
    <xf numFmtId="0" fontId="2" fillId="0" borderId="0" xfId="0" applyFont="1" applyAlignment="1" applyProtection="1">
      <alignment horizontal="center" vertical="center" wrapText="1" readingOrder="2"/>
      <protection locked="0"/>
    </xf>
    <xf numFmtId="0" fontId="0" fillId="0" borderId="0" xfId="0" applyAlignment="1" applyProtection="1">
      <alignment wrapText="1"/>
      <protection locked="0"/>
    </xf>
    <xf numFmtId="0" fontId="0" fillId="11" borderId="1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10" fontId="7" fillId="2" borderId="1" xfId="0" applyNumberFormat="1" applyFont="1" applyFill="1" applyBorder="1" applyAlignment="1">
      <alignment horizontal="center" vertical="center"/>
    </xf>
    <xf numFmtId="10" fontId="7" fillId="3" borderId="1" xfId="0" applyNumberFormat="1" applyFont="1" applyFill="1" applyBorder="1" applyAlignment="1">
      <alignment horizontal="center" vertical="center"/>
    </xf>
    <xf numFmtId="10" fontId="27" fillId="0" borderId="3" xfId="0" applyNumberFormat="1" applyFont="1" applyFill="1" applyBorder="1" applyAlignment="1" applyProtection="1">
      <alignment horizontal="center" vertical="center"/>
    </xf>
    <xf numFmtId="10" fontId="27" fillId="0" borderId="5" xfId="0" applyNumberFormat="1" applyFont="1" applyFill="1" applyBorder="1" applyAlignment="1" applyProtection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  <xf numFmtId="10" fontId="0" fillId="3" borderId="1" xfId="0" applyNumberFormat="1" applyFill="1" applyBorder="1"/>
    <xf numFmtId="0" fontId="28" fillId="0" borderId="1" xfId="0" applyFont="1" applyFill="1" applyBorder="1" applyAlignment="1" applyProtection="1">
      <alignment horizontal="right" wrapText="1"/>
      <protection hidden="1"/>
    </xf>
    <xf numFmtId="0" fontId="28" fillId="0" borderId="1" xfId="0" applyFont="1" applyFill="1" applyBorder="1" applyAlignment="1" applyProtection="1">
      <alignment horizontal="center" vertical="center" wrapText="1"/>
      <protection hidden="1"/>
    </xf>
    <xf numFmtId="10" fontId="28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8" fillId="0" borderId="3" xfId="0" applyFont="1" applyFill="1" applyBorder="1" applyAlignment="1" applyProtection="1">
      <alignment horizontal="center" vertical="center" wrapText="1"/>
      <protection hidden="1"/>
    </xf>
    <xf numFmtId="0" fontId="28" fillId="0" borderId="5" xfId="0" applyFont="1" applyFill="1" applyBorder="1" applyAlignment="1" applyProtection="1">
      <alignment horizontal="center" vertical="center" wrapText="1"/>
      <protection hidden="1"/>
    </xf>
    <xf numFmtId="0" fontId="29" fillId="8" borderId="1" xfId="0" applyFont="1" applyFill="1" applyBorder="1"/>
    <xf numFmtId="0" fontId="30" fillId="3" borderId="1" xfId="0" applyFont="1" applyFill="1" applyBorder="1" applyAlignment="1">
      <alignment horizontal="center" vertical="center"/>
    </xf>
    <xf numFmtId="0" fontId="29" fillId="0" borderId="0" xfId="0" applyFont="1" applyFill="1"/>
    <xf numFmtId="0" fontId="30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0" fontId="0" fillId="0" borderId="1" xfId="0" applyNumberFormat="1" applyFill="1" applyBorder="1"/>
    <xf numFmtId="0" fontId="31" fillId="0" borderId="0" xfId="0" applyFont="1" applyBorder="1" applyProtection="1">
      <protection hidden="1"/>
    </xf>
    <xf numFmtId="0" fontId="32" fillId="0" borderId="0" xfId="0" applyFont="1" applyBorder="1" applyAlignment="1" applyProtection="1">
      <alignment horizontal="center" vertical="center"/>
      <protection hidden="1"/>
    </xf>
    <xf numFmtId="0" fontId="31" fillId="0" borderId="0" xfId="0" applyFont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vertical="center"/>
      <protection hidden="1"/>
    </xf>
    <xf numFmtId="1" fontId="31" fillId="0" borderId="0" xfId="0" applyNumberFormat="1" applyFont="1" applyBorder="1" applyAlignment="1" applyProtection="1">
      <alignment horizontal="center" vertical="center"/>
      <protection hidden="1"/>
    </xf>
    <xf numFmtId="10" fontId="31" fillId="0" borderId="0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>
      <alignment horizontal="center" vertical="center"/>
    </xf>
    <xf numFmtId="0" fontId="7" fillId="3" borderId="0" xfId="0" applyFont="1" applyFill="1" applyBorder="1"/>
    <xf numFmtId="0" fontId="0" fillId="0" borderId="0" xfId="0" applyFill="1" applyBorder="1"/>
    <xf numFmtId="0" fontId="29" fillId="0" borderId="0" xfId="0" applyFont="1" applyFill="1" applyBorder="1"/>
    <xf numFmtId="0" fontId="30" fillId="0" borderId="0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/>
    </xf>
    <xf numFmtId="0" fontId="34" fillId="12" borderId="0" xfId="0" applyFont="1" applyFill="1" applyProtection="1">
      <protection locked="0"/>
    </xf>
    <xf numFmtId="166" fontId="35" fillId="12" borderId="0" xfId="0" applyNumberFormat="1" applyFont="1" applyFill="1" applyBorder="1" applyAlignment="1" applyProtection="1">
      <alignment horizontal="center" vertical="center"/>
    </xf>
    <xf numFmtId="0" fontId="34" fillId="12" borderId="0" xfId="0" applyFont="1" applyFill="1" applyBorder="1" applyProtection="1">
      <protection locked="0"/>
    </xf>
    <xf numFmtId="0" fontId="31" fillId="12" borderId="0" xfId="0" applyFont="1" applyFill="1" applyBorder="1" applyAlignment="1" applyProtection="1">
      <alignment horizontal="center" vertical="center" wrapText="1"/>
      <protection locked="0"/>
    </xf>
    <xf numFmtId="0" fontId="31" fillId="12" borderId="0" xfId="0" applyFont="1" applyFill="1" applyBorder="1" applyAlignment="1" applyProtection="1">
      <alignment horizontal="center" vertical="center"/>
      <protection locked="0"/>
    </xf>
    <xf numFmtId="10" fontId="31" fillId="12" borderId="0" xfId="0" applyNumberFormat="1" applyFont="1" applyFill="1" applyBorder="1" applyAlignment="1" applyProtection="1">
      <alignment horizontal="center" vertical="center"/>
      <protection locked="0"/>
    </xf>
    <xf numFmtId="9" fontId="31" fillId="12" borderId="0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  <protection locked="0"/>
    </xf>
    <xf numFmtId="0" fontId="34" fillId="0" borderId="0" xfId="0" applyFont="1" applyFill="1" applyBorder="1" applyProtection="1">
      <protection locked="0"/>
    </xf>
    <xf numFmtId="0" fontId="36" fillId="0" borderId="0" xfId="0" applyFont="1" applyFill="1" applyBorder="1" applyAlignment="1" applyProtection="1">
      <alignment horizontal="center" vertical="center"/>
      <protection locked="0"/>
    </xf>
    <xf numFmtId="10" fontId="31" fillId="0" borderId="0" xfId="0" applyNumberFormat="1" applyFont="1" applyFill="1" applyBorder="1" applyAlignment="1" applyProtection="1">
      <alignment horizontal="center" vertical="center"/>
      <protection locked="0"/>
    </xf>
    <xf numFmtId="0" fontId="31" fillId="12" borderId="19" xfId="0" applyFont="1" applyFill="1" applyBorder="1" applyAlignment="1" applyProtection="1">
      <alignment horizontal="center" vertical="center" wrapText="1"/>
      <protection locked="0"/>
    </xf>
    <xf numFmtId="0" fontId="31" fillId="12" borderId="16" xfId="0" applyFont="1" applyFill="1" applyBorder="1" applyAlignment="1" applyProtection="1">
      <alignment horizontal="center" vertical="center" wrapText="1"/>
      <protection locked="0"/>
    </xf>
    <xf numFmtId="0" fontId="34" fillId="12" borderId="17" xfId="0" applyFont="1" applyFill="1" applyBorder="1" applyAlignment="1">
      <alignment wrapText="1"/>
    </xf>
    <xf numFmtId="0" fontId="31" fillId="12" borderId="18" xfId="0" applyFont="1" applyFill="1" applyBorder="1" applyAlignment="1" applyProtection="1">
      <alignment horizontal="center" vertical="center" wrapText="1"/>
      <protection locked="0"/>
    </xf>
    <xf numFmtId="0" fontId="34" fillId="12" borderId="19" xfId="0" applyFont="1" applyFill="1" applyBorder="1" applyAlignment="1">
      <alignment wrapText="1"/>
    </xf>
    <xf numFmtId="0" fontId="31" fillId="12" borderId="0" xfId="0" applyFont="1" applyFill="1" applyBorder="1" applyAlignment="1" applyProtection="1">
      <alignment horizontal="center" vertical="center" wrapText="1"/>
      <protection locked="0"/>
    </xf>
    <xf numFmtId="0" fontId="34" fillId="12" borderId="0" xfId="0" applyFont="1" applyFill="1" applyBorder="1" applyAlignment="1">
      <alignment wrapText="1"/>
    </xf>
    <xf numFmtId="0" fontId="31" fillId="12" borderId="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10" fillId="10" borderId="15" xfId="0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 readingOrder="2"/>
      <protection locked="0"/>
    </xf>
    <xf numFmtId="0" fontId="9" fillId="0" borderId="0" xfId="0" applyFont="1" applyAlignment="1" applyProtection="1">
      <alignment horizontal="center" vertical="center" readingOrder="2"/>
      <protection locked="0"/>
    </xf>
    <xf numFmtId="0" fontId="11" fillId="0" borderId="0" xfId="0" applyFont="1" applyAlignment="1" applyProtection="1">
      <alignment horizontal="center" vertical="center" wrapText="1" readingOrder="2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1"/>
    <cellStyle name="Normal 2 2" xfId="4"/>
    <cellStyle name="Normal 3" xfId="2"/>
    <cellStyle name="Percent" xfId="3" builtinId="5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380DB3"/>
      <color rgb="FFFF9900"/>
      <color rgb="FF000099"/>
      <color rgb="FF0000FF"/>
      <color rgb="FF00FFFF"/>
      <color rgb="FFCC66FF"/>
      <color rgb="FF9966FF"/>
      <color rgb="FF0099FF"/>
      <color rgb="FFFFFF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JO"/>
              <a:t>التحصيل الدراسي  للعام الدراسي 2018/2019م</a:t>
            </a:r>
          </a:p>
        </c:rich>
      </c:tx>
      <c:layout>
        <c:manualLayout>
          <c:xMode val="edge"/>
          <c:yMode val="edge"/>
          <c:x val="0.47562594686815052"/>
          <c:y val="2.13523131672597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385357440292737"/>
          <c:y val="9.1566116513015938E-2"/>
          <c:w val="0.82180770148013826"/>
          <c:h val="0.667720327734698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99FF"/>
              </a:solidFill>
            </c:spPr>
          </c:dPt>
          <c:dPt>
            <c:idx val="1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966FF"/>
              </a:solidFill>
            </c:spPr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solidFill>
                <a:srgbClr val="CC66FF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rgbClr val="0099FF"/>
              </a:solidFill>
            </c:spPr>
          </c:dPt>
          <c:dPt>
            <c:idx val="10"/>
            <c:invertIfNegative val="0"/>
            <c:bubble3D val="0"/>
            <c:spPr>
              <a:solidFill>
                <a:srgbClr val="69FF69"/>
              </a:solidFill>
            </c:spPr>
          </c:dPt>
          <c:dPt>
            <c:idx val="11"/>
            <c:invertIfNegative val="0"/>
            <c:bubble3D val="0"/>
            <c:spPr>
              <a:solidFill>
                <a:srgbClr val="660033"/>
              </a:solidFill>
            </c:spPr>
          </c:dPt>
          <c:dPt>
            <c:idx val="12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</c:dPt>
          <c:dPt>
            <c:idx val="21"/>
            <c:invertIfNegative val="0"/>
            <c:bubble3D val="0"/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dPt>
            <c:idx val="24"/>
            <c:invertIfNegative val="0"/>
            <c:bubble3D val="0"/>
          </c:dPt>
          <c:dPt>
            <c:idx val="25"/>
            <c:invertIfNegative val="0"/>
            <c:bubble3D val="0"/>
          </c:dPt>
          <c:dPt>
            <c:idx val="26"/>
            <c:invertIfNegative val="0"/>
            <c:bubble3D val="0"/>
          </c:dPt>
          <c:dPt>
            <c:idx val="27"/>
            <c:invertIfNegative val="0"/>
            <c:bubble3D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النتائج!$G$2:$R$2</c:f>
              <c:strCache>
                <c:ptCount val="12"/>
                <c:pt idx="0">
                  <c:v>اسلامية</c:v>
                </c:pt>
                <c:pt idx="1">
                  <c:v>عربية</c:v>
                </c:pt>
                <c:pt idx="2">
                  <c:v>انجليزية</c:v>
                </c:pt>
                <c:pt idx="3">
                  <c:v>رياضيات</c:v>
                </c:pt>
                <c:pt idx="4">
                  <c:v>العلوم</c:v>
                </c:pt>
                <c:pt idx="5">
                  <c:v>الفيزياء</c:v>
                </c:pt>
                <c:pt idx="6">
                  <c:v>الكيمياء</c:v>
                </c:pt>
                <c:pt idx="7">
                  <c:v>الأحياء</c:v>
                </c:pt>
                <c:pt idx="8">
                  <c:v>علوم الأرض</c:v>
                </c:pt>
                <c:pt idx="9">
                  <c:v>المعدل</c:v>
                </c:pt>
                <c:pt idx="10">
                  <c:v>الترتيب على الصف</c:v>
                </c:pt>
                <c:pt idx="11">
                  <c:v>نسبة الحضور من العام الدراسي </c:v>
                </c:pt>
              </c:strCache>
            </c:strRef>
          </c:cat>
          <c:val>
            <c:numRef>
              <c:f>النتائج!$G$3:$R$3</c:f>
              <c:numCache>
                <c:formatCode>General</c:formatCode>
                <c:ptCount val="12"/>
                <c:pt idx="0">
                  <c:v>70</c:v>
                </c:pt>
                <c:pt idx="1">
                  <c:v>87</c:v>
                </c:pt>
                <c:pt idx="2">
                  <c:v>65</c:v>
                </c:pt>
                <c:pt idx="3">
                  <c:v>77</c:v>
                </c:pt>
                <c:pt idx="4">
                  <c:v>85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1" formatCode="0.00%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670144"/>
        <c:axId val="83671680"/>
      </c:barChart>
      <c:catAx>
        <c:axId val="83670144"/>
        <c:scaling>
          <c:orientation val="maxMin"/>
        </c:scaling>
        <c:delete val="0"/>
        <c:axPos val="b"/>
        <c:majorTickMark val="out"/>
        <c:minorTickMark val="none"/>
        <c:tickLblPos val="nextTo"/>
        <c:crossAx val="83671680"/>
        <c:crosses val="autoZero"/>
        <c:auto val="1"/>
        <c:lblAlgn val="ctr"/>
        <c:lblOffset val="100"/>
        <c:noMultiLvlLbl val="0"/>
      </c:catAx>
      <c:valAx>
        <c:axId val="83671680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8367014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8980993566452546E-3"/>
          <c:y val="6.1693336720006773E-3"/>
          <c:w val="0.10422140617597964"/>
          <c:h val="0.9938305926044959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 b="1" i="0"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8</xdr:row>
      <xdr:rowOff>188410</xdr:rowOff>
    </xdr:from>
    <xdr:ext cx="673392" cy="1088183"/>
    <xdr:sp macro="" textlink="">
      <xdr:nvSpPr>
        <xdr:cNvPr id="2" name="Rectangle 1"/>
        <xdr:cNvSpPr/>
      </xdr:nvSpPr>
      <xdr:spPr>
        <a:xfrm>
          <a:off x="6422733" y="2855410"/>
          <a:ext cx="673392" cy="108818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en-US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VIP Samir" panose="00000400000000000000" pitchFamily="2" charset="-78"/>
            <a:cs typeface="VIP Samir" panose="00000400000000000000" pitchFamily="2" charset="-78"/>
          </a:endParaRPr>
        </a:p>
      </xdr:txBody>
    </xdr:sp>
    <xdr:clientData/>
  </xdr:oneCellAnchor>
  <xdr:twoCellAnchor>
    <xdr:from>
      <xdr:col>3</xdr:col>
      <xdr:colOff>0</xdr:colOff>
      <xdr:row>3</xdr:row>
      <xdr:rowOff>333375</xdr:rowOff>
    </xdr:from>
    <xdr:to>
      <xdr:col>5</xdr:col>
      <xdr:colOff>19050</xdr:colOff>
      <xdr:row>4</xdr:row>
      <xdr:rowOff>371475</xdr:rowOff>
    </xdr:to>
    <xdr:sp macro="" textlink="">
      <xdr:nvSpPr>
        <xdr:cNvPr id="3" name="Frame 2"/>
        <xdr:cNvSpPr/>
      </xdr:nvSpPr>
      <xdr:spPr>
        <a:xfrm>
          <a:off x="11394757500" y="2085975"/>
          <a:ext cx="2200275" cy="400050"/>
        </a:xfrm>
        <a:prstGeom prst="frame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3</xdr:row>
      <xdr:rowOff>104775</xdr:rowOff>
    </xdr:from>
    <xdr:to>
      <xdr:col>11</xdr:col>
      <xdr:colOff>828675</xdr:colOff>
      <xdr:row>23</xdr:row>
      <xdr:rowOff>390525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</xdr:row>
          <xdr:rowOff>0</xdr:rowOff>
        </xdr:from>
        <xdr:to>
          <xdr:col>5</xdr:col>
          <xdr:colOff>161925</xdr:colOff>
          <xdr:row>2</xdr:row>
          <xdr:rowOff>361950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438150</xdr:colOff>
      <xdr:row>0</xdr:row>
      <xdr:rowOff>19049</xdr:rowOff>
    </xdr:from>
    <xdr:ext cx="2133600" cy="704851"/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522" t="19872" r="7338" b="29419"/>
        <a:stretch/>
      </xdr:blipFill>
      <xdr:spPr>
        <a:xfrm>
          <a:off x="5743575" y="19049"/>
          <a:ext cx="2133600" cy="7048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R247"/>
  <sheetViews>
    <sheetView rightToLeft="1" topLeftCell="A190" workbookViewId="0">
      <selection activeCell="L227" sqref="L227"/>
    </sheetView>
  </sheetViews>
  <sheetFormatPr defaultRowHeight="14.25"/>
  <cols>
    <col min="1" max="1" width="4.25" customWidth="1"/>
    <col min="2" max="2" width="26.25" customWidth="1"/>
    <col min="3" max="3" width="18.625" customWidth="1"/>
    <col min="4" max="4" width="10.5" customWidth="1"/>
    <col min="6" max="6" width="11.5" bestFit="1" customWidth="1"/>
  </cols>
  <sheetData>
    <row r="2" spans="1:17">
      <c r="J2" t="s">
        <v>43</v>
      </c>
    </row>
    <row r="3" spans="1:17" ht="20.25">
      <c r="A3" s="21" t="s">
        <v>44</v>
      </c>
      <c r="B3" s="18" t="s">
        <v>42</v>
      </c>
      <c r="C3" s="18" t="s">
        <v>522</v>
      </c>
      <c r="D3" s="18" t="s">
        <v>513</v>
      </c>
      <c r="E3" s="18" t="s">
        <v>605</v>
      </c>
      <c r="F3" s="18" t="s">
        <v>1</v>
      </c>
      <c r="G3" s="18" t="s">
        <v>2</v>
      </c>
      <c r="H3" s="18" t="s">
        <v>3</v>
      </c>
      <c r="I3" s="18" t="s">
        <v>514</v>
      </c>
      <c r="J3" s="19" t="s">
        <v>4</v>
      </c>
      <c r="K3" s="19" t="s">
        <v>515</v>
      </c>
    </row>
    <row r="4" spans="1:17">
      <c r="A4" s="20">
        <v>1</v>
      </c>
      <c r="B4" s="9" t="s">
        <v>520</v>
      </c>
      <c r="C4" s="9" t="s">
        <v>406</v>
      </c>
      <c r="D4" s="28">
        <v>75.764705882352942</v>
      </c>
      <c r="E4">
        <v>100</v>
      </c>
      <c r="F4" s="9">
        <v>8</v>
      </c>
      <c r="G4" s="9">
        <v>9</v>
      </c>
      <c r="H4" s="28">
        <v>4</v>
      </c>
      <c r="I4" s="9">
        <v>7</v>
      </c>
      <c r="J4" s="26">
        <v>6</v>
      </c>
      <c r="K4" s="9">
        <v>0</v>
      </c>
      <c r="Q4" t="s">
        <v>8</v>
      </c>
    </row>
    <row r="5" spans="1:17">
      <c r="A5" s="20">
        <v>2</v>
      </c>
      <c r="B5" s="9" t="s">
        <v>518</v>
      </c>
      <c r="C5" s="9" t="s">
        <v>517</v>
      </c>
      <c r="D5" s="28">
        <v>66.67647058823529</v>
      </c>
      <c r="E5" s="51">
        <v>71</v>
      </c>
      <c r="F5" s="9">
        <v>8</v>
      </c>
      <c r="G5" s="9">
        <v>4</v>
      </c>
      <c r="H5" s="28">
        <v>3</v>
      </c>
      <c r="I5" s="9">
        <v>3</v>
      </c>
      <c r="J5" s="26">
        <v>6</v>
      </c>
      <c r="K5" s="9">
        <v>10</v>
      </c>
    </row>
    <row r="6" spans="1:17">
      <c r="A6" s="20">
        <v>3</v>
      </c>
      <c r="B6" s="9" t="s">
        <v>519</v>
      </c>
      <c r="C6" s="9" t="s">
        <v>517</v>
      </c>
      <c r="D6" s="28">
        <v>68.090909090909093</v>
      </c>
      <c r="E6" s="51">
        <v>79</v>
      </c>
      <c r="F6" s="9">
        <v>7</v>
      </c>
      <c r="G6" s="9">
        <v>6</v>
      </c>
      <c r="H6" s="28">
        <v>2</v>
      </c>
      <c r="I6" s="9">
        <v>5</v>
      </c>
      <c r="J6" s="26">
        <v>6</v>
      </c>
      <c r="K6" s="9">
        <v>7</v>
      </c>
    </row>
    <row r="7" spans="1:17">
      <c r="A7" s="20">
        <v>4</v>
      </c>
      <c r="B7" s="9" t="s">
        <v>521</v>
      </c>
      <c r="C7" s="9" t="s">
        <v>517</v>
      </c>
      <c r="D7" s="28">
        <v>65.542857142857144</v>
      </c>
      <c r="E7" s="51">
        <v>89</v>
      </c>
      <c r="F7" s="9">
        <v>4</v>
      </c>
      <c r="G7" s="9">
        <v>6</v>
      </c>
      <c r="H7" s="28">
        <v>2</v>
      </c>
      <c r="I7" s="9">
        <v>11</v>
      </c>
      <c r="J7" s="26">
        <v>8</v>
      </c>
      <c r="K7" s="9">
        <v>4</v>
      </c>
    </row>
    <row r="8" spans="1:17">
      <c r="A8" s="20">
        <v>5</v>
      </c>
      <c r="B8" s="9" t="s">
        <v>524</v>
      </c>
      <c r="C8" s="9" t="s">
        <v>523</v>
      </c>
      <c r="D8" s="28">
        <v>75.657142857142858</v>
      </c>
      <c r="E8" s="51">
        <v>94</v>
      </c>
      <c r="F8" s="9">
        <v>6</v>
      </c>
      <c r="G8" s="9">
        <v>12</v>
      </c>
      <c r="H8" s="28">
        <v>11</v>
      </c>
      <c r="I8" s="9">
        <v>2</v>
      </c>
      <c r="J8" s="26">
        <v>2</v>
      </c>
      <c r="K8" s="9">
        <v>2</v>
      </c>
      <c r="Q8" t="s">
        <v>8</v>
      </c>
    </row>
    <row r="9" spans="1:17">
      <c r="A9" s="20">
        <v>6</v>
      </c>
      <c r="B9" s="9" t="s">
        <v>525</v>
      </c>
      <c r="C9" s="9" t="s">
        <v>526</v>
      </c>
      <c r="D9" s="28">
        <v>73.305555555555557</v>
      </c>
      <c r="E9" s="51">
        <v>97</v>
      </c>
      <c r="F9" s="9">
        <v>6</v>
      </c>
      <c r="G9" s="9">
        <v>10</v>
      </c>
      <c r="H9" s="28">
        <v>6</v>
      </c>
      <c r="I9" s="9">
        <v>5</v>
      </c>
      <c r="J9" s="25">
        <v>8</v>
      </c>
      <c r="K9" s="15">
        <v>1</v>
      </c>
      <c r="L9" s="26" t="s">
        <v>44</v>
      </c>
      <c r="M9" s="35">
        <v>100</v>
      </c>
      <c r="N9" s="36">
        <v>200</v>
      </c>
      <c r="O9" s="35">
        <v>300</v>
      </c>
      <c r="P9" s="35">
        <v>400</v>
      </c>
      <c r="Q9" s="16"/>
    </row>
    <row r="10" spans="1:17" ht="15">
      <c r="A10" s="20">
        <v>7</v>
      </c>
      <c r="B10" s="9" t="s">
        <v>527</v>
      </c>
      <c r="C10" s="9" t="s">
        <v>526</v>
      </c>
      <c r="D10" s="28">
        <v>77.028571428571425</v>
      </c>
      <c r="E10" s="53">
        <v>91</v>
      </c>
      <c r="F10" s="9">
        <v>9</v>
      </c>
      <c r="G10" s="9">
        <v>11</v>
      </c>
      <c r="H10" s="28">
        <v>7</v>
      </c>
      <c r="I10" s="9">
        <v>3</v>
      </c>
      <c r="J10" s="25">
        <v>2</v>
      </c>
      <c r="K10" s="15">
        <v>3</v>
      </c>
      <c r="L10" s="72">
        <v>1</v>
      </c>
      <c r="M10" s="42">
        <v>61</v>
      </c>
      <c r="N10" s="47">
        <v>163</v>
      </c>
      <c r="O10" s="54">
        <v>115</v>
      </c>
      <c r="P10" s="9"/>
      <c r="Q10" t="s">
        <v>8</v>
      </c>
    </row>
    <row r="11" spans="1:17" ht="15">
      <c r="A11" s="20">
        <v>8</v>
      </c>
      <c r="B11" s="9" t="s">
        <v>528</v>
      </c>
      <c r="C11" s="9" t="s">
        <v>526</v>
      </c>
      <c r="D11" s="28">
        <v>71.885714285714286</v>
      </c>
      <c r="E11" s="51">
        <v>79</v>
      </c>
      <c r="F11" s="9">
        <v>5</v>
      </c>
      <c r="G11" s="9">
        <v>12</v>
      </c>
      <c r="H11" s="28">
        <v>6</v>
      </c>
      <c r="I11" s="9">
        <v>5</v>
      </c>
      <c r="J11" s="25">
        <v>0</v>
      </c>
      <c r="K11" s="15">
        <v>7</v>
      </c>
      <c r="L11" s="72">
        <v>2</v>
      </c>
      <c r="M11" s="42">
        <v>75</v>
      </c>
      <c r="N11" s="47">
        <v>193</v>
      </c>
      <c r="O11" s="54">
        <v>129</v>
      </c>
      <c r="P11" s="9"/>
      <c r="Q11" t="s">
        <v>8</v>
      </c>
    </row>
    <row r="12" spans="1:17" ht="15">
      <c r="A12" s="20">
        <v>9</v>
      </c>
      <c r="B12" s="9" t="s">
        <v>529</v>
      </c>
      <c r="C12" s="9" t="s">
        <v>526</v>
      </c>
      <c r="D12" s="28">
        <v>81.885714285714286</v>
      </c>
      <c r="E12" s="51">
        <v>94</v>
      </c>
      <c r="F12" s="9">
        <v>13</v>
      </c>
      <c r="G12" s="9">
        <v>10</v>
      </c>
      <c r="H12" s="28">
        <v>5</v>
      </c>
      <c r="I12" s="9">
        <v>3</v>
      </c>
      <c r="J12" s="25">
        <v>3</v>
      </c>
      <c r="K12" s="15">
        <v>1</v>
      </c>
      <c r="L12" s="72">
        <v>3</v>
      </c>
      <c r="M12" s="42">
        <v>94</v>
      </c>
      <c r="N12" s="47">
        <v>179</v>
      </c>
      <c r="O12" s="54">
        <v>0</v>
      </c>
      <c r="P12" s="9"/>
      <c r="Q12" t="s">
        <v>8</v>
      </c>
    </row>
    <row r="13" spans="1:17" ht="15">
      <c r="A13" s="20">
        <v>10</v>
      </c>
      <c r="B13" s="15" t="s">
        <v>531</v>
      </c>
      <c r="C13" s="25" t="s">
        <v>534</v>
      </c>
      <c r="D13" s="28">
        <v>70.39473684210526</v>
      </c>
      <c r="E13" s="51">
        <v>95</v>
      </c>
      <c r="F13" s="9">
        <v>2</v>
      </c>
      <c r="G13" s="9">
        <v>11</v>
      </c>
      <c r="H13" s="9">
        <v>7</v>
      </c>
      <c r="I13" s="9">
        <v>9</v>
      </c>
      <c r="J13" s="9">
        <v>8</v>
      </c>
      <c r="K13" s="9">
        <v>1</v>
      </c>
      <c r="L13" s="72">
        <v>4</v>
      </c>
      <c r="M13" s="42">
        <v>74</v>
      </c>
      <c r="N13" s="47">
        <v>103</v>
      </c>
      <c r="O13" s="54">
        <v>156</v>
      </c>
      <c r="P13" s="9"/>
      <c r="Q13" t="s">
        <v>8</v>
      </c>
    </row>
    <row r="14" spans="1:17" ht="15">
      <c r="A14" s="20">
        <v>11</v>
      </c>
      <c r="B14" s="15" t="s">
        <v>530</v>
      </c>
      <c r="C14" s="25" t="s">
        <v>534</v>
      </c>
      <c r="D14" s="28">
        <v>72.236842105263165</v>
      </c>
      <c r="E14" s="51">
        <v>95</v>
      </c>
      <c r="F14" s="9">
        <v>6</v>
      </c>
      <c r="G14" s="9">
        <v>11</v>
      </c>
      <c r="H14" s="28">
        <v>8</v>
      </c>
      <c r="I14" s="9">
        <v>5</v>
      </c>
      <c r="J14" s="25">
        <v>7</v>
      </c>
      <c r="K14" s="15">
        <v>1</v>
      </c>
      <c r="L14" s="72">
        <v>5</v>
      </c>
      <c r="M14" s="42">
        <v>99</v>
      </c>
      <c r="N14" s="47">
        <v>84</v>
      </c>
      <c r="O14" s="54">
        <v>219</v>
      </c>
      <c r="P14" s="9"/>
      <c r="Q14" t="s">
        <v>8</v>
      </c>
    </row>
    <row r="15" spans="1:17" ht="15">
      <c r="A15" s="20">
        <v>12</v>
      </c>
      <c r="B15" s="15" t="s">
        <v>532</v>
      </c>
      <c r="C15" s="25" t="s">
        <v>534</v>
      </c>
      <c r="D15" s="28">
        <v>69.131578947368425</v>
      </c>
      <c r="E15" s="51">
        <v>85</v>
      </c>
      <c r="F15" s="28">
        <v>3</v>
      </c>
      <c r="G15" s="28">
        <v>7</v>
      </c>
      <c r="H15" s="28">
        <v>8</v>
      </c>
      <c r="I15" s="28">
        <v>8</v>
      </c>
      <c r="J15" s="30">
        <v>7</v>
      </c>
      <c r="K15" s="41">
        <v>5</v>
      </c>
      <c r="L15" s="72">
        <v>6</v>
      </c>
      <c r="M15" s="42">
        <v>86</v>
      </c>
      <c r="N15" s="47">
        <v>130</v>
      </c>
      <c r="O15" s="54">
        <v>115</v>
      </c>
      <c r="P15" s="9"/>
    </row>
    <row r="16" spans="1:17" ht="15">
      <c r="A16" s="20">
        <v>13</v>
      </c>
      <c r="B16" s="15" t="s">
        <v>533</v>
      </c>
      <c r="C16" s="25" t="s">
        <v>534</v>
      </c>
      <c r="D16" s="28">
        <v>65.026315789473685</v>
      </c>
      <c r="E16" s="51">
        <v>85</v>
      </c>
      <c r="F16" s="9">
        <v>2</v>
      </c>
      <c r="G16" s="9">
        <v>7</v>
      </c>
      <c r="H16" s="28">
        <v>6</v>
      </c>
      <c r="I16" s="9">
        <v>6</v>
      </c>
      <c r="J16" s="25">
        <v>12</v>
      </c>
      <c r="K16" s="15">
        <v>5</v>
      </c>
      <c r="L16" s="72">
        <v>7</v>
      </c>
      <c r="M16" s="42">
        <v>69</v>
      </c>
      <c r="N16" s="47">
        <v>94</v>
      </c>
      <c r="O16" s="54">
        <v>171</v>
      </c>
      <c r="P16" s="9"/>
      <c r="Q16" t="s">
        <v>8</v>
      </c>
    </row>
    <row r="17" spans="1:17" ht="15">
      <c r="A17" s="20">
        <v>14</v>
      </c>
      <c r="B17" s="15" t="s">
        <v>535</v>
      </c>
      <c r="C17" s="25" t="s">
        <v>534</v>
      </c>
      <c r="D17" s="28">
        <v>74.95</v>
      </c>
      <c r="E17" s="51">
        <v>93</v>
      </c>
      <c r="F17" s="9">
        <v>9</v>
      </c>
      <c r="G17" s="9">
        <v>6</v>
      </c>
      <c r="H17" s="28">
        <v>12</v>
      </c>
      <c r="I17" s="9">
        <v>7</v>
      </c>
      <c r="J17" s="25">
        <v>4</v>
      </c>
      <c r="K17" s="15">
        <v>2</v>
      </c>
      <c r="L17" s="72">
        <v>8</v>
      </c>
      <c r="M17" s="42">
        <v>99</v>
      </c>
      <c r="N17" s="47">
        <v>0</v>
      </c>
      <c r="O17" s="54">
        <v>133</v>
      </c>
      <c r="P17" s="9"/>
      <c r="Q17" t="s">
        <v>8</v>
      </c>
    </row>
    <row r="18" spans="1:17" ht="15">
      <c r="A18" s="20">
        <v>15</v>
      </c>
      <c r="B18" s="15" t="s">
        <v>536</v>
      </c>
      <c r="C18" s="25" t="s">
        <v>534</v>
      </c>
      <c r="D18" s="28">
        <v>66.948717948717942</v>
      </c>
      <c r="E18" s="51">
        <v>90</v>
      </c>
      <c r="F18" s="9">
        <v>2</v>
      </c>
      <c r="G18" s="9">
        <v>12</v>
      </c>
      <c r="H18" s="28">
        <v>7</v>
      </c>
      <c r="I18" s="9">
        <v>8</v>
      </c>
      <c r="J18" s="25">
        <v>6</v>
      </c>
      <c r="K18" s="15">
        <v>4</v>
      </c>
      <c r="L18" s="72">
        <v>9</v>
      </c>
      <c r="M18" s="42">
        <v>76</v>
      </c>
      <c r="N18" s="47">
        <v>164</v>
      </c>
      <c r="O18" s="54">
        <v>208</v>
      </c>
      <c r="P18" s="9"/>
      <c r="Q18" t="s">
        <v>8</v>
      </c>
    </row>
    <row r="19" spans="1:17" ht="15">
      <c r="A19" s="20">
        <v>16</v>
      </c>
      <c r="B19" s="15" t="s">
        <v>537</v>
      </c>
      <c r="C19" s="25" t="s">
        <v>534</v>
      </c>
      <c r="D19" s="28">
        <v>59.5</v>
      </c>
      <c r="E19" s="51">
        <v>80</v>
      </c>
      <c r="F19" s="9">
        <v>3</v>
      </c>
      <c r="G19" s="9">
        <v>4</v>
      </c>
      <c r="H19" s="28">
        <v>3</v>
      </c>
      <c r="I19" s="9">
        <v>11</v>
      </c>
      <c r="J19" s="25">
        <v>11</v>
      </c>
      <c r="K19" s="15">
        <v>8</v>
      </c>
      <c r="L19" s="72">
        <v>10</v>
      </c>
      <c r="M19" s="42">
        <v>51</v>
      </c>
      <c r="N19" s="47">
        <v>188</v>
      </c>
      <c r="O19" s="54">
        <v>245</v>
      </c>
      <c r="P19" s="9"/>
      <c r="Q19" t="s">
        <v>8</v>
      </c>
    </row>
    <row r="20" spans="1:17" ht="15">
      <c r="A20" s="20">
        <v>17</v>
      </c>
      <c r="B20" s="15" t="s">
        <v>538</v>
      </c>
      <c r="C20" s="25" t="s">
        <v>534</v>
      </c>
      <c r="D20" s="28">
        <v>69.15384615384616</v>
      </c>
      <c r="E20" s="51">
        <v>79</v>
      </c>
      <c r="F20" s="9">
        <v>6</v>
      </c>
      <c r="G20" s="9">
        <v>7</v>
      </c>
      <c r="H20" s="28">
        <v>7</v>
      </c>
      <c r="I20" s="9">
        <v>5</v>
      </c>
      <c r="J20" s="25">
        <v>6</v>
      </c>
      <c r="K20" s="15">
        <v>8</v>
      </c>
      <c r="L20" s="72">
        <v>11</v>
      </c>
      <c r="M20" s="42">
        <v>79</v>
      </c>
      <c r="N20" s="47">
        <v>166</v>
      </c>
      <c r="O20" s="54">
        <v>207</v>
      </c>
      <c r="P20" s="9"/>
      <c r="Q20" t="s">
        <v>8</v>
      </c>
    </row>
    <row r="21" spans="1:17" ht="15">
      <c r="A21" s="20">
        <v>18</v>
      </c>
      <c r="B21" s="15" t="s">
        <v>539</v>
      </c>
      <c r="C21" s="25" t="s">
        <v>534</v>
      </c>
      <c r="D21" s="28">
        <v>67.024390243902445</v>
      </c>
      <c r="E21" s="51">
        <v>83</v>
      </c>
      <c r="F21" s="9">
        <v>4</v>
      </c>
      <c r="G21" s="9">
        <v>6</v>
      </c>
      <c r="H21" s="28">
        <v>13</v>
      </c>
      <c r="I21" s="9">
        <v>4</v>
      </c>
      <c r="J21" s="25">
        <v>7</v>
      </c>
      <c r="K21" s="15">
        <v>7</v>
      </c>
      <c r="L21" s="72">
        <v>12</v>
      </c>
      <c r="M21" s="42">
        <v>84</v>
      </c>
      <c r="N21" s="47">
        <v>159</v>
      </c>
      <c r="O21" s="54">
        <v>133</v>
      </c>
      <c r="P21" s="9"/>
    </row>
    <row r="22" spans="1:17" ht="15">
      <c r="A22" s="20">
        <v>19</v>
      </c>
      <c r="B22" s="15" t="s">
        <v>540</v>
      </c>
      <c r="C22" s="25" t="s">
        <v>534</v>
      </c>
      <c r="D22" s="28">
        <v>73.952380952380949</v>
      </c>
      <c r="E22" s="51">
        <v>90</v>
      </c>
      <c r="F22" s="9">
        <v>8</v>
      </c>
      <c r="G22" s="9">
        <v>11</v>
      </c>
      <c r="H22" s="28">
        <v>7</v>
      </c>
      <c r="I22" s="9">
        <v>6</v>
      </c>
      <c r="J22" s="25">
        <v>6</v>
      </c>
      <c r="K22" s="15">
        <v>4</v>
      </c>
      <c r="L22" s="72">
        <v>13</v>
      </c>
      <c r="M22" s="42">
        <v>51</v>
      </c>
      <c r="N22" s="47">
        <v>94</v>
      </c>
      <c r="O22" s="54">
        <v>150</v>
      </c>
      <c r="P22" s="9"/>
      <c r="Q22" t="s">
        <v>8</v>
      </c>
    </row>
    <row r="23" spans="1:17" ht="15">
      <c r="A23" s="20">
        <v>20</v>
      </c>
      <c r="B23" s="15" t="s">
        <v>541</v>
      </c>
      <c r="C23" s="25" t="s">
        <v>534</v>
      </c>
      <c r="D23" s="28">
        <v>67.023255813953483</v>
      </c>
      <c r="E23" s="51">
        <v>91</v>
      </c>
      <c r="F23" s="9">
        <v>6</v>
      </c>
      <c r="G23" s="9">
        <v>7</v>
      </c>
      <c r="H23" s="28">
        <v>2</v>
      </c>
      <c r="I23" s="9">
        <v>16</v>
      </c>
      <c r="J23" s="25">
        <v>8</v>
      </c>
      <c r="K23" s="15">
        <v>4</v>
      </c>
      <c r="L23" s="72">
        <v>14</v>
      </c>
      <c r="M23" s="42">
        <v>86</v>
      </c>
      <c r="N23" s="47">
        <v>80</v>
      </c>
      <c r="O23" s="54">
        <v>115</v>
      </c>
      <c r="P23" s="9"/>
      <c r="Q23" t="s">
        <v>8</v>
      </c>
    </row>
    <row r="24" spans="1:17" ht="15.75">
      <c r="A24" s="20">
        <v>21</v>
      </c>
      <c r="B24" s="9" t="s">
        <v>542</v>
      </c>
      <c r="C24" s="56" t="s">
        <v>534</v>
      </c>
      <c r="D24" s="28">
        <v>67.11363636363636</v>
      </c>
      <c r="E24" s="51">
        <v>84</v>
      </c>
      <c r="F24" s="9">
        <v>5</v>
      </c>
      <c r="G24" s="9">
        <v>5</v>
      </c>
      <c r="H24" s="28">
        <v>11</v>
      </c>
      <c r="I24" s="9">
        <v>9</v>
      </c>
      <c r="J24" s="25">
        <v>7</v>
      </c>
      <c r="K24" s="15">
        <v>7</v>
      </c>
      <c r="L24" s="72">
        <v>15</v>
      </c>
      <c r="M24" s="43">
        <v>85</v>
      </c>
      <c r="N24" s="48">
        <v>146</v>
      </c>
      <c r="O24" s="55">
        <v>180</v>
      </c>
      <c r="P24" s="31"/>
      <c r="Q24" s="27"/>
    </row>
    <row r="25" spans="1:17" ht="15">
      <c r="A25" s="20">
        <v>22</v>
      </c>
      <c r="B25" s="60" t="s">
        <v>549</v>
      </c>
      <c r="C25" s="56" t="s">
        <v>170</v>
      </c>
      <c r="D25" s="28">
        <v>64.361111111111114</v>
      </c>
      <c r="E25" s="51">
        <v>72</v>
      </c>
      <c r="F25" s="9">
        <v>6</v>
      </c>
      <c r="G25" s="9">
        <v>4</v>
      </c>
      <c r="H25" s="28">
        <v>2</v>
      </c>
      <c r="I25" s="9">
        <v>5</v>
      </c>
      <c r="J25" s="25">
        <v>9</v>
      </c>
      <c r="K25" s="15">
        <v>10</v>
      </c>
      <c r="L25" s="72">
        <v>16</v>
      </c>
      <c r="M25" s="42">
        <v>84</v>
      </c>
      <c r="N25" s="47">
        <v>88</v>
      </c>
      <c r="O25" s="54">
        <v>201</v>
      </c>
      <c r="P25" s="9"/>
      <c r="Q25" t="s">
        <v>8</v>
      </c>
    </row>
    <row r="26" spans="1:17" ht="15">
      <c r="A26" s="20">
        <v>23</v>
      </c>
      <c r="B26" s="60" t="s">
        <v>550</v>
      </c>
      <c r="C26" s="56" t="s">
        <v>170</v>
      </c>
      <c r="D26" s="28">
        <v>68</v>
      </c>
      <c r="E26" s="51">
        <v>86</v>
      </c>
      <c r="F26" s="9">
        <v>3</v>
      </c>
      <c r="G26" s="9">
        <v>6</v>
      </c>
      <c r="H26" s="28">
        <v>10</v>
      </c>
      <c r="I26" s="9">
        <v>7</v>
      </c>
      <c r="J26" s="25">
        <v>4</v>
      </c>
      <c r="K26" s="15">
        <v>5</v>
      </c>
      <c r="L26" s="72">
        <v>17</v>
      </c>
      <c r="M26" s="42">
        <v>100</v>
      </c>
      <c r="N26" s="47">
        <v>150</v>
      </c>
      <c r="O26" s="54">
        <v>150</v>
      </c>
      <c r="P26" s="9"/>
    </row>
    <row r="27" spans="1:17" ht="15">
      <c r="A27" s="20">
        <v>24</v>
      </c>
      <c r="B27" s="60" t="s">
        <v>551</v>
      </c>
      <c r="C27" s="56" t="s">
        <v>170</v>
      </c>
      <c r="D27" s="28">
        <v>64.628571428571433</v>
      </c>
      <c r="E27" s="51">
        <v>69</v>
      </c>
      <c r="F27" s="9">
        <v>3</v>
      </c>
      <c r="G27" s="9">
        <v>7</v>
      </c>
      <c r="H27" s="28">
        <v>6</v>
      </c>
      <c r="I27" s="9">
        <v>4</v>
      </c>
      <c r="J27" s="25">
        <v>4</v>
      </c>
      <c r="K27" s="15">
        <v>11</v>
      </c>
      <c r="L27" s="72">
        <v>18</v>
      </c>
      <c r="M27" s="42">
        <v>98</v>
      </c>
      <c r="N27" s="47">
        <v>80</v>
      </c>
      <c r="O27" s="54">
        <v>153</v>
      </c>
      <c r="P27" s="9"/>
    </row>
    <row r="28" spans="1:17" ht="15">
      <c r="A28" s="20">
        <v>25</v>
      </c>
      <c r="B28" s="60" t="s">
        <v>552</v>
      </c>
      <c r="C28" s="56" t="s">
        <v>170</v>
      </c>
      <c r="D28" s="28">
        <v>76.742857142857147</v>
      </c>
      <c r="E28" s="51">
        <v>97</v>
      </c>
      <c r="F28" s="9">
        <v>8</v>
      </c>
      <c r="G28" s="9">
        <v>9</v>
      </c>
      <c r="H28" s="28">
        <v>7</v>
      </c>
      <c r="I28" s="9">
        <v>6</v>
      </c>
      <c r="J28" s="25">
        <v>4</v>
      </c>
      <c r="K28" s="15">
        <v>1</v>
      </c>
      <c r="L28" s="72">
        <v>19</v>
      </c>
      <c r="M28" s="42">
        <v>67</v>
      </c>
      <c r="N28" s="47">
        <v>142</v>
      </c>
      <c r="O28" s="54">
        <v>127</v>
      </c>
      <c r="P28" s="9"/>
    </row>
    <row r="29" spans="1:17" ht="15">
      <c r="A29" s="20">
        <v>26</v>
      </c>
      <c r="B29" s="60" t="s">
        <v>575</v>
      </c>
      <c r="C29" s="56" t="s">
        <v>553</v>
      </c>
      <c r="D29" s="28">
        <v>57.707317073170735</v>
      </c>
      <c r="E29" s="51">
        <v>63</v>
      </c>
      <c r="F29" s="9">
        <v>4</v>
      </c>
      <c r="G29" s="9">
        <v>0</v>
      </c>
      <c r="H29" s="28">
        <v>6</v>
      </c>
      <c r="I29" s="9">
        <v>7</v>
      </c>
      <c r="J29" s="25">
        <v>9</v>
      </c>
      <c r="K29" s="15">
        <v>15</v>
      </c>
      <c r="L29" s="72">
        <v>20</v>
      </c>
      <c r="M29" s="42">
        <v>78</v>
      </c>
      <c r="N29" s="47">
        <v>128</v>
      </c>
      <c r="O29" s="54">
        <v>150</v>
      </c>
      <c r="P29" s="9"/>
    </row>
    <row r="30" spans="1:17" ht="15">
      <c r="A30" s="20">
        <v>27</v>
      </c>
      <c r="B30" s="60" t="s">
        <v>576</v>
      </c>
      <c r="C30" s="56" t="s">
        <v>553</v>
      </c>
      <c r="D30" s="28">
        <v>59.285714285714285</v>
      </c>
      <c r="E30" s="51">
        <v>57</v>
      </c>
      <c r="F30" s="9">
        <v>4</v>
      </c>
      <c r="G30" s="9">
        <v>5</v>
      </c>
      <c r="H30" s="28">
        <v>4</v>
      </c>
      <c r="I30" s="9">
        <v>7</v>
      </c>
      <c r="J30" s="25">
        <v>4</v>
      </c>
      <c r="K30" s="15">
        <v>18</v>
      </c>
      <c r="L30" s="72">
        <v>21</v>
      </c>
      <c r="M30" s="42">
        <v>98</v>
      </c>
      <c r="N30" s="47">
        <v>83</v>
      </c>
      <c r="O30" s="54">
        <v>136</v>
      </c>
      <c r="P30" s="9"/>
    </row>
    <row r="31" spans="1:17" ht="15">
      <c r="A31" s="20">
        <v>28</v>
      </c>
      <c r="B31" s="60" t="s">
        <v>577</v>
      </c>
      <c r="C31" s="56" t="s">
        <v>553</v>
      </c>
      <c r="D31" s="28">
        <v>56.558139534883722</v>
      </c>
      <c r="E31" s="51">
        <v>56</v>
      </c>
      <c r="F31" s="9">
        <v>5</v>
      </c>
      <c r="G31" s="9">
        <v>3</v>
      </c>
      <c r="H31" s="28">
        <v>2</v>
      </c>
      <c r="I31" s="9">
        <v>6</v>
      </c>
      <c r="J31" s="25">
        <v>8</v>
      </c>
      <c r="K31" s="15">
        <v>19</v>
      </c>
      <c r="L31" s="72">
        <v>22</v>
      </c>
      <c r="M31" s="42">
        <v>74</v>
      </c>
      <c r="N31" s="47">
        <v>83</v>
      </c>
      <c r="O31" s="54">
        <v>211</v>
      </c>
      <c r="P31" s="9"/>
    </row>
    <row r="32" spans="1:17" ht="15">
      <c r="A32" s="20">
        <v>29</v>
      </c>
      <c r="B32" s="60" t="s">
        <v>578</v>
      </c>
      <c r="C32" s="56" t="s">
        <v>553</v>
      </c>
      <c r="D32" s="28">
        <v>55.795454545454547</v>
      </c>
      <c r="E32" s="51">
        <v>66</v>
      </c>
      <c r="F32" s="9">
        <v>3</v>
      </c>
      <c r="G32" s="9">
        <v>3</v>
      </c>
      <c r="H32" s="28">
        <v>3</v>
      </c>
      <c r="I32" s="9">
        <v>8</v>
      </c>
      <c r="J32" s="25">
        <v>12</v>
      </c>
      <c r="K32" s="15">
        <v>15</v>
      </c>
      <c r="L32" s="72">
        <v>23</v>
      </c>
      <c r="M32" s="42">
        <v>99</v>
      </c>
      <c r="N32" s="47">
        <v>65</v>
      </c>
      <c r="O32" s="54">
        <v>220</v>
      </c>
      <c r="P32" s="9"/>
    </row>
    <row r="33" spans="1:17" ht="12.75" customHeight="1">
      <c r="A33" s="20">
        <v>30</v>
      </c>
      <c r="B33" s="60" t="s">
        <v>543</v>
      </c>
      <c r="C33" s="57" t="s">
        <v>548</v>
      </c>
      <c r="D33" s="28">
        <v>75.764705882352942</v>
      </c>
      <c r="E33" s="51">
        <v>100</v>
      </c>
      <c r="F33" s="9">
        <v>8</v>
      </c>
      <c r="G33" s="9">
        <v>9</v>
      </c>
      <c r="H33" s="28">
        <v>4</v>
      </c>
      <c r="I33" s="9">
        <v>7</v>
      </c>
      <c r="J33" s="25">
        <v>6</v>
      </c>
      <c r="K33" s="15">
        <v>0</v>
      </c>
      <c r="L33" s="72">
        <v>24</v>
      </c>
      <c r="M33" s="42">
        <v>82</v>
      </c>
      <c r="N33" s="47">
        <v>109</v>
      </c>
      <c r="O33" s="54">
        <v>226</v>
      </c>
      <c r="P33" s="9"/>
      <c r="Q33" t="s">
        <v>8</v>
      </c>
    </row>
    <row r="34" spans="1:17" ht="12.75" customHeight="1">
      <c r="A34" s="20">
        <v>31</v>
      </c>
      <c r="B34" s="60" t="s">
        <v>544</v>
      </c>
      <c r="C34" s="57" t="s">
        <v>548</v>
      </c>
      <c r="D34" s="28">
        <v>77.030303030303031</v>
      </c>
      <c r="E34" s="51">
        <v>100</v>
      </c>
      <c r="F34" s="9">
        <v>9</v>
      </c>
      <c r="G34" s="9">
        <v>7</v>
      </c>
      <c r="H34" s="28">
        <v>5</v>
      </c>
      <c r="I34" s="9">
        <v>5</v>
      </c>
      <c r="J34" s="25">
        <v>7</v>
      </c>
      <c r="K34" s="15">
        <v>0</v>
      </c>
      <c r="L34" s="72">
        <v>25</v>
      </c>
      <c r="M34" s="42">
        <v>54</v>
      </c>
      <c r="N34" s="47">
        <v>97</v>
      </c>
      <c r="O34" s="54">
        <v>129</v>
      </c>
      <c r="P34" s="9"/>
    </row>
    <row r="35" spans="1:17" ht="12.75" customHeight="1">
      <c r="A35" s="20">
        <v>32</v>
      </c>
      <c r="B35" s="60" t="s">
        <v>545</v>
      </c>
      <c r="C35" s="57" t="s">
        <v>548</v>
      </c>
      <c r="D35" s="28">
        <v>80.030303030303031</v>
      </c>
      <c r="E35" s="51">
        <v>100</v>
      </c>
      <c r="F35" s="9">
        <v>15</v>
      </c>
      <c r="G35" s="9">
        <v>3</v>
      </c>
      <c r="H35" s="28">
        <v>5</v>
      </c>
      <c r="I35" s="9">
        <v>2</v>
      </c>
      <c r="J35" s="25">
        <v>8</v>
      </c>
      <c r="K35" s="15">
        <v>0</v>
      </c>
      <c r="L35" s="72">
        <v>26</v>
      </c>
      <c r="M35" s="42">
        <v>50</v>
      </c>
      <c r="N35" s="47">
        <v>187</v>
      </c>
      <c r="O35" s="54">
        <v>162</v>
      </c>
      <c r="P35" s="9"/>
    </row>
    <row r="36" spans="1:17" ht="12.75" customHeight="1">
      <c r="A36" s="20">
        <v>33</v>
      </c>
      <c r="B36" s="60" t="s">
        <v>546</v>
      </c>
      <c r="C36" s="57" t="s">
        <v>548</v>
      </c>
      <c r="D36" s="28">
        <v>75.400000000000006</v>
      </c>
      <c r="E36" s="51">
        <v>94</v>
      </c>
      <c r="F36" s="9">
        <v>10</v>
      </c>
      <c r="G36" s="9">
        <v>10</v>
      </c>
      <c r="H36" s="28">
        <v>5</v>
      </c>
      <c r="I36" s="9">
        <v>3</v>
      </c>
      <c r="J36" s="25">
        <v>5</v>
      </c>
      <c r="K36" s="15">
        <v>2</v>
      </c>
      <c r="L36" s="72">
        <v>27</v>
      </c>
      <c r="M36" s="42">
        <v>52</v>
      </c>
      <c r="N36" s="47">
        <v>80</v>
      </c>
      <c r="O36" s="54">
        <v>175</v>
      </c>
      <c r="P36" s="9"/>
    </row>
    <row r="37" spans="1:17" ht="12.75" customHeight="1">
      <c r="A37" s="20">
        <v>34</v>
      </c>
      <c r="B37" s="60" t="s">
        <v>547</v>
      </c>
      <c r="C37" s="57" t="s">
        <v>548</v>
      </c>
      <c r="D37" s="28">
        <v>75.361111111111114</v>
      </c>
      <c r="E37" s="51">
        <v>100</v>
      </c>
      <c r="F37" s="9">
        <v>9</v>
      </c>
      <c r="G37" s="9">
        <v>5</v>
      </c>
      <c r="H37" s="28">
        <v>8</v>
      </c>
      <c r="I37" s="9">
        <v>5</v>
      </c>
      <c r="J37" s="25">
        <v>9</v>
      </c>
      <c r="K37" s="15">
        <v>0</v>
      </c>
      <c r="L37" s="72">
        <v>28</v>
      </c>
      <c r="M37" s="42">
        <v>48</v>
      </c>
      <c r="N37" s="47">
        <v>20</v>
      </c>
      <c r="O37" s="54">
        <v>150</v>
      </c>
      <c r="P37" s="9"/>
    </row>
    <row r="38" spans="1:17" ht="15">
      <c r="A38" s="20">
        <v>35</v>
      </c>
      <c r="B38" s="60" t="s">
        <v>554</v>
      </c>
      <c r="C38" s="57" t="s">
        <v>556</v>
      </c>
      <c r="D38" s="28">
        <v>93.95</v>
      </c>
      <c r="E38" s="51">
        <v>40</v>
      </c>
      <c r="F38" s="9">
        <v>2</v>
      </c>
      <c r="G38" s="9">
        <v>3</v>
      </c>
      <c r="H38" s="28">
        <v>3</v>
      </c>
      <c r="I38" s="9">
        <v>2</v>
      </c>
      <c r="J38" s="25">
        <v>6</v>
      </c>
      <c r="K38" s="15">
        <v>24</v>
      </c>
      <c r="L38" s="72">
        <v>29</v>
      </c>
      <c r="M38" s="42">
        <v>48</v>
      </c>
      <c r="N38" s="47">
        <v>119</v>
      </c>
      <c r="O38" s="54">
        <v>150</v>
      </c>
      <c r="P38" s="9"/>
      <c r="Q38" t="s">
        <v>8</v>
      </c>
    </row>
    <row r="39" spans="1:17" ht="15">
      <c r="A39" s="20">
        <v>36</v>
      </c>
      <c r="B39" s="60" t="s">
        <v>555</v>
      </c>
      <c r="C39" s="57" t="s">
        <v>556</v>
      </c>
      <c r="D39" s="28">
        <v>115.23076923076923</v>
      </c>
      <c r="E39" s="51">
        <v>59</v>
      </c>
      <c r="F39" s="9">
        <v>7</v>
      </c>
      <c r="G39" s="9">
        <v>3</v>
      </c>
      <c r="H39" s="28">
        <v>3</v>
      </c>
      <c r="I39" s="9">
        <v>4</v>
      </c>
      <c r="J39" s="25">
        <v>6</v>
      </c>
      <c r="K39" s="15">
        <v>16</v>
      </c>
      <c r="L39" s="72">
        <v>30</v>
      </c>
      <c r="M39" s="42">
        <v>64</v>
      </c>
      <c r="N39" s="47">
        <v>80</v>
      </c>
      <c r="O39" s="54">
        <v>150</v>
      </c>
      <c r="P39" s="9"/>
    </row>
    <row r="40" spans="1:17" ht="15">
      <c r="A40" s="20">
        <v>37</v>
      </c>
      <c r="B40" s="60" t="s">
        <v>557</v>
      </c>
      <c r="C40" s="57" t="s">
        <v>567</v>
      </c>
      <c r="D40" s="28">
        <v>97.32352941176471</v>
      </c>
      <c r="E40" s="51">
        <v>100</v>
      </c>
      <c r="F40" s="9">
        <v>34</v>
      </c>
      <c r="G40" s="9">
        <v>0</v>
      </c>
      <c r="H40" s="28">
        <v>0</v>
      </c>
      <c r="I40" s="9">
        <v>0</v>
      </c>
      <c r="J40" s="25">
        <v>0</v>
      </c>
      <c r="K40" s="15">
        <v>0</v>
      </c>
      <c r="L40" s="72">
        <v>31</v>
      </c>
      <c r="M40" s="42">
        <v>52</v>
      </c>
      <c r="N40" s="47">
        <v>80</v>
      </c>
      <c r="O40" s="54">
        <v>150</v>
      </c>
      <c r="P40" s="9"/>
      <c r="Q40" t="s">
        <v>8</v>
      </c>
    </row>
    <row r="41" spans="1:17" ht="15">
      <c r="A41" s="20">
        <v>38</v>
      </c>
      <c r="B41" s="60" t="s">
        <v>558</v>
      </c>
      <c r="C41" s="57" t="s">
        <v>567</v>
      </c>
      <c r="D41" s="28">
        <v>97.212121212121218</v>
      </c>
      <c r="E41" s="51">
        <v>100</v>
      </c>
      <c r="F41" s="9">
        <v>33</v>
      </c>
      <c r="G41" s="9">
        <v>0</v>
      </c>
      <c r="H41" s="28">
        <v>0</v>
      </c>
      <c r="I41" s="9">
        <v>0</v>
      </c>
      <c r="J41" s="25">
        <v>0</v>
      </c>
      <c r="K41" s="15">
        <v>0</v>
      </c>
      <c r="L41" s="72">
        <v>32</v>
      </c>
      <c r="M41" s="42">
        <v>78</v>
      </c>
      <c r="N41" s="47">
        <v>153</v>
      </c>
      <c r="O41" s="54">
        <v>123</v>
      </c>
      <c r="P41" s="9"/>
    </row>
    <row r="42" spans="1:17" ht="15">
      <c r="A42" s="20">
        <v>39</v>
      </c>
      <c r="B42" s="60" t="s">
        <v>559</v>
      </c>
      <c r="C42" s="57" t="s">
        <v>567</v>
      </c>
      <c r="D42" s="28">
        <v>97.181818181818187</v>
      </c>
      <c r="E42" s="51">
        <v>100</v>
      </c>
      <c r="F42" s="9">
        <v>33</v>
      </c>
      <c r="G42" s="9">
        <v>0</v>
      </c>
      <c r="H42" s="28">
        <v>0</v>
      </c>
      <c r="I42" s="9">
        <v>0</v>
      </c>
      <c r="J42" s="25">
        <v>0</v>
      </c>
      <c r="K42" s="15">
        <v>0</v>
      </c>
      <c r="L42" s="72">
        <v>33</v>
      </c>
      <c r="M42" s="42">
        <v>95</v>
      </c>
      <c r="N42" s="47">
        <v>129</v>
      </c>
      <c r="O42" s="54">
        <v>213</v>
      </c>
      <c r="P42" s="9"/>
    </row>
    <row r="43" spans="1:17" ht="15">
      <c r="A43" s="20">
        <v>40</v>
      </c>
      <c r="B43" s="60" t="s">
        <v>560</v>
      </c>
      <c r="C43" s="57" t="s">
        <v>567</v>
      </c>
      <c r="D43" s="28">
        <v>97.114285714285714</v>
      </c>
      <c r="E43" s="51">
        <v>100</v>
      </c>
      <c r="F43" s="9">
        <v>35</v>
      </c>
      <c r="G43" s="9">
        <v>0</v>
      </c>
      <c r="H43" s="28">
        <v>0</v>
      </c>
      <c r="I43" s="9">
        <v>0</v>
      </c>
      <c r="J43" s="25">
        <v>0</v>
      </c>
      <c r="K43" s="15">
        <v>0</v>
      </c>
      <c r="L43" s="72">
        <v>34</v>
      </c>
      <c r="M43" s="42">
        <v>80</v>
      </c>
      <c r="N43" s="47">
        <v>80</v>
      </c>
      <c r="O43" s="54">
        <v>100</v>
      </c>
      <c r="P43" s="9"/>
    </row>
    <row r="44" spans="1:17" ht="15">
      <c r="A44" s="20">
        <v>41</v>
      </c>
      <c r="B44" s="60" t="s">
        <v>561</v>
      </c>
      <c r="C44" s="57" t="s">
        <v>567</v>
      </c>
      <c r="D44" s="28">
        <v>97.055555555555557</v>
      </c>
      <c r="E44" s="51">
        <v>100</v>
      </c>
      <c r="F44" s="9">
        <v>36</v>
      </c>
      <c r="G44" s="9">
        <v>0</v>
      </c>
      <c r="H44" s="28">
        <v>0</v>
      </c>
      <c r="I44" s="9">
        <v>0</v>
      </c>
      <c r="J44" s="25">
        <v>0</v>
      </c>
      <c r="K44" s="15">
        <v>0</v>
      </c>
      <c r="L44" s="72">
        <v>35</v>
      </c>
      <c r="M44" s="42">
        <v>90</v>
      </c>
      <c r="N44" s="47">
        <v>192</v>
      </c>
      <c r="O44" s="54">
        <v>152</v>
      </c>
      <c r="P44" s="9"/>
    </row>
    <row r="45" spans="1:17" ht="15">
      <c r="A45" s="20">
        <v>42</v>
      </c>
      <c r="B45" s="60" t="s">
        <v>562</v>
      </c>
      <c r="C45" s="57" t="s">
        <v>567</v>
      </c>
      <c r="D45" s="28">
        <v>97.028571428571425</v>
      </c>
      <c r="E45" s="51">
        <v>100</v>
      </c>
      <c r="F45" s="9">
        <v>35</v>
      </c>
      <c r="G45" s="9">
        <v>0</v>
      </c>
      <c r="H45" s="28">
        <v>0</v>
      </c>
      <c r="I45" s="9">
        <v>0</v>
      </c>
      <c r="J45" s="25">
        <v>0</v>
      </c>
      <c r="K45" s="15">
        <v>0</v>
      </c>
      <c r="L45" s="72">
        <v>36</v>
      </c>
      <c r="M45" s="42">
        <v>65</v>
      </c>
      <c r="N45" s="47">
        <v>82</v>
      </c>
      <c r="O45" s="54">
        <v>130</v>
      </c>
      <c r="P45" s="9"/>
    </row>
    <row r="46" spans="1:17" ht="15">
      <c r="A46" s="20">
        <v>43</v>
      </c>
      <c r="B46" s="60" t="s">
        <v>563</v>
      </c>
      <c r="C46" s="57" t="s">
        <v>567</v>
      </c>
      <c r="D46" s="28">
        <v>96.742857142857147</v>
      </c>
      <c r="E46" s="51">
        <v>100</v>
      </c>
      <c r="F46" s="9">
        <v>35</v>
      </c>
      <c r="G46" s="9">
        <v>0</v>
      </c>
      <c r="H46" s="28">
        <v>0</v>
      </c>
      <c r="I46" s="9">
        <v>0</v>
      </c>
      <c r="J46" s="25">
        <v>0</v>
      </c>
      <c r="K46" s="15">
        <v>0</v>
      </c>
      <c r="L46" s="72">
        <v>37</v>
      </c>
      <c r="M46" s="42">
        <v>92</v>
      </c>
      <c r="N46" s="47">
        <v>80</v>
      </c>
      <c r="O46" s="54">
        <v>179</v>
      </c>
      <c r="P46" s="9"/>
    </row>
    <row r="47" spans="1:17" ht="15">
      <c r="A47" s="20">
        <v>44</v>
      </c>
      <c r="B47" s="60" t="s">
        <v>564</v>
      </c>
      <c r="C47" s="57" t="s">
        <v>567</v>
      </c>
      <c r="D47" s="28">
        <v>96.48571428571428</v>
      </c>
      <c r="E47" s="51">
        <v>100</v>
      </c>
      <c r="F47" s="9">
        <v>35</v>
      </c>
      <c r="G47" s="9">
        <v>0</v>
      </c>
      <c r="H47" s="28">
        <v>0</v>
      </c>
      <c r="I47" s="9">
        <v>0</v>
      </c>
      <c r="J47" s="25">
        <v>0</v>
      </c>
      <c r="K47" s="15">
        <v>0</v>
      </c>
      <c r="L47" s="72">
        <v>38</v>
      </c>
      <c r="M47" s="42">
        <v>50</v>
      </c>
      <c r="N47" s="47">
        <v>95</v>
      </c>
      <c r="O47" s="54">
        <v>150</v>
      </c>
      <c r="P47" s="9"/>
    </row>
    <row r="48" spans="1:17" ht="15">
      <c r="A48" s="20">
        <v>45</v>
      </c>
      <c r="B48" s="60" t="s">
        <v>565</v>
      </c>
      <c r="C48" s="57" t="s">
        <v>567</v>
      </c>
      <c r="D48" s="28">
        <v>97.05263157894737</v>
      </c>
      <c r="E48" s="51">
        <v>100</v>
      </c>
      <c r="F48" s="9">
        <v>38</v>
      </c>
      <c r="G48" s="9">
        <v>0</v>
      </c>
      <c r="H48" s="28">
        <v>0</v>
      </c>
      <c r="I48" s="9">
        <v>0</v>
      </c>
      <c r="J48" s="25">
        <v>0</v>
      </c>
      <c r="K48" s="15">
        <v>0</v>
      </c>
      <c r="L48" s="72">
        <v>39</v>
      </c>
      <c r="M48" s="42"/>
      <c r="N48" s="47">
        <v>119</v>
      </c>
      <c r="O48" s="54">
        <v>150</v>
      </c>
      <c r="P48" s="9"/>
    </row>
    <row r="49" spans="1:18" ht="15">
      <c r="A49" s="20">
        <v>46</v>
      </c>
      <c r="B49" s="60" t="s">
        <v>566</v>
      </c>
      <c r="C49" s="57" t="s">
        <v>567</v>
      </c>
      <c r="D49" s="28">
        <v>97.026315789473685</v>
      </c>
      <c r="E49" s="51">
        <v>100</v>
      </c>
      <c r="F49" s="9">
        <v>38</v>
      </c>
      <c r="G49" s="9">
        <v>0</v>
      </c>
      <c r="H49" s="28">
        <v>0</v>
      </c>
      <c r="I49" s="9">
        <v>0</v>
      </c>
      <c r="J49" s="25">
        <v>0</v>
      </c>
      <c r="K49" s="15">
        <v>0</v>
      </c>
      <c r="L49" s="72">
        <v>40</v>
      </c>
      <c r="M49" s="42"/>
      <c r="N49" s="47"/>
      <c r="O49" s="54">
        <v>168</v>
      </c>
      <c r="P49" s="9"/>
    </row>
    <row r="50" spans="1:18" ht="15">
      <c r="A50" s="20">
        <v>47</v>
      </c>
      <c r="B50" s="60" t="s">
        <v>568</v>
      </c>
      <c r="C50" s="57" t="s">
        <v>572</v>
      </c>
      <c r="D50" s="28">
        <v>78.294117647058826</v>
      </c>
      <c r="E50" s="51">
        <v>82</v>
      </c>
      <c r="F50" s="9">
        <v>15</v>
      </c>
      <c r="G50" s="9">
        <v>7</v>
      </c>
      <c r="H50" s="28">
        <v>2</v>
      </c>
      <c r="I50" s="9">
        <v>3</v>
      </c>
      <c r="J50" s="25">
        <v>1</v>
      </c>
      <c r="K50" s="15">
        <v>6</v>
      </c>
      <c r="L50" s="72">
        <v>41</v>
      </c>
      <c r="M50" s="42"/>
      <c r="N50" s="47"/>
      <c r="O50" s="54">
        <v>150</v>
      </c>
      <c r="P50" s="9"/>
      <c r="Q50" t="s">
        <v>8</v>
      </c>
    </row>
    <row r="51" spans="1:18" ht="15">
      <c r="A51" s="20">
        <v>48</v>
      </c>
      <c r="B51" s="60" t="s">
        <v>569</v>
      </c>
      <c r="C51" s="57" t="s">
        <v>573</v>
      </c>
      <c r="D51" s="28">
        <v>79.909090909090907</v>
      </c>
      <c r="E51" s="51">
        <v>88</v>
      </c>
      <c r="F51" s="9">
        <v>15</v>
      </c>
      <c r="G51" s="9">
        <v>5</v>
      </c>
      <c r="H51" s="28">
        <v>4</v>
      </c>
      <c r="I51" s="9">
        <v>3</v>
      </c>
      <c r="J51" s="25">
        <v>2</v>
      </c>
      <c r="K51" s="15">
        <v>4</v>
      </c>
      <c r="L51" s="72">
        <v>42</v>
      </c>
      <c r="M51" s="42"/>
      <c r="N51" s="47"/>
      <c r="O51" s="54">
        <v>150</v>
      </c>
      <c r="P51" s="9"/>
    </row>
    <row r="52" spans="1:18" ht="15">
      <c r="A52" s="20">
        <v>49</v>
      </c>
      <c r="B52" s="60" t="s">
        <v>570</v>
      </c>
      <c r="C52" s="57" t="s">
        <v>574</v>
      </c>
      <c r="D52" s="28">
        <v>81.484848484848484</v>
      </c>
      <c r="E52" s="53">
        <v>94</v>
      </c>
      <c r="F52" s="9">
        <v>16</v>
      </c>
      <c r="G52" s="9">
        <v>6</v>
      </c>
      <c r="H52" s="28">
        <v>3</v>
      </c>
      <c r="I52" s="9">
        <v>3</v>
      </c>
      <c r="J52" s="25">
        <v>3</v>
      </c>
      <c r="K52" s="15">
        <v>2</v>
      </c>
      <c r="L52" s="72">
        <v>43</v>
      </c>
      <c r="M52" s="42"/>
      <c r="N52" s="47"/>
      <c r="O52" s="54">
        <v>239</v>
      </c>
      <c r="P52" s="9"/>
    </row>
    <row r="53" spans="1:18" ht="15">
      <c r="A53" s="20">
        <v>50</v>
      </c>
      <c r="B53" s="60" t="s">
        <v>579</v>
      </c>
      <c r="C53" s="57" t="s">
        <v>548</v>
      </c>
      <c r="D53" s="28">
        <v>138.61538461538461</v>
      </c>
      <c r="E53" s="28">
        <v>83</v>
      </c>
      <c r="F53" s="9">
        <v>11</v>
      </c>
      <c r="G53" s="9">
        <v>6</v>
      </c>
      <c r="H53" s="28">
        <v>5</v>
      </c>
      <c r="I53" s="9">
        <v>5</v>
      </c>
      <c r="J53" s="25">
        <v>6</v>
      </c>
      <c r="K53" s="15">
        <v>6</v>
      </c>
      <c r="L53" s="72">
        <v>44</v>
      </c>
      <c r="M53" s="42"/>
      <c r="N53" s="47"/>
      <c r="O53" s="54"/>
      <c r="P53" s="9"/>
      <c r="Q53" t="s">
        <v>8</v>
      </c>
      <c r="R53" t="s">
        <v>8</v>
      </c>
    </row>
    <row r="54" spans="1:18" ht="15">
      <c r="A54" s="20">
        <v>51</v>
      </c>
      <c r="B54" s="60" t="s">
        <v>580</v>
      </c>
      <c r="C54" s="57" t="s">
        <v>548</v>
      </c>
      <c r="D54" s="28">
        <v>122.22499999999999</v>
      </c>
      <c r="E54" s="28">
        <v>80</v>
      </c>
      <c r="F54" s="9">
        <v>3</v>
      </c>
      <c r="G54" s="9">
        <v>4</v>
      </c>
      <c r="H54" s="28">
        <v>7</v>
      </c>
      <c r="I54" s="9">
        <v>10</v>
      </c>
      <c r="J54" s="25">
        <v>8</v>
      </c>
      <c r="K54" s="15">
        <v>8</v>
      </c>
      <c r="L54" s="46"/>
      <c r="M54" s="42"/>
      <c r="N54" s="47"/>
      <c r="O54" s="21"/>
      <c r="P54" s="9"/>
      <c r="Q54" t="s">
        <v>8</v>
      </c>
      <c r="R54" t="s">
        <v>8</v>
      </c>
    </row>
    <row r="55" spans="1:18" ht="15">
      <c r="A55" s="20">
        <v>52</v>
      </c>
      <c r="B55" s="60" t="s">
        <v>581</v>
      </c>
      <c r="C55" s="57" t="s">
        <v>548</v>
      </c>
      <c r="D55" s="28">
        <v>143.43589743589743</v>
      </c>
      <c r="E55" s="28">
        <v>80</v>
      </c>
      <c r="F55" s="9">
        <v>11</v>
      </c>
      <c r="G55" s="9">
        <v>5</v>
      </c>
      <c r="H55" s="28">
        <v>4</v>
      </c>
      <c r="I55" s="9">
        <v>8</v>
      </c>
      <c r="J55" s="25">
        <v>3</v>
      </c>
      <c r="K55" s="15">
        <v>8</v>
      </c>
      <c r="L55" s="46"/>
      <c r="M55" s="42"/>
      <c r="N55" s="47"/>
      <c r="O55" s="21"/>
      <c r="P55" s="9"/>
      <c r="Q55" t="s">
        <v>8</v>
      </c>
      <c r="R55" t="s">
        <v>8</v>
      </c>
    </row>
    <row r="56" spans="1:18" ht="15">
      <c r="A56" s="20">
        <v>53</v>
      </c>
      <c r="B56" s="60" t="s">
        <v>582</v>
      </c>
      <c r="C56" s="57" t="s">
        <v>548</v>
      </c>
      <c r="D56" s="28">
        <v>126.6829268292683</v>
      </c>
      <c r="E56" s="28">
        <v>78</v>
      </c>
      <c r="F56" s="9">
        <v>5</v>
      </c>
      <c r="G56" s="9">
        <v>3</v>
      </c>
      <c r="H56" s="28">
        <v>8</v>
      </c>
      <c r="I56" s="9">
        <v>9</v>
      </c>
      <c r="J56" s="25">
        <v>7</v>
      </c>
      <c r="K56" s="15">
        <v>9</v>
      </c>
      <c r="L56" s="46"/>
      <c r="M56" s="42"/>
      <c r="N56" s="47"/>
      <c r="O56" s="21"/>
      <c r="P56" s="9"/>
    </row>
    <row r="57" spans="1:18" ht="15">
      <c r="A57" s="20">
        <v>54</v>
      </c>
      <c r="B57" s="60" t="s">
        <v>583</v>
      </c>
      <c r="C57" s="57" t="s">
        <v>548</v>
      </c>
      <c r="D57" s="28">
        <v>141.76190476190476</v>
      </c>
      <c r="E57" s="28">
        <v>86</v>
      </c>
      <c r="F57" s="9">
        <v>11</v>
      </c>
      <c r="G57" s="9">
        <v>3</v>
      </c>
      <c r="H57" s="28">
        <v>5</v>
      </c>
      <c r="I57" s="9">
        <v>10</v>
      </c>
      <c r="J57" s="25">
        <v>7</v>
      </c>
      <c r="K57" s="15">
        <v>6</v>
      </c>
      <c r="L57" s="46"/>
      <c r="M57" s="42"/>
      <c r="N57" s="47"/>
      <c r="O57" s="21"/>
      <c r="P57" s="9"/>
    </row>
    <row r="58" spans="1:18" ht="15">
      <c r="A58" s="20">
        <v>55</v>
      </c>
      <c r="B58" s="60" t="s">
        <v>584</v>
      </c>
      <c r="C58" s="57" t="s">
        <v>548</v>
      </c>
      <c r="D58" s="28">
        <v>131.11627906976744</v>
      </c>
      <c r="E58" s="28">
        <v>84</v>
      </c>
      <c r="F58" s="9">
        <v>8</v>
      </c>
      <c r="G58" s="9">
        <v>3</v>
      </c>
      <c r="H58" s="28">
        <v>4</v>
      </c>
      <c r="I58" s="9">
        <v>10</v>
      </c>
      <c r="J58" s="25">
        <v>11</v>
      </c>
      <c r="K58" s="15">
        <v>7</v>
      </c>
      <c r="L58" s="46"/>
      <c r="M58" s="42"/>
      <c r="N58" s="47"/>
      <c r="O58" s="21"/>
      <c r="P58" s="9"/>
    </row>
    <row r="59" spans="1:18" ht="15">
      <c r="A59" s="20">
        <v>56</v>
      </c>
      <c r="B59" s="60" t="s">
        <v>585</v>
      </c>
      <c r="C59" s="57" t="s">
        <v>548</v>
      </c>
      <c r="D59" s="28">
        <v>116.72727272727273</v>
      </c>
      <c r="E59" s="28">
        <v>68</v>
      </c>
      <c r="F59" s="9">
        <v>2</v>
      </c>
      <c r="G59" s="9">
        <v>1</v>
      </c>
      <c r="H59" s="28">
        <v>6</v>
      </c>
      <c r="I59" s="9">
        <v>11</v>
      </c>
      <c r="J59" s="25">
        <v>10</v>
      </c>
      <c r="K59" s="15">
        <v>14</v>
      </c>
      <c r="L59" s="46"/>
      <c r="M59" s="42"/>
      <c r="N59" s="47"/>
      <c r="O59" s="21"/>
      <c r="P59" s="9"/>
    </row>
    <row r="60" spans="1:18" ht="15">
      <c r="A60" s="20">
        <v>57</v>
      </c>
      <c r="B60" s="60" t="s">
        <v>587</v>
      </c>
      <c r="C60" s="58" t="s">
        <v>571</v>
      </c>
      <c r="D60" s="28">
        <v>210.2</v>
      </c>
      <c r="E60" s="28">
        <v>77.5</v>
      </c>
      <c r="F60" s="9">
        <v>7</v>
      </c>
      <c r="G60" s="9">
        <v>5</v>
      </c>
      <c r="H60" s="28">
        <v>12</v>
      </c>
      <c r="I60" s="9">
        <v>4</v>
      </c>
      <c r="J60" s="25">
        <v>3</v>
      </c>
      <c r="K60" s="15">
        <v>9</v>
      </c>
      <c r="L60" s="46"/>
      <c r="M60" s="42"/>
      <c r="N60" s="47"/>
      <c r="O60" s="21"/>
      <c r="P60" s="9"/>
      <c r="Q60" t="s">
        <v>8</v>
      </c>
      <c r="R60" t="s">
        <v>8</v>
      </c>
    </row>
    <row r="61" spans="1:18" ht="15">
      <c r="A61" s="20">
        <v>58</v>
      </c>
      <c r="B61" s="60" t="s">
        <v>586</v>
      </c>
      <c r="C61" s="58" t="s">
        <v>571</v>
      </c>
      <c r="D61" s="28">
        <v>162.07499999999999</v>
      </c>
      <c r="E61" s="28">
        <v>65</v>
      </c>
      <c r="F61" s="9">
        <v>1</v>
      </c>
      <c r="G61" s="9">
        <v>4</v>
      </c>
      <c r="H61" s="28">
        <v>5</v>
      </c>
      <c r="I61" s="9">
        <v>11</v>
      </c>
      <c r="J61" s="25">
        <v>5</v>
      </c>
      <c r="K61" s="15">
        <v>14</v>
      </c>
      <c r="L61" s="46"/>
      <c r="M61" s="42"/>
      <c r="N61" s="47"/>
      <c r="O61" s="21"/>
      <c r="P61" s="9"/>
      <c r="Q61" t="s">
        <v>8</v>
      </c>
      <c r="R61" t="s">
        <v>8</v>
      </c>
    </row>
    <row r="62" spans="1:18" ht="15">
      <c r="A62" s="20">
        <v>59</v>
      </c>
      <c r="B62" s="60" t="s">
        <v>588</v>
      </c>
      <c r="C62" s="58" t="s">
        <v>571</v>
      </c>
      <c r="D62" s="28">
        <v>193.10256410256412</v>
      </c>
      <c r="E62" s="28">
        <v>71.794871794871796</v>
      </c>
      <c r="F62" s="9">
        <v>9</v>
      </c>
      <c r="G62" s="9">
        <v>7</v>
      </c>
      <c r="H62" s="28">
        <v>1</v>
      </c>
      <c r="I62" s="9">
        <v>4</v>
      </c>
      <c r="J62" s="25">
        <v>7</v>
      </c>
      <c r="K62" s="15">
        <v>11</v>
      </c>
      <c r="L62" s="46"/>
      <c r="M62" s="42"/>
      <c r="N62" s="47"/>
      <c r="O62" s="21"/>
      <c r="P62" s="9"/>
      <c r="Q62" t="s">
        <v>8</v>
      </c>
      <c r="R62" t="s">
        <v>8</v>
      </c>
    </row>
    <row r="63" spans="1:18" ht="15">
      <c r="A63" s="20">
        <v>60</v>
      </c>
      <c r="B63" s="60" t="s">
        <v>592</v>
      </c>
      <c r="C63" s="57" t="s">
        <v>170</v>
      </c>
      <c r="D63" s="28">
        <v>69.236842105263165</v>
      </c>
      <c r="E63" s="28">
        <v>100</v>
      </c>
      <c r="F63" s="9">
        <v>5</v>
      </c>
      <c r="G63" s="9">
        <v>7</v>
      </c>
      <c r="H63" s="28">
        <v>4</v>
      </c>
      <c r="I63" s="9">
        <v>7</v>
      </c>
      <c r="J63" s="25">
        <v>15</v>
      </c>
      <c r="K63" s="15">
        <v>0</v>
      </c>
      <c r="L63" s="46"/>
      <c r="M63" s="42"/>
      <c r="N63" s="47"/>
      <c r="O63" s="21"/>
      <c r="P63" s="9"/>
      <c r="Q63" t="s">
        <v>8</v>
      </c>
      <c r="R63" t="s">
        <v>8</v>
      </c>
    </row>
    <row r="64" spans="1:18" ht="15">
      <c r="A64" s="20">
        <v>61</v>
      </c>
      <c r="B64" s="60" t="s">
        <v>593</v>
      </c>
      <c r="C64" s="57" t="s">
        <v>170</v>
      </c>
      <c r="D64" s="28">
        <v>73.236842105263165</v>
      </c>
      <c r="E64" s="28">
        <v>97.368421052631575</v>
      </c>
      <c r="F64" s="9">
        <v>11</v>
      </c>
      <c r="G64" s="9">
        <v>4</v>
      </c>
      <c r="H64" s="28">
        <v>8</v>
      </c>
      <c r="I64" s="9">
        <v>5</v>
      </c>
      <c r="J64" s="25">
        <v>9</v>
      </c>
      <c r="K64" s="15">
        <v>1</v>
      </c>
      <c r="L64" s="46"/>
      <c r="M64" s="42"/>
      <c r="N64" s="47"/>
      <c r="O64" s="21"/>
      <c r="P64" s="9"/>
      <c r="Q64" t="s">
        <v>8</v>
      </c>
      <c r="R64" t="s">
        <v>8</v>
      </c>
    </row>
    <row r="65" spans="1:18" ht="15">
      <c r="A65" s="20">
        <v>62</v>
      </c>
      <c r="B65" s="60" t="s">
        <v>602</v>
      </c>
      <c r="C65" s="57" t="s">
        <v>170</v>
      </c>
      <c r="D65" s="28">
        <v>65.684210526315795</v>
      </c>
      <c r="E65" s="28">
        <v>94.73684210526315</v>
      </c>
      <c r="F65" s="9">
        <v>3</v>
      </c>
      <c r="G65" s="9">
        <v>4</v>
      </c>
      <c r="H65" s="28">
        <v>8</v>
      </c>
      <c r="I65" s="9">
        <v>9</v>
      </c>
      <c r="J65" s="25">
        <v>12</v>
      </c>
      <c r="K65" s="15">
        <v>2</v>
      </c>
      <c r="L65" s="46"/>
      <c r="M65" s="42"/>
      <c r="N65" s="47"/>
      <c r="O65" s="21"/>
      <c r="P65" s="9"/>
    </row>
    <row r="66" spans="1:18" ht="15">
      <c r="A66" s="20">
        <v>63</v>
      </c>
      <c r="B66" s="60" t="s">
        <v>594</v>
      </c>
      <c r="C66" s="57" t="s">
        <v>603</v>
      </c>
      <c r="D66" s="28">
        <v>69.243902439024396</v>
      </c>
      <c r="E66" s="28">
        <v>95.121951219512198</v>
      </c>
      <c r="F66" s="9">
        <v>6</v>
      </c>
      <c r="G66" s="9">
        <v>4</v>
      </c>
      <c r="H66" s="28">
        <v>9</v>
      </c>
      <c r="I66" s="9">
        <v>12</v>
      </c>
      <c r="J66" s="25">
        <v>8</v>
      </c>
      <c r="K66" s="15">
        <v>2</v>
      </c>
      <c r="L66" s="46"/>
      <c r="M66" s="42"/>
      <c r="N66" s="47"/>
      <c r="O66" s="21"/>
      <c r="P66" s="9"/>
    </row>
    <row r="67" spans="1:18" ht="15">
      <c r="A67" s="20">
        <v>64</v>
      </c>
      <c r="B67" s="60" t="s">
        <v>595</v>
      </c>
      <c r="C67" s="57" t="s">
        <v>603</v>
      </c>
      <c r="D67" s="28">
        <v>71.976190476190482</v>
      </c>
      <c r="E67" s="28">
        <v>100</v>
      </c>
      <c r="F67" s="9">
        <v>5</v>
      </c>
      <c r="G67" s="9">
        <v>8</v>
      </c>
      <c r="H67" s="28">
        <v>7</v>
      </c>
      <c r="I67" s="9">
        <v>12</v>
      </c>
      <c r="J67" s="25">
        <v>10</v>
      </c>
      <c r="K67" s="15">
        <v>0</v>
      </c>
      <c r="L67" s="46"/>
      <c r="M67" s="42"/>
      <c r="N67" s="47"/>
      <c r="O67" s="21"/>
      <c r="P67" s="9"/>
    </row>
    <row r="68" spans="1:18" ht="15">
      <c r="A68" s="20">
        <v>65</v>
      </c>
      <c r="B68" s="60" t="s">
        <v>596</v>
      </c>
      <c r="C68" s="57" t="s">
        <v>603</v>
      </c>
      <c r="D68" s="28">
        <v>67.418604651162795</v>
      </c>
      <c r="E68" s="28">
        <v>97.674418604651152</v>
      </c>
      <c r="F68" s="9">
        <v>5</v>
      </c>
      <c r="G68" s="9">
        <v>5</v>
      </c>
      <c r="H68" s="28">
        <v>6</v>
      </c>
      <c r="I68" s="9">
        <v>10</v>
      </c>
      <c r="J68" s="25">
        <v>16</v>
      </c>
      <c r="K68" s="15">
        <v>1</v>
      </c>
      <c r="L68" s="46"/>
      <c r="M68" s="42"/>
      <c r="N68" s="47"/>
      <c r="O68" s="21"/>
      <c r="P68" s="9"/>
    </row>
    <row r="69" spans="1:18" ht="15">
      <c r="A69" s="20">
        <v>66</v>
      </c>
      <c r="B69" s="60" t="s">
        <v>597</v>
      </c>
      <c r="C69" s="57" t="s">
        <v>603</v>
      </c>
      <c r="D69" s="28">
        <v>68.590909090909093</v>
      </c>
      <c r="E69" s="28">
        <v>97.727272727272734</v>
      </c>
      <c r="F69" s="9">
        <v>6</v>
      </c>
      <c r="G69" s="9">
        <v>5</v>
      </c>
      <c r="H69" s="28">
        <v>10</v>
      </c>
      <c r="I69" s="9">
        <v>8</v>
      </c>
      <c r="J69" s="25">
        <v>14</v>
      </c>
      <c r="K69" s="15">
        <v>1</v>
      </c>
      <c r="L69" s="46"/>
      <c r="M69" s="42"/>
      <c r="N69" s="47"/>
      <c r="O69" s="21"/>
      <c r="P69" s="9"/>
    </row>
    <row r="70" spans="1:18" ht="15">
      <c r="A70" s="20">
        <v>67</v>
      </c>
      <c r="B70" s="60" t="s">
        <v>598</v>
      </c>
      <c r="C70" s="57" t="s">
        <v>604</v>
      </c>
      <c r="D70" s="28">
        <v>63.609756097560975</v>
      </c>
      <c r="E70" s="28">
        <v>95.121951219512198</v>
      </c>
      <c r="F70" s="9">
        <v>3</v>
      </c>
      <c r="G70" s="9">
        <v>2</v>
      </c>
      <c r="H70" s="28">
        <v>9</v>
      </c>
      <c r="I70" s="9">
        <v>8</v>
      </c>
      <c r="J70" s="25">
        <v>17</v>
      </c>
      <c r="K70" s="15">
        <v>2</v>
      </c>
      <c r="L70" s="46"/>
      <c r="M70" s="42"/>
      <c r="N70" s="47"/>
      <c r="O70" s="21"/>
      <c r="P70" s="9"/>
    </row>
    <row r="71" spans="1:18" ht="15">
      <c r="A71" s="20">
        <v>68</v>
      </c>
      <c r="B71" s="60" t="s">
        <v>599</v>
      </c>
      <c r="C71" s="57" t="s">
        <v>604</v>
      </c>
      <c r="D71" s="28">
        <v>69.166666666666671</v>
      </c>
      <c r="E71" s="28">
        <v>95.238095238095227</v>
      </c>
      <c r="F71" s="9">
        <v>6</v>
      </c>
      <c r="G71" s="9">
        <v>8</v>
      </c>
      <c r="H71" s="28">
        <v>9</v>
      </c>
      <c r="I71" s="9">
        <v>6</v>
      </c>
      <c r="J71" s="25">
        <v>11</v>
      </c>
      <c r="K71" s="15">
        <v>2</v>
      </c>
      <c r="L71" s="46"/>
      <c r="M71" s="42"/>
      <c r="N71" s="47"/>
      <c r="O71" s="21"/>
      <c r="P71" s="9"/>
    </row>
    <row r="72" spans="1:18" ht="15">
      <c r="A72" s="20">
        <v>69</v>
      </c>
      <c r="B72" s="60" t="s">
        <v>600</v>
      </c>
      <c r="C72" s="57" t="s">
        <v>604</v>
      </c>
      <c r="D72" s="28">
        <v>70.697674418604649</v>
      </c>
      <c r="E72" s="28">
        <v>97.674418604651152</v>
      </c>
      <c r="F72" s="9">
        <v>8</v>
      </c>
      <c r="G72" s="9">
        <v>6</v>
      </c>
      <c r="H72" s="28">
        <v>5</v>
      </c>
      <c r="I72" s="9">
        <v>9</v>
      </c>
      <c r="J72" s="25">
        <v>14</v>
      </c>
      <c r="K72" s="15">
        <v>1</v>
      </c>
      <c r="L72" s="46"/>
      <c r="M72" s="42"/>
      <c r="N72" s="47"/>
      <c r="O72" s="21"/>
      <c r="P72" s="9"/>
    </row>
    <row r="73" spans="1:18" ht="15">
      <c r="A73" s="20">
        <v>70</v>
      </c>
      <c r="B73" s="60" t="s">
        <v>601</v>
      </c>
      <c r="C73" s="57" t="s">
        <v>604</v>
      </c>
      <c r="D73" s="28">
        <v>67.545454545454547</v>
      </c>
      <c r="E73" s="28">
        <v>95.454545454545453</v>
      </c>
      <c r="F73" s="9">
        <v>7</v>
      </c>
      <c r="G73" s="9">
        <v>4</v>
      </c>
      <c r="H73" s="28">
        <v>6</v>
      </c>
      <c r="I73" s="9">
        <v>13</v>
      </c>
      <c r="J73" s="25">
        <v>12</v>
      </c>
      <c r="K73" s="15">
        <v>2</v>
      </c>
      <c r="L73" s="46"/>
      <c r="M73" s="42"/>
      <c r="N73" s="47"/>
      <c r="O73" s="21"/>
      <c r="P73" s="9"/>
    </row>
    <row r="74" spans="1:18" ht="15">
      <c r="A74" s="20">
        <v>70</v>
      </c>
      <c r="B74" s="9" t="s">
        <v>741</v>
      </c>
      <c r="C74" s="9" t="s">
        <v>571</v>
      </c>
      <c r="D74" s="28">
        <v>66.131578947368425</v>
      </c>
      <c r="E74" s="28">
        <v>84.210526315789465</v>
      </c>
      <c r="F74" s="9">
        <v>2</v>
      </c>
      <c r="G74" s="9">
        <v>8</v>
      </c>
      <c r="H74" s="28">
        <v>7</v>
      </c>
      <c r="I74" s="9">
        <v>12</v>
      </c>
      <c r="J74" s="25">
        <v>3</v>
      </c>
      <c r="K74" s="9">
        <v>6</v>
      </c>
      <c r="L74" s="46"/>
      <c r="M74" s="42"/>
      <c r="N74" s="47"/>
      <c r="O74" s="21"/>
      <c r="P74" s="9"/>
    </row>
    <row r="75" spans="1:18" ht="15">
      <c r="A75" s="20">
        <v>70</v>
      </c>
      <c r="B75" s="9" t="s">
        <v>742</v>
      </c>
      <c r="C75" s="9" t="s">
        <v>571</v>
      </c>
      <c r="D75" s="28">
        <v>64.131578947368425</v>
      </c>
      <c r="E75" s="28">
        <v>81.578947368421055</v>
      </c>
      <c r="F75" s="9">
        <v>0</v>
      </c>
      <c r="G75" s="9">
        <v>6</v>
      </c>
      <c r="H75" s="28">
        <v>9</v>
      </c>
      <c r="I75" s="9">
        <v>12</v>
      </c>
      <c r="J75" s="25">
        <v>4</v>
      </c>
      <c r="K75" s="9">
        <v>7</v>
      </c>
      <c r="L75" s="46"/>
      <c r="M75" s="42"/>
      <c r="N75" s="47"/>
      <c r="O75" s="21"/>
      <c r="P75" s="9"/>
    </row>
    <row r="76" spans="1:18" ht="15">
      <c r="A76" s="20">
        <v>70</v>
      </c>
      <c r="B76" s="9" t="s">
        <v>743</v>
      </c>
      <c r="C76" s="9" t="s">
        <v>571</v>
      </c>
      <c r="D76" s="28">
        <v>57</v>
      </c>
      <c r="E76" s="28">
        <v>76.31578947368422</v>
      </c>
      <c r="F76" s="9">
        <v>0</v>
      </c>
      <c r="G76" s="9">
        <v>3</v>
      </c>
      <c r="H76" s="28">
        <v>5</v>
      </c>
      <c r="I76" s="9">
        <v>7</v>
      </c>
      <c r="J76" s="25">
        <v>14</v>
      </c>
      <c r="K76" s="9">
        <v>9</v>
      </c>
      <c r="L76" s="46"/>
      <c r="M76" s="42"/>
      <c r="N76" s="47"/>
      <c r="O76" s="21"/>
      <c r="P76" s="9"/>
    </row>
    <row r="77" spans="1:18" ht="15">
      <c r="A77" s="20">
        <v>70</v>
      </c>
      <c r="B77" s="60" t="s">
        <v>606</v>
      </c>
      <c r="C77" s="57" t="s">
        <v>169</v>
      </c>
      <c r="D77" s="28">
        <v>67.805555555555557</v>
      </c>
      <c r="E77" s="28">
        <v>88.888888888888886</v>
      </c>
      <c r="F77" s="9">
        <v>5</v>
      </c>
      <c r="G77" s="9">
        <v>5</v>
      </c>
      <c r="H77" s="28">
        <v>7</v>
      </c>
      <c r="I77" s="9">
        <v>3</v>
      </c>
      <c r="J77" s="25">
        <v>12</v>
      </c>
      <c r="K77" s="15">
        <v>4</v>
      </c>
      <c r="L77" s="46"/>
      <c r="M77" s="42"/>
      <c r="N77" s="47"/>
      <c r="O77" s="21"/>
      <c r="P77" s="9"/>
    </row>
    <row r="78" spans="1:18" ht="15">
      <c r="A78" s="20">
        <v>70</v>
      </c>
      <c r="B78" s="60" t="s">
        <v>607</v>
      </c>
      <c r="C78" s="57" t="s">
        <v>169</v>
      </c>
      <c r="D78" s="28">
        <v>69.057142857142864</v>
      </c>
      <c r="E78" s="28">
        <v>88.571428571428569</v>
      </c>
      <c r="F78" s="9">
        <v>2</v>
      </c>
      <c r="G78" s="9">
        <v>9</v>
      </c>
      <c r="H78" s="28">
        <v>8</v>
      </c>
      <c r="I78" s="9">
        <v>4</v>
      </c>
      <c r="J78" s="25">
        <v>8</v>
      </c>
      <c r="K78" s="15">
        <v>4</v>
      </c>
      <c r="L78" s="46"/>
      <c r="M78" s="42"/>
      <c r="N78" s="32"/>
      <c r="O78" s="21"/>
      <c r="P78" s="9"/>
      <c r="Q78" t="s">
        <v>8</v>
      </c>
      <c r="R78" t="s">
        <v>8</v>
      </c>
    </row>
    <row r="79" spans="1:18" ht="15">
      <c r="A79" s="20">
        <v>70</v>
      </c>
      <c r="B79" s="60" t="s">
        <v>608</v>
      </c>
      <c r="C79" s="57" t="s">
        <v>169</v>
      </c>
      <c r="D79" s="28">
        <v>68.599999999999994</v>
      </c>
      <c r="E79" s="28">
        <v>80</v>
      </c>
      <c r="F79" s="9">
        <v>1</v>
      </c>
      <c r="G79" s="9">
        <v>12</v>
      </c>
      <c r="H79" s="28">
        <v>8</v>
      </c>
      <c r="I79" s="9">
        <v>3</v>
      </c>
      <c r="J79" s="25">
        <v>4</v>
      </c>
      <c r="K79" s="15">
        <v>7</v>
      </c>
      <c r="L79" s="46"/>
      <c r="M79" s="42"/>
      <c r="N79" s="32"/>
      <c r="O79" s="21"/>
      <c r="P79" s="9"/>
      <c r="Q79" t="s">
        <v>8</v>
      </c>
      <c r="R79" t="s">
        <v>8</v>
      </c>
    </row>
    <row r="80" spans="1:18" ht="15.75" thickBot="1">
      <c r="A80" s="20">
        <v>70</v>
      </c>
      <c r="B80" s="9" t="s">
        <v>609</v>
      </c>
      <c r="C80" s="61" t="s">
        <v>626</v>
      </c>
      <c r="D80" s="28">
        <v>82.382352941176464</v>
      </c>
      <c r="E80" s="28">
        <v>100</v>
      </c>
      <c r="F80" s="9">
        <v>14</v>
      </c>
      <c r="G80" s="9">
        <v>7</v>
      </c>
      <c r="H80" s="28">
        <v>4</v>
      </c>
      <c r="I80" s="9">
        <v>6</v>
      </c>
      <c r="J80" s="25">
        <v>3</v>
      </c>
      <c r="K80" s="15">
        <v>0</v>
      </c>
      <c r="L80" s="46"/>
      <c r="M80" s="42"/>
      <c r="N80" s="32"/>
      <c r="O80" s="21"/>
      <c r="P80" s="9"/>
      <c r="Q80" t="s">
        <v>8</v>
      </c>
      <c r="R80" t="s">
        <v>8</v>
      </c>
    </row>
    <row r="81" spans="1:18" ht="15.75" thickBot="1">
      <c r="A81" s="20">
        <v>70</v>
      </c>
      <c r="B81" s="9" t="s">
        <v>610</v>
      </c>
      <c r="C81" s="61" t="s">
        <v>626</v>
      </c>
      <c r="D81" s="28">
        <v>81.454545454545453</v>
      </c>
      <c r="E81" s="28">
        <v>100</v>
      </c>
      <c r="F81" s="9">
        <v>15</v>
      </c>
      <c r="G81" s="9">
        <v>6</v>
      </c>
      <c r="H81" s="28">
        <v>4</v>
      </c>
      <c r="I81" s="9">
        <v>2</v>
      </c>
      <c r="J81" s="25">
        <v>6</v>
      </c>
      <c r="K81" s="15">
        <v>0</v>
      </c>
      <c r="L81" s="46"/>
      <c r="M81" s="42"/>
      <c r="N81" s="32"/>
      <c r="O81" s="21"/>
      <c r="P81" s="9"/>
      <c r="Q81" t="s">
        <v>8</v>
      </c>
      <c r="R81" t="s">
        <v>8</v>
      </c>
    </row>
    <row r="82" spans="1:18" ht="15">
      <c r="A82" s="20">
        <v>70</v>
      </c>
      <c r="B82" s="9" t="s">
        <v>611</v>
      </c>
      <c r="C82" s="62" t="s">
        <v>627</v>
      </c>
      <c r="D82" s="28">
        <v>63.944444444444443</v>
      </c>
      <c r="E82" s="28">
        <v>100</v>
      </c>
      <c r="F82" s="9">
        <v>4</v>
      </c>
      <c r="G82" s="9">
        <v>4</v>
      </c>
      <c r="H82" s="28">
        <v>6</v>
      </c>
      <c r="I82" s="9">
        <v>3</v>
      </c>
      <c r="J82" s="25">
        <v>19</v>
      </c>
      <c r="K82" s="15">
        <v>0</v>
      </c>
      <c r="L82" s="46"/>
      <c r="M82" s="44"/>
      <c r="N82" s="32"/>
      <c r="O82" s="21"/>
      <c r="P82" s="9"/>
      <c r="Q82" t="s">
        <v>8</v>
      </c>
      <c r="R82" t="s">
        <v>8</v>
      </c>
    </row>
    <row r="83" spans="1:18" ht="15">
      <c r="A83" s="20">
        <v>70</v>
      </c>
      <c r="B83" s="9" t="s">
        <v>612</v>
      </c>
      <c r="C83" s="62" t="s">
        <v>627</v>
      </c>
      <c r="D83" s="28">
        <v>65.428571428571431</v>
      </c>
      <c r="E83" s="28">
        <v>97.142857142857139</v>
      </c>
      <c r="F83" s="9">
        <v>2</v>
      </c>
      <c r="G83" s="9">
        <v>3</v>
      </c>
      <c r="H83" s="28">
        <v>10</v>
      </c>
      <c r="I83" s="9">
        <v>5</v>
      </c>
      <c r="J83" s="25">
        <v>14</v>
      </c>
      <c r="K83" s="15">
        <v>1</v>
      </c>
      <c r="L83" s="46"/>
      <c r="M83" s="44"/>
      <c r="N83" s="32"/>
      <c r="O83" s="21"/>
      <c r="P83" s="9"/>
      <c r="Q83" t="s">
        <v>8</v>
      </c>
      <c r="R83" t="s">
        <v>8</v>
      </c>
    </row>
    <row r="84" spans="1:18" ht="15">
      <c r="A84" s="20">
        <v>70</v>
      </c>
      <c r="B84" s="60" t="s">
        <v>613</v>
      </c>
      <c r="C84" s="62" t="s">
        <v>627</v>
      </c>
      <c r="D84" s="28">
        <v>69.599999999999994</v>
      </c>
      <c r="E84" s="28">
        <v>97.142857142857139</v>
      </c>
      <c r="F84" s="9">
        <v>5</v>
      </c>
      <c r="G84" s="9">
        <v>9</v>
      </c>
      <c r="H84" s="28">
        <v>5</v>
      </c>
      <c r="I84" s="9">
        <v>4</v>
      </c>
      <c r="J84" s="25">
        <v>11</v>
      </c>
      <c r="K84" s="15">
        <v>1</v>
      </c>
      <c r="L84" s="46"/>
      <c r="M84" s="44"/>
      <c r="N84" s="32"/>
      <c r="O84" s="21"/>
      <c r="P84" s="9"/>
      <c r="Q84" t="s">
        <v>8</v>
      </c>
      <c r="R84" t="s">
        <v>8</v>
      </c>
    </row>
    <row r="85" spans="1:18" ht="15">
      <c r="A85" s="20">
        <v>70</v>
      </c>
      <c r="B85" s="60" t="s">
        <v>613</v>
      </c>
      <c r="C85" s="62" t="s">
        <v>627</v>
      </c>
      <c r="D85" s="28">
        <v>69.088235294117652</v>
      </c>
      <c r="E85" s="28">
        <v>97.058823529411768</v>
      </c>
      <c r="F85" s="9">
        <v>5</v>
      </c>
      <c r="G85" s="9">
        <v>8</v>
      </c>
      <c r="H85" s="28">
        <v>5</v>
      </c>
      <c r="I85" s="9">
        <v>4</v>
      </c>
      <c r="J85" s="25">
        <v>11</v>
      </c>
      <c r="K85" s="15">
        <v>1</v>
      </c>
      <c r="L85" s="46"/>
      <c r="M85" s="44"/>
      <c r="N85" s="32"/>
      <c r="O85" s="21"/>
      <c r="P85" s="9"/>
    </row>
    <row r="86" spans="1:18" ht="15">
      <c r="A86" s="20">
        <v>70</v>
      </c>
      <c r="B86" s="60" t="s">
        <v>614</v>
      </c>
      <c r="C86" s="62" t="s">
        <v>627</v>
      </c>
      <c r="D86" s="28">
        <v>74.314285714285717</v>
      </c>
      <c r="E86" s="28">
        <v>100</v>
      </c>
      <c r="F86" s="9">
        <v>10</v>
      </c>
      <c r="G86" s="9">
        <v>5</v>
      </c>
      <c r="H86" s="28">
        <v>5</v>
      </c>
      <c r="I86" s="9">
        <v>4</v>
      </c>
      <c r="J86" s="25">
        <v>11</v>
      </c>
      <c r="K86" s="15">
        <v>0</v>
      </c>
      <c r="L86" s="46"/>
      <c r="M86" s="44"/>
      <c r="N86" s="32"/>
      <c r="O86" s="21"/>
      <c r="P86" s="9"/>
    </row>
    <row r="87" spans="1:18" ht="15">
      <c r="A87" s="20">
        <v>70</v>
      </c>
      <c r="B87" s="60" t="s">
        <v>615</v>
      </c>
      <c r="C87" s="62" t="s">
        <v>627</v>
      </c>
      <c r="D87" s="28">
        <v>66</v>
      </c>
      <c r="E87" s="28">
        <v>100</v>
      </c>
      <c r="F87" s="9">
        <v>4</v>
      </c>
      <c r="G87" s="9">
        <v>6</v>
      </c>
      <c r="H87" s="28">
        <v>3</v>
      </c>
      <c r="I87" s="9">
        <v>8</v>
      </c>
      <c r="J87" s="25">
        <v>17</v>
      </c>
      <c r="K87" s="15">
        <v>0</v>
      </c>
      <c r="L87" s="46"/>
      <c r="M87" s="44"/>
      <c r="N87" s="32"/>
      <c r="O87" s="21"/>
      <c r="P87" s="9"/>
    </row>
    <row r="88" spans="1:18" ht="15">
      <c r="A88" s="20">
        <v>70</v>
      </c>
      <c r="B88" s="60" t="s">
        <v>616</v>
      </c>
      <c r="C88" s="62" t="s">
        <v>627</v>
      </c>
      <c r="D88" s="28">
        <v>75.026315789473685</v>
      </c>
      <c r="E88" s="28">
        <v>97.368421052631575</v>
      </c>
      <c r="F88" s="9">
        <v>13</v>
      </c>
      <c r="G88" s="9">
        <v>4</v>
      </c>
      <c r="H88" s="28">
        <v>6</v>
      </c>
      <c r="I88" s="9">
        <v>4</v>
      </c>
      <c r="J88" s="25">
        <v>10</v>
      </c>
      <c r="K88" s="15">
        <v>1</v>
      </c>
      <c r="L88" s="46"/>
      <c r="M88" s="44"/>
      <c r="N88" s="32"/>
      <c r="O88" s="21"/>
      <c r="P88" s="9"/>
    </row>
    <row r="89" spans="1:18" ht="15">
      <c r="A89" s="20">
        <v>70</v>
      </c>
      <c r="B89" s="60" t="s">
        <v>628</v>
      </c>
      <c r="C89" s="62" t="s">
        <v>627</v>
      </c>
      <c r="D89" s="28">
        <v>67.131578947368425</v>
      </c>
      <c r="E89" s="28">
        <v>100</v>
      </c>
      <c r="F89" s="9">
        <v>6</v>
      </c>
      <c r="G89" s="9">
        <v>2</v>
      </c>
      <c r="H89" s="28">
        <v>7</v>
      </c>
      <c r="I89" s="9">
        <v>7</v>
      </c>
      <c r="J89" s="25">
        <v>16</v>
      </c>
      <c r="K89" s="15">
        <v>0</v>
      </c>
      <c r="L89" s="46"/>
      <c r="M89" s="44"/>
      <c r="N89" s="32"/>
      <c r="O89" s="21"/>
      <c r="P89" s="9"/>
    </row>
    <row r="90" spans="1:18" ht="15">
      <c r="A90" s="20">
        <v>70</v>
      </c>
      <c r="B90" s="60" t="s">
        <v>617</v>
      </c>
      <c r="C90" s="62" t="s">
        <v>627</v>
      </c>
      <c r="D90" s="28">
        <v>64.39473684210526</v>
      </c>
      <c r="E90" s="28">
        <v>100</v>
      </c>
      <c r="F90" s="9">
        <v>3</v>
      </c>
      <c r="G90" s="9">
        <v>1</v>
      </c>
      <c r="H90" s="28">
        <v>6</v>
      </c>
      <c r="I90" s="9">
        <v>11</v>
      </c>
      <c r="J90" s="25">
        <v>17</v>
      </c>
      <c r="K90" s="15">
        <v>0</v>
      </c>
      <c r="L90" s="46"/>
      <c r="M90" s="44"/>
      <c r="N90" s="32"/>
      <c r="O90" s="21"/>
      <c r="P90" s="9"/>
    </row>
    <row r="91" spans="1:18" ht="15">
      <c r="A91" s="20">
        <v>70</v>
      </c>
      <c r="B91" s="60" t="s">
        <v>618</v>
      </c>
      <c r="C91" s="62" t="s">
        <v>627</v>
      </c>
      <c r="D91" s="28">
        <v>78.924999999999997</v>
      </c>
      <c r="E91" s="28">
        <v>100</v>
      </c>
      <c r="F91" s="9">
        <v>20</v>
      </c>
      <c r="G91" s="9">
        <v>2</v>
      </c>
      <c r="H91" s="28">
        <v>3</v>
      </c>
      <c r="I91" s="9">
        <v>3</v>
      </c>
      <c r="J91" s="25">
        <v>12</v>
      </c>
      <c r="K91" s="15">
        <v>0</v>
      </c>
      <c r="L91" s="46"/>
      <c r="M91" s="44"/>
      <c r="N91" s="32"/>
      <c r="O91" s="21"/>
      <c r="P91" s="9"/>
    </row>
    <row r="92" spans="1:18" ht="15">
      <c r="A92" s="20">
        <v>70</v>
      </c>
      <c r="B92" s="60" t="s">
        <v>619</v>
      </c>
      <c r="C92" s="62" t="s">
        <v>627</v>
      </c>
      <c r="D92" s="28">
        <v>67.538461538461533</v>
      </c>
      <c r="E92" s="28">
        <v>92.307692307692307</v>
      </c>
      <c r="F92" s="9">
        <v>11</v>
      </c>
      <c r="G92" s="9">
        <v>4</v>
      </c>
      <c r="H92" s="28">
        <v>3</v>
      </c>
      <c r="I92" s="9">
        <v>4</v>
      </c>
      <c r="J92" s="25">
        <v>14</v>
      </c>
      <c r="K92" s="15">
        <v>3</v>
      </c>
      <c r="L92" s="46"/>
      <c r="M92" s="44"/>
      <c r="N92" s="32"/>
      <c r="O92" s="21"/>
      <c r="P92" s="9"/>
    </row>
    <row r="93" spans="1:18" ht="15">
      <c r="A93" s="20">
        <v>70</v>
      </c>
      <c r="B93" s="60" t="s">
        <v>620</v>
      </c>
      <c r="C93" s="62" t="s">
        <v>627</v>
      </c>
      <c r="D93" s="28">
        <v>59.225000000000001</v>
      </c>
      <c r="E93" s="28">
        <v>90</v>
      </c>
      <c r="F93" s="9">
        <v>3</v>
      </c>
      <c r="G93" s="9">
        <v>3</v>
      </c>
      <c r="H93" s="28">
        <v>7</v>
      </c>
      <c r="I93" s="9">
        <v>7</v>
      </c>
      <c r="J93" s="25">
        <v>16</v>
      </c>
      <c r="K93" s="15">
        <v>4</v>
      </c>
      <c r="L93" s="46"/>
      <c r="M93" s="44"/>
      <c r="N93" s="32"/>
      <c r="O93" s="21"/>
      <c r="P93" s="9"/>
    </row>
    <row r="94" spans="1:18" ht="15">
      <c r="A94" s="20">
        <v>70</v>
      </c>
      <c r="B94" s="60" t="s">
        <v>621</v>
      </c>
      <c r="C94" s="62" t="s">
        <v>627</v>
      </c>
      <c r="D94" s="28">
        <v>68.230769230769226</v>
      </c>
      <c r="E94" s="28">
        <v>94.871794871794862</v>
      </c>
      <c r="F94" s="9">
        <v>11</v>
      </c>
      <c r="G94" s="9">
        <v>2</v>
      </c>
      <c r="H94" s="28">
        <v>7</v>
      </c>
      <c r="I94" s="9">
        <v>1</v>
      </c>
      <c r="J94" s="25">
        <v>16</v>
      </c>
      <c r="K94" s="15">
        <v>2</v>
      </c>
      <c r="L94" s="46"/>
      <c r="M94" s="44"/>
      <c r="N94" s="32"/>
      <c r="O94" s="21"/>
      <c r="P94" s="9"/>
    </row>
    <row r="95" spans="1:18" ht="15">
      <c r="A95" s="20">
        <v>70</v>
      </c>
      <c r="B95" s="60" t="s">
        <v>622</v>
      </c>
      <c r="C95" s="62" t="s">
        <v>627</v>
      </c>
      <c r="D95" s="28">
        <v>76.878048780487802</v>
      </c>
      <c r="E95" s="28">
        <v>97.560975609756099</v>
      </c>
      <c r="F95" s="9">
        <v>14</v>
      </c>
      <c r="G95" s="9">
        <v>9</v>
      </c>
      <c r="H95" s="28">
        <v>3</v>
      </c>
      <c r="I95" s="9">
        <v>6</v>
      </c>
      <c r="J95" s="25">
        <v>8</v>
      </c>
      <c r="K95" s="15">
        <v>1</v>
      </c>
      <c r="L95" s="46"/>
      <c r="M95" s="44"/>
      <c r="N95" s="32"/>
      <c r="O95" s="21"/>
      <c r="P95" s="9"/>
    </row>
    <row r="96" spans="1:18" ht="15">
      <c r="A96" s="20">
        <v>70</v>
      </c>
      <c r="B96" s="60" t="s">
        <v>623</v>
      </c>
      <c r="C96" s="62" t="s">
        <v>627</v>
      </c>
      <c r="D96" s="28">
        <v>81.80952380952381</v>
      </c>
      <c r="E96" s="28">
        <v>100</v>
      </c>
      <c r="F96" s="9">
        <v>21</v>
      </c>
      <c r="G96" s="9">
        <v>3</v>
      </c>
      <c r="H96" s="28">
        <v>7</v>
      </c>
      <c r="I96" s="9">
        <v>4</v>
      </c>
      <c r="J96" s="25">
        <v>7</v>
      </c>
      <c r="K96" s="15">
        <v>0</v>
      </c>
      <c r="L96" s="46"/>
      <c r="M96" s="44"/>
      <c r="N96" s="32"/>
      <c r="O96" s="21"/>
      <c r="P96" s="9"/>
    </row>
    <row r="97" spans="1:18" ht="15">
      <c r="A97" s="20">
        <v>70</v>
      </c>
      <c r="B97" s="60" t="s">
        <v>624</v>
      </c>
      <c r="C97" s="62" t="s">
        <v>627</v>
      </c>
      <c r="D97" s="28">
        <v>70.325581395348834</v>
      </c>
      <c r="E97" s="28">
        <v>97.674418604651152</v>
      </c>
      <c r="F97" s="9">
        <v>10</v>
      </c>
      <c r="G97" s="9">
        <v>6</v>
      </c>
      <c r="H97" s="28">
        <v>6</v>
      </c>
      <c r="I97" s="9">
        <v>6</v>
      </c>
      <c r="J97" s="25">
        <v>14</v>
      </c>
      <c r="K97" s="15">
        <v>1</v>
      </c>
      <c r="L97" s="46"/>
      <c r="M97" s="44"/>
      <c r="N97" s="32"/>
      <c r="O97" s="21"/>
      <c r="P97" s="9"/>
    </row>
    <row r="98" spans="1:18" ht="15">
      <c r="A98" s="20">
        <v>70</v>
      </c>
      <c r="B98" s="60" t="s">
        <v>625</v>
      </c>
      <c r="C98" s="62" t="s">
        <v>627</v>
      </c>
      <c r="D98" s="28">
        <v>65</v>
      </c>
      <c r="E98" s="28">
        <v>100</v>
      </c>
      <c r="F98" s="28">
        <v>6</v>
      </c>
      <c r="G98" s="28">
        <v>0</v>
      </c>
      <c r="H98" s="28">
        <v>7</v>
      </c>
      <c r="I98" s="28">
        <v>8</v>
      </c>
      <c r="J98" s="30">
        <v>23</v>
      </c>
      <c r="K98" s="41">
        <v>0</v>
      </c>
      <c r="L98" s="46"/>
      <c r="M98" s="44"/>
      <c r="N98" s="32"/>
      <c r="O98" s="21"/>
      <c r="P98" s="9"/>
    </row>
    <row r="99" spans="1:18" ht="15">
      <c r="A99" s="20">
        <v>70</v>
      </c>
      <c r="B99" s="60" t="s">
        <v>629</v>
      </c>
      <c r="C99" s="57" t="s">
        <v>626</v>
      </c>
      <c r="D99" s="28">
        <v>82.382352941176464</v>
      </c>
      <c r="E99" s="28">
        <v>100</v>
      </c>
      <c r="F99" s="9">
        <v>14</v>
      </c>
      <c r="G99" s="9">
        <v>7</v>
      </c>
      <c r="H99" s="28">
        <v>4</v>
      </c>
      <c r="I99" s="9">
        <v>6</v>
      </c>
      <c r="J99" s="25">
        <v>3</v>
      </c>
      <c r="K99" s="15">
        <v>0</v>
      </c>
      <c r="L99" s="46"/>
      <c r="M99" s="44"/>
      <c r="N99" s="32"/>
      <c r="O99" s="21"/>
      <c r="P99" s="9"/>
      <c r="Q99" t="s">
        <v>8</v>
      </c>
      <c r="R99" t="s">
        <v>8</v>
      </c>
    </row>
    <row r="100" spans="1:18" ht="15">
      <c r="A100" s="20">
        <v>70</v>
      </c>
      <c r="B100" s="60" t="s">
        <v>630</v>
      </c>
      <c r="C100" s="57" t="s">
        <v>646</v>
      </c>
      <c r="D100" s="28">
        <v>66.666666666666671</v>
      </c>
      <c r="E100" s="28">
        <v>77.777777777777786</v>
      </c>
      <c r="F100" s="9">
        <v>7</v>
      </c>
      <c r="G100" s="9">
        <v>4</v>
      </c>
      <c r="H100" s="28">
        <v>4</v>
      </c>
      <c r="I100" s="9">
        <v>9</v>
      </c>
      <c r="J100" s="25">
        <v>4</v>
      </c>
      <c r="K100" s="15">
        <v>8</v>
      </c>
      <c r="L100" s="46"/>
      <c r="M100" s="44"/>
      <c r="N100" s="32"/>
      <c r="O100" s="21"/>
      <c r="P100" s="9"/>
    </row>
    <row r="101" spans="1:18" ht="15">
      <c r="A101" s="20">
        <v>70</v>
      </c>
      <c r="B101" s="60" t="s">
        <v>631</v>
      </c>
      <c r="C101" s="57" t="s">
        <v>646</v>
      </c>
      <c r="D101" s="28">
        <v>67.2</v>
      </c>
      <c r="E101" s="28">
        <v>80</v>
      </c>
      <c r="F101" s="9">
        <v>4</v>
      </c>
      <c r="G101" s="9">
        <v>7</v>
      </c>
      <c r="H101" s="28">
        <v>8</v>
      </c>
      <c r="I101" s="9">
        <v>2</v>
      </c>
      <c r="J101" s="25">
        <v>7</v>
      </c>
      <c r="K101" s="15">
        <v>7</v>
      </c>
      <c r="L101" s="46"/>
      <c r="M101" s="44"/>
      <c r="N101" s="32"/>
      <c r="O101" s="21"/>
      <c r="P101" s="9"/>
    </row>
    <row r="102" spans="1:18" ht="15">
      <c r="A102" s="20">
        <v>70</v>
      </c>
      <c r="B102" s="60" t="s">
        <v>632</v>
      </c>
      <c r="C102" s="57" t="s">
        <v>646</v>
      </c>
      <c r="D102" s="28">
        <v>65.714285714285708</v>
      </c>
      <c r="E102" s="28">
        <v>74.285714285714292</v>
      </c>
      <c r="F102" s="9">
        <v>8</v>
      </c>
      <c r="G102" s="9">
        <v>4</v>
      </c>
      <c r="H102" s="28">
        <v>8</v>
      </c>
      <c r="I102" s="9">
        <v>1</v>
      </c>
      <c r="J102" s="25">
        <v>5</v>
      </c>
      <c r="K102" s="15">
        <v>9</v>
      </c>
      <c r="L102" s="46"/>
      <c r="M102" s="44"/>
      <c r="N102" s="32"/>
      <c r="O102" s="21"/>
      <c r="P102" s="9"/>
    </row>
    <row r="103" spans="1:18" ht="15">
      <c r="A103" s="20">
        <v>70</v>
      </c>
      <c r="B103" s="60" t="s">
        <v>633</v>
      </c>
      <c r="C103" s="57" t="s">
        <v>646</v>
      </c>
      <c r="D103" s="28">
        <v>78.542857142857144</v>
      </c>
      <c r="E103" s="28">
        <v>100</v>
      </c>
      <c r="F103" s="9">
        <v>12</v>
      </c>
      <c r="G103" s="9">
        <v>7</v>
      </c>
      <c r="H103" s="28">
        <v>5</v>
      </c>
      <c r="I103" s="9">
        <v>4</v>
      </c>
      <c r="J103" s="25">
        <v>7</v>
      </c>
      <c r="K103" s="15">
        <v>0</v>
      </c>
      <c r="L103" s="46"/>
      <c r="M103" s="44"/>
      <c r="N103" s="32"/>
      <c r="O103" s="21"/>
      <c r="P103" s="9"/>
    </row>
    <row r="104" spans="1:18" ht="15">
      <c r="A104" s="20">
        <v>70</v>
      </c>
      <c r="B104" s="60" t="s">
        <v>634</v>
      </c>
      <c r="C104" s="57" t="s">
        <v>646</v>
      </c>
      <c r="D104" s="28">
        <v>69.05263157894737</v>
      </c>
      <c r="E104" s="28">
        <v>100</v>
      </c>
      <c r="F104" s="9">
        <v>3</v>
      </c>
      <c r="G104" s="9">
        <v>11</v>
      </c>
      <c r="H104" s="28">
        <v>5</v>
      </c>
      <c r="I104" s="9">
        <v>3</v>
      </c>
      <c r="J104" s="25">
        <v>16</v>
      </c>
      <c r="K104" s="15">
        <v>0</v>
      </c>
      <c r="L104" s="46"/>
      <c r="M104" s="44"/>
      <c r="N104" s="32"/>
      <c r="O104" s="21"/>
      <c r="P104" s="9"/>
    </row>
    <row r="105" spans="1:18" ht="15">
      <c r="A105" s="20">
        <v>70</v>
      </c>
      <c r="B105" s="60" t="s">
        <v>635</v>
      </c>
      <c r="C105" s="57" t="s">
        <v>646</v>
      </c>
      <c r="D105" s="28">
        <v>71.78947368421052</v>
      </c>
      <c r="E105" s="28">
        <v>92.10526315789474</v>
      </c>
      <c r="F105" s="9">
        <v>10</v>
      </c>
      <c r="G105" s="9">
        <v>6</v>
      </c>
      <c r="H105" s="28">
        <v>7</v>
      </c>
      <c r="I105" s="9">
        <v>8</v>
      </c>
      <c r="J105" s="25">
        <v>4</v>
      </c>
      <c r="K105" s="15">
        <v>3</v>
      </c>
      <c r="L105" s="46"/>
      <c r="M105" s="44"/>
      <c r="N105" s="32"/>
      <c r="O105" s="21"/>
      <c r="P105" s="9"/>
    </row>
    <row r="106" spans="1:18" ht="15">
      <c r="A106" s="20">
        <v>70</v>
      </c>
      <c r="B106" s="60" t="s">
        <v>636</v>
      </c>
      <c r="C106" s="57" t="s">
        <v>646</v>
      </c>
      <c r="D106" s="28">
        <v>66.263157894736835</v>
      </c>
      <c r="E106" s="28">
        <v>78.94736842105263</v>
      </c>
      <c r="F106" s="9">
        <v>2</v>
      </c>
      <c r="G106" s="9">
        <v>10</v>
      </c>
      <c r="H106" s="28">
        <v>10</v>
      </c>
      <c r="I106" s="9">
        <v>1</v>
      </c>
      <c r="J106" s="25">
        <v>7</v>
      </c>
      <c r="K106" s="15">
        <v>8</v>
      </c>
      <c r="L106" s="46"/>
      <c r="M106" s="44"/>
      <c r="N106" s="32"/>
      <c r="O106" s="21"/>
      <c r="P106" s="9"/>
    </row>
    <row r="107" spans="1:18" ht="15">
      <c r="A107" s="20">
        <v>70</v>
      </c>
      <c r="B107" s="60" t="s">
        <v>637</v>
      </c>
      <c r="C107" s="57" t="s">
        <v>646</v>
      </c>
      <c r="D107" s="28">
        <v>0</v>
      </c>
      <c r="E107" s="28">
        <v>0</v>
      </c>
      <c r="F107" s="9">
        <v>0</v>
      </c>
      <c r="G107" s="9">
        <v>0</v>
      </c>
      <c r="H107" s="28">
        <v>0</v>
      </c>
      <c r="I107" s="9">
        <v>0</v>
      </c>
      <c r="J107" s="25">
        <v>0</v>
      </c>
      <c r="K107" s="15">
        <v>0</v>
      </c>
      <c r="L107" s="46"/>
      <c r="M107" s="44"/>
      <c r="N107" s="32"/>
      <c r="O107" s="21"/>
      <c r="P107" s="9"/>
    </row>
    <row r="108" spans="1:18" ht="15">
      <c r="A108" s="20">
        <v>70</v>
      </c>
      <c r="B108" s="60" t="s">
        <v>638</v>
      </c>
      <c r="C108" s="57" t="s">
        <v>646</v>
      </c>
      <c r="D108" s="28">
        <v>84.375</v>
      </c>
      <c r="E108" s="28">
        <v>100</v>
      </c>
      <c r="F108" s="9">
        <v>18</v>
      </c>
      <c r="G108" s="9">
        <v>11</v>
      </c>
      <c r="H108" s="28">
        <v>3</v>
      </c>
      <c r="I108" s="9">
        <v>7</v>
      </c>
      <c r="J108" s="25">
        <v>1</v>
      </c>
      <c r="K108" s="15">
        <v>0</v>
      </c>
      <c r="L108" s="46"/>
      <c r="M108" s="44"/>
      <c r="N108" s="32"/>
      <c r="O108" s="21"/>
      <c r="P108" s="9"/>
    </row>
    <row r="109" spans="1:18" ht="15">
      <c r="A109" s="20">
        <v>70</v>
      </c>
      <c r="B109" s="60" t="s">
        <v>639</v>
      </c>
      <c r="C109" s="57" t="s">
        <v>646</v>
      </c>
      <c r="D109" s="28">
        <v>73.358974358974365</v>
      </c>
      <c r="E109" s="28">
        <v>94.871794871794862</v>
      </c>
      <c r="F109" s="9">
        <v>6</v>
      </c>
      <c r="G109" s="9">
        <v>13</v>
      </c>
      <c r="H109" s="28">
        <v>6</v>
      </c>
      <c r="I109" s="9">
        <v>7</v>
      </c>
      <c r="J109" s="25">
        <v>5</v>
      </c>
      <c r="K109" s="15">
        <v>2</v>
      </c>
      <c r="L109" s="46"/>
      <c r="M109" s="44"/>
      <c r="N109" s="32"/>
      <c r="O109" s="21"/>
      <c r="P109" s="9"/>
    </row>
    <row r="110" spans="1:18" ht="15">
      <c r="A110" s="20">
        <v>70</v>
      </c>
      <c r="B110" s="60" t="s">
        <v>640</v>
      </c>
      <c r="C110" s="57" t="s">
        <v>646</v>
      </c>
      <c r="D110" s="28">
        <v>70.650000000000006</v>
      </c>
      <c r="E110" s="28">
        <v>92.5</v>
      </c>
      <c r="F110" s="9">
        <v>7</v>
      </c>
      <c r="G110" s="9">
        <v>9</v>
      </c>
      <c r="H110" s="28">
        <v>11</v>
      </c>
      <c r="I110" s="9">
        <v>4</v>
      </c>
      <c r="J110" s="25">
        <v>6</v>
      </c>
      <c r="K110" s="15">
        <v>3</v>
      </c>
      <c r="L110" s="46"/>
      <c r="M110" s="44"/>
      <c r="N110" s="32"/>
      <c r="O110" s="21"/>
      <c r="P110" s="9"/>
    </row>
    <row r="111" spans="1:18" ht="15">
      <c r="A111" s="20">
        <v>70</v>
      </c>
      <c r="B111" s="60" t="s">
        <v>641</v>
      </c>
      <c r="C111" s="57" t="s">
        <v>646</v>
      </c>
      <c r="D111" s="28">
        <v>71.230769230769226</v>
      </c>
      <c r="E111" s="28">
        <v>92.307692307692307</v>
      </c>
      <c r="F111" s="9">
        <v>6</v>
      </c>
      <c r="G111" s="9">
        <v>7</v>
      </c>
      <c r="H111" s="28">
        <v>9</v>
      </c>
      <c r="I111" s="9">
        <v>8</v>
      </c>
      <c r="J111" s="25">
        <v>6</v>
      </c>
      <c r="K111" s="15">
        <v>3</v>
      </c>
      <c r="L111" s="46"/>
      <c r="M111" s="44"/>
      <c r="N111" s="32"/>
      <c r="O111" s="21"/>
      <c r="P111" s="9"/>
    </row>
    <row r="112" spans="1:18" ht="15">
      <c r="A112" s="20">
        <v>70</v>
      </c>
      <c r="B112" s="60" t="s">
        <v>642</v>
      </c>
      <c r="C112" s="57" t="s">
        <v>646</v>
      </c>
      <c r="D112" s="28">
        <v>83.609756097560975</v>
      </c>
      <c r="E112" s="28">
        <v>97.560975609756099</v>
      </c>
      <c r="F112" s="9">
        <v>17</v>
      </c>
      <c r="G112" s="9">
        <v>13</v>
      </c>
      <c r="H112" s="28">
        <v>7</v>
      </c>
      <c r="I112" s="9">
        <v>3</v>
      </c>
      <c r="J112" s="25">
        <v>0</v>
      </c>
      <c r="K112" s="15">
        <v>1</v>
      </c>
      <c r="L112" s="46"/>
      <c r="M112" s="44"/>
      <c r="N112" s="32"/>
      <c r="O112" s="21"/>
      <c r="P112" s="9"/>
    </row>
    <row r="113" spans="1:18" ht="15">
      <c r="A113" s="20">
        <v>70</v>
      </c>
      <c r="B113" s="60" t="s">
        <v>643</v>
      </c>
      <c r="C113" s="57" t="s">
        <v>646</v>
      </c>
      <c r="D113" s="28">
        <v>81.80952380952381</v>
      </c>
      <c r="E113" s="28">
        <v>97.61904761904762</v>
      </c>
      <c r="F113" s="9">
        <v>13</v>
      </c>
      <c r="G113" s="9">
        <v>14</v>
      </c>
      <c r="H113" s="28">
        <v>10</v>
      </c>
      <c r="I113" s="9">
        <v>1</v>
      </c>
      <c r="J113" s="25">
        <v>3</v>
      </c>
      <c r="K113" s="15">
        <v>1</v>
      </c>
      <c r="L113" s="46"/>
      <c r="M113" s="44"/>
      <c r="N113" s="32"/>
      <c r="O113" s="21"/>
      <c r="P113" s="9"/>
    </row>
    <row r="114" spans="1:18" ht="15">
      <c r="A114" s="20">
        <v>70</v>
      </c>
      <c r="B114" s="60" t="s">
        <v>644</v>
      </c>
      <c r="C114" s="57" t="s">
        <v>646</v>
      </c>
      <c r="D114" s="28">
        <v>82.813953488372093</v>
      </c>
      <c r="E114" s="28">
        <v>97.674418604651152</v>
      </c>
      <c r="F114" s="9">
        <v>15</v>
      </c>
      <c r="G114" s="9">
        <v>18</v>
      </c>
      <c r="H114" s="28">
        <v>5</v>
      </c>
      <c r="I114" s="9">
        <v>4</v>
      </c>
      <c r="J114" s="25">
        <v>0</v>
      </c>
      <c r="K114" s="15">
        <v>1</v>
      </c>
      <c r="L114" s="46"/>
      <c r="M114" s="44"/>
      <c r="N114" s="32"/>
      <c r="O114" s="21"/>
      <c r="P114" s="9"/>
    </row>
    <row r="115" spans="1:18" ht="15">
      <c r="A115" s="20">
        <v>70</v>
      </c>
      <c r="B115" s="60" t="s">
        <v>645</v>
      </c>
      <c r="C115" s="57" t="s">
        <v>646</v>
      </c>
      <c r="D115" s="28">
        <v>75.272727272727266</v>
      </c>
      <c r="E115" s="28">
        <v>95.454545454545453</v>
      </c>
      <c r="F115" s="9">
        <v>6</v>
      </c>
      <c r="G115" s="9">
        <v>17</v>
      </c>
      <c r="H115" s="28">
        <v>8</v>
      </c>
      <c r="I115" s="9">
        <v>10</v>
      </c>
      <c r="J115" s="25">
        <v>1</v>
      </c>
      <c r="K115" s="15">
        <v>2</v>
      </c>
      <c r="L115" s="46"/>
      <c r="M115" s="44"/>
      <c r="N115" s="32"/>
      <c r="O115" s="21"/>
      <c r="P115" s="9"/>
    </row>
    <row r="116" spans="1:18" ht="15">
      <c r="A116" s="20">
        <v>70</v>
      </c>
      <c r="B116" s="60" t="s">
        <v>647</v>
      </c>
      <c r="C116" s="57" t="s">
        <v>571</v>
      </c>
      <c r="D116" s="28">
        <v>84.228571428571428</v>
      </c>
      <c r="E116" s="28">
        <v>97.142857142857139</v>
      </c>
      <c r="F116" s="9">
        <v>21</v>
      </c>
      <c r="G116" s="9">
        <v>6</v>
      </c>
      <c r="H116" s="28">
        <v>3</v>
      </c>
      <c r="I116" s="9">
        <v>0</v>
      </c>
      <c r="J116" s="25">
        <v>4</v>
      </c>
      <c r="K116" s="15">
        <v>1</v>
      </c>
      <c r="L116" s="46"/>
      <c r="M116" s="44"/>
      <c r="N116" s="32"/>
      <c r="O116" s="21"/>
      <c r="P116" s="9"/>
      <c r="Q116" t="s">
        <v>8</v>
      </c>
      <c r="R116" t="s">
        <v>8</v>
      </c>
    </row>
    <row r="117" spans="1:18" ht="15">
      <c r="A117" s="20">
        <v>70</v>
      </c>
      <c r="B117" s="60" t="s">
        <v>648</v>
      </c>
      <c r="C117" s="57" t="s">
        <v>571</v>
      </c>
      <c r="D117" s="28">
        <v>68.599999999999994</v>
      </c>
      <c r="E117" s="28">
        <v>80</v>
      </c>
      <c r="F117" s="9">
        <v>1</v>
      </c>
      <c r="G117" s="9">
        <v>12</v>
      </c>
      <c r="H117" s="28">
        <v>8</v>
      </c>
      <c r="I117" s="9">
        <v>3</v>
      </c>
      <c r="J117" s="25">
        <v>4</v>
      </c>
      <c r="K117" s="15">
        <v>7</v>
      </c>
      <c r="L117" s="46"/>
      <c r="M117" s="44"/>
      <c r="N117" s="32"/>
      <c r="O117" s="21"/>
      <c r="P117" s="9"/>
    </row>
    <row r="118" spans="1:18" ht="15">
      <c r="A118" s="20">
        <v>70</v>
      </c>
      <c r="B118" s="60" t="s">
        <v>649</v>
      </c>
      <c r="C118" s="57" t="s">
        <v>571</v>
      </c>
      <c r="D118" s="28">
        <v>82.526315789473685</v>
      </c>
      <c r="E118" s="28">
        <v>100</v>
      </c>
      <c r="F118" s="9">
        <v>13</v>
      </c>
      <c r="G118" s="9">
        <v>13</v>
      </c>
      <c r="H118" s="28">
        <v>8</v>
      </c>
      <c r="I118" s="9">
        <v>1</v>
      </c>
      <c r="J118" s="25">
        <v>3</v>
      </c>
      <c r="K118" s="15">
        <v>0</v>
      </c>
      <c r="L118" s="46"/>
      <c r="M118" s="44"/>
      <c r="N118" s="32"/>
      <c r="O118" s="21"/>
      <c r="P118" s="9"/>
    </row>
    <row r="119" spans="1:18" ht="15">
      <c r="A119" s="20">
        <v>70</v>
      </c>
      <c r="B119" s="60" t="s">
        <v>650</v>
      </c>
      <c r="C119" s="57" t="s">
        <v>406</v>
      </c>
      <c r="D119" s="28">
        <v>63.710526315789473</v>
      </c>
      <c r="E119" s="28">
        <v>76.31578947368422</v>
      </c>
      <c r="F119" s="9">
        <v>5</v>
      </c>
      <c r="G119" s="9">
        <v>2</v>
      </c>
      <c r="H119" s="28">
        <v>4</v>
      </c>
      <c r="I119" s="9">
        <v>7</v>
      </c>
      <c r="J119" s="25">
        <v>11</v>
      </c>
      <c r="K119" s="15">
        <v>9</v>
      </c>
      <c r="L119" s="46"/>
      <c r="M119" s="44"/>
      <c r="N119" s="32"/>
      <c r="O119" s="21"/>
      <c r="P119" s="9"/>
      <c r="Q119" t="s">
        <v>8</v>
      </c>
      <c r="R119" t="s">
        <v>8</v>
      </c>
    </row>
    <row r="120" spans="1:18" ht="15">
      <c r="A120" s="20">
        <v>70</v>
      </c>
      <c r="B120" s="60" t="s">
        <v>651</v>
      </c>
      <c r="C120" s="57" t="s">
        <v>406</v>
      </c>
      <c r="D120" s="28">
        <v>69.28947368421052</v>
      </c>
      <c r="E120" s="28">
        <v>92.10526315789474</v>
      </c>
      <c r="F120" s="9">
        <v>7</v>
      </c>
      <c r="G120" s="9">
        <v>4</v>
      </c>
      <c r="H120" s="28">
        <v>9</v>
      </c>
      <c r="I120" s="9">
        <v>6</v>
      </c>
      <c r="J120" s="25">
        <v>9</v>
      </c>
      <c r="K120" s="15">
        <v>3</v>
      </c>
      <c r="L120" s="46"/>
      <c r="M120" s="44"/>
      <c r="N120" s="32"/>
      <c r="O120" s="21"/>
      <c r="P120" s="9"/>
    </row>
    <row r="121" spans="1:18" ht="15">
      <c r="A121" s="20">
        <v>70</v>
      </c>
      <c r="B121" s="60" t="s">
        <v>652</v>
      </c>
      <c r="C121" s="57" t="s">
        <v>567</v>
      </c>
      <c r="D121" s="28">
        <v>94.578947368421055</v>
      </c>
      <c r="E121" s="28">
        <v>100</v>
      </c>
      <c r="F121" s="9">
        <v>38</v>
      </c>
      <c r="G121" s="9">
        <v>0</v>
      </c>
      <c r="H121" s="28">
        <v>0</v>
      </c>
      <c r="I121" s="9">
        <v>0</v>
      </c>
      <c r="J121" s="25">
        <v>0</v>
      </c>
      <c r="K121" s="15">
        <v>0</v>
      </c>
      <c r="L121" s="46"/>
      <c r="M121" s="44"/>
      <c r="N121" s="32"/>
      <c r="O121" s="21"/>
      <c r="P121" s="9"/>
      <c r="Q121" t="s">
        <v>8</v>
      </c>
      <c r="R121" t="s">
        <v>8</v>
      </c>
    </row>
    <row r="122" spans="1:18" ht="15">
      <c r="A122" s="20">
        <v>70</v>
      </c>
      <c r="B122" s="60" t="s">
        <v>653</v>
      </c>
      <c r="C122" s="57" t="s">
        <v>567</v>
      </c>
      <c r="D122" s="28">
        <v>93.736842105263165</v>
      </c>
      <c r="E122" s="28">
        <v>97.368421052631575</v>
      </c>
      <c r="F122" s="9">
        <v>37</v>
      </c>
      <c r="G122" s="9">
        <v>0</v>
      </c>
      <c r="H122" s="28">
        <v>0</v>
      </c>
      <c r="I122" s="9">
        <v>0</v>
      </c>
      <c r="J122" s="25">
        <v>0</v>
      </c>
      <c r="K122" s="15">
        <v>1</v>
      </c>
      <c r="L122" s="46"/>
      <c r="M122" s="44"/>
      <c r="N122" s="32"/>
      <c r="O122" s="21"/>
      <c r="P122" s="9"/>
    </row>
    <row r="123" spans="1:18" ht="15">
      <c r="A123" s="20">
        <v>70</v>
      </c>
      <c r="B123" s="60" t="s">
        <v>654</v>
      </c>
      <c r="C123" s="57" t="s">
        <v>567</v>
      </c>
      <c r="D123" s="28">
        <v>95.1</v>
      </c>
      <c r="E123" s="28">
        <v>100</v>
      </c>
      <c r="F123" s="9">
        <v>40</v>
      </c>
      <c r="G123" s="9">
        <v>0</v>
      </c>
      <c r="H123" s="28">
        <v>0</v>
      </c>
      <c r="I123" s="9">
        <v>0</v>
      </c>
      <c r="J123" s="25">
        <v>0</v>
      </c>
      <c r="K123" s="15">
        <v>0</v>
      </c>
      <c r="L123" s="46"/>
      <c r="M123" s="44"/>
      <c r="N123" s="32"/>
      <c r="O123" s="21"/>
      <c r="P123" s="9"/>
    </row>
    <row r="124" spans="1:18" ht="15">
      <c r="A124" s="20">
        <v>70</v>
      </c>
      <c r="B124" s="60" t="s">
        <v>655</v>
      </c>
      <c r="C124" s="57" t="s">
        <v>567</v>
      </c>
      <c r="D124" s="28">
        <v>88.410256410256409</v>
      </c>
      <c r="E124" s="28">
        <v>92.307692307692307</v>
      </c>
      <c r="F124" s="9">
        <v>35</v>
      </c>
      <c r="G124" s="9">
        <v>0</v>
      </c>
      <c r="H124" s="28">
        <v>1</v>
      </c>
      <c r="I124" s="9">
        <v>0</v>
      </c>
      <c r="J124" s="25">
        <v>0</v>
      </c>
      <c r="K124" s="15">
        <v>3</v>
      </c>
      <c r="L124" s="46"/>
      <c r="M124" s="44"/>
      <c r="N124" s="32"/>
      <c r="O124" s="21"/>
      <c r="P124" s="9"/>
    </row>
    <row r="125" spans="1:18" ht="15">
      <c r="A125" s="20">
        <v>70</v>
      </c>
      <c r="B125" s="60" t="s">
        <v>656</v>
      </c>
      <c r="C125" s="57" t="s">
        <v>567</v>
      </c>
      <c r="D125" s="28">
        <v>87.6</v>
      </c>
      <c r="E125" s="28">
        <v>92.5</v>
      </c>
      <c r="F125" s="9">
        <v>37</v>
      </c>
      <c r="G125" s="9">
        <v>0</v>
      </c>
      <c r="H125" s="28">
        <v>0</v>
      </c>
      <c r="I125" s="9">
        <v>0</v>
      </c>
      <c r="J125" s="25">
        <v>0</v>
      </c>
      <c r="K125" s="15">
        <v>3</v>
      </c>
      <c r="L125" s="46"/>
      <c r="M125" s="44"/>
      <c r="N125" s="32"/>
      <c r="O125" s="21"/>
      <c r="P125" s="9"/>
    </row>
    <row r="126" spans="1:18" ht="15">
      <c r="A126" s="20">
        <v>70</v>
      </c>
      <c r="B126" s="60" t="s">
        <v>657</v>
      </c>
      <c r="C126" s="57" t="s">
        <v>567</v>
      </c>
      <c r="D126" s="28">
        <v>89.974358974358978</v>
      </c>
      <c r="E126" s="28">
        <v>94.871794871794862</v>
      </c>
      <c r="F126" s="9">
        <v>37</v>
      </c>
      <c r="G126" s="9">
        <v>0</v>
      </c>
      <c r="H126" s="28">
        <v>0</v>
      </c>
      <c r="I126" s="9">
        <v>0</v>
      </c>
      <c r="J126" s="25">
        <v>0</v>
      </c>
      <c r="K126" s="15">
        <v>2</v>
      </c>
      <c r="L126" s="46"/>
      <c r="M126" s="44"/>
      <c r="N126" s="32"/>
      <c r="O126" s="21"/>
      <c r="P126" s="9"/>
    </row>
    <row r="127" spans="1:18" ht="15">
      <c r="A127" s="20">
        <v>70</v>
      </c>
      <c r="B127" s="60" t="s">
        <v>658</v>
      </c>
      <c r="C127" s="57" t="s">
        <v>567</v>
      </c>
      <c r="D127" s="28">
        <v>92.365853658536579</v>
      </c>
      <c r="E127" s="28">
        <v>97.560975609756099</v>
      </c>
      <c r="F127" s="9">
        <v>40</v>
      </c>
      <c r="G127" s="9">
        <v>0</v>
      </c>
      <c r="H127" s="28">
        <v>0</v>
      </c>
      <c r="I127" s="9">
        <v>0</v>
      </c>
      <c r="J127" s="25">
        <v>0</v>
      </c>
      <c r="K127" s="15">
        <v>1</v>
      </c>
      <c r="L127" s="46"/>
      <c r="M127" s="44"/>
      <c r="N127" s="32"/>
      <c r="O127" s="21"/>
      <c r="P127" s="9"/>
    </row>
    <row r="128" spans="1:18" ht="15">
      <c r="A128" s="20">
        <v>70</v>
      </c>
      <c r="B128" s="60" t="s">
        <v>659</v>
      </c>
      <c r="C128" s="57" t="s">
        <v>567</v>
      </c>
      <c r="D128" s="28">
        <v>94.285714285714292</v>
      </c>
      <c r="E128" s="28">
        <v>100</v>
      </c>
      <c r="F128" s="9">
        <v>42</v>
      </c>
      <c r="G128" s="9">
        <v>0</v>
      </c>
      <c r="H128" s="28">
        <v>0</v>
      </c>
      <c r="I128" s="9">
        <v>0</v>
      </c>
      <c r="J128" s="25">
        <v>0</v>
      </c>
      <c r="K128" s="15">
        <v>0</v>
      </c>
      <c r="L128" s="46"/>
      <c r="M128" s="44"/>
      <c r="N128" s="32"/>
      <c r="O128" s="21"/>
      <c r="P128" s="9"/>
    </row>
    <row r="129" spans="1:18" ht="15">
      <c r="A129" s="20">
        <v>70</v>
      </c>
      <c r="B129" s="60" t="s">
        <v>660</v>
      </c>
      <c r="C129" s="57" t="s">
        <v>567</v>
      </c>
      <c r="D129" s="28">
        <v>92.651162790697668</v>
      </c>
      <c r="E129" s="28">
        <v>97.674418604651152</v>
      </c>
      <c r="F129" s="9">
        <v>42</v>
      </c>
      <c r="G129" s="9">
        <v>0</v>
      </c>
      <c r="H129" s="28">
        <v>0</v>
      </c>
      <c r="I129" s="9">
        <v>0</v>
      </c>
      <c r="J129" s="25">
        <v>0</v>
      </c>
      <c r="K129" s="15">
        <v>1</v>
      </c>
      <c r="L129" s="46"/>
      <c r="M129" s="44"/>
      <c r="N129" s="32"/>
      <c r="O129" s="21"/>
      <c r="P129" s="9"/>
    </row>
    <row r="130" spans="1:18" ht="15">
      <c r="A130" s="20">
        <v>70</v>
      </c>
      <c r="B130" s="60" t="s">
        <v>661</v>
      </c>
      <c r="C130" s="57" t="s">
        <v>567</v>
      </c>
      <c r="D130" s="28">
        <v>92.681818181818187</v>
      </c>
      <c r="E130" s="28">
        <v>97.727272727272734</v>
      </c>
      <c r="F130" s="9">
        <v>43</v>
      </c>
      <c r="G130" s="9">
        <v>0</v>
      </c>
      <c r="H130" s="28">
        <v>0</v>
      </c>
      <c r="I130" s="9">
        <v>0</v>
      </c>
      <c r="J130" s="25">
        <v>0</v>
      </c>
      <c r="K130" s="15">
        <v>1</v>
      </c>
      <c r="L130" s="46"/>
      <c r="M130" s="44"/>
      <c r="N130" s="32"/>
      <c r="O130" s="21"/>
      <c r="P130" s="9"/>
    </row>
    <row r="131" spans="1:18" ht="15">
      <c r="A131" s="20">
        <v>70</v>
      </c>
      <c r="B131" s="60" t="s">
        <v>662</v>
      </c>
      <c r="C131" s="57" t="s">
        <v>169</v>
      </c>
      <c r="D131" s="28">
        <v>150.36585365853659</v>
      </c>
      <c r="E131" s="28">
        <v>56.097560975609802</v>
      </c>
      <c r="F131" s="9">
        <v>0</v>
      </c>
      <c r="G131" s="9">
        <v>3</v>
      </c>
      <c r="H131" s="28">
        <v>2</v>
      </c>
      <c r="I131" s="9">
        <v>3</v>
      </c>
      <c r="J131" s="25">
        <v>15</v>
      </c>
      <c r="K131" s="15">
        <v>18</v>
      </c>
      <c r="L131" s="46"/>
      <c r="M131" s="44"/>
      <c r="N131" s="32"/>
      <c r="O131" s="21"/>
      <c r="P131" s="9"/>
    </row>
    <row r="132" spans="1:18" ht="15">
      <c r="A132" s="20">
        <v>70</v>
      </c>
      <c r="B132" s="60" t="s">
        <v>663</v>
      </c>
      <c r="C132" s="57" t="s">
        <v>169</v>
      </c>
      <c r="D132" s="28">
        <v>155.92857142857142</v>
      </c>
      <c r="E132" s="28">
        <v>59.523809523809526</v>
      </c>
      <c r="F132" s="9">
        <v>1</v>
      </c>
      <c r="G132" s="9">
        <v>1</v>
      </c>
      <c r="H132" s="28">
        <v>4</v>
      </c>
      <c r="I132" s="9">
        <v>4</v>
      </c>
      <c r="J132" s="9">
        <v>15</v>
      </c>
      <c r="K132" s="15">
        <v>17</v>
      </c>
      <c r="L132" s="46"/>
      <c r="M132" s="44"/>
      <c r="N132" s="32"/>
      <c r="O132" s="21"/>
      <c r="P132" s="9"/>
      <c r="Q132" t="s">
        <v>8</v>
      </c>
      <c r="R132" t="s">
        <v>8</v>
      </c>
    </row>
    <row r="133" spans="1:18" ht="15">
      <c r="A133" s="20">
        <v>70</v>
      </c>
      <c r="B133" s="60" t="s">
        <v>664</v>
      </c>
      <c r="C133" s="57" t="s">
        <v>169</v>
      </c>
      <c r="D133" s="28">
        <v>158.6046511627907</v>
      </c>
      <c r="E133" s="28">
        <v>69.767441860465112</v>
      </c>
      <c r="F133" s="9">
        <v>0</v>
      </c>
      <c r="G133" s="9">
        <v>1</v>
      </c>
      <c r="H133" s="28">
        <v>6</v>
      </c>
      <c r="I133" s="9">
        <v>4</v>
      </c>
      <c r="J133" s="9">
        <v>19</v>
      </c>
      <c r="K133" s="15">
        <v>13</v>
      </c>
      <c r="L133" s="46"/>
      <c r="M133" s="44"/>
      <c r="N133" s="32"/>
      <c r="O133" s="21"/>
      <c r="P133" s="9"/>
    </row>
    <row r="134" spans="1:18" ht="15">
      <c r="A134" s="20">
        <v>70</v>
      </c>
      <c r="B134" s="60" t="s">
        <v>665</v>
      </c>
      <c r="C134" s="57" t="s">
        <v>169</v>
      </c>
      <c r="D134" s="28">
        <v>145.34090909090909</v>
      </c>
      <c r="E134" s="28">
        <v>52.272727272727273</v>
      </c>
      <c r="F134" s="9">
        <v>0</v>
      </c>
      <c r="G134" s="9">
        <v>0</v>
      </c>
      <c r="H134" s="28">
        <v>3</v>
      </c>
      <c r="I134" s="9">
        <v>5</v>
      </c>
      <c r="J134" s="9">
        <v>15</v>
      </c>
      <c r="K134" s="15">
        <v>21</v>
      </c>
      <c r="L134" s="46"/>
      <c r="M134" s="44"/>
      <c r="N134" s="32"/>
      <c r="O134" s="21"/>
      <c r="P134" s="9"/>
    </row>
    <row r="135" spans="1:18" ht="15">
      <c r="A135" s="20">
        <v>70</v>
      </c>
      <c r="B135" s="60" t="s">
        <v>666</v>
      </c>
      <c r="C135" s="57" t="s">
        <v>548</v>
      </c>
      <c r="D135" s="28">
        <v>76.228571428571428</v>
      </c>
      <c r="E135" s="28">
        <v>97.142857142857139</v>
      </c>
      <c r="F135" s="9">
        <v>13</v>
      </c>
      <c r="G135" s="9">
        <v>6</v>
      </c>
      <c r="H135" s="28">
        <v>7</v>
      </c>
      <c r="I135" s="9">
        <v>1</v>
      </c>
      <c r="J135" s="9">
        <v>7</v>
      </c>
      <c r="K135" s="15">
        <v>1</v>
      </c>
      <c r="L135" s="46"/>
      <c r="M135" s="44"/>
      <c r="N135" s="32"/>
      <c r="O135" s="21"/>
      <c r="P135" s="9"/>
      <c r="Q135" t="s">
        <v>8</v>
      </c>
      <c r="R135" t="s">
        <v>8</v>
      </c>
    </row>
    <row r="136" spans="1:18" ht="15">
      <c r="A136" s="20">
        <v>70</v>
      </c>
      <c r="B136" s="60" t="s">
        <v>667</v>
      </c>
      <c r="C136" s="57" t="s">
        <v>548</v>
      </c>
      <c r="D136" s="28">
        <v>84.371428571428567</v>
      </c>
      <c r="E136" s="28">
        <v>100</v>
      </c>
      <c r="F136" s="9">
        <v>14</v>
      </c>
      <c r="G136" s="9">
        <v>12</v>
      </c>
      <c r="H136" s="28">
        <v>4</v>
      </c>
      <c r="I136" s="9">
        <v>3</v>
      </c>
      <c r="J136" s="9">
        <v>2</v>
      </c>
      <c r="K136" s="15">
        <v>0</v>
      </c>
      <c r="L136" s="46"/>
      <c r="M136" s="44"/>
      <c r="N136" s="32"/>
      <c r="O136" s="21"/>
      <c r="P136" s="9"/>
    </row>
    <row r="137" spans="1:18" ht="15">
      <c r="A137" s="20">
        <v>70</v>
      </c>
      <c r="B137" s="60" t="s">
        <v>668</v>
      </c>
      <c r="C137" s="57" t="s">
        <v>548</v>
      </c>
      <c r="D137" s="28">
        <v>154.35</v>
      </c>
      <c r="E137" s="28">
        <v>97.5</v>
      </c>
      <c r="F137" s="9">
        <v>13</v>
      </c>
      <c r="G137" s="9">
        <v>7</v>
      </c>
      <c r="H137" s="28">
        <v>7</v>
      </c>
      <c r="I137" s="9">
        <v>8</v>
      </c>
      <c r="J137" s="9">
        <v>4</v>
      </c>
      <c r="K137" s="9">
        <v>1</v>
      </c>
      <c r="L137" s="63"/>
      <c r="M137" s="44"/>
      <c r="N137" s="32"/>
      <c r="O137" s="21"/>
      <c r="P137" s="9"/>
    </row>
    <row r="138" spans="1:18" ht="15">
      <c r="A138" s="20">
        <v>70</v>
      </c>
      <c r="B138" s="60" t="s">
        <v>669</v>
      </c>
      <c r="C138" s="57" t="s">
        <v>548</v>
      </c>
      <c r="D138" s="28">
        <v>80.236842105263165</v>
      </c>
      <c r="E138" s="28">
        <v>100</v>
      </c>
      <c r="F138" s="9">
        <v>11</v>
      </c>
      <c r="G138" s="9">
        <v>11</v>
      </c>
      <c r="H138" s="28">
        <v>8</v>
      </c>
      <c r="I138" s="9">
        <v>8</v>
      </c>
      <c r="J138" s="9">
        <v>0</v>
      </c>
      <c r="K138" s="9">
        <v>0</v>
      </c>
      <c r="L138" s="63"/>
      <c r="M138" s="44"/>
      <c r="N138" s="32"/>
      <c r="O138" s="21"/>
      <c r="P138" s="9"/>
    </row>
    <row r="139" spans="1:18" ht="15">
      <c r="A139" s="20">
        <v>70</v>
      </c>
      <c r="B139" s="60" t="s">
        <v>670</v>
      </c>
      <c r="C139" s="57" t="s">
        <v>548</v>
      </c>
      <c r="D139" s="28">
        <v>78.263157894736835</v>
      </c>
      <c r="E139" s="28">
        <v>94.73684210526315</v>
      </c>
      <c r="F139" s="9">
        <v>14</v>
      </c>
      <c r="G139" s="9">
        <v>8</v>
      </c>
      <c r="H139" s="28">
        <v>9</v>
      </c>
      <c r="I139" s="9">
        <v>3</v>
      </c>
      <c r="J139" s="9">
        <v>2</v>
      </c>
      <c r="K139" s="9">
        <v>2</v>
      </c>
      <c r="L139" s="63"/>
      <c r="M139" s="44"/>
      <c r="N139" s="32"/>
      <c r="O139" s="21"/>
      <c r="P139" s="9"/>
    </row>
    <row r="140" spans="1:18" ht="15">
      <c r="A140" s="20">
        <v>70</v>
      </c>
      <c r="B140" s="60" t="s">
        <v>671</v>
      </c>
      <c r="C140" s="57" t="s">
        <v>548</v>
      </c>
      <c r="D140" s="28">
        <v>83.263157894736835</v>
      </c>
      <c r="E140" s="28">
        <v>100</v>
      </c>
      <c r="F140" s="9">
        <v>18</v>
      </c>
      <c r="G140" s="9">
        <v>8</v>
      </c>
      <c r="H140" s="28">
        <v>4</v>
      </c>
      <c r="I140" s="9">
        <v>7</v>
      </c>
      <c r="J140" s="9">
        <v>1</v>
      </c>
      <c r="K140" s="9">
        <v>0</v>
      </c>
      <c r="L140" s="63"/>
      <c r="M140" s="44"/>
      <c r="N140" s="32"/>
      <c r="O140" s="21"/>
      <c r="P140" s="9"/>
    </row>
    <row r="141" spans="1:18" ht="15">
      <c r="A141" s="20">
        <v>70</v>
      </c>
      <c r="B141" s="60" t="s">
        <v>751</v>
      </c>
      <c r="C141" s="57" t="s">
        <v>548</v>
      </c>
      <c r="D141" s="28">
        <v>58.05263157894737</v>
      </c>
      <c r="E141" s="28">
        <v>76.31578947368422</v>
      </c>
      <c r="F141" s="9">
        <v>0</v>
      </c>
      <c r="G141" s="9">
        <v>4</v>
      </c>
      <c r="H141" s="28">
        <v>5</v>
      </c>
      <c r="I141" s="9">
        <v>7</v>
      </c>
      <c r="J141" s="9">
        <v>13</v>
      </c>
      <c r="K141" s="9">
        <v>9</v>
      </c>
      <c r="L141" s="63"/>
      <c r="M141" s="44"/>
      <c r="N141" s="32"/>
      <c r="O141" s="21"/>
      <c r="P141" s="9"/>
    </row>
    <row r="142" spans="1:18" ht="15">
      <c r="A142" s="20">
        <v>70</v>
      </c>
      <c r="B142" s="60" t="s">
        <v>672</v>
      </c>
      <c r="C142" s="57" t="s">
        <v>556</v>
      </c>
      <c r="D142" s="28">
        <v>63.176470588235297</v>
      </c>
      <c r="E142" s="28">
        <v>58.82352941176471</v>
      </c>
      <c r="F142" s="9">
        <v>2</v>
      </c>
      <c r="G142" s="9">
        <v>6</v>
      </c>
      <c r="H142" s="28">
        <v>7</v>
      </c>
      <c r="I142" s="9">
        <v>3</v>
      </c>
      <c r="J142" s="9">
        <v>2</v>
      </c>
      <c r="K142" s="9">
        <v>14</v>
      </c>
      <c r="L142" s="63"/>
      <c r="M142" s="45"/>
      <c r="N142" s="33"/>
      <c r="O142" s="34"/>
      <c r="P142" s="24"/>
      <c r="Q142" t="s">
        <v>8</v>
      </c>
      <c r="R142" t="s">
        <v>8</v>
      </c>
    </row>
    <row r="143" spans="1:18" ht="15">
      <c r="A143" s="20">
        <v>70</v>
      </c>
      <c r="B143" s="60" t="s">
        <v>673</v>
      </c>
      <c r="C143" s="57" t="s">
        <v>556</v>
      </c>
      <c r="D143" s="28">
        <v>60.878787878787875</v>
      </c>
      <c r="E143" s="28">
        <v>66.666666666666657</v>
      </c>
      <c r="F143" s="9">
        <v>6</v>
      </c>
      <c r="G143" s="9">
        <v>2</v>
      </c>
      <c r="H143" s="28">
        <v>4</v>
      </c>
      <c r="I143" s="9">
        <v>2</v>
      </c>
      <c r="J143" s="9">
        <v>8</v>
      </c>
      <c r="K143" s="9">
        <v>11</v>
      </c>
      <c r="L143" s="63"/>
      <c r="M143" s="45"/>
      <c r="N143" s="33"/>
      <c r="O143" s="34"/>
      <c r="P143" s="24"/>
    </row>
    <row r="144" spans="1:18" ht="15">
      <c r="A144" s="20">
        <v>70</v>
      </c>
      <c r="B144" s="60" t="s">
        <v>674</v>
      </c>
      <c r="C144" s="57" t="s">
        <v>556</v>
      </c>
      <c r="D144" s="28">
        <v>65.515151515151516</v>
      </c>
      <c r="E144" s="28">
        <v>75.757575757575751</v>
      </c>
      <c r="F144" s="9">
        <v>5</v>
      </c>
      <c r="G144" s="9">
        <v>7</v>
      </c>
      <c r="H144" s="28">
        <v>1</v>
      </c>
      <c r="I144" s="9">
        <v>1</v>
      </c>
      <c r="J144" s="9">
        <v>11</v>
      </c>
      <c r="K144" s="9">
        <v>8</v>
      </c>
      <c r="L144" s="63"/>
      <c r="M144" s="45"/>
      <c r="N144" s="33"/>
      <c r="O144" s="34"/>
      <c r="P144" s="24"/>
    </row>
    <row r="145" spans="1:16" ht="15">
      <c r="A145" s="20">
        <v>70</v>
      </c>
      <c r="B145" s="60" t="s">
        <v>675</v>
      </c>
      <c r="C145" s="57" t="s">
        <v>556</v>
      </c>
      <c r="D145" s="28">
        <v>59.057142857142857</v>
      </c>
      <c r="E145" s="28">
        <v>80</v>
      </c>
      <c r="F145" s="9">
        <v>2</v>
      </c>
      <c r="G145" s="9">
        <v>3</v>
      </c>
      <c r="H145" s="28">
        <v>5</v>
      </c>
      <c r="I145" s="9">
        <v>6</v>
      </c>
      <c r="J145" s="9">
        <v>12</v>
      </c>
      <c r="K145" s="9">
        <v>7</v>
      </c>
      <c r="L145" s="63"/>
      <c r="M145" s="45"/>
      <c r="N145" s="33"/>
      <c r="O145" s="34"/>
      <c r="P145" s="24"/>
    </row>
    <row r="146" spans="1:16" ht="15">
      <c r="A146" s="20">
        <v>70</v>
      </c>
      <c r="B146" s="60" t="s">
        <v>676</v>
      </c>
      <c r="C146" s="57" t="s">
        <v>686</v>
      </c>
      <c r="D146" s="28">
        <v>86.5</v>
      </c>
      <c r="E146" s="28">
        <v>100</v>
      </c>
      <c r="F146" s="9">
        <v>14</v>
      </c>
      <c r="G146" s="9">
        <v>17</v>
      </c>
      <c r="H146" s="28">
        <v>6</v>
      </c>
      <c r="I146" s="9">
        <v>1</v>
      </c>
      <c r="J146" s="9">
        <v>0</v>
      </c>
      <c r="K146" s="9">
        <v>0</v>
      </c>
      <c r="L146" s="63"/>
      <c r="M146" s="45"/>
      <c r="N146" s="33"/>
      <c r="O146" s="34"/>
      <c r="P146" s="24"/>
    </row>
    <row r="147" spans="1:16" ht="15">
      <c r="A147" s="20">
        <v>70</v>
      </c>
      <c r="B147" s="60" t="s">
        <v>677</v>
      </c>
      <c r="C147" s="57" t="s">
        <v>686</v>
      </c>
      <c r="D147" s="28">
        <v>84.44736842105263</v>
      </c>
      <c r="E147" s="28">
        <v>97.368421052631575</v>
      </c>
      <c r="F147" s="9">
        <v>19</v>
      </c>
      <c r="G147" s="9">
        <v>13</v>
      </c>
      <c r="H147" s="28">
        <v>2</v>
      </c>
      <c r="I147" s="9">
        <v>2</v>
      </c>
      <c r="J147" s="9">
        <v>1</v>
      </c>
      <c r="K147" s="9">
        <v>1</v>
      </c>
      <c r="L147" s="63"/>
      <c r="M147" s="45"/>
      <c r="N147" s="33"/>
      <c r="O147" s="34"/>
      <c r="P147" s="24"/>
    </row>
    <row r="148" spans="1:16" ht="15">
      <c r="A148" s="20">
        <v>70</v>
      </c>
      <c r="B148" s="60" t="s">
        <v>678</v>
      </c>
      <c r="C148" s="57" t="s">
        <v>686</v>
      </c>
      <c r="D148" s="28">
        <v>84.275000000000006</v>
      </c>
      <c r="E148" s="28">
        <v>100</v>
      </c>
      <c r="F148" s="9">
        <v>12</v>
      </c>
      <c r="G148" s="9">
        <v>16</v>
      </c>
      <c r="H148" s="28">
        <v>9</v>
      </c>
      <c r="I148" s="9">
        <v>3</v>
      </c>
      <c r="J148" s="9">
        <v>0</v>
      </c>
      <c r="K148" s="9">
        <v>0</v>
      </c>
      <c r="L148" s="63"/>
      <c r="M148" s="45"/>
      <c r="N148" s="33"/>
      <c r="O148" s="34"/>
      <c r="P148" s="24"/>
    </row>
    <row r="149" spans="1:16" ht="15">
      <c r="A149" s="20">
        <v>70</v>
      </c>
      <c r="B149" s="60" t="s">
        <v>679</v>
      </c>
      <c r="C149" s="57" t="s">
        <v>686</v>
      </c>
      <c r="D149" s="28">
        <v>79.051282051282058</v>
      </c>
      <c r="E149" s="28">
        <v>92.307692307692307</v>
      </c>
      <c r="F149" s="9">
        <v>16</v>
      </c>
      <c r="G149" s="9">
        <v>9</v>
      </c>
      <c r="H149" s="28">
        <v>8</v>
      </c>
      <c r="I149" s="9">
        <v>2</v>
      </c>
      <c r="J149" s="9">
        <v>1</v>
      </c>
      <c r="K149" s="9">
        <v>3</v>
      </c>
      <c r="L149" s="63"/>
      <c r="M149" s="45"/>
      <c r="N149" s="33"/>
      <c r="O149" s="34"/>
      <c r="P149" s="24"/>
    </row>
    <row r="150" spans="1:16" ht="15">
      <c r="A150" s="20">
        <v>70</v>
      </c>
      <c r="B150" s="60" t="s">
        <v>680</v>
      </c>
      <c r="C150" s="57" t="s">
        <v>686</v>
      </c>
      <c r="D150" s="28">
        <v>75.424999999999997</v>
      </c>
      <c r="E150" s="28">
        <v>92.5</v>
      </c>
      <c r="F150" s="9">
        <v>11</v>
      </c>
      <c r="G150" s="9">
        <v>14</v>
      </c>
      <c r="H150" s="28">
        <v>4</v>
      </c>
      <c r="I150" s="9">
        <v>4</v>
      </c>
      <c r="J150" s="9">
        <v>4</v>
      </c>
      <c r="K150" s="9">
        <v>3</v>
      </c>
      <c r="L150" s="63"/>
      <c r="M150" s="45"/>
      <c r="N150" s="33"/>
      <c r="O150" s="34"/>
      <c r="P150" s="24"/>
    </row>
    <row r="151" spans="1:16" ht="15">
      <c r="A151" s="20">
        <v>70</v>
      </c>
      <c r="B151" s="60" t="s">
        <v>681</v>
      </c>
      <c r="C151" s="57" t="s">
        <v>686</v>
      </c>
      <c r="D151" s="28">
        <v>81.794871794871796</v>
      </c>
      <c r="E151" s="28">
        <v>94.871794871794862</v>
      </c>
      <c r="F151" s="9">
        <v>21</v>
      </c>
      <c r="G151" s="9">
        <v>3</v>
      </c>
      <c r="H151" s="28">
        <v>8</v>
      </c>
      <c r="I151" s="9">
        <v>4</v>
      </c>
      <c r="J151" s="9">
        <v>1</v>
      </c>
      <c r="K151" s="9">
        <v>2</v>
      </c>
      <c r="L151" s="63"/>
      <c r="M151" s="45"/>
      <c r="N151" s="33"/>
      <c r="O151" s="34"/>
      <c r="P151" s="24"/>
    </row>
    <row r="152" spans="1:16" ht="15">
      <c r="A152" s="20">
        <v>70</v>
      </c>
      <c r="B152" s="60" t="s">
        <v>682</v>
      </c>
      <c r="C152" s="57" t="s">
        <v>686</v>
      </c>
      <c r="D152" s="28">
        <v>71.951219512195124</v>
      </c>
      <c r="E152" s="28">
        <v>97.560975609756099</v>
      </c>
      <c r="F152" s="9">
        <v>7</v>
      </c>
      <c r="G152" s="9">
        <v>5</v>
      </c>
      <c r="H152" s="28">
        <v>14</v>
      </c>
      <c r="I152" s="9">
        <v>7</v>
      </c>
      <c r="J152" s="9">
        <v>7</v>
      </c>
      <c r="K152" s="9">
        <v>1</v>
      </c>
      <c r="L152" s="63"/>
      <c r="M152" s="45"/>
      <c r="N152" s="33"/>
      <c r="O152" s="34"/>
      <c r="P152" s="24"/>
    </row>
    <row r="153" spans="1:16" ht="15">
      <c r="A153" s="20">
        <v>70</v>
      </c>
      <c r="B153" s="60" t="s">
        <v>683</v>
      </c>
      <c r="C153" s="57" t="s">
        <v>686</v>
      </c>
      <c r="D153" s="28">
        <v>83.547619047619051</v>
      </c>
      <c r="E153" s="28">
        <v>100</v>
      </c>
      <c r="F153" s="9">
        <v>17</v>
      </c>
      <c r="G153" s="9">
        <v>12</v>
      </c>
      <c r="H153" s="28">
        <v>9</v>
      </c>
      <c r="I153" s="9">
        <v>1</v>
      </c>
      <c r="J153" s="9">
        <v>3</v>
      </c>
      <c r="K153" s="9">
        <v>0</v>
      </c>
      <c r="L153" s="63"/>
      <c r="M153" s="45"/>
      <c r="N153" s="33"/>
      <c r="O153" s="34"/>
      <c r="P153" s="24"/>
    </row>
    <row r="154" spans="1:16" ht="15">
      <c r="A154" s="20">
        <v>70</v>
      </c>
      <c r="B154" s="60" t="s">
        <v>684</v>
      </c>
      <c r="C154" s="57" t="s">
        <v>686</v>
      </c>
      <c r="D154" s="28">
        <v>68.441860465116278</v>
      </c>
      <c r="E154" s="28">
        <v>97.674418604651152</v>
      </c>
      <c r="F154" s="9">
        <v>7</v>
      </c>
      <c r="G154" s="9">
        <v>3</v>
      </c>
      <c r="H154" s="9">
        <v>10</v>
      </c>
      <c r="I154" s="9">
        <v>10</v>
      </c>
      <c r="J154" s="9">
        <v>12</v>
      </c>
      <c r="K154" s="9">
        <v>1</v>
      </c>
      <c r="L154" s="63"/>
      <c r="M154" s="44"/>
      <c r="N154" s="32"/>
      <c r="O154" s="21"/>
      <c r="P154" s="9"/>
    </row>
    <row r="155" spans="1:16" ht="15">
      <c r="A155" s="20">
        <v>70</v>
      </c>
      <c r="B155" s="60" t="s">
        <v>685</v>
      </c>
      <c r="C155" s="57" t="s">
        <v>686</v>
      </c>
      <c r="D155" s="28">
        <v>65.431818181818187</v>
      </c>
      <c r="E155" s="28">
        <v>97.727272727272734</v>
      </c>
      <c r="F155" s="9">
        <v>4</v>
      </c>
      <c r="G155" s="9">
        <v>5</v>
      </c>
      <c r="H155" s="9">
        <v>5</v>
      </c>
      <c r="I155" s="9">
        <v>15</v>
      </c>
      <c r="J155" s="9">
        <v>14</v>
      </c>
      <c r="K155" s="9">
        <v>1</v>
      </c>
      <c r="L155" s="63"/>
      <c r="M155" s="44"/>
      <c r="N155" s="32"/>
      <c r="O155" s="21"/>
      <c r="P155" s="9"/>
    </row>
    <row r="156" spans="1:16" ht="15">
      <c r="A156" s="20">
        <v>70</v>
      </c>
      <c r="B156" s="60" t="s">
        <v>687</v>
      </c>
      <c r="C156" s="57" t="s">
        <v>516</v>
      </c>
      <c r="D156" s="28">
        <v>69.39473684210526</v>
      </c>
      <c r="E156" s="28">
        <v>100</v>
      </c>
      <c r="F156" s="9">
        <v>7</v>
      </c>
      <c r="G156" s="9">
        <v>3</v>
      </c>
      <c r="H156" s="9">
        <v>6</v>
      </c>
      <c r="I156" s="9">
        <v>11</v>
      </c>
      <c r="J156" s="9">
        <v>11</v>
      </c>
      <c r="K156" s="9">
        <v>0</v>
      </c>
      <c r="L156" s="63"/>
      <c r="M156" s="44"/>
      <c r="N156" s="32"/>
      <c r="O156" s="21"/>
      <c r="P156" s="9"/>
    </row>
    <row r="157" spans="1:16" ht="15">
      <c r="A157" s="20">
        <v>70</v>
      </c>
      <c r="B157" s="60" t="s">
        <v>692</v>
      </c>
      <c r="C157" s="57" t="s">
        <v>699</v>
      </c>
      <c r="D157" s="28">
        <v>66.131578947368425</v>
      </c>
      <c r="E157" s="28">
        <v>100</v>
      </c>
      <c r="F157" s="9">
        <v>6</v>
      </c>
      <c r="G157" s="9">
        <v>2</v>
      </c>
      <c r="H157" s="9">
        <v>6</v>
      </c>
      <c r="I157" s="9">
        <v>7</v>
      </c>
      <c r="J157" s="9">
        <v>17</v>
      </c>
      <c r="K157" s="9">
        <v>0</v>
      </c>
      <c r="L157" s="63"/>
      <c r="M157" s="44"/>
      <c r="N157" s="32"/>
      <c r="O157" s="21"/>
      <c r="P157" s="9"/>
    </row>
    <row r="158" spans="1:16" ht="15">
      <c r="A158" s="20">
        <v>70</v>
      </c>
      <c r="B158" s="60" t="s">
        <v>693</v>
      </c>
      <c r="C158" s="57" t="s">
        <v>516</v>
      </c>
      <c r="D158" s="28">
        <v>71.44736842105263</v>
      </c>
      <c r="E158" s="28">
        <v>89.473684210526315</v>
      </c>
      <c r="F158" s="9">
        <v>11</v>
      </c>
      <c r="G158" s="9">
        <v>7</v>
      </c>
      <c r="H158" s="9">
        <v>4</v>
      </c>
      <c r="I158" s="9">
        <v>4</v>
      </c>
      <c r="J158" s="9">
        <v>8</v>
      </c>
      <c r="K158" s="9">
        <v>4</v>
      </c>
      <c r="L158" s="63"/>
      <c r="M158" s="44"/>
      <c r="N158" s="32"/>
      <c r="O158" s="21"/>
      <c r="P158" s="9"/>
    </row>
    <row r="159" spans="1:16" ht="15">
      <c r="A159" s="20">
        <v>70</v>
      </c>
      <c r="B159" s="60" t="s">
        <v>694</v>
      </c>
      <c r="C159" s="57" t="s">
        <v>699</v>
      </c>
      <c r="D159" s="28">
        <v>69.631578947368425</v>
      </c>
      <c r="E159" s="28">
        <v>89.473684210526315</v>
      </c>
      <c r="F159" s="9">
        <v>9</v>
      </c>
      <c r="G159" s="9">
        <v>5</v>
      </c>
      <c r="H159" s="9">
        <v>6</v>
      </c>
      <c r="I159" s="9">
        <v>9</v>
      </c>
      <c r="J159" s="9">
        <v>5</v>
      </c>
      <c r="K159" s="9">
        <v>4</v>
      </c>
      <c r="L159" s="63"/>
      <c r="M159" s="44"/>
      <c r="N159" s="32"/>
      <c r="O159" s="21"/>
      <c r="P159" s="9"/>
    </row>
    <row r="160" spans="1:16" ht="15">
      <c r="A160" s="20">
        <v>70</v>
      </c>
      <c r="B160" s="60" t="s">
        <v>695</v>
      </c>
      <c r="C160" s="57" t="s">
        <v>516</v>
      </c>
      <c r="D160" s="28">
        <v>72.5</v>
      </c>
      <c r="E160" s="28">
        <v>84.210526315789465</v>
      </c>
      <c r="F160" s="9">
        <v>9</v>
      </c>
      <c r="G160" s="9">
        <v>9</v>
      </c>
      <c r="H160" s="9">
        <v>6</v>
      </c>
      <c r="I160" s="9">
        <v>2</v>
      </c>
      <c r="J160" s="9">
        <v>6</v>
      </c>
      <c r="K160" s="9">
        <v>6</v>
      </c>
      <c r="L160" s="63"/>
      <c r="M160" s="44"/>
      <c r="N160" s="32"/>
      <c r="O160" s="21"/>
      <c r="P160" s="9"/>
    </row>
    <row r="161" spans="1:16" ht="15">
      <c r="A161" s="20">
        <v>70</v>
      </c>
      <c r="B161" s="60" t="s">
        <v>696</v>
      </c>
      <c r="C161" s="57" t="s">
        <v>699</v>
      </c>
      <c r="D161" s="28">
        <v>66.28947368421052</v>
      </c>
      <c r="E161" s="28">
        <v>86.842105263157904</v>
      </c>
      <c r="F161" s="9">
        <v>2</v>
      </c>
      <c r="G161" s="9">
        <v>5</v>
      </c>
      <c r="H161" s="9">
        <v>10</v>
      </c>
      <c r="I161" s="9">
        <v>9</v>
      </c>
      <c r="J161" s="9">
        <v>7</v>
      </c>
      <c r="K161" s="9">
        <v>5</v>
      </c>
      <c r="L161" s="63"/>
      <c r="M161" s="44"/>
      <c r="N161" s="32"/>
      <c r="O161" s="21"/>
      <c r="P161" s="9"/>
    </row>
    <row r="162" spans="1:16" ht="15">
      <c r="A162" s="20">
        <v>70</v>
      </c>
      <c r="B162" s="60" t="s">
        <v>697</v>
      </c>
      <c r="C162" s="57" t="s">
        <v>516</v>
      </c>
      <c r="D162" s="28">
        <v>61.236842105263158</v>
      </c>
      <c r="E162" s="28">
        <v>81.578947368421055</v>
      </c>
      <c r="F162" s="9">
        <v>3</v>
      </c>
      <c r="G162" s="9">
        <v>4</v>
      </c>
      <c r="H162" s="9">
        <v>4</v>
      </c>
      <c r="I162" s="9">
        <v>4</v>
      </c>
      <c r="J162" s="9">
        <v>16</v>
      </c>
      <c r="K162" s="9">
        <v>7</v>
      </c>
      <c r="L162" s="63"/>
      <c r="M162" s="44"/>
      <c r="N162" s="32"/>
      <c r="O162" s="21"/>
      <c r="P162" s="9"/>
    </row>
    <row r="163" spans="1:16" ht="15">
      <c r="A163" s="20">
        <v>70</v>
      </c>
      <c r="B163" s="60" t="s">
        <v>698</v>
      </c>
      <c r="C163" s="57" t="s">
        <v>699</v>
      </c>
      <c r="D163" s="28">
        <v>61.5</v>
      </c>
      <c r="E163" s="28">
        <v>89.473684210526315</v>
      </c>
      <c r="F163" s="9">
        <v>1</v>
      </c>
      <c r="G163" s="9">
        <v>3</v>
      </c>
      <c r="H163" s="9">
        <v>6</v>
      </c>
      <c r="I163" s="9">
        <v>8</v>
      </c>
      <c r="J163" s="9">
        <v>16</v>
      </c>
      <c r="K163" s="9">
        <v>4</v>
      </c>
      <c r="L163" s="63"/>
      <c r="M163" s="44"/>
      <c r="N163" s="32"/>
      <c r="O163" s="21"/>
      <c r="P163" s="9"/>
    </row>
    <row r="164" spans="1:16" ht="15">
      <c r="A164" s="20">
        <v>70</v>
      </c>
      <c r="B164" s="60" t="s">
        <v>700</v>
      </c>
      <c r="C164" s="57" t="s">
        <v>516</v>
      </c>
      <c r="D164" s="28">
        <v>73.525000000000006</v>
      </c>
      <c r="E164" s="28">
        <v>95</v>
      </c>
      <c r="F164" s="9">
        <v>11</v>
      </c>
      <c r="G164" s="9">
        <v>2</v>
      </c>
      <c r="H164" s="9">
        <v>9</v>
      </c>
      <c r="I164" s="9">
        <v>10</v>
      </c>
      <c r="J164" s="9">
        <v>6</v>
      </c>
      <c r="K164" s="9">
        <v>2</v>
      </c>
      <c r="L164" s="63"/>
      <c r="M164" s="44"/>
      <c r="N164" s="32"/>
      <c r="O164" s="21"/>
      <c r="P164" s="9"/>
    </row>
    <row r="165" spans="1:16" ht="15">
      <c r="A165" s="20">
        <v>70</v>
      </c>
      <c r="B165" s="60" t="s">
        <v>701</v>
      </c>
      <c r="C165" s="57" t="s">
        <v>699</v>
      </c>
      <c r="D165" s="28">
        <v>67.075000000000003</v>
      </c>
      <c r="E165" s="28">
        <v>87.5</v>
      </c>
      <c r="F165" s="9">
        <v>8</v>
      </c>
      <c r="G165" s="9">
        <v>4</v>
      </c>
      <c r="H165" s="9">
        <v>1</v>
      </c>
      <c r="I165" s="9">
        <v>9</v>
      </c>
      <c r="J165" s="9">
        <v>13</v>
      </c>
      <c r="K165" s="9">
        <v>5</v>
      </c>
      <c r="L165" s="63"/>
      <c r="M165" s="44"/>
      <c r="N165" s="32"/>
      <c r="O165" s="21"/>
      <c r="P165" s="9"/>
    </row>
    <row r="166" spans="1:16" ht="15">
      <c r="A166" s="20">
        <v>70</v>
      </c>
      <c r="B166" s="60" t="s">
        <v>702</v>
      </c>
      <c r="C166" s="57" t="s">
        <v>516</v>
      </c>
      <c r="D166" s="28">
        <v>64.307692307692307</v>
      </c>
      <c r="E166" s="28">
        <v>76.923076923076934</v>
      </c>
      <c r="F166" s="9">
        <v>7</v>
      </c>
      <c r="G166" s="9">
        <v>6</v>
      </c>
      <c r="H166" s="9">
        <v>6</v>
      </c>
      <c r="I166" s="9">
        <v>4</v>
      </c>
      <c r="J166" s="9">
        <v>7</v>
      </c>
      <c r="K166" s="9">
        <v>9</v>
      </c>
      <c r="L166" s="63"/>
      <c r="M166" s="44"/>
      <c r="N166" s="32"/>
      <c r="O166" s="21"/>
      <c r="P166" s="9"/>
    </row>
    <row r="167" spans="1:16" ht="15">
      <c r="A167" s="20">
        <v>70</v>
      </c>
      <c r="B167" s="60" t="s">
        <v>703</v>
      </c>
      <c r="C167" s="57" t="s">
        <v>699</v>
      </c>
      <c r="D167" s="28">
        <v>59.179487179487182</v>
      </c>
      <c r="E167" s="28">
        <v>79.487179487179489</v>
      </c>
      <c r="F167" s="9">
        <v>3</v>
      </c>
      <c r="G167" s="9">
        <v>3</v>
      </c>
      <c r="H167" s="9">
        <v>6</v>
      </c>
      <c r="I167" s="9">
        <v>4</v>
      </c>
      <c r="J167" s="9">
        <v>15</v>
      </c>
      <c r="K167" s="9">
        <v>8</v>
      </c>
      <c r="L167" s="63"/>
      <c r="M167" s="44"/>
      <c r="N167" s="32"/>
      <c r="O167" s="21"/>
      <c r="P167" s="9"/>
    </row>
    <row r="168" spans="1:16" ht="15">
      <c r="A168" s="20">
        <v>70</v>
      </c>
      <c r="B168" s="60" t="s">
        <v>704</v>
      </c>
      <c r="C168" s="57" t="s">
        <v>516</v>
      </c>
      <c r="D168" s="28">
        <v>61.424999999999997</v>
      </c>
      <c r="E168" s="28">
        <v>75</v>
      </c>
      <c r="F168" s="9">
        <v>7</v>
      </c>
      <c r="G168" s="9">
        <v>3</v>
      </c>
      <c r="H168" s="9">
        <v>4</v>
      </c>
      <c r="I168" s="9">
        <v>8</v>
      </c>
      <c r="J168" s="9">
        <v>8</v>
      </c>
      <c r="K168" s="9">
        <v>10</v>
      </c>
      <c r="L168" s="63"/>
      <c r="M168" s="44"/>
      <c r="N168" s="32"/>
      <c r="O168" s="21"/>
      <c r="P168" s="9"/>
    </row>
    <row r="169" spans="1:16" ht="15">
      <c r="A169" s="20">
        <v>70</v>
      </c>
      <c r="B169" s="60" t="s">
        <v>705</v>
      </c>
      <c r="C169" s="57" t="s">
        <v>699</v>
      </c>
      <c r="D169" s="28">
        <v>52.475000000000001</v>
      </c>
      <c r="E169" s="28">
        <v>57.499999999999993</v>
      </c>
      <c r="F169" s="9">
        <v>2</v>
      </c>
      <c r="G169" s="9">
        <v>4</v>
      </c>
      <c r="H169" s="9">
        <v>2</v>
      </c>
      <c r="I169" s="9">
        <v>5</v>
      </c>
      <c r="J169" s="9">
        <v>10</v>
      </c>
      <c r="K169" s="9">
        <v>17</v>
      </c>
      <c r="L169" s="64"/>
      <c r="M169" s="65"/>
      <c r="N169" s="66"/>
      <c r="O169" s="67"/>
      <c r="P169" s="16"/>
    </row>
    <row r="170" spans="1:16" ht="15">
      <c r="A170" s="20">
        <v>70</v>
      </c>
      <c r="B170" s="60" t="s">
        <v>706</v>
      </c>
      <c r="C170" s="57" t="s">
        <v>516</v>
      </c>
      <c r="D170" s="28">
        <v>65.564102564102569</v>
      </c>
      <c r="E170" s="28">
        <v>74.358974358974365</v>
      </c>
      <c r="F170" s="9">
        <v>12</v>
      </c>
      <c r="G170" s="9">
        <v>3</v>
      </c>
      <c r="H170" s="9">
        <v>3</v>
      </c>
      <c r="I170" s="9">
        <v>2</v>
      </c>
      <c r="J170" s="9">
        <v>9</v>
      </c>
      <c r="K170" s="9">
        <v>10</v>
      </c>
      <c r="L170" s="64"/>
      <c r="M170" s="65"/>
      <c r="N170" s="66"/>
      <c r="O170" s="67"/>
      <c r="P170" s="16"/>
    </row>
    <row r="171" spans="1:16" ht="15">
      <c r="A171" s="20">
        <v>70</v>
      </c>
      <c r="B171" s="60" t="s">
        <v>707</v>
      </c>
      <c r="C171" s="57" t="s">
        <v>699</v>
      </c>
      <c r="D171" s="28">
        <v>62.410256410256409</v>
      </c>
      <c r="E171" s="28">
        <v>74.358974358974365</v>
      </c>
      <c r="F171" s="9">
        <v>7</v>
      </c>
      <c r="G171" s="9">
        <v>4</v>
      </c>
      <c r="H171" s="9">
        <v>3</v>
      </c>
      <c r="I171" s="9">
        <v>5</v>
      </c>
      <c r="J171" s="9">
        <v>10</v>
      </c>
      <c r="K171" s="9">
        <v>10</v>
      </c>
      <c r="L171" s="64"/>
      <c r="M171" s="65"/>
      <c r="N171" s="66"/>
      <c r="O171" s="67"/>
      <c r="P171" s="16"/>
    </row>
    <row r="172" spans="1:16" ht="15">
      <c r="A172" s="20">
        <v>70</v>
      </c>
      <c r="B172" s="60" t="s">
        <v>708</v>
      </c>
      <c r="C172" s="57" t="s">
        <v>516</v>
      </c>
      <c r="D172" s="28">
        <v>67.829268292682926</v>
      </c>
      <c r="E172" s="28">
        <v>87.804878048780495</v>
      </c>
      <c r="F172" s="9">
        <v>7</v>
      </c>
      <c r="G172" s="9">
        <v>6</v>
      </c>
      <c r="H172" s="9">
        <v>8</v>
      </c>
      <c r="I172" s="9">
        <v>8</v>
      </c>
      <c r="J172" s="9">
        <v>7</v>
      </c>
      <c r="K172" s="9">
        <v>5</v>
      </c>
      <c r="L172" s="64"/>
      <c r="M172" s="65"/>
      <c r="N172" s="66"/>
      <c r="O172" s="67"/>
      <c r="P172" s="16"/>
    </row>
    <row r="173" spans="1:16" ht="15">
      <c r="A173" s="20">
        <v>70</v>
      </c>
      <c r="B173" s="60" t="s">
        <v>709</v>
      </c>
      <c r="C173" s="57" t="s">
        <v>699</v>
      </c>
      <c r="D173" s="28">
        <v>67.439024390243901</v>
      </c>
      <c r="E173" s="28">
        <v>87.804878048780495</v>
      </c>
      <c r="F173" s="9">
        <v>5</v>
      </c>
      <c r="G173" s="9">
        <v>8</v>
      </c>
      <c r="H173" s="9">
        <v>7</v>
      </c>
      <c r="I173" s="9">
        <v>7</v>
      </c>
      <c r="J173" s="9">
        <v>9</v>
      </c>
      <c r="K173" s="9">
        <v>5</v>
      </c>
      <c r="L173" s="64"/>
      <c r="M173" s="65"/>
      <c r="N173" s="66"/>
      <c r="O173" s="67"/>
      <c r="P173" s="16"/>
    </row>
    <row r="174" spans="1:16" ht="15">
      <c r="A174" s="20">
        <v>70</v>
      </c>
      <c r="B174" s="60" t="s">
        <v>710</v>
      </c>
      <c r="C174" s="57" t="s">
        <v>516</v>
      </c>
      <c r="D174" s="28">
        <v>66.714285714285708</v>
      </c>
      <c r="E174" s="28">
        <v>83.333333333333343</v>
      </c>
      <c r="F174" s="9">
        <v>8</v>
      </c>
      <c r="G174" s="9">
        <v>3</v>
      </c>
      <c r="H174" s="9">
        <v>9</v>
      </c>
      <c r="I174" s="9">
        <v>5</v>
      </c>
      <c r="J174" s="9">
        <v>10</v>
      </c>
      <c r="K174" s="9">
        <v>7</v>
      </c>
      <c r="L174" s="64"/>
      <c r="M174" s="65"/>
      <c r="N174" s="66"/>
      <c r="O174" s="67"/>
      <c r="P174" s="16"/>
    </row>
    <row r="175" spans="1:16" ht="15">
      <c r="A175" s="20">
        <v>70</v>
      </c>
      <c r="B175" s="60" t="s">
        <v>711</v>
      </c>
      <c r="C175" s="57" t="s">
        <v>699</v>
      </c>
      <c r="D175" s="28">
        <v>65.523809523809518</v>
      </c>
      <c r="E175" s="28">
        <v>85.714285714285708</v>
      </c>
      <c r="F175" s="9">
        <v>8</v>
      </c>
      <c r="G175" s="9">
        <v>4</v>
      </c>
      <c r="H175" s="9">
        <v>6</v>
      </c>
      <c r="I175" s="9">
        <v>3</v>
      </c>
      <c r="J175" s="9">
        <v>15</v>
      </c>
      <c r="K175" s="9">
        <v>6</v>
      </c>
      <c r="L175" s="64"/>
      <c r="M175" s="65"/>
      <c r="N175" s="66"/>
      <c r="O175" s="67"/>
      <c r="P175" s="16"/>
    </row>
    <row r="176" spans="1:16" ht="15">
      <c r="A176" s="20">
        <v>70</v>
      </c>
      <c r="B176" s="60" t="s">
        <v>712</v>
      </c>
      <c r="C176" s="57" t="s">
        <v>516</v>
      </c>
      <c r="D176" s="28">
        <v>62.604651162790695</v>
      </c>
      <c r="E176" s="28">
        <v>83.720930232558146</v>
      </c>
      <c r="F176" s="9">
        <v>2</v>
      </c>
      <c r="G176" s="9">
        <v>8</v>
      </c>
      <c r="H176" s="9">
        <v>7</v>
      </c>
      <c r="I176" s="9">
        <v>7</v>
      </c>
      <c r="J176" s="9">
        <v>12</v>
      </c>
      <c r="K176" s="9">
        <v>7</v>
      </c>
      <c r="L176" s="64"/>
      <c r="M176" s="65"/>
      <c r="N176" s="66"/>
      <c r="O176" s="67"/>
      <c r="P176" s="16"/>
    </row>
    <row r="177" spans="1:16" ht="15">
      <c r="A177" s="20">
        <v>70</v>
      </c>
      <c r="B177" s="60" t="s">
        <v>713</v>
      </c>
      <c r="C177" s="57" t="s">
        <v>699</v>
      </c>
      <c r="D177" s="28">
        <v>63.604651162790695</v>
      </c>
      <c r="E177" s="28">
        <v>83.720930232558146</v>
      </c>
      <c r="F177" s="9">
        <v>4</v>
      </c>
      <c r="G177" s="9">
        <v>8</v>
      </c>
      <c r="H177" s="9">
        <v>6</v>
      </c>
      <c r="I177" s="9">
        <v>4</v>
      </c>
      <c r="J177" s="9">
        <v>14</v>
      </c>
      <c r="K177" s="9">
        <v>7</v>
      </c>
      <c r="L177" s="64"/>
      <c r="M177" s="65"/>
      <c r="N177" s="66"/>
      <c r="O177" s="67"/>
      <c r="P177" s="16"/>
    </row>
    <row r="178" spans="1:16" ht="15">
      <c r="A178" s="20">
        <v>70</v>
      </c>
      <c r="B178" s="60" t="s">
        <v>714</v>
      </c>
      <c r="C178" s="57" t="s">
        <v>516</v>
      </c>
      <c r="D178" s="28">
        <v>62</v>
      </c>
      <c r="E178" s="28">
        <v>79.545454545454547</v>
      </c>
      <c r="F178" s="9">
        <v>3</v>
      </c>
      <c r="G178" s="9">
        <v>5</v>
      </c>
      <c r="H178" s="9">
        <v>9</v>
      </c>
      <c r="I178" s="9">
        <v>5</v>
      </c>
      <c r="J178" s="9">
        <v>13</v>
      </c>
      <c r="K178" s="9">
        <v>9</v>
      </c>
      <c r="L178" s="64"/>
      <c r="M178" s="65"/>
      <c r="N178" s="66"/>
      <c r="O178" s="67"/>
      <c r="P178" s="16"/>
    </row>
    <row r="179" spans="1:16" ht="15">
      <c r="A179" s="20">
        <v>70</v>
      </c>
      <c r="B179" s="60" t="s">
        <v>715</v>
      </c>
      <c r="C179" s="57" t="s">
        <v>699</v>
      </c>
      <c r="D179" s="28">
        <v>63.727272727272727</v>
      </c>
      <c r="E179" s="28">
        <v>79.545454545454547</v>
      </c>
      <c r="F179" s="9">
        <v>2</v>
      </c>
      <c r="G179" s="9">
        <v>11</v>
      </c>
      <c r="H179" s="9">
        <v>6</v>
      </c>
      <c r="I179" s="9">
        <v>7</v>
      </c>
      <c r="J179" s="9">
        <v>9</v>
      </c>
      <c r="K179" s="9">
        <v>9</v>
      </c>
      <c r="L179" s="64"/>
      <c r="M179" s="65"/>
      <c r="N179" s="66"/>
      <c r="O179" s="67"/>
      <c r="P179" s="16"/>
    </row>
    <row r="180" spans="1:16">
      <c r="A180" s="20">
        <v>70</v>
      </c>
      <c r="B180" s="60" t="s">
        <v>688</v>
      </c>
      <c r="C180" s="57" t="s">
        <v>406</v>
      </c>
      <c r="D180" s="28">
        <v>99.487804878048777</v>
      </c>
      <c r="E180" s="28">
        <v>53.658536585365859</v>
      </c>
      <c r="F180" s="9">
        <v>1</v>
      </c>
      <c r="G180" s="9">
        <v>2</v>
      </c>
      <c r="H180" s="9">
        <v>4</v>
      </c>
      <c r="I180" s="9">
        <v>3</v>
      </c>
      <c r="J180" s="9">
        <v>12</v>
      </c>
      <c r="K180" s="9">
        <v>19</v>
      </c>
      <c r="M180">
        <f>SUM(M10:M154)</f>
        <v>2867</v>
      </c>
      <c r="N180">
        <f>SUM(N10:N154)</f>
        <v>4464</v>
      </c>
    </row>
    <row r="181" spans="1:16">
      <c r="A181" s="20">
        <v>70</v>
      </c>
      <c r="B181" s="60" t="s">
        <v>689</v>
      </c>
      <c r="C181" s="57" t="s">
        <v>406</v>
      </c>
      <c r="D181" s="28">
        <v>103.66666666666667</v>
      </c>
      <c r="E181" s="28">
        <v>47.619047619047613</v>
      </c>
      <c r="F181" s="9">
        <v>1</v>
      </c>
      <c r="G181" s="9">
        <v>3</v>
      </c>
      <c r="H181" s="9">
        <v>2</v>
      </c>
      <c r="I181" s="9">
        <v>7</v>
      </c>
      <c r="J181" s="9">
        <v>7</v>
      </c>
      <c r="K181" s="9">
        <v>22</v>
      </c>
    </row>
    <row r="182" spans="1:16">
      <c r="A182" s="20">
        <v>70</v>
      </c>
      <c r="B182" s="60" t="s">
        <v>690</v>
      </c>
      <c r="C182" s="57" t="s">
        <v>406</v>
      </c>
      <c r="D182" s="28">
        <v>100.02325581395348</v>
      </c>
      <c r="E182" s="28">
        <v>60.465116279069761</v>
      </c>
      <c r="F182" s="9">
        <v>0</v>
      </c>
      <c r="G182" s="9">
        <v>3</v>
      </c>
      <c r="H182" s="9">
        <v>3</v>
      </c>
      <c r="I182" s="9">
        <v>7</v>
      </c>
      <c r="J182" s="9">
        <v>13</v>
      </c>
      <c r="K182" s="9">
        <v>17</v>
      </c>
    </row>
    <row r="183" spans="1:16">
      <c r="A183" s="20">
        <v>70</v>
      </c>
      <c r="B183" s="60" t="s">
        <v>691</v>
      </c>
      <c r="C183" s="57" t="s">
        <v>406</v>
      </c>
      <c r="D183" s="28">
        <v>102.11363636363636</v>
      </c>
      <c r="E183" s="28">
        <v>68.181818181818173</v>
      </c>
      <c r="F183" s="9">
        <v>1</v>
      </c>
      <c r="G183" s="9">
        <v>2</v>
      </c>
      <c r="H183" s="9">
        <v>2</v>
      </c>
      <c r="I183" s="9">
        <v>4</v>
      </c>
      <c r="J183" s="9">
        <v>21</v>
      </c>
      <c r="K183" s="9">
        <v>14</v>
      </c>
    </row>
    <row r="184" spans="1:16">
      <c r="A184" s="20">
        <v>70</v>
      </c>
      <c r="B184" s="60" t="s">
        <v>717</v>
      </c>
      <c r="C184" s="57" t="s">
        <v>716</v>
      </c>
      <c r="D184" s="28">
        <v>95.088235294117652</v>
      </c>
      <c r="E184" s="28">
        <v>100</v>
      </c>
      <c r="F184" s="9">
        <v>34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</row>
    <row r="185" spans="1:16">
      <c r="A185" s="20">
        <v>70</v>
      </c>
      <c r="B185" s="60" t="s">
        <v>718</v>
      </c>
      <c r="C185" s="57" t="s">
        <v>716</v>
      </c>
      <c r="D185" s="28">
        <v>94.969696969696969</v>
      </c>
      <c r="E185" s="28">
        <v>100</v>
      </c>
      <c r="F185" s="9">
        <v>33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</row>
    <row r="186" spans="1:16">
      <c r="A186" s="20">
        <v>70</v>
      </c>
      <c r="B186" s="60" t="s">
        <v>719</v>
      </c>
      <c r="C186" s="57" t="s">
        <v>716</v>
      </c>
      <c r="D186" s="28">
        <v>95.060606060606062</v>
      </c>
      <c r="E186" s="28">
        <v>100</v>
      </c>
      <c r="F186" s="9">
        <v>33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</row>
    <row r="187" spans="1:16">
      <c r="A187" s="20">
        <v>70</v>
      </c>
      <c r="B187" s="60" t="s">
        <v>720</v>
      </c>
      <c r="C187" s="57" t="s">
        <v>716</v>
      </c>
      <c r="D187" s="28">
        <v>95.142857142857139</v>
      </c>
      <c r="E187" s="28">
        <v>100</v>
      </c>
      <c r="F187" s="9">
        <v>35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</row>
    <row r="188" spans="1:16">
      <c r="A188" s="20">
        <v>70</v>
      </c>
      <c r="B188" s="60" t="s">
        <v>721</v>
      </c>
      <c r="C188" s="57" t="s">
        <v>716</v>
      </c>
      <c r="D188" s="28">
        <v>94.361111111111114</v>
      </c>
      <c r="E188" s="28">
        <v>100</v>
      </c>
      <c r="F188" s="9">
        <v>36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</row>
    <row r="189" spans="1:16">
      <c r="A189" s="20">
        <v>70</v>
      </c>
      <c r="B189" s="60" t="s">
        <v>722</v>
      </c>
      <c r="C189" s="57" t="s">
        <v>716</v>
      </c>
      <c r="D189" s="28">
        <v>94.657142857142858</v>
      </c>
      <c r="E189" s="28">
        <v>100</v>
      </c>
      <c r="F189" s="9">
        <v>35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</row>
    <row r="190" spans="1:16">
      <c r="A190" s="20">
        <v>70</v>
      </c>
      <c r="B190" s="60" t="s">
        <v>723</v>
      </c>
      <c r="C190" s="57" t="s">
        <v>716</v>
      </c>
      <c r="D190" s="28">
        <v>93.285714285714292</v>
      </c>
      <c r="E190" s="28">
        <v>100</v>
      </c>
      <c r="F190" s="9">
        <v>34</v>
      </c>
      <c r="G190" s="9">
        <v>0</v>
      </c>
      <c r="H190" s="9">
        <v>0</v>
      </c>
      <c r="I190" s="9">
        <v>0</v>
      </c>
      <c r="J190" s="9">
        <v>1</v>
      </c>
      <c r="K190" s="9">
        <v>0</v>
      </c>
    </row>
    <row r="191" spans="1:16">
      <c r="A191" s="20">
        <v>70</v>
      </c>
      <c r="B191" s="60" t="s">
        <v>724</v>
      </c>
      <c r="C191" s="57" t="s">
        <v>716</v>
      </c>
      <c r="D191" s="28">
        <v>94.48571428571428</v>
      </c>
      <c r="E191" s="28">
        <v>100</v>
      </c>
      <c r="F191" s="9">
        <v>35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</row>
    <row r="192" spans="1:16">
      <c r="A192" s="20">
        <v>70</v>
      </c>
      <c r="B192" s="60" t="s">
        <v>725</v>
      </c>
      <c r="C192" s="57" t="s">
        <v>716</v>
      </c>
      <c r="D192" s="28">
        <v>94.236842105263165</v>
      </c>
      <c r="E192" s="28">
        <v>100</v>
      </c>
      <c r="F192" s="9">
        <v>38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1:11">
      <c r="A193" s="20">
        <v>70</v>
      </c>
      <c r="B193" s="60" t="s">
        <v>726</v>
      </c>
      <c r="C193" s="57" t="s">
        <v>716</v>
      </c>
      <c r="D193" s="28">
        <v>92.868421052631575</v>
      </c>
      <c r="E193" s="28">
        <v>97.368421052631575</v>
      </c>
      <c r="F193" s="9">
        <v>37</v>
      </c>
      <c r="G193" s="9">
        <v>0</v>
      </c>
      <c r="H193" s="9">
        <v>0</v>
      </c>
      <c r="I193" s="9">
        <v>0</v>
      </c>
      <c r="J193" s="9">
        <v>0</v>
      </c>
      <c r="K193" s="9">
        <v>1</v>
      </c>
    </row>
    <row r="194" spans="1:11">
      <c r="A194" s="20">
        <v>70</v>
      </c>
      <c r="B194" s="60" t="s">
        <v>727</v>
      </c>
      <c r="C194" s="57" t="s">
        <v>716</v>
      </c>
      <c r="D194" s="28">
        <v>94.15789473684211</v>
      </c>
      <c r="E194" s="28">
        <v>100</v>
      </c>
      <c r="F194" s="9">
        <v>38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</row>
    <row r="195" spans="1:11">
      <c r="A195" s="20">
        <v>70</v>
      </c>
      <c r="B195" s="60" t="s">
        <v>728</v>
      </c>
      <c r="C195" s="57" t="s">
        <v>716</v>
      </c>
      <c r="D195" s="28">
        <v>94.526315789473685</v>
      </c>
      <c r="E195" s="28">
        <v>100</v>
      </c>
      <c r="F195" s="9">
        <v>38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</row>
    <row r="196" spans="1:11">
      <c r="A196" s="20">
        <v>70</v>
      </c>
      <c r="B196" s="60" t="s">
        <v>729</v>
      </c>
      <c r="C196" s="57" t="s">
        <v>716</v>
      </c>
      <c r="D196" s="28">
        <v>93.775000000000006</v>
      </c>
      <c r="E196" s="28">
        <v>100</v>
      </c>
      <c r="F196" s="9">
        <v>40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</row>
    <row r="197" spans="1:11">
      <c r="A197" s="20">
        <v>70</v>
      </c>
      <c r="B197" s="60" t="s">
        <v>730</v>
      </c>
      <c r="C197" s="57" t="s">
        <v>716</v>
      </c>
      <c r="D197" s="28">
        <v>93.717948717948715</v>
      </c>
      <c r="E197" s="28">
        <v>100</v>
      </c>
      <c r="F197" s="9">
        <v>39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</row>
    <row r="198" spans="1:11">
      <c r="A198" s="20">
        <v>70</v>
      </c>
      <c r="B198" s="60" t="s">
        <v>731</v>
      </c>
      <c r="C198" s="57" t="s">
        <v>716</v>
      </c>
      <c r="D198" s="28">
        <v>94.4</v>
      </c>
      <c r="E198" s="28">
        <v>100</v>
      </c>
      <c r="F198" s="9">
        <v>40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</row>
    <row r="199" spans="1:11">
      <c r="A199" s="20">
        <v>70</v>
      </c>
      <c r="B199" s="60" t="s">
        <v>732</v>
      </c>
      <c r="C199" s="57" t="s">
        <v>716</v>
      </c>
      <c r="D199" s="28">
        <v>94.102564102564102</v>
      </c>
      <c r="E199" s="28">
        <v>100</v>
      </c>
      <c r="F199" s="9">
        <v>39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</row>
    <row r="200" spans="1:11">
      <c r="A200" s="20">
        <v>70</v>
      </c>
      <c r="B200" s="60" t="s">
        <v>733</v>
      </c>
      <c r="C200" s="57" t="s">
        <v>716</v>
      </c>
      <c r="D200" s="28">
        <v>94.073170731707322</v>
      </c>
      <c r="E200" s="28">
        <v>100</v>
      </c>
      <c r="F200" s="9">
        <v>41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</row>
    <row r="201" spans="1:11">
      <c r="A201" s="20">
        <v>70</v>
      </c>
      <c r="B201" s="60" t="s">
        <v>734</v>
      </c>
      <c r="C201" s="57" t="s">
        <v>716</v>
      </c>
      <c r="D201" s="28">
        <v>94.214285714285708</v>
      </c>
      <c r="E201" s="28">
        <v>100</v>
      </c>
      <c r="F201" s="9">
        <v>42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</row>
    <row r="202" spans="1:11">
      <c r="A202" s="20">
        <v>70</v>
      </c>
      <c r="B202" s="60" t="s">
        <v>735</v>
      </c>
      <c r="C202" s="57" t="s">
        <v>716</v>
      </c>
      <c r="D202" s="28">
        <v>94.325581395348834</v>
      </c>
      <c r="E202" s="28">
        <v>100</v>
      </c>
      <c r="F202" s="9">
        <v>43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</row>
    <row r="203" spans="1:11">
      <c r="A203" s="20">
        <v>70</v>
      </c>
      <c r="B203" s="60" t="s">
        <v>736</v>
      </c>
      <c r="C203" s="57" t="s">
        <v>716</v>
      </c>
      <c r="D203" s="28">
        <v>93.659090909090907</v>
      </c>
      <c r="E203" s="28">
        <v>100</v>
      </c>
      <c r="F203" s="9">
        <v>44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</row>
    <row r="204" spans="1:11" ht="16.5" customHeight="1">
      <c r="A204" s="20">
        <v>70</v>
      </c>
      <c r="B204" s="60" t="s">
        <v>737</v>
      </c>
      <c r="C204" s="57" t="s">
        <v>170</v>
      </c>
      <c r="D204" s="28">
        <v>76.705882352941174</v>
      </c>
      <c r="E204" s="28">
        <v>100</v>
      </c>
      <c r="F204" s="9">
        <v>5</v>
      </c>
      <c r="G204" s="9">
        <v>13</v>
      </c>
      <c r="H204" s="9">
        <v>7</v>
      </c>
      <c r="I204" s="9">
        <v>5</v>
      </c>
      <c r="J204" s="9">
        <v>4</v>
      </c>
      <c r="K204" s="9">
        <v>0</v>
      </c>
    </row>
    <row r="205" spans="1:11" ht="16.5" customHeight="1">
      <c r="A205" s="20">
        <v>70</v>
      </c>
      <c r="B205" s="60" t="s">
        <v>738</v>
      </c>
      <c r="C205" s="57" t="s">
        <v>170</v>
      </c>
      <c r="D205" s="28">
        <v>78.181818181818187</v>
      </c>
      <c r="E205" s="28">
        <v>100</v>
      </c>
      <c r="F205" s="9">
        <v>10</v>
      </c>
      <c r="G205" s="9">
        <v>9</v>
      </c>
      <c r="H205" s="9">
        <v>4</v>
      </c>
      <c r="I205" s="9">
        <v>4</v>
      </c>
      <c r="J205" s="9">
        <v>6</v>
      </c>
      <c r="K205" s="9">
        <v>0</v>
      </c>
    </row>
    <row r="206" spans="1:11" ht="16.5" customHeight="1">
      <c r="A206" s="20">
        <v>70</v>
      </c>
      <c r="B206" s="60" t="s">
        <v>739</v>
      </c>
      <c r="C206" s="57" t="s">
        <v>170</v>
      </c>
      <c r="D206" s="28">
        <v>81.818181818181813</v>
      </c>
      <c r="E206" s="28">
        <v>100</v>
      </c>
      <c r="F206" s="9">
        <v>14</v>
      </c>
      <c r="G206" s="9">
        <v>4</v>
      </c>
      <c r="H206" s="9">
        <v>4</v>
      </c>
      <c r="I206" s="9">
        <v>8</v>
      </c>
      <c r="J206" s="9">
        <v>3</v>
      </c>
      <c r="K206" s="9">
        <v>0</v>
      </c>
    </row>
    <row r="207" spans="1:11" ht="16.5" customHeight="1">
      <c r="A207" s="20">
        <v>70</v>
      </c>
      <c r="B207" s="60" t="s">
        <v>740</v>
      </c>
      <c r="C207" s="57" t="s">
        <v>170</v>
      </c>
      <c r="D207" s="28">
        <v>79.171428571428578</v>
      </c>
      <c r="E207" s="28">
        <v>97.142857142857139</v>
      </c>
      <c r="F207" s="9">
        <v>9</v>
      </c>
      <c r="G207" s="9">
        <v>14</v>
      </c>
      <c r="H207" s="9">
        <v>3</v>
      </c>
      <c r="I207" s="9">
        <v>6</v>
      </c>
      <c r="J207" s="9">
        <v>2</v>
      </c>
      <c r="K207" s="9">
        <v>1</v>
      </c>
    </row>
    <row r="208" spans="1:11" ht="16.5" customHeight="1">
      <c r="A208" s="20">
        <v>70</v>
      </c>
      <c r="B208" s="60" t="s">
        <v>752</v>
      </c>
      <c r="C208" s="57" t="s">
        <v>170</v>
      </c>
      <c r="D208" s="28">
        <v>75.44736842105263</v>
      </c>
      <c r="E208" s="28">
        <v>94.73684210526315</v>
      </c>
      <c r="F208" s="9">
        <v>10</v>
      </c>
      <c r="G208" s="9">
        <v>7</v>
      </c>
      <c r="H208" s="9">
        <v>7</v>
      </c>
      <c r="I208" s="9">
        <v>5</v>
      </c>
      <c r="J208" s="9">
        <v>7</v>
      </c>
      <c r="K208" s="9">
        <v>2</v>
      </c>
    </row>
    <row r="209" spans="1:11" ht="15" customHeight="1">
      <c r="A209" s="20">
        <v>70</v>
      </c>
      <c r="B209" s="60" t="s">
        <v>744</v>
      </c>
      <c r="C209" s="57" t="s">
        <v>556</v>
      </c>
      <c r="D209" s="28">
        <v>125.60975609756098</v>
      </c>
      <c r="E209" s="28">
        <v>70.731707317073173</v>
      </c>
      <c r="F209" s="9">
        <v>4</v>
      </c>
      <c r="G209" s="9">
        <v>4</v>
      </c>
      <c r="H209" s="9">
        <v>10</v>
      </c>
      <c r="I209" s="9">
        <v>3</v>
      </c>
      <c r="J209" s="9">
        <v>8</v>
      </c>
      <c r="K209" s="9">
        <v>12</v>
      </c>
    </row>
    <row r="210" spans="1:11" ht="15" customHeight="1">
      <c r="A210" s="20">
        <v>70</v>
      </c>
      <c r="B210" s="60" t="s">
        <v>745</v>
      </c>
      <c r="C210" s="57" t="s">
        <v>556</v>
      </c>
      <c r="D210" s="28">
        <v>129.5</v>
      </c>
      <c r="E210" s="28">
        <v>71.428571428571431</v>
      </c>
      <c r="F210" s="9">
        <v>4</v>
      </c>
      <c r="G210" s="9">
        <v>7</v>
      </c>
      <c r="H210" s="9">
        <v>5</v>
      </c>
      <c r="I210" s="9">
        <v>10</v>
      </c>
      <c r="J210" s="9">
        <v>4</v>
      </c>
      <c r="K210" s="9">
        <v>12</v>
      </c>
    </row>
    <row r="211" spans="1:11" ht="15" customHeight="1">
      <c r="A211" s="20">
        <v>70</v>
      </c>
      <c r="B211" s="60" t="s">
        <v>746</v>
      </c>
      <c r="C211" s="57" t="s">
        <v>556</v>
      </c>
      <c r="D211" s="28">
        <v>117.97674418604652</v>
      </c>
      <c r="E211" s="28">
        <v>67.441860465116278</v>
      </c>
      <c r="F211" s="9">
        <v>6</v>
      </c>
      <c r="G211" s="9">
        <v>2</v>
      </c>
      <c r="H211" s="9">
        <v>3</v>
      </c>
      <c r="I211" s="9">
        <v>8</v>
      </c>
      <c r="J211" s="9">
        <v>10</v>
      </c>
      <c r="K211" s="9">
        <v>14</v>
      </c>
    </row>
    <row r="212" spans="1:11" ht="15" customHeight="1">
      <c r="A212" s="20">
        <v>70</v>
      </c>
      <c r="B212" s="60" t="s">
        <v>747</v>
      </c>
      <c r="C212" s="57" t="s">
        <v>556</v>
      </c>
      <c r="D212" s="28">
        <v>128.5</v>
      </c>
      <c r="E212" s="28">
        <v>72.727272727272734</v>
      </c>
      <c r="F212" s="9">
        <v>5</v>
      </c>
      <c r="G212" s="9">
        <v>8</v>
      </c>
      <c r="H212" s="9">
        <v>7</v>
      </c>
      <c r="I212" s="9">
        <v>3</v>
      </c>
      <c r="J212" s="9">
        <v>9</v>
      </c>
      <c r="K212" s="9">
        <v>12</v>
      </c>
    </row>
    <row r="213" spans="1:11" ht="14.25" customHeight="1">
      <c r="A213" s="20">
        <v>70</v>
      </c>
      <c r="B213" s="60" t="s">
        <v>748</v>
      </c>
      <c r="C213" s="57" t="s">
        <v>406</v>
      </c>
      <c r="D213" s="28">
        <v>115.8</v>
      </c>
      <c r="E213" s="28">
        <v>60</v>
      </c>
      <c r="F213" s="9">
        <v>3</v>
      </c>
      <c r="G213" s="9">
        <v>3</v>
      </c>
      <c r="H213" s="9">
        <v>4</v>
      </c>
      <c r="I213" s="9">
        <v>5</v>
      </c>
      <c r="J213" s="9">
        <v>9</v>
      </c>
      <c r="K213" s="9">
        <v>16</v>
      </c>
    </row>
    <row r="214" spans="1:11">
      <c r="A214" s="20">
        <v>70</v>
      </c>
      <c r="B214" s="60" t="s">
        <v>749</v>
      </c>
      <c r="C214" s="57" t="s">
        <v>406</v>
      </c>
      <c r="D214" s="28">
        <v>92.025000000000006</v>
      </c>
      <c r="E214" s="28">
        <v>27.500000000000004</v>
      </c>
      <c r="F214" s="9">
        <v>0</v>
      </c>
      <c r="G214" s="9">
        <v>1</v>
      </c>
      <c r="H214" s="9">
        <v>1</v>
      </c>
      <c r="I214" s="9">
        <v>5</v>
      </c>
      <c r="J214" s="9">
        <v>4</v>
      </c>
      <c r="K214" s="9">
        <v>29</v>
      </c>
    </row>
    <row r="215" spans="1:11">
      <c r="A215" s="20">
        <v>70</v>
      </c>
      <c r="B215" s="60" t="s">
        <v>750</v>
      </c>
      <c r="C215" s="57" t="s">
        <v>406</v>
      </c>
      <c r="D215" s="28">
        <v>114.46153846153847</v>
      </c>
      <c r="E215" s="28">
        <v>51.282051282051277</v>
      </c>
      <c r="F215" s="9">
        <v>4</v>
      </c>
      <c r="G215" s="9">
        <v>4</v>
      </c>
      <c r="H215" s="9">
        <v>5</v>
      </c>
      <c r="I215" s="9">
        <v>3</v>
      </c>
      <c r="J215" s="9">
        <v>4</v>
      </c>
      <c r="K215" s="9">
        <v>19</v>
      </c>
    </row>
    <row r="216" spans="1:11">
      <c r="A216" s="20">
        <v>70</v>
      </c>
      <c r="B216" s="60"/>
      <c r="C216" s="57"/>
      <c r="D216" s="28"/>
      <c r="E216" s="28"/>
      <c r="F216" s="9"/>
      <c r="G216" s="9"/>
      <c r="H216" s="9"/>
      <c r="I216" s="9"/>
      <c r="J216" s="9"/>
      <c r="K216" s="9"/>
    </row>
    <row r="217" spans="1:11">
      <c r="A217" s="20">
        <v>70</v>
      </c>
      <c r="B217" s="9"/>
      <c r="C217" s="57"/>
      <c r="D217" s="28"/>
      <c r="E217" s="28"/>
      <c r="F217" s="9"/>
      <c r="G217" s="9"/>
      <c r="H217" s="9"/>
      <c r="I217" s="9"/>
      <c r="J217" s="9"/>
      <c r="K217" s="9"/>
    </row>
    <row r="218" spans="1:11">
      <c r="A218" s="20">
        <v>70</v>
      </c>
      <c r="B218" s="9"/>
      <c r="C218" s="57"/>
      <c r="D218" s="28"/>
      <c r="E218" s="28"/>
      <c r="F218" s="9"/>
      <c r="G218" s="9"/>
      <c r="H218" s="9"/>
      <c r="I218" s="9"/>
      <c r="J218" s="9"/>
      <c r="K218" s="9"/>
    </row>
    <row r="219" spans="1:11">
      <c r="A219" s="20">
        <v>70</v>
      </c>
      <c r="B219" s="9"/>
      <c r="C219" s="57"/>
      <c r="D219" s="28"/>
      <c r="E219" s="28"/>
      <c r="F219" s="9"/>
      <c r="G219" s="9"/>
      <c r="H219" s="9"/>
      <c r="I219" s="9"/>
      <c r="J219" s="9"/>
      <c r="K219" s="9"/>
    </row>
    <row r="220" spans="1:11">
      <c r="A220" s="20">
        <v>70</v>
      </c>
      <c r="B220" s="9"/>
      <c r="C220" s="57"/>
      <c r="D220" s="28"/>
      <c r="E220" s="28"/>
      <c r="F220" s="9"/>
      <c r="G220" s="9"/>
      <c r="H220" s="9"/>
      <c r="I220" s="9"/>
      <c r="J220" s="9"/>
      <c r="K220" s="9"/>
    </row>
    <row r="221" spans="1:11">
      <c r="A221" s="20">
        <v>70</v>
      </c>
      <c r="B221" s="9"/>
      <c r="C221" s="57"/>
      <c r="D221" s="28"/>
      <c r="E221" s="28"/>
      <c r="F221" s="9"/>
      <c r="G221" s="9"/>
      <c r="H221" s="9"/>
      <c r="I221" s="9"/>
      <c r="J221" s="9"/>
      <c r="K221" s="9"/>
    </row>
    <row r="222" spans="1:11">
      <c r="A222" s="20">
        <v>70</v>
      </c>
      <c r="B222" s="9"/>
      <c r="C222" s="57"/>
      <c r="D222" s="28"/>
      <c r="E222" s="28"/>
      <c r="F222" s="9"/>
      <c r="G222" s="9"/>
      <c r="H222" s="9"/>
      <c r="I222" s="9"/>
      <c r="J222" s="9"/>
      <c r="K222" s="9"/>
    </row>
    <row r="223" spans="1:11">
      <c r="A223" s="20">
        <v>70</v>
      </c>
      <c r="B223" s="9"/>
      <c r="C223" s="57"/>
      <c r="D223" s="28"/>
      <c r="E223" s="28"/>
      <c r="F223" s="9"/>
      <c r="G223" s="9"/>
      <c r="H223" s="9"/>
      <c r="I223" s="9"/>
      <c r="J223" s="9"/>
      <c r="K223" s="9"/>
    </row>
    <row r="224" spans="1:11">
      <c r="A224" s="20">
        <v>70</v>
      </c>
      <c r="B224" s="9"/>
      <c r="C224" s="57"/>
      <c r="D224" s="28"/>
      <c r="E224" s="28"/>
      <c r="F224" s="9"/>
      <c r="G224" s="9"/>
      <c r="H224" s="9"/>
      <c r="I224" s="9"/>
      <c r="J224" s="9"/>
      <c r="K224" s="9"/>
    </row>
    <row r="225" spans="1:14">
      <c r="A225" s="20">
        <v>70</v>
      </c>
      <c r="B225" s="9"/>
      <c r="C225" s="57"/>
      <c r="D225" s="28"/>
      <c r="E225" s="28"/>
      <c r="F225" s="9"/>
      <c r="G225" s="9"/>
      <c r="H225" s="9"/>
      <c r="I225" s="9"/>
      <c r="J225" s="9"/>
      <c r="K225" s="9"/>
    </row>
    <row r="226" spans="1:14">
      <c r="A226" s="20">
        <v>70</v>
      </c>
      <c r="B226" s="9"/>
      <c r="C226" s="57"/>
      <c r="D226" s="28"/>
      <c r="E226" s="28"/>
      <c r="F226" s="9"/>
      <c r="G226" s="9"/>
      <c r="H226" s="9"/>
      <c r="I226" s="9"/>
      <c r="J226" s="9"/>
      <c r="K226" s="9"/>
    </row>
    <row r="227" spans="1:14">
      <c r="A227" s="20">
        <v>70</v>
      </c>
      <c r="B227" s="9"/>
      <c r="C227" s="57"/>
      <c r="D227" s="28"/>
      <c r="E227" s="28"/>
      <c r="F227" s="9"/>
      <c r="G227" s="9"/>
      <c r="H227" s="9"/>
      <c r="I227" s="9"/>
      <c r="J227" s="9"/>
      <c r="K227" s="9"/>
    </row>
    <row r="228" spans="1:14">
      <c r="A228" s="20">
        <v>70</v>
      </c>
      <c r="B228" s="9"/>
      <c r="C228" s="57"/>
      <c r="D228" s="28"/>
      <c r="E228" s="28"/>
      <c r="F228" s="9"/>
      <c r="G228" s="9"/>
      <c r="H228" s="9"/>
      <c r="I228" s="9"/>
      <c r="J228" s="9"/>
      <c r="K228" s="9"/>
    </row>
    <row r="229" spans="1:14" ht="15" thickBot="1">
      <c r="A229" s="20">
        <v>70</v>
      </c>
      <c r="B229" s="68"/>
      <c r="C229" s="69"/>
      <c r="D229" s="70"/>
      <c r="E229" s="70"/>
      <c r="F229" s="68"/>
      <c r="G229" s="68"/>
      <c r="H229" s="68"/>
      <c r="I229" s="68"/>
      <c r="J229" s="68"/>
      <c r="K229" s="71"/>
    </row>
    <row r="230" spans="1:14" ht="15" thickTop="1">
      <c r="D230" t="s">
        <v>0</v>
      </c>
      <c r="E230" s="53">
        <f>AVERAGE(E4:E229)</f>
        <v>88.023847881687487</v>
      </c>
      <c r="F230" s="53">
        <f t="shared" ref="F230:K230" si="0">SUM(F4:F229)</f>
        <v>2724</v>
      </c>
      <c r="G230" s="53">
        <f t="shared" si="0"/>
        <v>1071</v>
      </c>
      <c r="H230" s="53">
        <f t="shared" si="0"/>
        <v>1010</v>
      </c>
      <c r="I230" s="53">
        <f t="shared" si="0"/>
        <v>986</v>
      </c>
      <c r="J230" s="53">
        <f t="shared" si="0"/>
        <v>1384</v>
      </c>
      <c r="K230" s="53">
        <f t="shared" si="0"/>
        <v>957</v>
      </c>
    </row>
    <row r="238" spans="1:14" ht="15" thickBot="1"/>
    <row r="239" spans="1:14" ht="21.75" thickTop="1" thickBot="1">
      <c r="E239" s="59">
        <f>AVERAGE(M10:M168)</f>
        <v>75.44736842105263</v>
      </c>
      <c r="F239" s="52">
        <f>M239/38*100</f>
        <v>94.73684210526315</v>
      </c>
      <c r="G239" s="29">
        <f>COUNTIFS(M10:M168,"&gt;=90",M10:M168,"&lt;=100")</f>
        <v>10</v>
      </c>
      <c r="H239" s="29">
        <f>COUNTIFS(M10:M168,"&gt;=80",M10:M168,"&lt;=89")</f>
        <v>7</v>
      </c>
      <c r="I239" s="29">
        <f>COUNTIFS(M10:M168,"&gt;=70",M10:M168,"&lt;=79")</f>
        <v>7</v>
      </c>
      <c r="J239" s="29">
        <f>COUNTIFS(M10:M168,"&gt;=60",M10:M168,"&lt;=69")</f>
        <v>5</v>
      </c>
      <c r="K239" s="29">
        <f>COUNTIFS(M10:M168,"&gt;=50",M10:M168,"&lt;=59")</f>
        <v>7</v>
      </c>
      <c r="L239" s="29">
        <f>COUNTIFS(M10:M168,"&gt;=0",M10:M168,"&lt;=49")</f>
        <v>2</v>
      </c>
      <c r="M239" s="49">
        <f>SUM(G239:K239)</f>
        <v>36</v>
      </c>
      <c r="N239" s="50" t="s">
        <v>589</v>
      </c>
    </row>
    <row r="240" spans="1:14" ht="21" thickTop="1">
      <c r="F240" s="38"/>
    </row>
    <row r="241" spans="5:14" ht="20.25">
      <c r="F241" s="39"/>
    </row>
    <row r="242" spans="5:14" ht="15" thickBot="1"/>
    <row r="243" spans="5:14" ht="21.75" thickTop="1" thickBot="1">
      <c r="E243" s="37">
        <f>AVERAGE(N10:N168)</f>
        <v>114.46153846153847</v>
      </c>
      <c r="F243" s="73">
        <f>M243/39*100</f>
        <v>51.282051282051277</v>
      </c>
      <c r="G243" s="29">
        <f>COUNTIFS(N10:N168,"&gt;=180",N10:N168,"&lt;=200")</f>
        <v>4</v>
      </c>
      <c r="H243" s="29">
        <f>COUNTIFS(N10:N168,"&gt;=160",N10:N168,"&lt;=179")</f>
        <v>4</v>
      </c>
      <c r="I243" s="29">
        <f>COUNTIFS(N10:N168,"&gt;=140",N10:N168,"&lt;=159")</f>
        <v>5</v>
      </c>
      <c r="J243" s="29">
        <f>COUNTIFS(N10:N168,"&gt;=120",N10:N168,"&lt;=139")</f>
        <v>3</v>
      </c>
      <c r="K243" s="29">
        <f>COUNTIFS(N10:N168,"&gt;=100",N10:N168,"&lt;=119")</f>
        <v>4</v>
      </c>
      <c r="L243" s="29">
        <f>COUNTIFS(N10:N168,"&gt;=0",N10:N168,"&lt;=99")</f>
        <v>19</v>
      </c>
      <c r="M243" s="40">
        <f>SUM(G243:K243)</f>
        <v>20</v>
      </c>
      <c r="N243" t="s">
        <v>590</v>
      </c>
    </row>
    <row r="244" spans="5:14" ht="15" thickTop="1"/>
    <row r="245" spans="5:14" ht="15" thickBot="1"/>
    <row r="246" spans="5:14" ht="21.75" thickTop="1" thickBot="1">
      <c r="E246" s="37">
        <f>AVERAGE(O10:O168)</f>
        <v>158.6046511627907</v>
      </c>
      <c r="F246" s="52">
        <f>M246/43*100</f>
        <v>69.767441860465112</v>
      </c>
      <c r="G246" s="29">
        <f>COUNTIFS(O10:O168,"&gt;=270",O10:O168,"&lt;=300")</f>
        <v>0</v>
      </c>
      <c r="H246" s="29">
        <f>COUNTIFS(O10:O168,"&gt;=240",O10:O168,"&lt;=269")</f>
        <v>1</v>
      </c>
      <c r="I246" s="29">
        <f>COUNTIFS(O10:O168,"&gt;=210",O10:O168,"&lt;=239")</f>
        <v>6</v>
      </c>
      <c r="J246" s="29">
        <f>COUNTIFS(O10:O168,"&gt;=180",O10:O168,"&lt;=209")</f>
        <v>4</v>
      </c>
      <c r="K246" s="29">
        <f>COUNTIFS(O10:O168,"&gt;=150",O10:O168,"&lt;=179")</f>
        <v>19</v>
      </c>
      <c r="L246" s="29">
        <f>COUNTIFS(O10:O168,"&gt;=0",O10:O168,"&lt;=149")</f>
        <v>13</v>
      </c>
      <c r="M246" s="49">
        <f>SUM(G246:K246)</f>
        <v>30</v>
      </c>
      <c r="N246" t="s">
        <v>591</v>
      </c>
    </row>
    <row r="247" spans="5:14" ht="15" thickTop="1"/>
  </sheetData>
  <conditionalFormatting sqref="J3:K3">
    <cfRule type="cellIs" dxfId="5" priority="5" stopIfTrue="1" operator="lessThan">
      <formula>50</formula>
    </cfRule>
  </conditionalFormatting>
  <conditionalFormatting sqref="F239">
    <cfRule type="cellIs" dxfId="4" priority="3" stopIfTrue="1" operator="equal">
      <formula>0</formula>
    </cfRule>
  </conditionalFormatting>
  <conditionalFormatting sqref="F243">
    <cfRule type="cellIs" dxfId="3" priority="2" stopIfTrue="1" operator="equal">
      <formula>0</formula>
    </cfRule>
  </conditionalFormatting>
  <conditionalFormatting sqref="F246">
    <cfRule type="cellIs" dxfId="2" priority="1" stopIfTrue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rgb="FFFFFF00"/>
  </sheetPr>
  <dimension ref="A1:AQ84"/>
  <sheetViews>
    <sheetView showGridLines="0" showRowColHeaders="0" rightToLeft="1" tabSelected="1" zoomScaleNormal="100" workbookViewId="0">
      <selection activeCell="E1" sqref="E1"/>
    </sheetView>
  </sheetViews>
  <sheetFormatPr defaultColWidth="0" defaultRowHeight="14.25"/>
  <cols>
    <col min="1" max="1" width="0.125" style="1" customWidth="1"/>
    <col min="2" max="2" width="20.75" style="1" customWidth="1"/>
    <col min="3" max="3" width="9.125" style="1" customWidth="1"/>
    <col min="4" max="4" width="15.125" style="1" customWidth="1"/>
    <col min="5" max="5" width="12.875" style="1" customWidth="1"/>
    <col min="6" max="6" width="9.125" style="1" customWidth="1"/>
    <col min="7" max="7" width="13" style="1" customWidth="1"/>
    <col min="8" max="8" width="13.625" style="1" customWidth="1"/>
    <col min="9" max="9" width="13.125" style="1" customWidth="1"/>
    <col min="10" max="10" width="13.375" style="1" customWidth="1"/>
    <col min="11" max="11" width="6" style="1" customWidth="1"/>
    <col min="12" max="12" width="22.625" style="1" customWidth="1"/>
    <col min="13" max="13" width="9.125" style="1" customWidth="1"/>
    <col min="14" max="14" width="24.25" style="1" customWidth="1"/>
    <col min="15" max="19" width="9.125" style="1" customWidth="1"/>
    <col min="20" max="26" width="9.125" style="1" hidden="1" customWidth="1"/>
    <col min="27" max="27" width="15.25" style="1" hidden="1" customWidth="1"/>
    <col min="28" max="28" width="14.875" style="1" hidden="1" customWidth="1"/>
    <col min="29" max="29" width="17.625" style="1" hidden="1" customWidth="1"/>
    <col min="30" max="30" width="17.875" style="1" hidden="1" customWidth="1"/>
    <col min="31" max="31" width="15" style="1" hidden="1" customWidth="1"/>
    <col min="32" max="32" width="15.25" style="1" hidden="1" customWidth="1"/>
    <col min="33" max="33" width="19.125" style="1" hidden="1" customWidth="1"/>
    <col min="34" max="34" width="17.625" style="1" hidden="1" customWidth="1"/>
    <col min="35" max="41" width="9.125" style="1" hidden="1" customWidth="1"/>
    <col min="42" max="42" width="17" style="1" hidden="1" customWidth="1"/>
    <col min="43" max="43" width="17.125" style="1" hidden="1" customWidth="1"/>
    <col min="44" max="16384" width="9.125" style="1" hidden="1"/>
  </cols>
  <sheetData>
    <row r="1" spans="1:34" ht="88.5" customHeight="1" thickBot="1">
      <c r="L1"/>
    </row>
    <row r="2" spans="1:34" ht="19.5" thickTop="1" thickBot="1">
      <c r="B2" s="198" t="s">
        <v>5</v>
      </c>
      <c r="C2" s="198"/>
      <c r="D2" s="198" t="s">
        <v>6</v>
      </c>
      <c r="E2" s="198"/>
      <c r="F2" s="113" t="s">
        <v>753</v>
      </c>
      <c r="G2" s="164" t="s">
        <v>1030</v>
      </c>
      <c r="H2" s="165" t="s">
        <v>1031</v>
      </c>
      <c r="I2" s="166" t="s">
        <v>1032</v>
      </c>
      <c r="J2" s="166" t="s">
        <v>1033</v>
      </c>
      <c r="K2" s="166" t="s">
        <v>1034</v>
      </c>
      <c r="L2" s="166" t="s">
        <v>553</v>
      </c>
      <c r="M2" s="167" t="s">
        <v>603</v>
      </c>
      <c r="N2" s="168" t="s">
        <v>1035</v>
      </c>
      <c r="O2" s="168" t="s">
        <v>1036</v>
      </c>
      <c r="P2" s="164" t="s">
        <v>1037</v>
      </c>
      <c r="Q2" s="164" t="s">
        <v>1041</v>
      </c>
      <c r="R2" s="166" t="s">
        <v>1048</v>
      </c>
      <c r="S2" s="166"/>
      <c r="T2" s="130"/>
      <c r="U2" s="130"/>
      <c r="V2" s="131"/>
      <c r="W2" s="132"/>
      <c r="X2" s="132"/>
      <c r="Y2" s="132"/>
      <c r="Z2" s="128"/>
      <c r="AA2" s="130"/>
      <c r="AB2" s="130"/>
      <c r="AC2" s="132"/>
      <c r="AD2" s="132"/>
      <c r="AE2" s="129"/>
      <c r="AF2" s="130"/>
      <c r="AG2" s="130"/>
      <c r="AH2" s="131"/>
    </row>
    <row r="3" spans="1:34" ht="30" customHeight="1" thickTop="1" thickBot="1">
      <c r="B3" s="197" t="s">
        <v>1028</v>
      </c>
      <c r="C3" s="197"/>
      <c r="D3" s="199" t="s">
        <v>770</v>
      </c>
      <c r="E3" s="199"/>
      <c r="F3" s="114" t="str">
        <f>IFERROR(VLOOKUP($D$3,Sheet1!$B$4:$AE$1003,2,FALSE),"")</f>
        <v>خامس أ</v>
      </c>
      <c r="G3" s="166">
        <f>VLOOKUP($D$3,Sheet1!$B$4:$AE$1003,3,FALSE)</f>
        <v>70</v>
      </c>
      <c r="H3" s="166">
        <f>VLOOKUP($D$3,Sheet1!$B$4:$AE$1003,4,FALSE)</f>
        <v>87</v>
      </c>
      <c r="I3" s="166">
        <f>VLOOKUP($D$3,Sheet1!$B$4:$AE$1003,5,FALSE)</f>
        <v>65</v>
      </c>
      <c r="J3" s="166">
        <f>VLOOKUP($D$3,Sheet1!$B$4:$AE$1003,6,FALSE)</f>
        <v>77</v>
      </c>
      <c r="K3" s="166">
        <f>VLOOKUP($D$3,Sheet1!$B$4:$AE$1003,7,FALSE)</f>
        <v>85</v>
      </c>
      <c r="L3" s="166">
        <f>VLOOKUP($D$3,Sheet1!$B$4:$AE$1003,8,FALSE)</f>
        <v>0</v>
      </c>
      <c r="M3" s="166">
        <f>VLOOKUP($D$3,Sheet1!$B$4:$AE$1003,9,FALSE)</f>
        <v>0</v>
      </c>
      <c r="N3" s="166">
        <f>VLOOKUP($D$3,Sheet1!$B$4:$AE$1003,10,FALSE)</f>
        <v>0</v>
      </c>
      <c r="O3" s="166">
        <f>VLOOKUP($D$3,Sheet1!$B$4:$AE$1003,11,FALSE)</f>
        <v>0</v>
      </c>
      <c r="P3" s="169">
        <f>VLOOKUP($D$3,Sheet1!$B$4:$AE$1003,12,FALSE)</f>
        <v>0</v>
      </c>
      <c r="Q3" s="169">
        <f>VLOOKUP($D$3,Sheet1!$B$4:$AE$1003,13,FALSE)</f>
        <v>0</v>
      </c>
      <c r="R3" s="170">
        <f>VLOOKUP($D$3,Sheet1!$B$4:$AE$1003,14,FALSE)</f>
        <v>0</v>
      </c>
      <c r="S3" s="166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</row>
    <row r="4" spans="1:34" ht="28.5" customHeight="1" thickTop="1">
      <c r="L4" s="190" t="s">
        <v>753</v>
      </c>
      <c r="M4" s="192" t="s">
        <v>1049</v>
      </c>
      <c r="N4" s="194" t="s">
        <v>1050</v>
      </c>
      <c r="O4" s="194" t="s">
        <v>1064</v>
      </c>
    </row>
    <row r="5" spans="1:34" ht="32.25" customHeight="1">
      <c r="A5" s="2"/>
      <c r="L5" s="191"/>
      <c r="M5" s="193"/>
      <c r="N5" s="195"/>
      <c r="O5" s="196"/>
    </row>
    <row r="6" spans="1:34" ht="20.25" customHeight="1">
      <c r="A6" s="2"/>
      <c r="L6" s="181" t="s">
        <v>1051</v>
      </c>
      <c r="M6" s="182">
        <v>1.8975332068311196E-3</v>
      </c>
      <c r="N6" s="182">
        <v>0.99810246679316883</v>
      </c>
      <c r="O6" s="181">
        <v>0</v>
      </c>
    </row>
    <row r="7" spans="1:34" ht="18">
      <c r="A7" s="2"/>
      <c r="L7" s="181" t="s">
        <v>1052</v>
      </c>
      <c r="M7" s="182">
        <v>1.5728216420257944E-3</v>
      </c>
      <c r="N7" s="182">
        <v>0.99842717835797423</v>
      </c>
      <c r="O7" s="181">
        <v>0</v>
      </c>
    </row>
    <row r="8" spans="1:34" ht="22.5" customHeight="1">
      <c r="A8" s="2"/>
      <c r="L8" s="181" t="s">
        <v>1013</v>
      </c>
      <c r="M8" s="182">
        <v>1.4941805599245045E-2</v>
      </c>
      <c r="N8" s="182">
        <v>0.98505819440075493</v>
      </c>
      <c r="O8" s="181">
        <v>0</v>
      </c>
    </row>
    <row r="9" spans="1:34" ht="18">
      <c r="A9" s="3"/>
      <c r="L9" s="181" t="s">
        <v>1053</v>
      </c>
      <c r="M9" s="182">
        <v>1.9345706196917268E-2</v>
      </c>
      <c r="N9" s="182">
        <v>0.98065429380308278</v>
      </c>
      <c r="O9" s="181">
        <v>0</v>
      </c>
    </row>
    <row r="10" spans="1:34" ht="33.75" customHeight="1">
      <c r="A10" s="3"/>
      <c r="B10" s="4"/>
      <c r="C10" s="4"/>
      <c r="D10" s="4"/>
      <c r="E10" s="4"/>
      <c r="F10" s="4"/>
      <c r="G10" s="4"/>
      <c r="H10" s="4"/>
      <c r="I10" s="4"/>
      <c r="J10" s="4"/>
      <c r="K10" s="5"/>
      <c r="L10" s="181" t="s">
        <v>981</v>
      </c>
      <c r="M10" s="182">
        <v>2.5049254151421334E-2</v>
      </c>
      <c r="N10" s="182">
        <v>0.97495074584857866</v>
      </c>
      <c r="O10" s="181">
        <v>0</v>
      </c>
    </row>
    <row r="11" spans="1:34" ht="33.75" customHeight="1">
      <c r="A11" s="3"/>
      <c r="J11" s="4"/>
      <c r="K11" s="5"/>
      <c r="L11" s="181" t="s">
        <v>1054</v>
      </c>
      <c r="M11" s="182">
        <v>4.3544690603514132E-2</v>
      </c>
      <c r="N11" s="182">
        <v>0.95645530939648582</v>
      </c>
      <c r="O11" s="181">
        <v>0</v>
      </c>
    </row>
    <row r="12" spans="1:34" ht="15">
      <c r="L12" s="181" t="s">
        <v>983</v>
      </c>
      <c r="M12" s="182">
        <v>1.0695187165775401E-3</v>
      </c>
      <c r="N12" s="182">
        <v>0.99893048128342243</v>
      </c>
      <c r="O12" s="181">
        <v>0</v>
      </c>
    </row>
    <row r="13" spans="1:34" ht="24.75" customHeight="1">
      <c r="L13" s="181" t="s">
        <v>985</v>
      </c>
      <c r="M13" s="183">
        <v>0</v>
      </c>
      <c r="N13" s="183">
        <v>1</v>
      </c>
      <c r="O13" s="181">
        <v>0</v>
      </c>
    </row>
    <row r="14" spans="1:34" ht="15">
      <c r="L14" s="181" t="s">
        <v>987</v>
      </c>
      <c r="M14" s="182">
        <v>6.833036244800951E-2</v>
      </c>
      <c r="N14" s="182">
        <v>0.9316696375519905</v>
      </c>
      <c r="O14" s="181">
        <v>0</v>
      </c>
    </row>
    <row r="15" spans="1:34" ht="15">
      <c r="L15" s="181" t="s">
        <v>989</v>
      </c>
      <c r="M15" s="182">
        <v>3.4279446044151929E-3</v>
      </c>
      <c r="N15" s="182">
        <v>0.9965720553955848</v>
      </c>
      <c r="O15" s="181">
        <v>0</v>
      </c>
    </row>
    <row r="16" spans="1:34" ht="15">
      <c r="L16" s="181" t="s">
        <v>991</v>
      </c>
      <c r="M16" s="182">
        <v>4.1936391781593023E-2</v>
      </c>
      <c r="N16" s="182">
        <v>0.95806360821840697</v>
      </c>
      <c r="O16" s="181">
        <v>0</v>
      </c>
    </row>
    <row r="17" spans="1:15" ht="30" customHeight="1">
      <c r="L17" s="181" t="s">
        <v>993</v>
      </c>
      <c r="M17" s="182">
        <v>5.111670336583831E-2</v>
      </c>
      <c r="N17" s="182">
        <v>0.94888329663416171</v>
      </c>
      <c r="O17" s="181">
        <v>2</v>
      </c>
    </row>
    <row r="18" spans="1:15" ht="15.75">
      <c r="B18" s="201"/>
      <c r="C18" s="201"/>
      <c r="D18" s="201"/>
      <c r="E18" s="201"/>
      <c r="F18" s="201"/>
      <c r="L18" s="181" t="s">
        <v>994</v>
      </c>
      <c r="M18" s="182">
        <v>9.5982448923625386E-3</v>
      </c>
      <c r="N18" s="182">
        <v>0.9904017551076375</v>
      </c>
      <c r="O18" s="181">
        <v>1</v>
      </c>
    </row>
    <row r="19" spans="1:15" ht="15">
      <c r="B19" s="7"/>
      <c r="C19" s="7"/>
      <c r="D19" s="7"/>
      <c r="E19" s="7"/>
      <c r="F19" s="7"/>
      <c r="L19" s="181" t="s">
        <v>996</v>
      </c>
      <c r="M19" s="182">
        <v>4.7550224020812257E-2</v>
      </c>
      <c r="N19" s="182">
        <v>0.95244977597918778</v>
      </c>
      <c r="O19" s="181">
        <v>0</v>
      </c>
    </row>
    <row r="20" spans="1:15" ht="15">
      <c r="L20" s="181" t="s">
        <v>998</v>
      </c>
      <c r="M20" s="182">
        <v>3.2679738562091504E-3</v>
      </c>
      <c r="N20" s="182">
        <v>0.99673202614379086</v>
      </c>
      <c r="O20" s="181">
        <v>0</v>
      </c>
    </row>
    <row r="21" spans="1:15" ht="18">
      <c r="B21" s="23"/>
      <c r="G21" s="203"/>
      <c r="H21" s="203"/>
      <c r="I21" s="203"/>
      <c r="L21" s="181" t="s">
        <v>999</v>
      </c>
      <c r="M21" s="182">
        <v>1.1851423616129498E-2</v>
      </c>
      <c r="N21" s="182">
        <v>0.98814857638387055</v>
      </c>
      <c r="O21" s="181">
        <v>1</v>
      </c>
    </row>
    <row r="22" spans="1:15" ht="18.95" customHeight="1">
      <c r="A22" s="8"/>
      <c r="B22" s="202"/>
      <c r="C22" s="202"/>
      <c r="D22" s="202"/>
      <c r="G22" s="7"/>
      <c r="H22" s="135"/>
      <c r="I22" s="135"/>
      <c r="J22" s="135"/>
      <c r="K22" s="135"/>
      <c r="L22" s="181" t="s">
        <v>1001</v>
      </c>
      <c r="M22" s="183">
        <v>0</v>
      </c>
      <c r="N22" s="183">
        <v>1</v>
      </c>
      <c r="O22" s="181">
        <v>0</v>
      </c>
    </row>
    <row r="23" spans="1:15" ht="23.25" customHeight="1">
      <c r="A23" s="8"/>
      <c r="B23" s="202"/>
      <c r="C23" s="202"/>
      <c r="D23" s="202"/>
      <c r="G23" s="7"/>
      <c r="H23" s="200"/>
      <c r="I23" s="200"/>
      <c r="J23" s="200"/>
      <c r="K23" s="10"/>
      <c r="L23" s="181" t="s">
        <v>1002</v>
      </c>
      <c r="M23" s="188">
        <v>4.434589800443459E-3</v>
      </c>
      <c r="N23" s="188">
        <v>0.99556541019955658</v>
      </c>
      <c r="O23" s="185">
        <v>0</v>
      </c>
    </row>
    <row r="24" spans="1:15" ht="32.25" customHeight="1">
      <c r="A24" s="8"/>
      <c r="B24" s="202"/>
      <c r="C24" s="202"/>
      <c r="D24" s="202"/>
      <c r="G24" s="7"/>
      <c r="H24" s="200"/>
      <c r="I24" s="200"/>
      <c r="J24" s="200"/>
      <c r="K24" s="11"/>
      <c r="L24" s="181" t="s">
        <v>1004</v>
      </c>
      <c r="M24" s="188">
        <v>2.2281639928698752E-2</v>
      </c>
      <c r="N24" s="188">
        <v>0.9777183600713012</v>
      </c>
      <c r="O24" s="185">
        <v>0</v>
      </c>
    </row>
    <row r="25" spans="1:15" ht="1.5" customHeight="1">
      <c r="A25" s="8"/>
      <c r="B25" s="202"/>
      <c r="C25" s="202"/>
      <c r="D25" s="202"/>
      <c r="G25" s="7"/>
      <c r="H25" s="136"/>
      <c r="I25" s="136"/>
      <c r="J25" s="136"/>
      <c r="K25" s="137"/>
      <c r="L25" s="189" t="s">
        <v>1055</v>
      </c>
      <c r="M25" s="188">
        <v>2.8172688143993738E-2</v>
      </c>
      <c r="N25" s="188">
        <v>0.97182731185600624</v>
      </c>
      <c r="O25" s="185">
        <v>1</v>
      </c>
    </row>
    <row r="26" spans="1:15" ht="68.25" customHeight="1">
      <c r="A26" s="8"/>
      <c r="B26" s="184" t="s">
        <v>1066</v>
      </c>
      <c r="C26" s="184" t="s">
        <v>1067</v>
      </c>
      <c r="D26" s="184" t="s">
        <v>1068</v>
      </c>
      <c r="E26" s="184" t="s">
        <v>1069</v>
      </c>
      <c r="F26" s="184" t="s">
        <v>1070</v>
      </c>
      <c r="G26" s="185" t="s">
        <v>1071</v>
      </c>
      <c r="H26" s="185" t="s">
        <v>1077</v>
      </c>
      <c r="I26" s="185" t="s">
        <v>1072</v>
      </c>
      <c r="J26" s="185" t="s">
        <v>1074</v>
      </c>
      <c r="K26" s="186"/>
      <c r="L26" s="187" t="s">
        <v>1065</v>
      </c>
      <c r="M26" s="188">
        <f>AVERAGE(M6:M25)</f>
        <v>1.9969475828751887E-2</v>
      </c>
      <c r="N26" s="188">
        <f>AVERAGE(N6:N25)</f>
        <v>0.98003052417124814</v>
      </c>
      <c r="O26" s="188">
        <v>6.7000000000000002E-3</v>
      </c>
    </row>
    <row r="27" spans="1:15" ht="29.25" customHeight="1">
      <c r="A27" s="8"/>
      <c r="B27" s="184" t="s">
        <v>548</v>
      </c>
      <c r="C27" s="185">
        <v>6</v>
      </c>
      <c r="D27" s="185">
        <v>1</v>
      </c>
      <c r="E27" s="185">
        <v>1</v>
      </c>
      <c r="F27" s="185">
        <v>5</v>
      </c>
      <c r="G27" s="185">
        <v>3</v>
      </c>
      <c r="H27" s="185">
        <v>2</v>
      </c>
      <c r="I27" s="185">
        <v>0</v>
      </c>
      <c r="J27" s="185">
        <v>1</v>
      </c>
      <c r="K27" s="186"/>
      <c r="L27" s="186"/>
      <c r="M27" s="186"/>
      <c r="N27" s="186"/>
      <c r="O27" s="186"/>
    </row>
    <row r="28" spans="1:15" ht="15">
      <c r="A28" s="6"/>
      <c r="B28" s="185" t="s">
        <v>571</v>
      </c>
      <c r="C28" s="185">
        <v>5</v>
      </c>
      <c r="D28" s="185">
        <v>6</v>
      </c>
      <c r="E28" s="185">
        <v>4</v>
      </c>
      <c r="F28" s="185">
        <v>6</v>
      </c>
      <c r="G28" s="185">
        <v>1</v>
      </c>
      <c r="H28" s="185">
        <v>2</v>
      </c>
      <c r="I28" s="185">
        <v>1</v>
      </c>
      <c r="J28" s="185">
        <v>2</v>
      </c>
      <c r="K28" s="186"/>
      <c r="L28" s="186"/>
    </row>
    <row r="29" spans="1:15" ht="15">
      <c r="B29" s="185" t="s">
        <v>556</v>
      </c>
      <c r="C29" s="185">
        <v>6</v>
      </c>
      <c r="D29" s="185">
        <v>15</v>
      </c>
      <c r="E29" s="185">
        <v>7</v>
      </c>
      <c r="F29" s="185">
        <v>6</v>
      </c>
      <c r="G29" s="185">
        <v>0</v>
      </c>
      <c r="H29" s="185">
        <v>2</v>
      </c>
      <c r="I29" s="185">
        <v>1</v>
      </c>
      <c r="J29" s="185">
        <v>2</v>
      </c>
      <c r="K29" s="186"/>
      <c r="L29" s="186"/>
    </row>
    <row r="30" spans="1:15" ht="15">
      <c r="B30" s="185" t="s">
        <v>406</v>
      </c>
      <c r="C30" s="185">
        <v>1</v>
      </c>
      <c r="D30" s="185">
        <v>4</v>
      </c>
      <c r="E30" s="185">
        <v>1</v>
      </c>
      <c r="F30" s="185">
        <v>2</v>
      </c>
      <c r="G30" s="185">
        <v>1</v>
      </c>
      <c r="H30" s="185">
        <v>2</v>
      </c>
      <c r="I30" s="185">
        <v>1</v>
      </c>
      <c r="J30" s="185">
        <v>2</v>
      </c>
      <c r="K30" s="186"/>
      <c r="L30" s="186"/>
    </row>
    <row r="31" spans="1:15" ht="15">
      <c r="B31" s="185" t="s">
        <v>1073</v>
      </c>
      <c r="C31" s="185">
        <v>4</v>
      </c>
      <c r="D31" s="185">
        <v>3</v>
      </c>
      <c r="E31" s="185">
        <v>1</v>
      </c>
      <c r="F31" s="185">
        <v>3</v>
      </c>
      <c r="G31" s="185">
        <v>0</v>
      </c>
      <c r="H31" s="185">
        <v>1</v>
      </c>
      <c r="I31" s="185">
        <v>1</v>
      </c>
      <c r="J31" s="185">
        <v>0</v>
      </c>
      <c r="K31" s="186"/>
      <c r="L31" s="186"/>
    </row>
    <row r="32" spans="1:15" ht="15">
      <c r="B32" s="185" t="s">
        <v>1034</v>
      </c>
      <c r="C32" s="185">
        <v>3</v>
      </c>
      <c r="D32" s="185">
        <v>4</v>
      </c>
      <c r="E32" s="185">
        <v>1</v>
      </c>
      <c r="F32" s="185">
        <v>3</v>
      </c>
      <c r="G32" s="185">
        <v>1</v>
      </c>
      <c r="H32" s="185">
        <v>2</v>
      </c>
      <c r="I32" s="185">
        <v>2</v>
      </c>
      <c r="J32" s="185">
        <v>2</v>
      </c>
      <c r="K32" s="186"/>
      <c r="L32" s="186"/>
    </row>
    <row r="33" spans="2:12" ht="15">
      <c r="B33" s="185" t="s">
        <v>686</v>
      </c>
      <c r="C33" s="185">
        <v>0</v>
      </c>
      <c r="D33" s="185">
        <v>2</v>
      </c>
      <c r="E33" s="185">
        <v>3</v>
      </c>
      <c r="F33" s="185">
        <v>1</v>
      </c>
      <c r="G33" s="185">
        <v>1</v>
      </c>
      <c r="H33" s="185">
        <v>1</v>
      </c>
      <c r="I33" s="185">
        <v>4</v>
      </c>
      <c r="J33" s="185">
        <v>1</v>
      </c>
      <c r="K33" s="186"/>
      <c r="L33" s="186"/>
    </row>
    <row r="34" spans="2:12" ht="15">
      <c r="B34" s="185" t="s">
        <v>1075</v>
      </c>
      <c r="C34" s="185"/>
      <c r="D34" s="185"/>
      <c r="E34" s="185"/>
      <c r="F34" s="185"/>
      <c r="G34" s="185"/>
      <c r="H34" s="185"/>
      <c r="I34" s="185"/>
      <c r="J34" s="185"/>
      <c r="K34" s="186"/>
      <c r="L34" s="186"/>
    </row>
    <row r="35" spans="2:12" ht="15">
      <c r="B35" s="185" t="s">
        <v>1076</v>
      </c>
      <c r="C35" s="185"/>
      <c r="D35" s="185"/>
      <c r="E35" s="185"/>
      <c r="F35" s="185"/>
      <c r="G35" s="185"/>
      <c r="H35" s="185"/>
      <c r="I35" s="185"/>
      <c r="J35" s="185"/>
      <c r="K35" s="186"/>
      <c r="L35" s="186"/>
    </row>
    <row r="36" spans="2:12" ht="15">
      <c r="B36" s="185" t="s">
        <v>0</v>
      </c>
      <c r="C36" s="185">
        <f>SUM(C27:C35)</f>
        <v>25</v>
      </c>
      <c r="D36" s="185">
        <f t="shared" ref="D36:J36" si="0">SUM(D27:D35)</f>
        <v>35</v>
      </c>
      <c r="E36" s="185">
        <f t="shared" si="0"/>
        <v>18</v>
      </c>
      <c r="F36" s="185">
        <f t="shared" si="0"/>
        <v>26</v>
      </c>
      <c r="G36" s="185">
        <f t="shared" si="0"/>
        <v>7</v>
      </c>
      <c r="H36" s="185">
        <f t="shared" si="0"/>
        <v>12</v>
      </c>
      <c r="I36" s="185">
        <f t="shared" si="0"/>
        <v>10</v>
      </c>
      <c r="J36" s="185">
        <f t="shared" si="0"/>
        <v>10</v>
      </c>
      <c r="K36" s="186" t="s">
        <v>43</v>
      </c>
      <c r="L36" s="186"/>
    </row>
    <row r="37" spans="2:12" ht="60" customHeight="1">
      <c r="B37" s="184" t="s">
        <v>1066</v>
      </c>
      <c r="C37" s="184" t="s">
        <v>1078</v>
      </c>
      <c r="D37" s="184" t="s">
        <v>1079</v>
      </c>
      <c r="E37" s="184" t="s">
        <v>1080</v>
      </c>
      <c r="F37" s="184" t="s">
        <v>1081</v>
      </c>
      <c r="G37" s="185" t="s">
        <v>1082</v>
      </c>
      <c r="H37" s="185" t="s">
        <v>1083</v>
      </c>
      <c r="I37" s="185" t="s">
        <v>1084</v>
      </c>
      <c r="J37" s="185" t="s">
        <v>1085</v>
      </c>
      <c r="K37" s="186"/>
      <c r="L37" s="186"/>
    </row>
    <row r="38" spans="2:12" ht="15">
      <c r="B38" s="184" t="s">
        <v>548</v>
      </c>
      <c r="C38" s="185">
        <v>2</v>
      </c>
      <c r="D38" s="185">
        <v>0</v>
      </c>
      <c r="E38" s="185">
        <v>1</v>
      </c>
      <c r="F38" s="185">
        <v>2</v>
      </c>
      <c r="G38" s="185">
        <v>9</v>
      </c>
      <c r="H38" s="185">
        <v>10</v>
      </c>
      <c r="I38" s="185">
        <v>12</v>
      </c>
      <c r="J38" s="185">
        <v>9</v>
      </c>
      <c r="K38" s="186"/>
      <c r="L38" s="186"/>
    </row>
    <row r="39" spans="2:12" ht="15">
      <c r="B39" s="185" t="s">
        <v>571</v>
      </c>
      <c r="C39" s="185">
        <v>0</v>
      </c>
      <c r="D39" s="185">
        <v>1</v>
      </c>
      <c r="E39" s="185">
        <v>0</v>
      </c>
      <c r="F39" s="185">
        <v>4</v>
      </c>
      <c r="G39" s="185">
        <v>20</v>
      </c>
      <c r="H39" s="185">
        <v>16</v>
      </c>
      <c r="I39" s="185">
        <v>13</v>
      </c>
      <c r="J39" s="185">
        <v>12</v>
      </c>
      <c r="K39" s="186"/>
      <c r="L39" s="186"/>
    </row>
    <row r="40" spans="2:12" ht="15">
      <c r="B40" s="185" t="s">
        <v>556</v>
      </c>
      <c r="C40" s="185">
        <v>3</v>
      </c>
      <c r="D40" s="185">
        <v>2</v>
      </c>
      <c r="E40" s="185">
        <v>1</v>
      </c>
      <c r="F40" s="185">
        <v>5</v>
      </c>
      <c r="G40" s="185">
        <v>14</v>
      </c>
      <c r="H40" s="185">
        <v>18</v>
      </c>
      <c r="I40" s="185">
        <v>13</v>
      </c>
      <c r="J40" s="185">
        <v>18</v>
      </c>
      <c r="K40" s="186"/>
      <c r="L40" s="186"/>
    </row>
    <row r="41" spans="2:12" ht="15">
      <c r="B41" s="185" t="s">
        <v>406</v>
      </c>
      <c r="C41" s="185">
        <v>0</v>
      </c>
      <c r="D41" s="185">
        <v>2</v>
      </c>
      <c r="E41" s="185">
        <v>0</v>
      </c>
      <c r="F41" s="185">
        <v>2</v>
      </c>
      <c r="G41" s="185">
        <v>14</v>
      </c>
      <c r="H41" s="185">
        <v>14</v>
      </c>
      <c r="I41" s="185">
        <v>15</v>
      </c>
      <c r="J41" s="185">
        <v>11</v>
      </c>
      <c r="K41" s="186"/>
      <c r="L41" s="186"/>
    </row>
    <row r="42" spans="2:12" ht="15">
      <c r="B42" s="185" t="s">
        <v>1073</v>
      </c>
      <c r="C42" s="185">
        <v>1</v>
      </c>
      <c r="D42" s="185">
        <v>1</v>
      </c>
      <c r="E42" s="185">
        <v>2</v>
      </c>
      <c r="F42" s="185">
        <v>2</v>
      </c>
      <c r="G42" s="185">
        <v>6</v>
      </c>
      <c r="H42" s="185">
        <v>8</v>
      </c>
      <c r="I42" s="185">
        <v>5</v>
      </c>
      <c r="J42" s="185">
        <v>5</v>
      </c>
      <c r="K42" s="186"/>
      <c r="L42" s="186"/>
    </row>
    <row r="43" spans="2:12" ht="15">
      <c r="B43" s="185" t="s">
        <v>1034</v>
      </c>
      <c r="C43" s="185">
        <v>0</v>
      </c>
      <c r="D43" s="185">
        <v>0</v>
      </c>
      <c r="E43" s="185">
        <v>3</v>
      </c>
      <c r="F43" s="185">
        <v>2</v>
      </c>
      <c r="G43" s="185">
        <v>11</v>
      </c>
      <c r="H43" s="185">
        <v>8</v>
      </c>
      <c r="I43" s="185">
        <v>4</v>
      </c>
      <c r="J43" s="185">
        <v>9</v>
      </c>
      <c r="K43" s="186"/>
      <c r="L43" s="186"/>
    </row>
    <row r="44" spans="2:12" ht="15">
      <c r="B44" s="185" t="s">
        <v>686</v>
      </c>
      <c r="C44" s="185">
        <v>7</v>
      </c>
      <c r="D44" s="185">
        <v>4</v>
      </c>
      <c r="E44" s="185">
        <v>9</v>
      </c>
      <c r="F44" s="186"/>
      <c r="G44" s="185">
        <v>2</v>
      </c>
      <c r="H44" s="185">
        <v>5</v>
      </c>
      <c r="I44" s="185">
        <v>3</v>
      </c>
      <c r="J44" s="185">
        <v>6</v>
      </c>
      <c r="K44" s="186"/>
      <c r="L44" s="186"/>
    </row>
    <row r="45" spans="2:12" ht="15">
      <c r="B45" s="185" t="s">
        <v>1075</v>
      </c>
      <c r="C45" s="185">
        <v>1</v>
      </c>
      <c r="D45" s="185">
        <v>1</v>
      </c>
      <c r="E45" s="185">
        <v>3</v>
      </c>
      <c r="F45" s="185">
        <v>9</v>
      </c>
      <c r="G45" s="185">
        <v>0</v>
      </c>
      <c r="H45" s="185">
        <v>2</v>
      </c>
      <c r="I45" s="185">
        <v>0</v>
      </c>
      <c r="J45" s="185">
        <v>0</v>
      </c>
      <c r="K45" s="186"/>
      <c r="L45" s="186"/>
    </row>
    <row r="46" spans="2:12" ht="15">
      <c r="B46" s="185" t="s">
        <v>1076</v>
      </c>
      <c r="C46" s="185">
        <v>1</v>
      </c>
      <c r="D46" s="185">
        <v>3</v>
      </c>
      <c r="E46" s="185">
        <v>6</v>
      </c>
      <c r="F46" s="185">
        <v>8</v>
      </c>
      <c r="G46" s="185">
        <v>3</v>
      </c>
      <c r="H46" s="185">
        <v>8</v>
      </c>
      <c r="I46" s="185">
        <v>6</v>
      </c>
      <c r="J46" s="185">
        <v>4</v>
      </c>
      <c r="K46" s="186"/>
      <c r="L46" s="186"/>
    </row>
    <row r="47" spans="2:12" ht="15">
      <c r="B47" s="185" t="s">
        <v>0</v>
      </c>
      <c r="C47" s="185">
        <f>SUM(C38:C46)</f>
        <v>15</v>
      </c>
      <c r="D47" s="185">
        <f t="shared" ref="D47" si="1">SUM(D38:D46)</f>
        <v>14</v>
      </c>
      <c r="E47" s="185">
        <f t="shared" ref="E47" si="2">SUM(E38:E46)</f>
        <v>25</v>
      </c>
      <c r="F47" s="185">
        <f>SUM(F38:F46)</f>
        <v>34</v>
      </c>
      <c r="G47" s="185">
        <f t="shared" ref="G47" si="3">SUM(G38:G46)</f>
        <v>79</v>
      </c>
      <c r="H47" s="185">
        <f t="shared" ref="H47" si="4">SUM(H38:H46)</f>
        <v>89</v>
      </c>
      <c r="I47" s="185">
        <f t="shared" ref="I47" si="5">SUM(I38:I46)</f>
        <v>71</v>
      </c>
      <c r="J47" s="185">
        <f t="shared" ref="J47" si="6">SUM(J38:J46)</f>
        <v>74</v>
      </c>
      <c r="K47" s="186"/>
      <c r="L47" s="186"/>
    </row>
    <row r="48" spans="2:12" ht="60">
      <c r="B48" s="180" t="s">
        <v>1066</v>
      </c>
      <c r="C48" s="180" t="s">
        <v>1086</v>
      </c>
      <c r="D48" s="180" t="s">
        <v>1087</v>
      </c>
      <c r="E48" s="180" t="s">
        <v>1088</v>
      </c>
      <c r="F48" s="180" t="s">
        <v>1081</v>
      </c>
      <c r="G48" s="177"/>
    </row>
    <row r="49" spans="2:7" ht="15">
      <c r="B49" s="180" t="s">
        <v>548</v>
      </c>
      <c r="C49" s="181">
        <v>5</v>
      </c>
      <c r="D49" s="181">
        <v>7</v>
      </c>
      <c r="E49" s="181">
        <v>12</v>
      </c>
      <c r="F49" s="181">
        <v>18</v>
      </c>
      <c r="G49" s="177"/>
    </row>
    <row r="50" spans="2:7" ht="30">
      <c r="B50" s="181" t="s">
        <v>571</v>
      </c>
      <c r="C50" s="181">
        <v>22</v>
      </c>
      <c r="D50" s="181">
        <v>22</v>
      </c>
      <c r="E50" s="181">
        <v>13</v>
      </c>
      <c r="F50" s="181">
        <v>24</v>
      </c>
      <c r="G50" s="178"/>
    </row>
    <row r="51" spans="2:7" ht="15">
      <c r="B51" s="181" t="s">
        <v>556</v>
      </c>
      <c r="C51" s="181">
        <v>10</v>
      </c>
      <c r="D51" s="181">
        <v>12</v>
      </c>
      <c r="E51" s="181">
        <v>11</v>
      </c>
      <c r="F51" s="181">
        <v>11</v>
      </c>
      <c r="G51" s="177"/>
    </row>
    <row r="52" spans="2:7" ht="15">
      <c r="B52" s="181" t="s">
        <v>406</v>
      </c>
      <c r="C52" s="181">
        <v>11</v>
      </c>
      <c r="D52" s="181">
        <v>15</v>
      </c>
      <c r="E52" s="181">
        <v>12</v>
      </c>
      <c r="F52" s="181">
        <v>15</v>
      </c>
      <c r="G52" s="177"/>
    </row>
    <row r="53" spans="2:7" ht="15">
      <c r="B53" s="181" t="s">
        <v>1073</v>
      </c>
      <c r="C53" s="181">
        <v>2</v>
      </c>
      <c r="D53" s="181">
        <v>7</v>
      </c>
      <c r="E53" s="181">
        <v>9</v>
      </c>
      <c r="F53" s="181">
        <v>5</v>
      </c>
      <c r="G53" s="177"/>
    </row>
    <row r="54" spans="2:7" ht="15">
      <c r="B54" s="181" t="s">
        <v>1034</v>
      </c>
      <c r="C54" s="181">
        <v>7</v>
      </c>
      <c r="D54" s="181">
        <v>15</v>
      </c>
      <c r="E54" s="181">
        <v>11</v>
      </c>
      <c r="F54" s="181">
        <v>13</v>
      </c>
      <c r="G54" s="177"/>
    </row>
    <row r="55" spans="2:7" ht="15">
      <c r="B55" s="181" t="s">
        <v>686</v>
      </c>
      <c r="C55" s="181">
        <v>6</v>
      </c>
      <c r="D55" s="181">
        <v>7</v>
      </c>
      <c r="E55" s="181">
        <v>1</v>
      </c>
      <c r="F55" s="181">
        <v>6</v>
      </c>
      <c r="G55" s="177"/>
    </row>
    <row r="56" spans="2:7" ht="15">
      <c r="B56" s="181" t="s">
        <v>1075</v>
      </c>
      <c r="C56" s="181">
        <v>11</v>
      </c>
      <c r="D56" s="181">
        <v>3</v>
      </c>
      <c r="E56" s="181">
        <v>14</v>
      </c>
      <c r="F56" s="181">
        <v>22</v>
      </c>
      <c r="G56" s="177"/>
    </row>
    <row r="57" spans="2:7" ht="15">
      <c r="B57" s="181" t="s">
        <v>1076</v>
      </c>
      <c r="C57" s="181">
        <v>4</v>
      </c>
      <c r="D57" s="181">
        <v>5</v>
      </c>
      <c r="E57" s="181">
        <v>4</v>
      </c>
      <c r="F57" s="181">
        <v>2</v>
      </c>
      <c r="G57" s="177"/>
    </row>
    <row r="58" spans="2:7" ht="15">
      <c r="B58" s="181" t="s">
        <v>0</v>
      </c>
      <c r="C58" s="181">
        <f>SUM(C49:C57)</f>
        <v>78</v>
      </c>
      <c r="D58" s="181">
        <f t="shared" ref="D58:F58" si="7">SUM(D49:D57)</f>
        <v>93</v>
      </c>
      <c r="E58" s="181">
        <f t="shared" si="7"/>
        <v>87</v>
      </c>
      <c r="F58" s="181">
        <f t="shared" si="7"/>
        <v>116</v>
      </c>
      <c r="G58" s="177"/>
    </row>
    <row r="59" spans="2:7">
      <c r="B59" s="179"/>
      <c r="C59" s="179"/>
      <c r="D59" s="179"/>
      <c r="E59" s="179"/>
      <c r="F59" s="179"/>
      <c r="G59" s="177"/>
    </row>
    <row r="60" spans="2:7">
      <c r="B60" s="179"/>
      <c r="C60" s="179"/>
      <c r="D60" s="179"/>
      <c r="E60" s="179"/>
      <c r="F60" s="179"/>
      <c r="G60" s="177"/>
    </row>
    <row r="61" spans="2:7">
      <c r="B61" s="179"/>
      <c r="C61" s="179"/>
      <c r="D61" s="179"/>
      <c r="E61" s="179"/>
      <c r="F61" s="179"/>
      <c r="G61" s="177"/>
    </row>
    <row r="62" spans="2:7">
      <c r="B62" s="179" t="s">
        <v>1089</v>
      </c>
      <c r="C62" s="179"/>
      <c r="D62" s="179"/>
      <c r="E62" s="179"/>
      <c r="F62" s="179"/>
      <c r="G62" s="177"/>
    </row>
    <row r="63" spans="2:7">
      <c r="B63" s="179" t="s">
        <v>1067</v>
      </c>
      <c r="C63" s="179">
        <v>25</v>
      </c>
      <c r="D63" s="179"/>
      <c r="E63" s="179"/>
      <c r="F63" s="179"/>
      <c r="G63" s="177"/>
    </row>
    <row r="64" spans="2:7">
      <c r="B64" s="179" t="s">
        <v>1068</v>
      </c>
      <c r="C64" s="179">
        <v>35</v>
      </c>
      <c r="D64" s="179"/>
      <c r="E64" s="179"/>
      <c r="F64" s="179"/>
      <c r="G64" s="177"/>
    </row>
    <row r="65" spans="2:7">
      <c r="B65" s="179" t="s">
        <v>1069</v>
      </c>
      <c r="C65" s="179">
        <v>18</v>
      </c>
      <c r="D65" s="179"/>
      <c r="E65" s="179"/>
      <c r="F65" s="179"/>
      <c r="G65" s="177"/>
    </row>
    <row r="66" spans="2:7">
      <c r="B66" s="179" t="s">
        <v>1070</v>
      </c>
      <c r="C66" s="179">
        <v>26</v>
      </c>
      <c r="D66" s="179"/>
      <c r="E66" s="179"/>
      <c r="F66" s="179"/>
      <c r="G66" s="177"/>
    </row>
    <row r="67" spans="2:7">
      <c r="B67" s="179" t="s">
        <v>1071</v>
      </c>
      <c r="C67" s="179">
        <v>7</v>
      </c>
      <c r="D67" s="179"/>
      <c r="E67" s="179"/>
      <c r="F67" s="179"/>
      <c r="G67" s="177"/>
    </row>
    <row r="68" spans="2:7">
      <c r="B68" s="179" t="s">
        <v>1077</v>
      </c>
      <c r="C68" s="179">
        <v>12</v>
      </c>
      <c r="D68" s="179"/>
      <c r="E68" s="179"/>
      <c r="F68" s="179"/>
      <c r="G68" s="177"/>
    </row>
    <row r="69" spans="2:7">
      <c r="B69" s="179" t="s">
        <v>1072</v>
      </c>
      <c r="C69" s="179">
        <v>10</v>
      </c>
      <c r="D69" s="179"/>
      <c r="E69" s="179"/>
      <c r="F69" s="179"/>
      <c r="G69" s="177"/>
    </row>
    <row r="70" spans="2:7">
      <c r="B70" s="179" t="s">
        <v>1074</v>
      </c>
      <c r="C70" s="179">
        <v>10</v>
      </c>
      <c r="D70" s="179"/>
      <c r="E70" s="179"/>
      <c r="F70" s="179"/>
      <c r="G70" s="177"/>
    </row>
    <row r="71" spans="2:7">
      <c r="B71" s="179" t="s">
        <v>1078</v>
      </c>
      <c r="C71" s="179">
        <v>15</v>
      </c>
      <c r="D71" s="179"/>
      <c r="E71" s="179"/>
      <c r="F71" s="179"/>
      <c r="G71" s="177"/>
    </row>
    <row r="72" spans="2:7">
      <c r="B72" s="179" t="s">
        <v>1079</v>
      </c>
      <c r="C72" s="179">
        <v>14</v>
      </c>
      <c r="D72" s="179"/>
      <c r="E72" s="179"/>
      <c r="F72" s="179"/>
      <c r="G72" s="177"/>
    </row>
    <row r="73" spans="2:7">
      <c r="B73" s="179" t="s">
        <v>1080</v>
      </c>
      <c r="C73" s="179">
        <v>25</v>
      </c>
      <c r="D73" s="179"/>
      <c r="E73" s="179"/>
      <c r="F73" s="179"/>
      <c r="G73" s="177"/>
    </row>
    <row r="74" spans="2:7">
      <c r="B74" s="179" t="s">
        <v>1081</v>
      </c>
      <c r="C74" s="179">
        <v>38</v>
      </c>
      <c r="D74" s="179"/>
      <c r="E74" s="179"/>
      <c r="F74" s="179"/>
      <c r="G74" s="177"/>
    </row>
    <row r="75" spans="2:7">
      <c r="B75" s="179" t="s">
        <v>1082</v>
      </c>
      <c r="C75" s="179">
        <v>79</v>
      </c>
      <c r="D75" s="179"/>
      <c r="E75" s="179"/>
      <c r="F75" s="179"/>
      <c r="G75" s="177"/>
    </row>
    <row r="76" spans="2:7">
      <c r="B76" s="179" t="s">
        <v>1083</v>
      </c>
      <c r="C76" s="179">
        <v>89</v>
      </c>
      <c r="D76" s="179"/>
      <c r="E76" s="179"/>
      <c r="F76" s="179"/>
      <c r="G76" s="177"/>
    </row>
    <row r="77" spans="2:7">
      <c r="B77" s="179" t="s">
        <v>1084</v>
      </c>
      <c r="C77" s="179">
        <v>71</v>
      </c>
      <c r="D77" s="179"/>
      <c r="E77" s="179"/>
      <c r="F77" s="179"/>
      <c r="G77" s="177"/>
    </row>
    <row r="78" spans="2:7">
      <c r="B78" s="179" t="s">
        <v>1085</v>
      </c>
      <c r="C78" s="179">
        <v>74</v>
      </c>
      <c r="D78" s="179"/>
      <c r="E78" s="179"/>
      <c r="F78" s="179"/>
      <c r="G78" s="177"/>
    </row>
    <row r="79" spans="2:7">
      <c r="B79" s="179" t="s">
        <v>1086</v>
      </c>
      <c r="C79" s="179">
        <v>78</v>
      </c>
      <c r="D79" s="179"/>
      <c r="E79" s="179"/>
      <c r="F79" s="179"/>
      <c r="G79" s="177"/>
    </row>
    <row r="80" spans="2:7">
      <c r="B80" s="179" t="s">
        <v>1087</v>
      </c>
      <c r="C80" s="179">
        <v>93</v>
      </c>
      <c r="D80" s="179"/>
      <c r="E80" s="179"/>
      <c r="F80" s="179"/>
      <c r="G80" s="177"/>
    </row>
    <row r="81" spans="2:7">
      <c r="B81" s="179" t="s">
        <v>1088</v>
      </c>
      <c r="C81" s="179">
        <v>87</v>
      </c>
      <c r="D81" s="179"/>
      <c r="E81" s="179"/>
      <c r="F81" s="179"/>
      <c r="G81" s="177"/>
    </row>
    <row r="82" spans="2:7">
      <c r="B82" s="179" t="s">
        <v>1090</v>
      </c>
      <c r="C82" s="179">
        <v>116</v>
      </c>
      <c r="D82" s="179"/>
      <c r="E82" s="179"/>
      <c r="F82" s="179"/>
      <c r="G82" s="177"/>
    </row>
    <row r="83" spans="2:7">
      <c r="B83" s="179"/>
      <c r="C83" s="179"/>
      <c r="D83" s="179"/>
      <c r="E83" s="179"/>
      <c r="F83" s="179"/>
      <c r="G83" s="177"/>
    </row>
    <row r="84" spans="2:7">
      <c r="B84" s="179"/>
      <c r="C84" s="179"/>
      <c r="D84" s="179"/>
      <c r="E84" s="177"/>
      <c r="F84" s="177"/>
      <c r="G84" s="177"/>
    </row>
  </sheetData>
  <sheetProtection selectLockedCells="1" selectUnlockedCells="1"/>
  <mergeCells count="16">
    <mergeCell ref="B25:D25"/>
    <mergeCell ref="H23:J23"/>
    <mergeCell ref="B23:D23"/>
    <mergeCell ref="B22:D22"/>
    <mergeCell ref="G21:I21"/>
    <mergeCell ref="B2:C2"/>
    <mergeCell ref="D2:E2"/>
    <mergeCell ref="D3:E3"/>
    <mergeCell ref="H24:J24"/>
    <mergeCell ref="B18:F18"/>
    <mergeCell ref="B24:D24"/>
    <mergeCell ref="L4:L5"/>
    <mergeCell ref="M4:M5"/>
    <mergeCell ref="N4:N5"/>
    <mergeCell ref="O4:O5"/>
    <mergeCell ref="B3:C3"/>
  </mergeCells>
  <phoneticPr fontId="4" type="noConversion"/>
  <dataValidations count="2">
    <dataValidation allowBlank="1" showInputMessage="1" showErrorMessage="1" error="اختيار غير موفق كرر المحاولة " sqref="G4"/>
    <dataValidation allowBlank="1" showInputMessage="1" showErrorMessage="1" promptTitle="اختر اسم الطالب من القائمة " prompt="اختر اسم الطالب من القائمة المنسدلة بالنقر على يسار الخلية " sqref="D3:E3"/>
  </dataValidations>
  <pageMargins left="0.7" right="0.7" top="0.75" bottom="0.75" header="0.3" footer="0.3"/>
  <pageSetup paperSize="9" scale="74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defaultSize="0" autoLine="0" linkedCell="D3" listFillRange="الاسم" r:id="rId5">
            <anchor moveWithCells="1">
              <from>
                <xdr:col>3</xdr:col>
                <xdr:colOff>28575</xdr:colOff>
                <xdr:row>2</xdr:row>
                <xdr:rowOff>0</xdr:rowOff>
              </from>
              <to>
                <xdr:col>5</xdr:col>
                <xdr:colOff>161925</xdr:colOff>
                <xdr:row>2</xdr:row>
                <xdr:rowOff>361950</xdr:rowOff>
              </to>
            </anchor>
          </controlPr>
        </control>
      </mc:Choice>
      <mc:Fallback>
        <control shapeId="1026" r:id="rId4" name="ComboBox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EV806"/>
  <sheetViews>
    <sheetView rightToLeft="1" workbookViewId="0">
      <selection activeCell="O11" sqref="O11"/>
    </sheetView>
  </sheetViews>
  <sheetFormatPr defaultColWidth="9" defaultRowHeight="14.25"/>
  <cols>
    <col min="1" max="1" width="4.25" style="12" customWidth="1"/>
    <col min="2" max="2" width="25.25" style="12" customWidth="1"/>
    <col min="3" max="3" width="9" style="12" customWidth="1"/>
    <col min="4" max="4" width="11.5" style="12" customWidth="1"/>
    <col min="5" max="5" width="13.125" style="12" customWidth="1"/>
    <col min="6" max="6" width="12.875" style="12" customWidth="1"/>
    <col min="7" max="7" width="11.75" style="12" customWidth="1"/>
    <col min="8" max="8" width="13.5" style="12" customWidth="1"/>
    <col min="9" max="9" width="14" style="12" customWidth="1"/>
    <col min="10" max="10" width="14.875" style="12" customWidth="1"/>
    <col min="11" max="11" width="14.5" style="12" customWidth="1"/>
    <col min="12" max="12" width="17.125" style="12" customWidth="1"/>
    <col min="13" max="13" width="10.5" style="12" customWidth="1"/>
    <col min="14" max="14" width="17.25" style="12" customWidth="1"/>
    <col min="15" max="15" width="17.5" style="12" customWidth="1"/>
    <col min="16" max="16" width="14.25" style="12" customWidth="1"/>
    <col min="17" max="17" width="17.75" style="12" customWidth="1"/>
    <col min="18" max="18" width="19.625" style="32" customWidth="1"/>
    <col min="19" max="19" width="18.125" style="12" customWidth="1"/>
    <col min="20" max="20" width="16.125" style="12" customWidth="1"/>
    <col min="21" max="21" width="17.625" style="12" customWidth="1"/>
    <col min="22" max="22" width="17.375" style="12" customWidth="1"/>
    <col min="23" max="23" width="19.75" style="12" customWidth="1"/>
    <col min="24" max="24" width="17.75" style="12" customWidth="1"/>
    <col min="25" max="25" width="15.25" style="12" customWidth="1"/>
    <col min="26" max="26" width="15.125" style="12" customWidth="1"/>
    <col min="27" max="27" width="13.625" style="12" customWidth="1"/>
    <col min="28" max="28" width="14.625" style="12" customWidth="1"/>
    <col min="29" max="29" width="16.5" style="12" customWidth="1"/>
    <col min="30" max="30" width="20" style="12" customWidth="1"/>
    <col min="31" max="31" width="19.625" style="12" customWidth="1"/>
    <col min="32" max="32" width="14.5" style="12" customWidth="1"/>
    <col min="33" max="33" width="16.25" style="12" customWidth="1"/>
    <col min="34" max="34" width="16" style="12" bestFit="1" customWidth="1"/>
    <col min="35" max="35" width="15.625" style="12" customWidth="1"/>
    <col min="36" max="36" width="13.75" style="12" customWidth="1"/>
    <col min="37" max="37" width="18.625" style="12" customWidth="1"/>
    <col min="38" max="38" width="17.75" style="12" customWidth="1"/>
    <col min="39" max="39" width="18.625" style="12" customWidth="1"/>
    <col min="40" max="40" width="17.875" style="12" customWidth="1"/>
    <col min="41" max="41" width="11.875" style="12" customWidth="1"/>
    <col min="42" max="16384" width="9" style="12"/>
  </cols>
  <sheetData>
    <row r="1" spans="1:31" ht="39.75" customHeight="1"/>
    <row r="2" spans="1:31">
      <c r="J2" s="12" t="s">
        <v>43</v>
      </c>
    </row>
    <row r="3" spans="1:31" ht="15">
      <c r="A3" s="77" t="s">
        <v>44</v>
      </c>
      <c r="B3" s="77" t="s">
        <v>42</v>
      </c>
      <c r="C3" s="77" t="s">
        <v>971</v>
      </c>
      <c r="D3" s="77" t="s">
        <v>1038</v>
      </c>
      <c r="E3" s="77" t="s">
        <v>1039</v>
      </c>
      <c r="F3" s="77" t="s">
        <v>1040</v>
      </c>
      <c r="G3" s="77" t="s">
        <v>406</v>
      </c>
      <c r="H3" s="77" t="s">
        <v>1034</v>
      </c>
      <c r="I3" s="77" t="s">
        <v>553</v>
      </c>
      <c r="J3" s="77" t="s">
        <v>603</v>
      </c>
      <c r="K3" s="77" t="s">
        <v>1035</v>
      </c>
      <c r="L3" s="77" t="s">
        <v>1036</v>
      </c>
      <c r="M3" s="77"/>
      <c r="N3" s="77"/>
      <c r="O3" s="77"/>
      <c r="P3" s="77"/>
      <c r="Q3" s="101"/>
      <c r="R3" s="77"/>
      <c r="S3" s="107"/>
      <c r="T3" s="77"/>
      <c r="U3" s="77"/>
      <c r="V3" s="77"/>
      <c r="W3" s="77"/>
      <c r="X3" s="77"/>
      <c r="Y3" s="77"/>
      <c r="Z3" s="77"/>
      <c r="AA3" s="77" t="s">
        <v>1006</v>
      </c>
      <c r="AB3" s="77" t="s">
        <v>1008</v>
      </c>
      <c r="AC3" s="77" t="s">
        <v>1007</v>
      </c>
      <c r="AD3" s="77" t="s">
        <v>1009</v>
      </c>
      <c r="AE3" s="77"/>
    </row>
    <row r="4" spans="1:31" ht="20.25" customHeight="1">
      <c r="A4" s="77">
        <v>1</v>
      </c>
      <c r="B4" s="17" t="s">
        <v>755</v>
      </c>
      <c r="C4" s="75" t="s">
        <v>972</v>
      </c>
      <c r="D4" s="46">
        <v>76</v>
      </c>
      <c r="E4" s="46">
        <v>86</v>
      </c>
      <c r="F4" s="46">
        <v>65</v>
      </c>
      <c r="G4" s="46">
        <v>74</v>
      </c>
      <c r="H4" s="76">
        <v>95</v>
      </c>
      <c r="I4" s="75"/>
      <c r="J4" s="74"/>
      <c r="K4" s="75"/>
      <c r="L4" s="83"/>
      <c r="M4" s="133"/>
      <c r="N4" s="134"/>
      <c r="O4" s="148"/>
      <c r="P4" s="149"/>
      <c r="Q4" s="102"/>
      <c r="R4" s="74"/>
      <c r="S4" s="108"/>
      <c r="T4" s="84"/>
      <c r="U4" s="75"/>
      <c r="V4" s="74"/>
      <c r="W4" s="75"/>
      <c r="X4" s="74"/>
      <c r="Y4" s="75"/>
      <c r="Z4" s="74"/>
      <c r="AA4" s="75"/>
      <c r="AB4" s="74"/>
      <c r="AC4" s="75"/>
      <c r="AD4" s="74"/>
      <c r="AE4" s="75"/>
    </row>
    <row r="5" spans="1:31" ht="20.25" customHeight="1">
      <c r="A5" s="77">
        <v>2</v>
      </c>
      <c r="B5" s="17" t="s">
        <v>756</v>
      </c>
      <c r="C5" s="75" t="s">
        <v>972</v>
      </c>
      <c r="D5" s="46">
        <v>64</v>
      </c>
      <c r="E5" s="46">
        <v>77</v>
      </c>
      <c r="F5" s="46">
        <v>56</v>
      </c>
      <c r="G5" s="46">
        <v>51</v>
      </c>
      <c r="H5" s="76">
        <v>81</v>
      </c>
      <c r="I5" s="75"/>
      <c r="J5" s="74"/>
      <c r="K5" s="75"/>
      <c r="L5" s="83"/>
      <c r="M5" s="133"/>
      <c r="N5" s="134"/>
      <c r="O5" s="148"/>
      <c r="P5" s="149"/>
      <c r="Q5" s="102"/>
      <c r="R5" s="74"/>
      <c r="S5" s="108"/>
      <c r="T5" s="85"/>
      <c r="U5" s="75"/>
      <c r="V5" s="74"/>
      <c r="W5" s="75"/>
      <c r="X5" s="76"/>
      <c r="Y5" s="75"/>
      <c r="Z5" s="74"/>
      <c r="AA5" s="75"/>
      <c r="AB5" s="76"/>
      <c r="AC5" s="75"/>
      <c r="AD5" s="74"/>
      <c r="AE5" s="75"/>
    </row>
    <row r="6" spans="1:31" ht="20.25" customHeight="1">
      <c r="A6" s="77">
        <v>3</v>
      </c>
      <c r="B6" s="17" t="s">
        <v>757</v>
      </c>
      <c r="C6" s="75" t="s">
        <v>972</v>
      </c>
      <c r="D6" s="46">
        <v>84</v>
      </c>
      <c r="E6" s="46">
        <v>83</v>
      </c>
      <c r="F6" s="46">
        <v>84</v>
      </c>
      <c r="G6" s="46">
        <v>80</v>
      </c>
      <c r="H6" s="76">
        <v>97</v>
      </c>
      <c r="I6" s="75"/>
      <c r="J6" s="74"/>
      <c r="K6" s="75"/>
      <c r="L6" s="83"/>
      <c r="M6" s="133"/>
      <c r="N6" s="134"/>
      <c r="O6" s="148"/>
      <c r="P6" s="149"/>
      <c r="Q6" s="102"/>
      <c r="R6" s="74"/>
      <c r="S6" s="108"/>
      <c r="T6" s="85"/>
      <c r="U6" s="75"/>
      <c r="V6" s="74"/>
      <c r="W6" s="75"/>
      <c r="X6" s="76"/>
      <c r="Y6" s="75"/>
      <c r="Z6" s="74"/>
      <c r="AA6" s="75"/>
      <c r="AB6" s="76"/>
      <c r="AC6" s="75"/>
      <c r="AD6" s="74"/>
      <c r="AE6" s="75"/>
    </row>
    <row r="7" spans="1:31" ht="20.25" customHeight="1">
      <c r="A7" s="77">
        <v>4</v>
      </c>
      <c r="B7" s="17" t="s">
        <v>758</v>
      </c>
      <c r="C7" s="75" t="s">
        <v>972</v>
      </c>
      <c r="D7" s="46">
        <v>77</v>
      </c>
      <c r="E7" s="46">
        <v>80</v>
      </c>
      <c r="F7" s="46">
        <v>81</v>
      </c>
      <c r="G7" s="46">
        <v>51</v>
      </c>
      <c r="H7" s="76">
        <v>81</v>
      </c>
      <c r="I7" s="75"/>
      <c r="J7" s="74"/>
      <c r="K7" s="75"/>
      <c r="L7" s="83"/>
      <c r="M7" s="133"/>
      <c r="N7" s="134"/>
      <c r="O7" s="148"/>
      <c r="P7" s="149"/>
      <c r="Q7" s="102"/>
      <c r="R7" s="74"/>
      <c r="S7" s="108"/>
      <c r="T7" s="85"/>
      <c r="U7" s="75"/>
      <c r="V7" s="74"/>
      <c r="W7" s="75"/>
      <c r="X7" s="76"/>
      <c r="Y7" s="75"/>
      <c r="Z7" s="74"/>
      <c r="AA7" s="75"/>
      <c r="AB7" s="76"/>
      <c r="AC7" s="75"/>
      <c r="AD7" s="74"/>
      <c r="AE7" s="75"/>
    </row>
    <row r="8" spans="1:31" ht="20.25" customHeight="1">
      <c r="A8" s="77">
        <v>5</v>
      </c>
      <c r="B8" s="17" t="s">
        <v>759</v>
      </c>
      <c r="C8" s="75" t="s">
        <v>972</v>
      </c>
      <c r="D8" s="46">
        <v>53</v>
      </c>
      <c r="E8" s="46">
        <v>50</v>
      </c>
      <c r="F8" s="46">
        <v>51</v>
      </c>
      <c r="G8" s="46">
        <v>50</v>
      </c>
      <c r="H8" s="76">
        <v>58</v>
      </c>
      <c r="I8" s="75"/>
      <c r="J8" s="74"/>
      <c r="K8" s="75"/>
      <c r="L8" s="83"/>
      <c r="M8" s="133"/>
      <c r="N8" s="134"/>
      <c r="O8" s="148"/>
      <c r="P8" s="149"/>
      <c r="Q8" s="102"/>
      <c r="R8" s="74"/>
      <c r="S8" s="108"/>
      <c r="T8" s="85"/>
      <c r="U8" s="75"/>
      <c r="V8" s="74"/>
      <c r="W8" s="75"/>
      <c r="X8" s="76"/>
      <c r="Y8" s="75"/>
      <c r="Z8" s="74"/>
      <c r="AA8" s="75"/>
      <c r="AB8" s="76"/>
      <c r="AC8" s="75"/>
      <c r="AD8" s="74"/>
      <c r="AE8" s="75"/>
    </row>
    <row r="9" spans="1:31" ht="20.25" customHeight="1">
      <c r="A9" s="77">
        <v>6</v>
      </c>
      <c r="B9" s="17" t="s">
        <v>760</v>
      </c>
      <c r="C9" s="75" t="s">
        <v>972</v>
      </c>
      <c r="D9" s="46">
        <v>61</v>
      </c>
      <c r="E9" s="46">
        <v>89</v>
      </c>
      <c r="F9" s="46">
        <v>75</v>
      </c>
      <c r="G9" s="46">
        <v>79</v>
      </c>
      <c r="H9" s="76">
        <v>82</v>
      </c>
      <c r="I9" s="75"/>
      <c r="J9" s="74"/>
      <c r="K9" s="75"/>
      <c r="L9" s="83"/>
      <c r="M9" s="133"/>
      <c r="N9" s="134"/>
      <c r="O9" s="148"/>
      <c r="P9" s="149"/>
      <c r="Q9" s="102"/>
      <c r="R9" s="74"/>
      <c r="S9" s="108"/>
      <c r="T9" s="85"/>
      <c r="U9" s="75"/>
      <c r="V9" s="74"/>
      <c r="W9" s="75"/>
      <c r="X9" s="76"/>
      <c r="Y9" s="75"/>
      <c r="Z9" s="74"/>
      <c r="AA9" s="75"/>
      <c r="AB9" s="76"/>
      <c r="AC9" s="75"/>
      <c r="AD9" s="74"/>
      <c r="AE9" s="75"/>
    </row>
    <row r="10" spans="1:31" ht="20.25" customHeight="1">
      <c r="A10" s="77">
        <v>7</v>
      </c>
      <c r="B10" s="17" t="s">
        <v>761</v>
      </c>
      <c r="C10" s="75" t="s">
        <v>972</v>
      </c>
      <c r="D10" s="46">
        <v>93</v>
      </c>
      <c r="E10" s="46">
        <v>97</v>
      </c>
      <c r="F10" s="46">
        <v>98</v>
      </c>
      <c r="G10" s="46">
        <v>94</v>
      </c>
      <c r="H10" s="76">
        <v>99</v>
      </c>
      <c r="I10" s="75"/>
      <c r="J10" s="74"/>
      <c r="K10" s="75"/>
      <c r="L10" s="83"/>
      <c r="M10" s="133"/>
      <c r="N10" s="134"/>
      <c r="O10" s="148"/>
      <c r="P10" s="149"/>
      <c r="Q10" s="102"/>
      <c r="R10" s="74"/>
      <c r="S10" s="108"/>
      <c r="T10" s="85"/>
      <c r="U10" s="75"/>
      <c r="V10" s="74"/>
      <c r="W10" s="75"/>
      <c r="X10" s="76"/>
      <c r="Y10" s="75"/>
      <c r="Z10" s="74"/>
      <c r="AA10" s="75"/>
      <c r="AB10" s="76"/>
      <c r="AC10" s="75"/>
      <c r="AD10" s="74"/>
      <c r="AE10" s="75"/>
    </row>
    <row r="11" spans="1:31" ht="20.25" customHeight="1">
      <c r="A11" s="77">
        <v>8</v>
      </c>
      <c r="B11" s="17" t="s">
        <v>762</v>
      </c>
      <c r="C11" s="75" t="s">
        <v>972</v>
      </c>
      <c r="D11" s="46">
        <v>79</v>
      </c>
      <c r="E11" s="46">
        <v>92</v>
      </c>
      <c r="F11" s="46">
        <v>84</v>
      </c>
      <c r="G11" s="46">
        <v>67</v>
      </c>
      <c r="H11" s="76">
        <v>82</v>
      </c>
      <c r="I11" s="75"/>
      <c r="J11" s="74"/>
      <c r="K11" s="75"/>
      <c r="L11" s="83"/>
      <c r="M11" s="133"/>
      <c r="N11" s="134"/>
      <c r="O11" s="148"/>
      <c r="P11" s="149"/>
      <c r="Q11" s="102"/>
      <c r="R11" s="74"/>
      <c r="S11" s="108"/>
      <c r="T11" s="85"/>
      <c r="U11" s="75"/>
      <c r="V11" s="74"/>
      <c r="W11" s="75"/>
      <c r="X11" s="76"/>
      <c r="Y11" s="75"/>
      <c r="Z11" s="74"/>
      <c r="AA11" s="75"/>
      <c r="AB11" s="76"/>
      <c r="AC11" s="75"/>
      <c r="AD11" s="74"/>
      <c r="AE11" s="75"/>
    </row>
    <row r="12" spans="1:31" ht="20.25" customHeight="1">
      <c r="A12" s="77">
        <v>9</v>
      </c>
      <c r="B12" s="17" t="s">
        <v>763</v>
      </c>
      <c r="C12" s="75" t="s">
        <v>972</v>
      </c>
      <c r="D12" s="46">
        <v>71</v>
      </c>
      <c r="E12" s="46">
        <v>77</v>
      </c>
      <c r="F12" s="46">
        <v>87</v>
      </c>
      <c r="G12" s="46">
        <v>60</v>
      </c>
      <c r="H12" s="76">
        <v>88</v>
      </c>
      <c r="I12" s="75"/>
      <c r="J12" s="74"/>
      <c r="K12" s="75"/>
      <c r="L12" s="83"/>
      <c r="M12" s="133"/>
      <c r="N12" s="134"/>
      <c r="O12" s="148"/>
      <c r="P12" s="149"/>
      <c r="Q12" s="102"/>
      <c r="R12" s="74"/>
      <c r="S12" s="108"/>
      <c r="T12" s="85"/>
      <c r="U12" s="75"/>
      <c r="V12" s="74"/>
      <c r="W12" s="75"/>
      <c r="X12" s="76"/>
      <c r="Y12" s="75"/>
      <c r="Z12" s="74"/>
      <c r="AA12" s="75"/>
      <c r="AB12" s="76"/>
      <c r="AC12" s="75"/>
      <c r="AD12" s="74"/>
      <c r="AE12" s="75"/>
    </row>
    <row r="13" spans="1:31" ht="20.25" customHeight="1">
      <c r="A13" s="77">
        <v>10</v>
      </c>
      <c r="B13" s="17" t="s">
        <v>764</v>
      </c>
      <c r="C13" s="75" t="s">
        <v>972</v>
      </c>
      <c r="D13" s="46">
        <v>95</v>
      </c>
      <c r="E13" s="46">
        <v>91</v>
      </c>
      <c r="F13" s="46">
        <v>83</v>
      </c>
      <c r="G13" s="46">
        <v>75</v>
      </c>
      <c r="H13" s="76">
        <v>91</v>
      </c>
      <c r="I13" s="75"/>
      <c r="J13" s="74"/>
      <c r="K13" s="75"/>
      <c r="L13" s="83"/>
      <c r="M13" s="133"/>
      <c r="N13" s="134"/>
      <c r="O13" s="148"/>
      <c r="P13" s="149"/>
      <c r="Q13" s="102"/>
      <c r="R13" s="74"/>
      <c r="S13" s="108"/>
      <c r="T13" s="85"/>
      <c r="U13" s="75"/>
      <c r="V13" s="74"/>
      <c r="W13" s="75"/>
      <c r="X13" s="76"/>
      <c r="Y13" s="75"/>
      <c r="Z13" s="74"/>
      <c r="AA13" s="75"/>
      <c r="AB13" s="76"/>
      <c r="AC13" s="75"/>
      <c r="AD13" s="74"/>
      <c r="AE13" s="75"/>
    </row>
    <row r="14" spans="1:31" ht="20.25" customHeight="1">
      <c r="A14" s="77">
        <v>11</v>
      </c>
      <c r="B14" s="17" t="s">
        <v>765</v>
      </c>
      <c r="C14" s="75" t="s">
        <v>972</v>
      </c>
      <c r="D14" s="46">
        <v>68</v>
      </c>
      <c r="E14" s="46">
        <v>83</v>
      </c>
      <c r="F14" s="46">
        <v>78</v>
      </c>
      <c r="G14" s="46">
        <v>51</v>
      </c>
      <c r="H14" s="76">
        <v>86</v>
      </c>
      <c r="I14" s="75"/>
      <c r="J14" s="74"/>
      <c r="K14" s="75"/>
      <c r="L14" s="83"/>
      <c r="M14" s="133"/>
      <c r="N14" s="134"/>
      <c r="O14" s="148"/>
      <c r="P14" s="149"/>
      <c r="Q14" s="102"/>
      <c r="R14" s="74"/>
      <c r="S14" s="108"/>
      <c r="T14" s="85"/>
      <c r="U14" s="75"/>
      <c r="V14" s="74"/>
      <c r="W14" s="75"/>
      <c r="X14" s="76"/>
      <c r="Y14" s="75"/>
      <c r="Z14" s="74"/>
      <c r="AA14" s="75"/>
      <c r="AB14" s="76"/>
      <c r="AC14" s="75"/>
      <c r="AD14" s="74"/>
      <c r="AE14" s="75"/>
    </row>
    <row r="15" spans="1:31" ht="20.25" customHeight="1">
      <c r="A15" s="77">
        <v>12</v>
      </c>
      <c r="B15" s="17" t="s">
        <v>766</v>
      </c>
      <c r="C15" s="75" t="s">
        <v>972</v>
      </c>
      <c r="D15" s="46">
        <v>60</v>
      </c>
      <c r="E15" s="46">
        <v>64</v>
      </c>
      <c r="F15" s="46">
        <v>55</v>
      </c>
      <c r="G15" s="46">
        <v>50</v>
      </c>
      <c r="H15" s="76">
        <v>82</v>
      </c>
      <c r="I15" s="75"/>
      <c r="J15" s="74"/>
      <c r="K15" s="75"/>
      <c r="L15" s="83"/>
      <c r="M15" s="133"/>
      <c r="N15" s="134"/>
      <c r="O15" s="148"/>
      <c r="P15" s="149"/>
      <c r="Q15" s="102"/>
      <c r="R15" s="74"/>
      <c r="S15" s="108"/>
      <c r="T15" s="85"/>
      <c r="U15" s="75"/>
      <c r="V15" s="74"/>
      <c r="W15" s="75"/>
      <c r="X15" s="76"/>
      <c r="Y15" s="75"/>
      <c r="Z15" s="74"/>
      <c r="AA15" s="75"/>
      <c r="AB15" s="76"/>
      <c r="AC15" s="75"/>
      <c r="AD15" s="74"/>
      <c r="AE15" s="75"/>
    </row>
    <row r="16" spans="1:31" ht="20.25" customHeight="1">
      <c r="A16" s="77">
        <v>13</v>
      </c>
      <c r="B16" s="17" t="s">
        <v>767</v>
      </c>
      <c r="C16" s="75" t="s">
        <v>972</v>
      </c>
      <c r="D16" s="46">
        <v>97</v>
      </c>
      <c r="E16" s="46">
        <v>92</v>
      </c>
      <c r="F16" s="46">
        <v>92</v>
      </c>
      <c r="G16" s="46">
        <v>78</v>
      </c>
      <c r="H16" s="76">
        <v>86</v>
      </c>
      <c r="I16" s="75"/>
      <c r="J16" s="74"/>
      <c r="K16" s="75"/>
      <c r="L16" s="83"/>
      <c r="M16" s="133"/>
      <c r="N16" s="134"/>
      <c r="O16" s="148"/>
      <c r="P16" s="149"/>
      <c r="Q16" s="102"/>
      <c r="R16" s="74"/>
      <c r="S16" s="108"/>
      <c r="T16" s="85"/>
      <c r="U16" s="75"/>
      <c r="V16" s="74"/>
      <c r="W16" s="75"/>
      <c r="X16" s="76"/>
      <c r="Y16" s="75"/>
      <c r="Z16" s="74"/>
      <c r="AA16" s="75"/>
      <c r="AB16" s="76"/>
      <c r="AC16" s="75"/>
      <c r="AD16" s="74"/>
      <c r="AE16" s="75"/>
    </row>
    <row r="17" spans="1:31" ht="20.25" customHeight="1">
      <c r="A17" s="77">
        <v>14</v>
      </c>
      <c r="B17" s="17" t="s">
        <v>768</v>
      </c>
      <c r="C17" s="75" t="s">
        <v>972</v>
      </c>
      <c r="D17" s="46">
        <v>60</v>
      </c>
      <c r="E17" s="46">
        <v>50</v>
      </c>
      <c r="F17" s="46">
        <v>49</v>
      </c>
      <c r="G17" s="46">
        <v>51</v>
      </c>
      <c r="H17" s="76">
        <v>66</v>
      </c>
      <c r="I17" s="75"/>
      <c r="J17" s="74"/>
      <c r="K17" s="75"/>
      <c r="L17" s="83"/>
      <c r="M17" s="133"/>
      <c r="N17" s="134"/>
      <c r="O17" s="148"/>
      <c r="P17" s="149"/>
      <c r="Q17" s="102"/>
      <c r="R17" s="74"/>
      <c r="S17" s="108"/>
      <c r="T17" s="85"/>
      <c r="U17" s="75"/>
      <c r="V17" s="74"/>
      <c r="W17" s="75"/>
      <c r="X17" s="76"/>
      <c r="Y17" s="75"/>
      <c r="Z17" s="74"/>
      <c r="AA17" s="75"/>
      <c r="AB17" s="76"/>
      <c r="AC17" s="75"/>
      <c r="AD17" s="74"/>
      <c r="AE17" s="75"/>
    </row>
    <row r="18" spans="1:31" ht="20.25" customHeight="1">
      <c r="A18" s="77">
        <v>15</v>
      </c>
      <c r="B18" s="17" t="s">
        <v>769</v>
      </c>
      <c r="C18" s="75" t="s">
        <v>972</v>
      </c>
      <c r="D18" s="46">
        <v>72</v>
      </c>
      <c r="E18" s="46">
        <v>86</v>
      </c>
      <c r="F18" s="46">
        <v>80</v>
      </c>
      <c r="G18" s="46">
        <v>67</v>
      </c>
      <c r="H18" s="76">
        <v>88</v>
      </c>
      <c r="I18" s="75"/>
      <c r="J18" s="74"/>
      <c r="K18" s="75"/>
      <c r="L18" s="83"/>
      <c r="M18" s="133"/>
      <c r="N18" s="134"/>
      <c r="O18" s="148"/>
      <c r="P18" s="149"/>
      <c r="Q18" s="102"/>
      <c r="R18" s="74"/>
      <c r="S18" s="108"/>
      <c r="T18" s="85"/>
      <c r="U18" s="75"/>
      <c r="V18" s="74"/>
      <c r="W18" s="75"/>
      <c r="X18" s="76"/>
      <c r="Y18" s="75"/>
      <c r="Z18" s="74"/>
      <c r="AA18" s="75"/>
      <c r="AB18" s="76"/>
      <c r="AC18" s="75"/>
      <c r="AD18" s="74"/>
      <c r="AE18" s="75"/>
    </row>
    <row r="19" spans="1:31" ht="20.25" customHeight="1">
      <c r="A19" s="77">
        <v>16</v>
      </c>
      <c r="B19" s="17" t="s">
        <v>770</v>
      </c>
      <c r="C19" s="75" t="s">
        <v>972</v>
      </c>
      <c r="D19" s="46">
        <v>70</v>
      </c>
      <c r="E19" s="46">
        <v>87</v>
      </c>
      <c r="F19" s="46">
        <v>65</v>
      </c>
      <c r="G19" s="46">
        <v>77</v>
      </c>
      <c r="H19" s="76">
        <v>85</v>
      </c>
      <c r="I19" s="75"/>
      <c r="J19" s="74"/>
      <c r="K19" s="75"/>
      <c r="L19" s="83"/>
      <c r="M19" s="133"/>
      <c r="N19" s="134"/>
      <c r="O19" s="148"/>
      <c r="P19" s="149"/>
      <c r="Q19" s="102"/>
      <c r="R19" s="74"/>
      <c r="S19" s="108"/>
      <c r="T19" s="85"/>
      <c r="U19" s="75"/>
      <c r="V19" s="74"/>
      <c r="W19" s="75"/>
      <c r="X19" s="76"/>
      <c r="Y19" s="75"/>
      <c r="Z19" s="74"/>
      <c r="AA19" s="75"/>
      <c r="AB19" s="76"/>
      <c r="AC19" s="75"/>
      <c r="AD19" s="74"/>
      <c r="AE19" s="75"/>
    </row>
    <row r="20" spans="1:31" ht="20.25" customHeight="1">
      <c r="A20" s="77">
        <v>17</v>
      </c>
      <c r="B20" s="17" t="s">
        <v>771</v>
      </c>
      <c r="C20" s="75" t="s">
        <v>972</v>
      </c>
      <c r="D20" s="46">
        <v>99</v>
      </c>
      <c r="E20" s="46">
        <v>98</v>
      </c>
      <c r="F20" s="46">
        <v>98</v>
      </c>
      <c r="G20" s="46">
        <v>95</v>
      </c>
      <c r="H20" s="76">
        <v>99</v>
      </c>
      <c r="I20" s="75"/>
      <c r="J20" s="74"/>
      <c r="K20" s="75"/>
      <c r="L20" s="83"/>
      <c r="M20" s="133"/>
      <c r="N20" s="134"/>
      <c r="O20" s="148"/>
      <c r="P20" s="149"/>
      <c r="Q20" s="102"/>
      <c r="R20" s="74"/>
      <c r="S20" s="108"/>
      <c r="T20" s="85"/>
      <c r="U20" s="75"/>
      <c r="V20" s="74"/>
      <c r="W20" s="75"/>
      <c r="X20" s="76"/>
      <c r="Y20" s="75"/>
      <c r="Z20" s="74"/>
      <c r="AA20" s="75"/>
      <c r="AB20" s="76"/>
      <c r="AC20" s="75"/>
      <c r="AD20" s="74"/>
      <c r="AE20" s="75"/>
    </row>
    <row r="21" spans="1:31" ht="20.25" customHeight="1">
      <c r="A21" s="77">
        <v>18</v>
      </c>
      <c r="B21" s="17" t="s">
        <v>772</v>
      </c>
      <c r="C21" s="75" t="s">
        <v>972</v>
      </c>
      <c r="D21" s="46">
        <v>62</v>
      </c>
      <c r="E21" s="46">
        <v>68</v>
      </c>
      <c r="F21" s="46">
        <v>50</v>
      </c>
      <c r="G21" s="46">
        <v>53</v>
      </c>
      <c r="H21" s="76">
        <v>72</v>
      </c>
      <c r="I21" s="75"/>
      <c r="J21" s="74"/>
      <c r="K21" s="75"/>
      <c r="L21" s="83"/>
      <c r="M21" s="133"/>
      <c r="N21" s="134"/>
      <c r="O21" s="148"/>
      <c r="P21" s="149"/>
      <c r="Q21" s="102"/>
      <c r="R21" s="74"/>
      <c r="S21" s="108"/>
      <c r="T21" s="85"/>
      <c r="U21" s="75"/>
      <c r="V21" s="74"/>
      <c r="W21" s="75"/>
      <c r="X21" s="76"/>
      <c r="Y21" s="75"/>
      <c r="Z21" s="74"/>
      <c r="AA21" s="75"/>
      <c r="AB21" s="76"/>
      <c r="AC21" s="75"/>
      <c r="AD21" s="74"/>
      <c r="AE21" s="75"/>
    </row>
    <row r="22" spans="1:31" ht="20.25" customHeight="1">
      <c r="A22" s="77">
        <v>19</v>
      </c>
      <c r="B22" s="17" t="s">
        <v>773</v>
      </c>
      <c r="C22" s="75" t="s">
        <v>972</v>
      </c>
      <c r="D22" s="46">
        <v>82</v>
      </c>
      <c r="E22" s="46">
        <v>84</v>
      </c>
      <c r="F22" s="46">
        <v>88</v>
      </c>
      <c r="G22" s="46">
        <v>74</v>
      </c>
      <c r="H22" s="76">
        <v>91</v>
      </c>
      <c r="I22" s="75"/>
      <c r="J22" s="74"/>
      <c r="K22" s="75"/>
      <c r="L22" s="83"/>
      <c r="M22" s="133"/>
      <c r="N22" s="134"/>
      <c r="O22" s="148"/>
      <c r="P22" s="149"/>
      <c r="Q22" s="102"/>
      <c r="R22" s="74"/>
      <c r="S22" s="108"/>
      <c r="T22" s="85"/>
      <c r="U22" s="75"/>
      <c r="V22" s="74"/>
      <c r="W22" s="75"/>
      <c r="X22" s="76"/>
      <c r="Y22" s="75"/>
      <c r="Z22" s="74"/>
      <c r="AA22" s="75"/>
      <c r="AB22" s="76"/>
      <c r="AC22" s="75"/>
      <c r="AD22" s="74"/>
      <c r="AE22" s="75"/>
    </row>
    <row r="23" spans="1:31" ht="20.25" customHeight="1">
      <c r="A23" s="77">
        <v>20</v>
      </c>
      <c r="B23" s="17" t="s">
        <v>774</v>
      </c>
      <c r="C23" s="75" t="s">
        <v>972</v>
      </c>
      <c r="D23" s="46">
        <v>89</v>
      </c>
      <c r="E23" s="46">
        <v>89</v>
      </c>
      <c r="F23" s="46">
        <v>77</v>
      </c>
      <c r="G23" s="46">
        <v>74</v>
      </c>
      <c r="H23" s="76">
        <v>90</v>
      </c>
      <c r="I23" s="75"/>
      <c r="J23" s="74"/>
      <c r="K23" s="75"/>
      <c r="L23" s="83"/>
      <c r="M23" s="133"/>
      <c r="N23" s="134"/>
      <c r="O23" s="148"/>
      <c r="P23" s="149"/>
      <c r="Q23" s="102"/>
      <c r="R23" s="74"/>
      <c r="S23" s="108"/>
      <c r="T23" s="85"/>
      <c r="U23" s="75"/>
      <c r="V23" s="74"/>
      <c r="W23" s="75"/>
      <c r="X23" s="76"/>
      <c r="Y23" s="75"/>
      <c r="Z23" s="74"/>
      <c r="AA23" s="75"/>
      <c r="AB23" s="76"/>
      <c r="AC23" s="75"/>
      <c r="AD23" s="74"/>
      <c r="AE23" s="75"/>
    </row>
    <row r="24" spans="1:31" ht="20.25" customHeight="1">
      <c r="A24" s="77">
        <v>21</v>
      </c>
      <c r="B24" s="17" t="s">
        <v>775</v>
      </c>
      <c r="C24" s="75" t="s">
        <v>972</v>
      </c>
      <c r="D24" s="46">
        <v>69</v>
      </c>
      <c r="E24" s="46">
        <v>86</v>
      </c>
      <c r="F24" s="46">
        <v>63</v>
      </c>
      <c r="G24" s="46">
        <v>53</v>
      </c>
      <c r="H24" s="76">
        <v>84</v>
      </c>
      <c r="I24" s="75"/>
      <c r="J24" s="74"/>
      <c r="K24" s="75"/>
      <c r="L24" s="83"/>
      <c r="M24" s="133"/>
      <c r="N24" s="134"/>
      <c r="O24" s="148"/>
      <c r="P24" s="149"/>
      <c r="Q24" s="102"/>
      <c r="R24" s="74"/>
      <c r="S24" s="108"/>
      <c r="T24" s="85"/>
      <c r="U24" s="75"/>
      <c r="V24" s="74"/>
      <c r="W24" s="75"/>
      <c r="X24" s="76"/>
      <c r="Y24" s="75"/>
      <c r="Z24" s="74"/>
      <c r="AA24" s="75"/>
      <c r="AB24" s="76"/>
      <c r="AC24" s="75"/>
      <c r="AD24" s="74"/>
      <c r="AE24" s="75"/>
    </row>
    <row r="25" spans="1:31" ht="20.25" customHeight="1">
      <c r="A25" s="77">
        <v>22</v>
      </c>
      <c r="B25" s="17" t="s">
        <v>776</v>
      </c>
      <c r="C25" s="75" t="s">
        <v>972</v>
      </c>
      <c r="D25" s="46">
        <v>53</v>
      </c>
      <c r="E25" s="46">
        <v>50</v>
      </c>
      <c r="F25" s="46">
        <v>49</v>
      </c>
      <c r="G25" s="46">
        <v>51</v>
      </c>
      <c r="H25" s="76">
        <v>72</v>
      </c>
      <c r="I25" s="75"/>
      <c r="J25" s="74"/>
      <c r="K25" s="75"/>
      <c r="L25" s="83"/>
      <c r="M25" s="133"/>
      <c r="N25" s="134"/>
      <c r="O25" s="148"/>
      <c r="P25" s="149"/>
      <c r="Q25" s="102"/>
      <c r="R25" s="74"/>
      <c r="S25" s="108"/>
      <c r="T25" s="85"/>
      <c r="U25" s="75"/>
      <c r="V25" s="74"/>
      <c r="W25" s="75"/>
      <c r="X25" s="76"/>
      <c r="Y25" s="75"/>
      <c r="Z25" s="74"/>
      <c r="AA25" s="75"/>
      <c r="AB25" s="76"/>
      <c r="AC25" s="75"/>
      <c r="AD25" s="74"/>
      <c r="AE25" s="75"/>
    </row>
    <row r="26" spans="1:31" ht="20.25" customHeight="1">
      <c r="A26" s="77">
        <v>23</v>
      </c>
      <c r="B26" s="17" t="s">
        <v>777</v>
      </c>
      <c r="C26" s="75" t="s">
        <v>972</v>
      </c>
      <c r="D26" s="46">
        <v>66</v>
      </c>
      <c r="E26" s="46">
        <v>66</v>
      </c>
      <c r="F26" s="46">
        <v>54</v>
      </c>
      <c r="G26" s="46">
        <v>53</v>
      </c>
      <c r="H26" s="76">
        <v>71</v>
      </c>
      <c r="I26" s="75"/>
      <c r="J26" s="74"/>
      <c r="K26" s="75"/>
      <c r="L26" s="83"/>
      <c r="M26" s="133"/>
      <c r="N26" s="134"/>
      <c r="O26" s="148"/>
      <c r="P26" s="149"/>
      <c r="Q26" s="102"/>
      <c r="R26" s="74"/>
      <c r="S26" s="108"/>
      <c r="T26" s="85"/>
      <c r="U26" s="75"/>
      <c r="V26" s="74"/>
      <c r="W26" s="75"/>
      <c r="X26" s="76"/>
      <c r="Y26" s="75"/>
      <c r="Z26" s="74"/>
      <c r="AA26" s="75"/>
      <c r="AB26" s="76"/>
      <c r="AC26" s="75"/>
      <c r="AD26" s="74"/>
      <c r="AE26" s="75"/>
    </row>
    <row r="27" spans="1:31" ht="20.25" customHeight="1">
      <c r="A27" s="77">
        <v>24</v>
      </c>
      <c r="B27" s="17" t="s">
        <v>778</v>
      </c>
      <c r="C27" s="75" t="s">
        <v>972</v>
      </c>
      <c r="D27" s="46">
        <v>63</v>
      </c>
      <c r="E27" s="46">
        <v>64</v>
      </c>
      <c r="F27" s="46">
        <v>54</v>
      </c>
      <c r="G27" s="46">
        <v>51</v>
      </c>
      <c r="H27" s="76">
        <v>88</v>
      </c>
      <c r="I27" s="75"/>
      <c r="J27" s="74"/>
      <c r="K27" s="75"/>
      <c r="L27" s="83"/>
      <c r="M27" s="133"/>
      <c r="N27" s="134"/>
      <c r="O27" s="148"/>
      <c r="P27" s="149"/>
      <c r="Q27" s="102"/>
      <c r="R27" s="74"/>
      <c r="S27" s="108"/>
      <c r="T27" s="85"/>
      <c r="U27" s="75"/>
      <c r="V27" s="74"/>
      <c r="W27" s="75"/>
      <c r="X27" s="76"/>
      <c r="Y27" s="75"/>
      <c r="Z27" s="74"/>
      <c r="AA27" s="75"/>
      <c r="AB27" s="76"/>
      <c r="AC27" s="75"/>
      <c r="AD27" s="74"/>
      <c r="AE27" s="75"/>
    </row>
    <row r="28" spans="1:31" ht="20.25" customHeight="1">
      <c r="A28" s="77">
        <v>25</v>
      </c>
      <c r="B28" s="17" t="s">
        <v>779</v>
      </c>
      <c r="C28" s="75" t="s">
        <v>972</v>
      </c>
      <c r="D28" s="46">
        <v>76</v>
      </c>
      <c r="E28" s="46">
        <v>88</v>
      </c>
      <c r="F28" s="46">
        <v>88</v>
      </c>
      <c r="G28" s="46">
        <v>86</v>
      </c>
      <c r="H28" s="76">
        <v>89</v>
      </c>
      <c r="I28" s="75"/>
      <c r="J28" s="74"/>
      <c r="K28" s="75"/>
      <c r="L28" s="83"/>
      <c r="M28" s="133"/>
      <c r="N28" s="134"/>
      <c r="O28" s="148"/>
      <c r="P28" s="149"/>
      <c r="Q28" s="102"/>
      <c r="R28" s="74"/>
      <c r="S28" s="108"/>
      <c r="T28" s="85"/>
      <c r="U28" s="75"/>
      <c r="V28" s="74"/>
      <c r="W28" s="75"/>
      <c r="X28" s="76"/>
      <c r="Y28" s="75"/>
      <c r="Z28" s="74"/>
      <c r="AA28" s="75"/>
      <c r="AB28" s="76"/>
      <c r="AC28" s="75"/>
      <c r="AD28" s="74"/>
      <c r="AE28" s="75"/>
    </row>
    <row r="29" spans="1:31" ht="20.25" customHeight="1">
      <c r="A29" s="77">
        <v>26</v>
      </c>
      <c r="B29" s="17" t="s">
        <v>780</v>
      </c>
      <c r="C29" s="75" t="s">
        <v>972</v>
      </c>
      <c r="D29" s="46">
        <v>53</v>
      </c>
      <c r="E29" s="46">
        <v>50</v>
      </c>
      <c r="F29" s="46">
        <v>51</v>
      </c>
      <c r="G29" s="46">
        <v>52</v>
      </c>
      <c r="H29" s="76">
        <v>61</v>
      </c>
      <c r="I29" s="75"/>
      <c r="J29" s="74"/>
      <c r="K29" s="75"/>
      <c r="L29" s="83"/>
      <c r="M29" s="133"/>
      <c r="N29" s="134"/>
      <c r="O29" s="148"/>
      <c r="P29" s="149"/>
      <c r="Q29" s="102"/>
      <c r="R29" s="74"/>
      <c r="S29" s="108"/>
      <c r="T29" s="85"/>
      <c r="U29" s="75"/>
      <c r="V29" s="74"/>
      <c r="W29" s="75"/>
      <c r="X29" s="76"/>
      <c r="Y29" s="75"/>
      <c r="Z29" s="74"/>
      <c r="AA29" s="75"/>
      <c r="AB29" s="76"/>
      <c r="AC29" s="75"/>
      <c r="AD29" s="74"/>
      <c r="AE29" s="75"/>
    </row>
    <row r="30" spans="1:31" ht="20.25" customHeight="1">
      <c r="A30" s="77">
        <v>27</v>
      </c>
      <c r="B30" s="17" t="s">
        <v>781</v>
      </c>
      <c r="C30" s="75" t="s">
        <v>972</v>
      </c>
      <c r="D30" s="46">
        <v>70</v>
      </c>
      <c r="E30" s="46">
        <v>75</v>
      </c>
      <c r="F30" s="46">
        <v>57</v>
      </c>
      <c r="G30" s="46">
        <v>63</v>
      </c>
      <c r="H30" s="76">
        <v>85</v>
      </c>
      <c r="I30" s="75"/>
      <c r="J30" s="74"/>
      <c r="K30" s="75"/>
      <c r="L30" s="83"/>
      <c r="M30" s="133"/>
      <c r="N30" s="134"/>
      <c r="O30" s="148"/>
      <c r="P30" s="149"/>
      <c r="Q30" s="102"/>
      <c r="R30" s="74"/>
      <c r="S30" s="108"/>
      <c r="T30" s="85"/>
      <c r="U30" s="75"/>
      <c r="V30" s="74"/>
      <c r="W30" s="75"/>
      <c r="X30" s="76"/>
      <c r="Y30" s="75"/>
      <c r="Z30" s="74"/>
      <c r="AA30" s="75"/>
      <c r="AB30" s="76"/>
      <c r="AC30" s="75"/>
      <c r="AD30" s="74"/>
      <c r="AE30" s="75"/>
    </row>
    <row r="31" spans="1:31" ht="20.25" customHeight="1">
      <c r="A31" s="77">
        <v>28</v>
      </c>
      <c r="B31" s="17" t="s">
        <v>782</v>
      </c>
      <c r="C31" s="75" t="s">
        <v>972</v>
      </c>
      <c r="D31" s="46">
        <v>56</v>
      </c>
      <c r="E31" s="46">
        <v>65</v>
      </c>
      <c r="F31" s="46">
        <v>51</v>
      </c>
      <c r="G31" s="46">
        <v>51</v>
      </c>
      <c r="H31" s="76">
        <v>77</v>
      </c>
      <c r="I31" s="75"/>
      <c r="J31" s="74"/>
      <c r="K31" s="75"/>
      <c r="L31" s="83"/>
      <c r="M31" s="133"/>
      <c r="N31" s="134"/>
      <c r="O31" s="148"/>
      <c r="P31" s="149"/>
      <c r="Q31" s="102"/>
      <c r="R31" s="74"/>
      <c r="S31" s="108"/>
      <c r="T31" s="85"/>
      <c r="U31" s="75"/>
      <c r="V31" s="74"/>
      <c r="W31" s="75"/>
      <c r="X31" s="76"/>
      <c r="Y31" s="75"/>
      <c r="Z31" s="74"/>
      <c r="AA31" s="75"/>
      <c r="AB31" s="76"/>
      <c r="AC31" s="75"/>
      <c r="AD31" s="74"/>
      <c r="AE31" s="75"/>
    </row>
    <row r="32" spans="1:31" ht="20.25" customHeight="1">
      <c r="A32" s="77">
        <v>29</v>
      </c>
      <c r="B32" s="17" t="s">
        <v>783</v>
      </c>
      <c r="C32" s="75" t="s">
        <v>972</v>
      </c>
      <c r="D32" s="46">
        <v>91</v>
      </c>
      <c r="E32" s="46">
        <v>96</v>
      </c>
      <c r="F32" s="46">
        <v>88</v>
      </c>
      <c r="G32" s="46">
        <v>94</v>
      </c>
      <c r="H32" s="76">
        <v>98</v>
      </c>
      <c r="I32" s="75"/>
      <c r="J32" s="74"/>
      <c r="K32" s="75"/>
      <c r="L32" s="83"/>
      <c r="M32" s="133"/>
      <c r="N32" s="134"/>
      <c r="O32" s="148"/>
      <c r="P32" s="149"/>
      <c r="Q32" s="102"/>
      <c r="R32" s="74"/>
      <c r="S32" s="108"/>
      <c r="T32" s="85"/>
      <c r="U32" s="75"/>
      <c r="V32" s="74"/>
      <c r="W32" s="75"/>
      <c r="X32" s="76"/>
      <c r="Y32" s="75"/>
      <c r="Z32" s="74"/>
      <c r="AA32" s="75"/>
      <c r="AB32" s="76"/>
      <c r="AC32" s="75"/>
      <c r="AD32" s="74"/>
      <c r="AE32" s="75"/>
    </row>
    <row r="33" spans="1:31" ht="20.25" customHeight="1">
      <c r="A33" s="77">
        <v>30</v>
      </c>
      <c r="B33" s="17" t="s">
        <v>1046</v>
      </c>
      <c r="C33" s="75" t="s">
        <v>972</v>
      </c>
      <c r="D33" s="46">
        <v>94</v>
      </c>
      <c r="E33" s="46">
        <v>97</v>
      </c>
      <c r="F33" s="46">
        <v>92</v>
      </c>
      <c r="G33" s="46">
        <v>91</v>
      </c>
      <c r="H33" s="76">
        <v>95</v>
      </c>
      <c r="I33" s="75"/>
      <c r="J33" s="74"/>
      <c r="K33" s="75"/>
      <c r="L33" s="83"/>
      <c r="M33" s="133"/>
      <c r="N33" s="134"/>
      <c r="O33" s="148"/>
      <c r="P33" s="149"/>
      <c r="Q33" s="102"/>
      <c r="R33" s="74"/>
      <c r="S33" s="108"/>
      <c r="T33" s="85"/>
      <c r="U33" s="75"/>
      <c r="V33" s="74"/>
      <c r="W33" s="75"/>
      <c r="X33" s="76"/>
      <c r="Y33" s="75"/>
      <c r="Z33" s="74"/>
      <c r="AA33" s="75"/>
      <c r="AB33" s="76"/>
      <c r="AC33" s="75"/>
      <c r="AD33" s="74"/>
      <c r="AE33" s="75"/>
    </row>
    <row r="34" spans="1:31" s="92" customFormat="1" ht="34.5" customHeight="1">
      <c r="A34" s="77">
        <v>31</v>
      </c>
      <c r="B34" s="17" t="s">
        <v>784</v>
      </c>
      <c r="C34" s="75" t="s">
        <v>972</v>
      </c>
      <c r="D34" s="46">
        <v>88</v>
      </c>
      <c r="E34" s="46">
        <v>90</v>
      </c>
      <c r="F34" s="46">
        <v>98</v>
      </c>
      <c r="G34" s="46">
        <v>86</v>
      </c>
      <c r="H34" s="76">
        <v>87</v>
      </c>
      <c r="I34" s="75"/>
      <c r="J34" s="74"/>
      <c r="K34" s="75"/>
      <c r="L34" s="83"/>
      <c r="M34" s="133"/>
      <c r="N34" s="134"/>
      <c r="O34" s="148"/>
      <c r="P34" s="149"/>
      <c r="Q34" s="102"/>
      <c r="R34" s="74"/>
      <c r="S34" s="108"/>
      <c r="T34" s="85"/>
      <c r="U34" s="75"/>
      <c r="V34" s="74"/>
      <c r="W34" s="75"/>
      <c r="X34" s="76"/>
      <c r="Y34" s="75"/>
      <c r="Z34" s="74"/>
      <c r="AA34" s="75"/>
      <c r="AB34" s="76"/>
      <c r="AC34" s="75"/>
      <c r="AD34" s="74"/>
      <c r="AE34" s="75"/>
    </row>
    <row r="35" spans="1:31" ht="24.75" customHeight="1">
      <c r="A35" s="87" t="s">
        <v>44</v>
      </c>
      <c r="B35" s="88" t="s">
        <v>42</v>
      </c>
      <c r="C35" s="87" t="s">
        <v>971</v>
      </c>
      <c r="D35" s="87" t="s">
        <v>1038</v>
      </c>
      <c r="E35" s="87" t="s">
        <v>1039</v>
      </c>
      <c r="F35" s="87" t="s">
        <v>1040</v>
      </c>
      <c r="G35" s="87" t="s">
        <v>406</v>
      </c>
      <c r="H35" s="89" t="s">
        <v>1034</v>
      </c>
      <c r="I35" s="87" t="s">
        <v>553</v>
      </c>
      <c r="J35" s="90" t="s">
        <v>603</v>
      </c>
      <c r="K35" s="87" t="s">
        <v>1035</v>
      </c>
      <c r="L35" s="89" t="s">
        <v>1036</v>
      </c>
      <c r="M35" s="87"/>
      <c r="N35" s="90"/>
      <c r="O35" s="103"/>
      <c r="P35" s="103"/>
      <c r="Q35" s="103"/>
      <c r="R35" s="115"/>
      <c r="S35" s="109"/>
      <c r="T35" s="91"/>
      <c r="U35" s="87"/>
      <c r="V35" s="90"/>
      <c r="W35" s="87"/>
      <c r="X35" s="89"/>
      <c r="Y35" s="87"/>
      <c r="Z35" s="90"/>
      <c r="AA35" s="87" t="s">
        <v>1042</v>
      </c>
      <c r="AB35" s="89" t="s">
        <v>1043</v>
      </c>
      <c r="AC35" s="87" t="s">
        <v>1044</v>
      </c>
      <c r="AD35" s="90" t="s">
        <v>1045</v>
      </c>
      <c r="AE35" s="87"/>
    </row>
    <row r="36" spans="1:31" ht="20.25" customHeight="1">
      <c r="A36" s="77">
        <v>34</v>
      </c>
      <c r="B36" s="17" t="s">
        <v>785</v>
      </c>
      <c r="C36" s="75" t="s">
        <v>973</v>
      </c>
      <c r="D36" s="46">
        <v>99</v>
      </c>
      <c r="E36" s="46">
        <v>99</v>
      </c>
      <c r="F36" s="46">
        <v>100</v>
      </c>
      <c r="G36" s="46">
        <v>97</v>
      </c>
      <c r="H36" s="76">
        <v>100</v>
      </c>
      <c r="J36" s="74"/>
      <c r="K36" s="75"/>
      <c r="L36" s="83"/>
      <c r="M36" s="75"/>
      <c r="N36" s="14"/>
      <c r="O36" s="146"/>
      <c r="P36" s="147"/>
      <c r="Q36" s="102"/>
      <c r="R36" s="13"/>
      <c r="S36" s="108"/>
      <c r="T36" s="85"/>
      <c r="U36" s="75"/>
      <c r="V36" s="14">
        <v>97</v>
      </c>
      <c r="W36" s="75">
        <v>100</v>
      </c>
      <c r="X36" s="76"/>
      <c r="Y36" s="75"/>
      <c r="Z36" s="74"/>
      <c r="AA36" s="75"/>
      <c r="AB36" s="76"/>
      <c r="AC36" s="75"/>
      <c r="AD36" s="74"/>
      <c r="AE36" s="75"/>
    </row>
    <row r="37" spans="1:31" ht="20.25" customHeight="1">
      <c r="A37" s="77">
        <v>35</v>
      </c>
      <c r="B37" s="17" t="s">
        <v>786</v>
      </c>
      <c r="C37" s="75" t="s">
        <v>973</v>
      </c>
      <c r="D37" s="46">
        <v>95</v>
      </c>
      <c r="E37" s="75">
        <v>99</v>
      </c>
      <c r="F37" s="75">
        <v>87</v>
      </c>
      <c r="G37" s="46">
        <v>93</v>
      </c>
      <c r="H37" s="76">
        <v>93</v>
      </c>
      <c r="J37" s="74"/>
      <c r="K37" s="75"/>
      <c r="L37" s="76"/>
      <c r="M37" s="75"/>
      <c r="N37" s="14"/>
      <c r="O37" s="147"/>
      <c r="P37" s="147"/>
      <c r="Q37" s="102"/>
      <c r="R37" s="13"/>
      <c r="S37" s="108"/>
      <c r="T37" s="85"/>
      <c r="U37" s="75"/>
      <c r="V37" s="14">
        <v>95</v>
      </c>
      <c r="W37" s="75">
        <v>95</v>
      </c>
      <c r="X37" s="76"/>
      <c r="Y37" s="75"/>
      <c r="Z37" s="74"/>
      <c r="AA37" s="75"/>
      <c r="AB37" s="76"/>
      <c r="AC37" s="75"/>
      <c r="AD37" s="74"/>
      <c r="AE37" s="75"/>
    </row>
    <row r="38" spans="1:31" ht="15.75" customHeight="1">
      <c r="A38" s="77">
        <v>36</v>
      </c>
      <c r="B38" s="17" t="s">
        <v>1010</v>
      </c>
      <c r="C38" s="75" t="s">
        <v>973</v>
      </c>
      <c r="D38" s="46">
        <v>71</v>
      </c>
      <c r="E38" s="75">
        <v>83</v>
      </c>
      <c r="F38" s="75">
        <v>100</v>
      </c>
      <c r="G38" s="46">
        <v>53</v>
      </c>
      <c r="H38" s="76">
        <v>91</v>
      </c>
      <c r="I38" s="66"/>
      <c r="J38" s="75"/>
      <c r="K38" s="75"/>
      <c r="L38" s="75"/>
      <c r="M38" s="75"/>
      <c r="N38" s="14"/>
      <c r="O38" s="147"/>
      <c r="P38" s="147"/>
      <c r="Q38" s="102"/>
      <c r="R38" s="13"/>
      <c r="S38" s="108"/>
      <c r="T38" s="85" t="s">
        <v>8</v>
      </c>
      <c r="U38" s="75"/>
      <c r="V38" s="14">
        <v>71</v>
      </c>
      <c r="W38" s="75">
        <v>71</v>
      </c>
      <c r="X38" s="75"/>
      <c r="Y38" s="75"/>
      <c r="Z38" s="75"/>
      <c r="AA38" s="75"/>
      <c r="AB38" s="75"/>
      <c r="AC38" s="75"/>
      <c r="AD38" s="75"/>
      <c r="AE38" s="75"/>
    </row>
    <row r="39" spans="1:31" ht="15.75">
      <c r="A39" s="77">
        <v>37</v>
      </c>
      <c r="B39" s="17" t="s">
        <v>787</v>
      </c>
      <c r="C39" s="75" t="s">
        <v>973</v>
      </c>
      <c r="D39" s="46">
        <v>60</v>
      </c>
      <c r="E39" s="75">
        <v>71</v>
      </c>
      <c r="F39" s="75">
        <v>55</v>
      </c>
      <c r="G39" s="46">
        <v>53</v>
      </c>
      <c r="H39" s="76">
        <v>79</v>
      </c>
      <c r="I39" s="66"/>
      <c r="J39" s="75"/>
      <c r="K39" s="75"/>
      <c r="L39" s="75"/>
      <c r="M39" s="75"/>
      <c r="N39" s="14"/>
      <c r="O39" s="147"/>
      <c r="P39" s="147"/>
      <c r="Q39" s="102"/>
      <c r="R39" s="13"/>
      <c r="S39" s="108"/>
      <c r="T39" s="85" t="s">
        <v>8</v>
      </c>
      <c r="U39" s="75"/>
      <c r="V39" s="14">
        <v>54</v>
      </c>
      <c r="W39" s="75">
        <v>66</v>
      </c>
      <c r="X39" s="75"/>
      <c r="Y39" s="75"/>
      <c r="Z39" s="75"/>
      <c r="AA39" s="75"/>
      <c r="AB39" s="75"/>
      <c r="AC39" s="75"/>
      <c r="AD39" s="75"/>
      <c r="AE39" s="75"/>
    </row>
    <row r="40" spans="1:31" ht="15.75" customHeight="1">
      <c r="A40" s="77">
        <v>38</v>
      </c>
      <c r="B40" s="17" t="s">
        <v>788</v>
      </c>
      <c r="C40" s="75" t="s">
        <v>973</v>
      </c>
      <c r="D40" s="46">
        <v>98</v>
      </c>
      <c r="E40" s="75">
        <v>98</v>
      </c>
      <c r="F40" s="75">
        <v>92</v>
      </c>
      <c r="G40" s="46">
        <v>95</v>
      </c>
      <c r="H40" s="76">
        <v>99</v>
      </c>
      <c r="I40" s="66"/>
      <c r="J40" s="75"/>
      <c r="K40" s="75"/>
      <c r="L40" s="75"/>
      <c r="M40" s="75"/>
      <c r="N40" s="14"/>
      <c r="O40" s="147"/>
      <c r="P40" s="147"/>
      <c r="Q40" s="102"/>
      <c r="R40" s="13"/>
      <c r="S40" s="108"/>
      <c r="T40" s="85" t="s">
        <v>8</v>
      </c>
      <c r="U40" s="75"/>
      <c r="V40" s="14">
        <v>97</v>
      </c>
      <c r="W40" s="75">
        <v>99</v>
      </c>
      <c r="X40" s="75"/>
      <c r="Y40" s="75"/>
      <c r="Z40" s="75"/>
      <c r="AA40" s="75"/>
      <c r="AB40" s="75"/>
      <c r="AC40" s="75"/>
      <c r="AD40" s="75"/>
      <c r="AE40" s="75"/>
    </row>
    <row r="41" spans="1:31" ht="15.75" customHeight="1">
      <c r="A41" s="77">
        <v>39</v>
      </c>
      <c r="B41" s="17" t="s">
        <v>789</v>
      </c>
      <c r="C41" s="75" t="s">
        <v>973</v>
      </c>
      <c r="D41" s="46">
        <v>93</v>
      </c>
      <c r="E41" s="75">
        <v>86</v>
      </c>
      <c r="F41" s="75">
        <v>73</v>
      </c>
      <c r="G41" s="46">
        <v>67</v>
      </c>
      <c r="H41" s="76">
        <v>89</v>
      </c>
      <c r="I41" s="66"/>
      <c r="J41" s="75"/>
      <c r="K41" s="75"/>
      <c r="L41" s="75"/>
      <c r="M41" s="75"/>
      <c r="N41" s="14"/>
      <c r="O41" s="147"/>
      <c r="P41" s="147"/>
      <c r="Q41" s="102"/>
      <c r="R41" s="13"/>
      <c r="S41" s="108"/>
      <c r="T41" s="85" t="s">
        <v>8</v>
      </c>
      <c r="U41" s="75"/>
      <c r="V41" s="14">
        <v>93</v>
      </c>
      <c r="W41" s="75">
        <v>92</v>
      </c>
      <c r="X41" s="75"/>
      <c r="Y41" s="75"/>
      <c r="Z41" s="75"/>
      <c r="AA41" s="75"/>
      <c r="AB41" s="75" t="s">
        <v>8</v>
      </c>
      <c r="AC41" s="75" t="s">
        <v>8</v>
      </c>
      <c r="AD41" s="75"/>
      <c r="AE41" s="75"/>
    </row>
    <row r="42" spans="1:31" ht="15.75" customHeight="1">
      <c r="A42" s="77">
        <v>40</v>
      </c>
      <c r="B42" s="17" t="s">
        <v>790</v>
      </c>
      <c r="C42" s="75" t="s">
        <v>973</v>
      </c>
      <c r="D42" s="46">
        <v>58</v>
      </c>
      <c r="E42" s="75">
        <v>57</v>
      </c>
      <c r="F42" s="75">
        <v>42</v>
      </c>
      <c r="G42" s="46">
        <v>50</v>
      </c>
      <c r="H42" s="76">
        <v>63</v>
      </c>
      <c r="I42" s="66"/>
      <c r="J42" s="75"/>
      <c r="K42" s="75"/>
      <c r="L42" s="75"/>
      <c r="M42" s="75"/>
      <c r="N42" s="14"/>
      <c r="O42" s="147"/>
      <c r="P42" s="147"/>
      <c r="Q42" s="102"/>
      <c r="R42" s="13"/>
      <c r="S42" s="108"/>
      <c r="T42" s="85" t="s">
        <v>8</v>
      </c>
      <c r="U42" s="75"/>
      <c r="V42" s="14">
        <v>60</v>
      </c>
      <c r="W42" s="75">
        <v>56</v>
      </c>
      <c r="X42" s="75"/>
      <c r="Y42" s="75"/>
      <c r="Z42" s="75"/>
      <c r="AA42" s="75"/>
      <c r="AB42" s="75" t="s">
        <v>8</v>
      </c>
      <c r="AC42" s="75" t="s">
        <v>8</v>
      </c>
      <c r="AD42" s="75"/>
      <c r="AE42" s="75"/>
    </row>
    <row r="43" spans="1:31" ht="15.75" customHeight="1">
      <c r="A43" s="77">
        <v>41</v>
      </c>
      <c r="B43" s="17" t="s">
        <v>791</v>
      </c>
      <c r="C43" s="75" t="s">
        <v>973</v>
      </c>
      <c r="D43" s="46">
        <v>96</v>
      </c>
      <c r="E43" s="75">
        <v>95</v>
      </c>
      <c r="F43" s="75">
        <v>95</v>
      </c>
      <c r="G43" s="46">
        <v>95</v>
      </c>
      <c r="H43" s="76">
        <v>96</v>
      </c>
      <c r="I43" s="66"/>
      <c r="J43" s="75"/>
      <c r="K43" s="75"/>
      <c r="L43" s="75"/>
      <c r="M43" s="75"/>
      <c r="N43" s="171"/>
      <c r="O43" s="147"/>
      <c r="P43" s="147"/>
      <c r="Q43" s="102"/>
      <c r="R43" s="13"/>
      <c r="S43" s="108"/>
      <c r="T43" s="85" t="s">
        <v>8</v>
      </c>
      <c r="U43" s="75"/>
      <c r="V43" s="14">
        <v>93</v>
      </c>
      <c r="W43" s="75">
        <v>98</v>
      </c>
      <c r="X43" s="75"/>
      <c r="Y43" s="75"/>
      <c r="Z43" s="75"/>
      <c r="AA43" s="75"/>
      <c r="AB43" s="75" t="s">
        <v>8</v>
      </c>
      <c r="AC43" s="75" t="s">
        <v>8</v>
      </c>
      <c r="AD43" s="75"/>
      <c r="AE43" s="75"/>
    </row>
    <row r="44" spans="1:31" ht="15.75" customHeight="1">
      <c r="A44" s="77">
        <v>42</v>
      </c>
      <c r="B44" s="17" t="s">
        <v>792</v>
      </c>
      <c r="C44" s="75" t="s">
        <v>973</v>
      </c>
      <c r="D44" s="46">
        <v>98</v>
      </c>
      <c r="E44" s="75">
        <v>97</v>
      </c>
      <c r="F44" s="75">
        <v>100</v>
      </c>
      <c r="G44" s="46">
        <v>99</v>
      </c>
      <c r="H44" s="76">
        <v>100</v>
      </c>
      <c r="I44" s="66"/>
      <c r="J44" s="75"/>
      <c r="K44" s="75"/>
      <c r="L44" s="75"/>
      <c r="M44" s="75"/>
      <c r="N44" s="171"/>
      <c r="O44" s="147"/>
      <c r="P44" s="147"/>
      <c r="Q44" s="102"/>
      <c r="R44" s="13"/>
      <c r="S44" s="108"/>
      <c r="T44" s="85" t="s">
        <v>8</v>
      </c>
      <c r="U44" s="75"/>
      <c r="V44" s="14">
        <v>99</v>
      </c>
      <c r="W44" s="75">
        <v>97</v>
      </c>
      <c r="X44" s="75"/>
      <c r="Y44" s="75"/>
      <c r="Z44" s="75"/>
      <c r="AA44" s="75"/>
      <c r="AB44" s="75" t="s">
        <v>8</v>
      </c>
      <c r="AC44" s="75" t="s">
        <v>8</v>
      </c>
      <c r="AD44" s="75"/>
      <c r="AE44" s="75"/>
    </row>
    <row r="45" spans="1:31" ht="15.75" customHeight="1">
      <c r="A45" s="77">
        <v>43</v>
      </c>
      <c r="B45" s="79" t="s">
        <v>793</v>
      </c>
      <c r="C45" s="75" t="s">
        <v>973</v>
      </c>
      <c r="D45" s="46">
        <v>80</v>
      </c>
      <c r="E45" s="75">
        <v>91</v>
      </c>
      <c r="F45" s="75">
        <v>67</v>
      </c>
      <c r="G45" s="46">
        <v>58</v>
      </c>
      <c r="H45" s="76">
        <v>87</v>
      </c>
      <c r="I45" s="66"/>
      <c r="J45" s="75"/>
      <c r="K45" s="75"/>
      <c r="L45" s="75"/>
      <c r="M45" s="75"/>
      <c r="N45" s="171"/>
      <c r="O45" s="147"/>
      <c r="P45" s="147"/>
      <c r="Q45" s="102"/>
      <c r="R45" s="13"/>
      <c r="S45" s="108"/>
      <c r="T45" s="85" t="s">
        <v>8</v>
      </c>
      <c r="U45" s="75"/>
      <c r="V45" s="14">
        <v>85</v>
      </c>
      <c r="W45" s="75">
        <v>75</v>
      </c>
      <c r="X45" s="75"/>
      <c r="Y45" s="75"/>
      <c r="Z45" s="75"/>
      <c r="AA45" s="75"/>
      <c r="AB45" s="75" t="s">
        <v>8</v>
      </c>
      <c r="AC45" s="75" t="s">
        <v>8</v>
      </c>
      <c r="AD45" s="75"/>
      <c r="AE45" s="75"/>
    </row>
    <row r="46" spans="1:31" ht="15.75">
      <c r="A46" s="77">
        <v>44</v>
      </c>
      <c r="B46" s="79" t="s">
        <v>794</v>
      </c>
      <c r="C46" s="75" t="s">
        <v>973</v>
      </c>
      <c r="D46" s="46">
        <v>53</v>
      </c>
      <c r="E46" s="75">
        <v>62</v>
      </c>
      <c r="F46" s="75">
        <v>55</v>
      </c>
      <c r="G46" s="46">
        <v>50</v>
      </c>
      <c r="H46" s="76">
        <v>58</v>
      </c>
      <c r="I46" s="66"/>
      <c r="J46" s="75"/>
      <c r="K46" s="75"/>
      <c r="L46" s="75"/>
      <c r="M46" s="75"/>
      <c r="N46" s="171"/>
      <c r="O46" s="147"/>
      <c r="P46" s="147"/>
      <c r="Q46" s="102"/>
      <c r="R46" s="13"/>
      <c r="S46" s="108"/>
      <c r="T46" s="85" t="s">
        <v>8</v>
      </c>
      <c r="U46" s="75"/>
      <c r="V46" s="14">
        <v>54</v>
      </c>
      <c r="W46" s="75">
        <v>52</v>
      </c>
      <c r="X46" s="75"/>
      <c r="Y46" s="75"/>
      <c r="Z46" s="75"/>
      <c r="AA46" s="75"/>
      <c r="AB46" s="75" t="s">
        <v>8</v>
      </c>
      <c r="AC46" s="75" t="s">
        <v>8</v>
      </c>
      <c r="AD46" s="75"/>
      <c r="AE46" s="75"/>
    </row>
    <row r="47" spans="1:31" ht="15.75">
      <c r="A47" s="77">
        <v>45</v>
      </c>
      <c r="B47" s="79" t="s">
        <v>796</v>
      </c>
      <c r="C47" s="75" t="s">
        <v>973</v>
      </c>
      <c r="D47" s="46">
        <v>69</v>
      </c>
      <c r="E47" s="75">
        <v>82</v>
      </c>
      <c r="F47" s="75">
        <v>67</v>
      </c>
      <c r="G47" s="46">
        <v>63</v>
      </c>
      <c r="H47" s="76">
        <v>84</v>
      </c>
      <c r="I47" s="66"/>
      <c r="J47" s="75"/>
      <c r="K47" s="75"/>
      <c r="L47" s="75"/>
      <c r="M47" s="75"/>
      <c r="N47" s="171"/>
      <c r="O47" s="147"/>
      <c r="P47" s="147"/>
      <c r="Q47" s="102"/>
      <c r="R47" s="13"/>
      <c r="S47" s="108"/>
      <c r="T47" s="85" t="s">
        <v>8</v>
      </c>
      <c r="U47" s="75"/>
      <c r="V47" s="14">
        <v>74</v>
      </c>
      <c r="W47" s="75">
        <v>64</v>
      </c>
      <c r="X47" s="75"/>
      <c r="Y47" s="75"/>
      <c r="Z47" s="75"/>
      <c r="AA47" s="75"/>
      <c r="AB47" s="75" t="s">
        <v>8</v>
      </c>
      <c r="AC47" s="75" t="s">
        <v>8</v>
      </c>
      <c r="AD47" s="75"/>
      <c r="AE47" s="75"/>
    </row>
    <row r="48" spans="1:31" ht="15" customHeight="1">
      <c r="A48" s="78">
        <v>46</v>
      </c>
      <c r="B48" s="79" t="s">
        <v>795</v>
      </c>
      <c r="C48" s="75" t="s">
        <v>973</v>
      </c>
      <c r="D48" s="46">
        <v>73</v>
      </c>
      <c r="E48" s="32">
        <v>80</v>
      </c>
      <c r="F48" s="75">
        <v>59</v>
      </c>
      <c r="G48" s="46">
        <v>59</v>
      </c>
      <c r="H48" s="76">
        <v>82</v>
      </c>
      <c r="I48" s="66"/>
      <c r="J48" s="75"/>
      <c r="K48" s="36"/>
      <c r="L48" s="32"/>
      <c r="M48" s="32"/>
      <c r="N48" s="171"/>
      <c r="O48" s="150"/>
      <c r="P48" s="151"/>
      <c r="Q48" s="104"/>
      <c r="R48" s="13"/>
      <c r="S48" s="116"/>
      <c r="T48" s="86"/>
      <c r="U48" s="32"/>
      <c r="V48" s="14">
        <v>66</v>
      </c>
      <c r="W48" s="36">
        <v>80</v>
      </c>
      <c r="X48" s="32"/>
      <c r="Y48" s="32"/>
      <c r="Z48" s="32"/>
      <c r="AA48" s="32"/>
      <c r="AB48" s="32"/>
      <c r="AC48" s="32"/>
      <c r="AD48" s="32"/>
      <c r="AE48" s="32"/>
    </row>
    <row r="49" spans="1:31" ht="15.75">
      <c r="A49" s="78">
        <v>47</v>
      </c>
      <c r="B49" s="79" t="s">
        <v>797</v>
      </c>
      <c r="C49" s="75" t="s">
        <v>973</v>
      </c>
      <c r="D49" s="46">
        <v>53</v>
      </c>
      <c r="E49" s="32">
        <v>57</v>
      </c>
      <c r="F49" s="75">
        <v>47</v>
      </c>
      <c r="G49" s="46">
        <v>51</v>
      </c>
      <c r="H49" s="76">
        <v>56</v>
      </c>
      <c r="I49" s="66"/>
      <c r="J49" s="75"/>
      <c r="K49" s="36"/>
      <c r="L49" s="32"/>
      <c r="M49" s="32"/>
      <c r="N49" s="171"/>
      <c r="O49" s="150"/>
      <c r="P49" s="151"/>
      <c r="Q49" s="104"/>
      <c r="R49" s="13"/>
      <c r="S49" s="116"/>
      <c r="T49" s="86"/>
      <c r="U49" s="32"/>
      <c r="V49" s="14">
        <v>54</v>
      </c>
      <c r="W49" s="36">
        <v>52</v>
      </c>
      <c r="X49" s="32"/>
      <c r="Y49" s="32"/>
      <c r="Z49" s="32"/>
      <c r="AA49" s="32"/>
      <c r="AB49" s="32"/>
      <c r="AC49" s="32"/>
      <c r="AD49" s="32"/>
      <c r="AE49" s="32"/>
    </row>
    <row r="50" spans="1:31" ht="15.75">
      <c r="A50" s="78">
        <v>48</v>
      </c>
      <c r="B50" s="79" t="s">
        <v>799</v>
      </c>
      <c r="C50" s="75" t="s">
        <v>973</v>
      </c>
      <c r="D50" s="46">
        <v>85</v>
      </c>
      <c r="E50" s="32">
        <v>92</v>
      </c>
      <c r="F50" s="75">
        <v>79</v>
      </c>
      <c r="G50" s="46">
        <v>72</v>
      </c>
      <c r="H50" s="76">
        <v>96</v>
      </c>
      <c r="I50" s="66"/>
      <c r="J50" s="75"/>
      <c r="K50" s="36"/>
      <c r="L50" s="32"/>
      <c r="M50" s="32"/>
      <c r="N50" s="171"/>
      <c r="O50" s="150"/>
      <c r="P50" s="151"/>
      <c r="Q50" s="104"/>
      <c r="R50" s="13"/>
      <c r="S50" s="116"/>
      <c r="T50" s="86"/>
      <c r="U50" s="32"/>
      <c r="V50" s="14">
        <v>86</v>
      </c>
      <c r="W50" s="36">
        <v>83</v>
      </c>
      <c r="X50" s="32"/>
      <c r="Y50" s="32"/>
      <c r="Z50" s="32"/>
      <c r="AA50" s="32"/>
      <c r="AB50" s="32"/>
      <c r="AC50" s="32"/>
      <c r="AD50" s="32"/>
      <c r="AE50" s="32"/>
    </row>
    <row r="51" spans="1:31" ht="15.75">
      <c r="A51" s="78">
        <v>49</v>
      </c>
      <c r="B51" s="79" t="s">
        <v>798</v>
      </c>
      <c r="C51" s="75" t="s">
        <v>973</v>
      </c>
      <c r="D51" s="46">
        <v>85</v>
      </c>
      <c r="E51" s="32">
        <v>87</v>
      </c>
      <c r="F51" s="75">
        <v>75</v>
      </c>
      <c r="G51" s="46">
        <v>52</v>
      </c>
      <c r="H51" s="76">
        <v>83</v>
      </c>
      <c r="I51" s="66"/>
      <c r="J51" s="75"/>
      <c r="K51" s="36"/>
      <c r="L51" s="32"/>
      <c r="M51" s="32"/>
      <c r="N51" s="171"/>
      <c r="O51" s="150"/>
      <c r="P51" s="151"/>
      <c r="Q51" s="104"/>
      <c r="R51" s="13"/>
      <c r="S51" s="116"/>
      <c r="T51" s="86"/>
      <c r="U51" s="32"/>
      <c r="V51" s="14">
        <v>89</v>
      </c>
      <c r="W51" s="36">
        <v>80</v>
      </c>
      <c r="X51" s="32"/>
      <c r="Y51" s="32"/>
      <c r="Z51" s="32"/>
      <c r="AA51" s="32"/>
      <c r="AB51" s="32"/>
      <c r="AC51" s="32"/>
      <c r="AD51" s="32"/>
      <c r="AE51" s="32"/>
    </row>
    <row r="52" spans="1:31" ht="15.75">
      <c r="A52" s="78">
        <v>50</v>
      </c>
      <c r="B52" s="79" t="s">
        <v>800</v>
      </c>
      <c r="C52" s="75" t="s">
        <v>973</v>
      </c>
      <c r="D52" s="46">
        <v>81</v>
      </c>
      <c r="E52" s="32">
        <v>92</v>
      </c>
      <c r="F52" s="75">
        <v>67</v>
      </c>
      <c r="G52" s="32">
        <v>78</v>
      </c>
      <c r="H52" s="76">
        <v>91</v>
      </c>
      <c r="I52" s="66"/>
      <c r="J52" s="75"/>
      <c r="K52" s="36"/>
      <c r="L52" s="32"/>
      <c r="M52" s="32"/>
      <c r="N52" s="171"/>
      <c r="O52" s="150"/>
      <c r="P52" s="151"/>
      <c r="Q52" s="104"/>
      <c r="R52" s="13"/>
      <c r="S52" s="116"/>
      <c r="T52" s="86"/>
      <c r="U52" s="32"/>
      <c r="V52" s="14">
        <v>78</v>
      </c>
      <c r="W52" s="36">
        <v>83</v>
      </c>
      <c r="X52" s="32"/>
      <c r="Y52" s="32"/>
      <c r="Z52" s="32"/>
      <c r="AA52" s="32"/>
      <c r="AB52" s="32"/>
      <c r="AC52" s="32"/>
      <c r="AD52" s="32"/>
      <c r="AE52" s="32"/>
    </row>
    <row r="53" spans="1:31" ht="15.75">
      <c r="A53" s="78">
        <v>51</v>
      </c>
      <c r="B53" s="79" t="s">
        <v>801</v>
      </c>
      <c r="C53" s="75" t="s">
        <v>973</v>
      </c>
      <c r="D53" s="46">
        <v>60</v>
      </c>
      <c r="E53" s="32">
        <v>75</v>
      </c>
      <c r="F53" s="75">
        <v>60</v>
      </c>
      <c r="G53" s="32">
        <v>85</v>
      </c>
      <c r="H53" s="76">
        <v>90</v>
      </c>
      <c r="I53" s="66"/>
      <c r="J53" s="75"/>
      <c r="K53" s="36"/>
      <c r="L53" s="32"/>
      <c r="M53" s="32"/>
      <c r="N53" s="171"/>
      <c r="O53" s="150"/>
      <c r="P53" s="151"/>
      <c r="Q53" s="104"/>
      <c r="R53" s="13"/>
      <c r="S53" s="116"/>
      <c r="T53" s="86"/>
      <c r="U53" s="32"/>
      <c r="V53" s="14">
        <v>63</v>
      </c>
      <c r="W53" s="36">
        <v>56</v>
      </c>
      <c r="X53" s="32"/>
      <c r="Y53" s="32"/>
      <c r="Z53" s="32"/>
      <c r="AA53" s="32"/>
      <c r="AB53" s="32"/>
      <c r="AC53" s="32"/>
      <c r="AD53" s="32"/>
      <c r="AE53" s="32"/>
    </row>
    <row r="54" spans="1:31" ht="15.75">
      <c r="A54" s="78">
        <v>52</v>
      </c>
      <c r="B54" s="79" t="s">
        <v>802</v>
      </c>
      <c r="C54" s="75" t="s">
        <v>973</v>
      </c>
      <c r="D54" s="46">
        <v>85</v>
      </c>
      <c r="E54" s="32">
        <v>90</v>
      </c>
      <c r="F54" s="75">
        <v>97</v>
      </c>
      <c r="G54" s="32">
        <v>83</v>
      </c>
      <c r="H54" s="76">
        <v>92</v>
      </c>
      <c r="I54" s="66"/>
      <c r="J54" s="75"/>
      <c r="K54" s="36"/>
      <c r="L54" s="32"/>
      <c r="M54" s="32"/>
      <c r="N54" s="171"/>
      <c r="O54" s="150"/>
      <c r="P54" s="151"/>
      <c r="Q54" s="104"/>
      <c r="R54" s="13"/>
      <c r="S54" s="116"/>
      <c r="T54" s="86"/>
      <c r="U54" s="32"/>
      <c r="V54" s="14">
        <v>88</v>
      </c>
      <c r="W54" s="36">
        <v>82</v>
      </c>
      <c r="X54" s="32"/>
      <c r="Y54" s="32"/>
      <c r="Z54" s="32"/>
      <c r="AA54" s="32"/>
      <c r="AB54" s="32"/>
      <c r="AC54" s="32"/>
      <c r="AD54" s="32"/>
      <c r="AE54" s="32"/>
    </row>
    <row r="55" spans="1:31" ht="15.75">
      <c r="A55" s="78">
        <v>53</v>
      </c>
      <c r="B55" s="79" t="s">
        <v>803</v>
      </c>
      <c r="C55" s="75" t="s">
        <v>973</v>
      </c>
      <c r="D55" s="46">
        <v>86</v>
      </c>
      <c r="E55" s="32">
        <v>88</v>
      </c>
      <c r="F55" s="75">
        <v>72</v>
      </c>
      <c r="G55" s="32">
        <v>66</v>
      </c>
      <c r="H55" s="76">
        <v>82</v>
      </c>
      <c r="I55" s="66"/>
      <c r="J55" s="75"/>
      <c r="K55" s="36"/>
      <c r="L55" s="32"/>
      <c r="M55" s="32"/>
      <c r="N55" s="171"/>
      <c r="O55" s="150"/>
      <c r="P55" s="151"/>
      <c r="Q55" s="104"/>
      <c r="R55" s="13"/>
      <c r="S55" s="116"/>
      <c r="T55" s="86"/>
      <c r="U55" s="32"/>
      <c r="V55" s="14">
        <v>89</v>
      </c>
      <c r="W55" s="36">
        <v>83</v>
      </c>
      <c r="X55" s="32"/>
      <c r="Y55" s="32"/>
      <c r="Z55" s="32"/>
      <c r="AA55" s="32"/>
      <c r="AB55" s="32"/>
      <c r="AC55" s="32"/>
      <c r="AD55" s="32"/>
      <c r="AE55" s="32"/>
    </row>
    <row r="56" spans="1:31" ht="15.75">
      <c r="A56" s="78">
        <v>54</v>
      </c>
      <c r="B56" s="79" t="s">
        <v>804</v>
      </c>
      <c r="C56" s="75" t="s">
        <v>973</v>
      </c>
      <c r="D56" s="46">
        <v>53</v>
      </c>
      <c r="E56" s="32">
        <v>50</v>
      </c>
      <c r="F56" s="75">
        <v>44</v>
      </c>
      <c r="G56" s="32">
        <v>50</v>
      </c>
      <c r="H56" s="76">
        <v>57</v>
      </c>
      <c r="I56" s="66"/>
      <c r="J56" s="75"/>
      <c r="K56" s="36"/>
      <c r="L56" s="32"/>
      <c r="M56" s="32"/>
      <c r="N56" s="171"/>
      <c r="O56" s="150"/>
      <c r="P56" s="151"/>
      <c r="Q56" s="104"/>
      <c r="R56" s="13"/>
      <c r="S56" s="116"/>
      <c r="T56" s="86"/>
      <c r="U56" s="32"/>
      <c r="V56" s="14">
        <v>54</v>
      </c>
      <c r="W56" s="36">
        <v>52</v>
      </c>
      <c r="X56" s="32"/>
      <c r="Y56" s="32"/>
      <c r="Z56" s="32"/>
      <c r="AA56" s="32"/>
      <c r="AB56" s="32"/>
      <c r="AC56" s="32"/>
      <c r="AD56" s="32"/>
      <c r="AE56" s="32"/>
    </row>
    <row r="57" spans="1:31" ht="15.75">
      <c r="A57" s="78">
        <v>55</v>
      </c>
      <c r="B57" s="79" t="s">
        <v>805</v>
      </c>
      <c r="C57" s="75" t="s">
        <v>973</v>
      </c>
      <c r="D57" s="46">
        <v>53</v>
      </c>
      <c r="E57" s="32">
        <v>50</v>
      </c>
      <c r="F57" s="75">
        <v>54</v>
      </c>
      <c r="G57" s="32">
        <v>51</v>
      </c>
      <c r="H57" s="76">
        <v>56</v>
      </c>
      <c r="I57" s="66"/>
      <c r="J57" s="75"/>
      <c r="K57" s="36"/>
      <c r="L57" s="32"/>
      <c r="M57" s="32"/>
      <c r="N57" s="171"/>
      <c r="O57" s="150"/>
      <c r="P57" s="151"/>
      <c r="Q57" s="104"/>
      <c r="R57" s="13"/>
      <c r="S57" s="116"/>
      <c r="T57" s="86"/>
      <c r="U57" s="32"/>
      <c r="V57" s="14">
        <v>54</v>
      </c>
      <c r="W57" s="36">
        <v>52</v>
      </c>
      <c r="X57" s="32"/>
      <c r="Y57" s="32"/>
      <c r="Z57" s="32"/>
      <c r="AA57" s="32"/>
      <c r="AB57" s="32"/>
      <c r="AC57" s="32"/>
      <c r="AD57" s="32"/>
      <c r="AE57" s="32"/>
    </row>
    <row r="58" spans="1:31" ht="15.75" customHeight="1">
      <c r="A58" s="78">
        <v>56</v>
      </c>
      <c r="B58" s="79" t="s">
        <v>806</v>
      </c>
      <c r="C58" s="75" t="s">
        <v>973</v>
      </c>
      <c r="D58" s="46">
        <v>74</v>
      </c>
      <c r="E58" s="32">
        <v>75</v>
      </c>
      <c r="F58" s="75">
        <v>63</v>
      </c>
      <c r="G58" s="32">
        <v>59</v>
      </c>
      <c r="H58" s="76">
        <v>93</v>
      </c>
      <c r="I58" s="66"/>
      <c r="J58" s="75"/>
      <c r="K58" s="36"/>
      <c r="L58" s="32"/>
      <c r="M58" s="32"/>
      <c r="N58" s="171"/>
      <c r="O58" s="150"/>
      <c r="P58" s="151"/>
      <c r="Q58" s="104"/>
      <c r="R58" s="13"/>
      <c r="S58" s="116"/>
      <c r="T58" s="86"/>
      <c r="U58" s="32"/>
      <c r="V58" s="14">
        <v>87</v>
      </c>
      <c r="W58" s="36">
        <v>61</v>
      </c>
      <c r="X58" s="32"/>
      <c r="Y58" s="32"/>
      <c r="Z58" s="32"/>
      <c r="AA58" s="32"/>
      <c r="AB58" s="32"/>
      <c r="AC58" s="32"/>
      <c r="AD58" s="32"/>
      <c r="AE58" s="32"/>
    </row>
    <row r="59" spans="1:31" ht="15.75" customHeight="1">
      <c r="A59" s="78">
        <v>57</v>
      </c>
      <c r="B59" s="79" t="s">
        <v>807</v>
      </c>
      <c r="C59" s="75" t="s">
        <v>973</v>
      </c>
      <c r="D59" s="46">
        <v>99</v>
      </c>
      <c r="E59" s="32">
        <v>94</v>
      </c>
      <c r="F59" s="75">
        <v>96</v>
      </c>
      <c r="G59" s="32">
        <v>96</v>
      </c>
      <c r="H59" s="76">
        <v>99</v>
      </c>
      <c r="I59" s="66"/>
      <c r="J59" s="75"/>
      <c r="K59" s="36"/>
      <c r="L59" s="32"/>
      <c r="M59" s="32"/>
      <c r="N59" s="171"/>
      <c r="O59" s="150"/>
      <c r="P59" s="151"/>
      <c r="Q59" s="104"/>
      <c r="R59" s="13"/>
      <c r="S59" s="116"/>
      <c r="T59" s="86"/>
      <c r="U59" s="32"/>
      <c r="V59" s="14">
        <v>99</v>
      </c>
      <c r="W59" s="36">
        <v>98</v>
      </c>
      <c r="X59" s="32"/>
      <c r="Y59" s="32"/>
      <c r="Z59" s="32"/>
      <c r="AA59" s="32"/>
      <c r="AB59" s="32"/>
      <c r="AC59" s="32"/>
      <c r="AD59" s="32"/>
      <c r="AE59" s="32"/>
    </row>
    <row r="60" spans="1:31" ht="15.75">
      <c r="A60" s="78">
        <v>58</v>
      </c>
      <c r="B60" s="79" t="s">
        <v>808</v>
      </c>
      <c r="C60" s="75" t="s">
        <v>973</v>
      </c>
      <c r="D60" s="46">
        <v>53</v>
      </c>
      <c r="E60" s="32">
        <v>50</v>
      </c>
      <c r="F60" s="75">
        <v>50</v>
      </c>
      <c r="G60" s="32">
        <v>51</v>
      </c>
      <c r="H60" s="76">
        <v>61</v>
      </c>
      <c r="I60" s="66"/>
      <c r="J60" s="75"/>
      <c r="K60" s="36"/>
      <c r="L60" s="32"/>
      <c r="M60" s="32"/>
      <c r="N60" s="171"/>
      <c r="O60" s="150"/>
      <c r="P60" s="151"/>
      <c r="Q60" s="104"/>
      <c r="R60" s="13"/>
      <c r="S60" s="116"/>
      <c r="T60" s="86"/>
      <c r="U60" s="32"/>
      <c r="V60" s="14">
        <v>54</v>
      </c>
      <c r="W60" s="36">
        <v>52</v>
      </c>
      <c r="X60" s="32"/>
      <c r="Y60" s="32"/>
      <c r="Z60" s="32"/>
      <c r="AA60" s="32"/>
      <c r="AB60" s="32"/>
      <c r="AC60" s="32"/>
      <c r="AD60" s="32"/>
      <c r="AE60" s="32"/>
    </row>
    <row r="61" spans="1:31" ht="15.75">
      <c r="A61" s="78">
        <v>59</v>
      </c>
      <c r="B61" s="79" t="s">
        <v>809</v>
      </c>
      <c r="C61" s="75" t="s">
        <v>973</v>
      </c>
      <c r="D61" s="46">
        <v>73</v>
      </c>
      <c r="E61" s="32">
        <v>67</v>
      </c>
      <c r="F61" s="75">
        <v>60</v>
      </c>
      <c r="G61" s="32">
        <v>53</v>
      </c>
      <c r="H61" s="76">
        <v>89</v>
      </c>
      <c r="I61" s="66"/>
      <c r="J61" s="75"/>
      <c r="K61" s="36"/>
      <c r="L61" s="32"/>
      <c r="M61" s="32"/>
      <c r="N61" s="171"/>
      <c r="O61" s="150"/>
      <c r="P61" s="151"/>
      <c r="Q61" s="104"/>
      <c r="R61" s="13"/>
      <c r="S61" s="116"/>
      <c r="T61" s="86"/>
      <c r="U61" s="32"/>
      <c r="V61" s="14">
        <v>71</v>
      </c>
      <c r="W61" s="36">
        <v>75</v>
      </c>
      <c r="X61" s="32"/>
      <c r="Y61" s="32"/>
      <c r="Z61" s="32"/>
      <c r="AA61" s="32"/>
      <c r="AB61" s="32"/>
      <c r="AC61" s="32"/>
      <c r="AD61" s="32"/>
      <c r="AE61" s="32"/>
    </row>
    <row r="62" spans="1:31" ht="15.75">
      <c r="A62" s="78">
        <v>60</v>
      </c>
      <c r="B62" s="79" t="s">
        <v>810</v>
      </c>
      <c r="C62" s="75" t="s">
        <v>973</v>
      </c>
      <c r="D62" s="46">
        <v>79</v>
      </c>
      <c r="E62" s="32">
        <v>84</v>
      </c>
      <c r="F62" s="75">
        <v>84</v>
      </c>
      <c r="G62" s="32">
        <v>90</v>
      </c>
      <c r="H62" s="76">
        <v>93</v>
      </c>
      <c r="I62" s="66"/>
      <c r="J62" s="75"/>
      <c r="K62" s="36"/>
      <c r="L62" s="32"/>
      <c r="M62" s="32"/>
      <c r="N62" s="171"/>
      <c r="O62" s="150"/>
      <c r="P62" s="151"/>
      <c r="Q62" s="104"/>
      <c r="R62" s="13"/>
      <c r="S62" s="116"/>
      <c r="T62" s="86"/>
      <c r="U62" s="32"/>
      <c r="V62" s="14">
        <v>74</v>
      </c>
      <c r="W62" s="36">
        <v>83</v>
      </c>
      <c r="X62" s="32"/>
      <c r="Y62" s="32"/>
      <c r="Z62" s="32"/>
      <c r="AA62" s="32"/>
      <c r="AB62" s="32"/>
      <c r="AC62" s="32"/>
      <c r="AD62" s="32"/>
      <c r="AE62" s="32"/>
    </row>
    <row r="63" spans="1:31" ht="15.75">
      <c r="A63" s="78">
        <v>61</v>
      </c>
      <c r="B63" s="79" t="s">
        <v>811</v>
      </c>
      <c r="C63" s="75" t="s">
        <v>973</v>
      </c>
      <c r="D63" s="46">
        <v>64</v>
      </c>
      <c r="E63" s="32">
        <v>71</v>
      </c>
      <c r="F63" s="75">
        <v>63</v>
      </c>
      <c r="G63" s="32">
        <v>51</v>
      </c>
      <c r="H63" s="76">
        <v>80</v>
      </c>
      <c r="I63" s="66"/>
      <c r="J63" s="75"/>
      <c r="K63" s="36"/>
      <c r="L63" s="32"/>
      <c r="M63" s="32"/>
      <c r="N63" s="171"/>
      <c r="O63" s="150"/>
      <c r="P63" s="151"/>
      <c r="Q63" s="104"/>
      <c r="R63" s="13"/>
      <c r="S63" s="116"/>
      <c r="T63" s="86"/>
      <c r="U63" s="32"/>
      <c r="V63" s="14">
        <v>69</v>
      </c>
      <c r="W63" s="36">
        <v>59</v>
      </c>
      <c r="X63" s="32"/>
      <c r="Y63" s="32"/>
      <c r="Z63" s="32"/>
      <c r="AA63" s="32"/>
      <c r="AB63" s="32"/>
      <c r="AC63" s="32"/>
      <c r="AD63" s="32"/>
      <c r="AE63" s="32"/>
    </row>
    <row r="64" spans="1:31" ht="15.75">
      <c r="A64" s="78">
        <v>62</v>
      </c>
      <c r="B64" s="79" t="s">
        <v>812</v>
      </c>
      <c r="C64" s="75" t="s">
        <v>973</v>
      </c>
      <c r="D64" s="46">
        <v>60</v>
      </c>
      <c r="E64" s="32">
        <v>52</v>
      </c>
      <c r="F64" s="75">
        <v>50</v>
      </c>
      <c r="G64" s="32">
        <v>52</v>
      </c>
      <c r="H64" s="76">
        <v>60</v>
      </c>
      <c r="I64" s="66"/>
      <c r="J64" s="75"/>
      <c r="K64" s="36"/>
      <c r="L64" s="32"/>
      <c r="M64" s="32"/>
      <c r="N64" s="171"/>
      <c r="O64" s="150"/>
      <c r="P64" s="151"/>
      <c r="Q64" s="104"/>
      <c r="R64" s="13"/>
      <c r="S64" s="116"/>
      <c r="T64" s="86"/>
      <c r="U64" s="32"/>
      <c r="V64" s="14">
        <v>64</v>
      </c>
      <c r="W64" s="36">
        <v>56</v>
      </c>
      <c r="X64" s="32"/>
      <c r="Y64" s="32"/>
      <c r="Z64" s="32"/>
      <c r="AA64" s="32"/>
      <c r="AB64" s="32"/>
      <c r="AC64" s="32"/>
      <c r="AD64" s="32"/>
      <c r="AE64" s="32"/>
    </row>
    <row r="65" spans="1:16376" ht="15.75">
      <c r="A65" s="78">
        <v>63</v>
      </c>
      <c r="B65" s="79" t="s">
        <v>813</v>
      </c>
      <c r="C65" s="75" t="s">
        <v>973</v>
      </c>
      <c r="D65" s="46">
        <v>96</v>
      </c>
      <c r="E65" s="32">
        <v>97</v>
      </c>
      <c r="F65" s="75">
        <v>100</v>
      </c>
      <c r="G65" s="32">
        <v>96</v>
      </c>
      <c r="H65" s="76">
        <v>100</v>
      </c>
      <c r="I65" s="66"/>
      <c r="J65" s="75"/>
      <c r="K65" s="36"/>
      <c r="L65" s="32"/>
      <c r="M65" s="32"/>
      <c r="N65" s="171"/>
      <c r="O65" s="150"/>
      <c r="P65" s="151"/>
      <c r="Q65" s="104"/>
      <c r="R65" s="13"/>
      <c r="S65" s="116"/>
      <c r="T65" s="86"/>
      <c r="U65" s="32"/>
      <c r="V65" s="14">
        <v>95</v>
      </c>
      <c r="W65" s="36">
        <v>97</v>
      </c>
      <c r="X65" s="32"/>
      <c r="Y65" s="32"/>
      <c r="Z65" s="32"/>
      <c r="AA65" s="32"/>
      <c r="AB65" s="32"/>
      <c r="AC65" s="32"/>
      <c r="AD65" s="32"/>
      <c r="AE65" s="32"/>
    </row>
    <row r="66" spans="1:16376" ht="15.75">
      <c r="A66" s="78">
        <v>64</v>
      </c>
      <c r="B66" s="79" t="s">
        <v>814</v>
      </c>
      <c r="C66" s="75" t="s">
        <v>973</v>
      </c>
      <c r="D66" s="46">
        <v>74</v>
      </c>
      <c r="E66" s="32">
        <v>81</v>
      </c>
      <c r="F66" s="75">
        <v>84</v>
      </c>
      <c r="G66" s="32">
        <v>68</v>
      </c>
      <c r="H66" s="76">
        <v>90</v>
      </c>
      <c r="I66" s="66"/>
      <c r="J66" s="75"/>
      <c r="K66" s="36"/>
      <c r="L66" s="32"/>
      <c r="M66" s="32"/>
      <c r="N66" s="171"/>
      <c r="O66" s="150"/>
      <c r="P66" s="151"/>
      <c r="Q66" s="104"/>
      <c r="R66" s="13"/>
      <c r="S66" s="116"/>
      <c r="T66" s="86"/>
      <c r="U66" s="32"/>
      <c r="V66" s="14">
        <v>82</v>
      </c>
      <c r="W66" s="36">
        <v>66</v>
      </c>
      <c r="X66" s="32"/>
      <c r="Y66" s="32"/>
      <c r="Z66" s="32"/>
      <c r="AA66" s="32"/>
      <c r="AB66" s="32"/>
      <c r="AC66" s="32"/>
      <c r="AD66" s="32"/>
      <c r="AE66" s="32"/>
    </row>
    <row r="67" spans="1:16376" s="159" customFormat="1" ht="15" customHeight="1">
      <c r="A67" s="157">
        <v>65</v>
      </c>
      <c r="B67" s="152" t="s">
        <v>815</v>
      </c>
      <c r="C67" s="158" t="s">
        <v>973</v>
      </c>
      <c r="D67" s="153">
        <v>54</v>
      </c>
      <c r="E67" s="153">
        <v>51</v>
      </c>
      <c r="F67" s="153">
        <v>55</v>
      </c>
      <c r="G67" s="153">
        <v>52</v>
      </c>
      <c r="H67" s="153">
        <v>57</v>
      </c>
      <c r="I67" s="174"/>
      <c r="J67" s="153"/>
      <c r="K67" s="153"/>
      <c r="L67" s="153"/>
      <c r="M67" s="153"/>
      <c r="N67" s="175"/>
      <c r="O67" s="154"/>
      <c r="P67" s="154"/>
      <c r="Q67" s="155"/>
      <c r="R67" s="161"/>
      <c r="S67" s="156"/>
      <c r="T67" s="153"/>
      <c r="U67" s="153"/>
      <c r="V67" s="160">
        <v>56</v>
      </c>
      <c r="W67" s="153">
        <v>52</v>
      </c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3"/>
      <c r="BN67" s="153"/>
      <c r="BO67" s="153"/>
      <c r="BP67" s="153"/>
      <c r="BQ67" s="153"/>
      <c r="BR67" s="153"/>
      <c r="BS67" s="153"/>
      <c r="BT67" s="153"/>
      <c r="BU67" s="153"/>
      <c r="BV67" s="153"/>
      <c r="BW67" s="153"/>
      <c r="BX67" s="153"/>
      <c r="BY67" s="153"/>
      <c r="BZ67" s="153"/>
      <c r="CA67" s="153"/>
      <c r="CB67" s="153"/>
      <c r="CC67" s="153"/>
      <c r="CD67" s="153"/>
      <c r="CE67" s="153"/>
      <c r="CF67" s="153"/>
      <c r="CG67" s="153"/>
      <c r="CH67" s="153"/>
      <c r="CI67" s="153"/>
      <c r="CJ67" s="153"/>
      <c r="CK67" s="153"/>
      <c r="CL67" s="153"/>
      <c r="CM67" s="153"/>
      <c r="CN67" s="153"/>
      <c r="CO67" s="153"/>
      <c r="CP67" s="153"/>
      <c r="CQ67" s="153"/>
      <c r="CR67" s="153"/>
      <c r="CS67" s="153"/>
      <c r="CT67" s="153"/>
      <c r="CU67" s="153"/>
      <c r="CV67" s="153"/>
      <c r="CW67" s="153"/>
      <c r="CX67" s="153"/>
      <c r="CY67" s="153"/>
      <c r="CZ67" s="153"/>
      <c r="DA67" s="153"/>
      <c r="DB67" s="153"/>
      <c r="DC67" s="153"/>
      <c r="DD67" s="153"/>
      <c r="DE67" s="153"/>
      <c r="DF67" s="153"/>
      <c r="DG67" s="153"/>
      <c r="DH67" s="153"/>
      <c r="DI67" s="153"/>
      <c r="DJ67" s="153"/>
      <c r="DK67" s="153"/>
      <c r="DL67" s="153"/>
      <c r="DM67" s="153"/>
      <c r="DN67" s="153"/>
      <c r="DO67" s="153"/>
      <c r="DP67" s="153"/>
      <c r="DQ67" s="153"/>
      <c r="DR67" s="153"/>
      <c r="DS67" s="153"/>
      <c r="DT67" s="153"/>
      <c r="DU67" s="153"/>
      <c r="DV67" s="153"/>
      <c r="DW67" s="153"/>
      <c r="DX67" s="153"/>
      <c r="DY67" s="153"/>
      <c r="DZ67" s="153"/>
      <c r="EA67" s="153"/>
      <c r="EB67" s="153"/>
      <c r="EC67" s="153"/>
      <c r="ED67" s="153"/>
      <c r="EE67" s="153"/>
      <c r="EF67" s="153"/>
      <c r="EG67" s="153"/>
      <c r="EH67" s="153"/>
      <c r="EI67" s="153"/>
      <c r="EJ67" s="153"/>
      <c r="EK67" s="153"/>
      <c r="EL67" s="153"/>
      <c r="EM67" s="153"/>
      <c r="EN67" s="153"/>
      <c r="EO67" s="153"/>
      <c r="EP67" s="153"/>
      <c r="EQ67" s="153"/>
      <c r="ER67" s="153"/>
      <c r="ES67" s="153"/>
      <c r="ET67" s="153"/>
      <c r="EU67" s="153"/>
      <c r="EV67" s="153"/>
      <c r="EW67" s="153"/>
      <c r="EX67" s="153"/>
      <c r="EY67" s="153"/>
      <c r="EZ67" s="153"/>
      <c r="FA67" s="153"/>
      <c r="FB67" s="153"/>
      <c r="FC67" s="153"/>
      <c r="FD67" s="153"/>
      <c r="FE67" s="153"/>
      <c r="FF67" s="153"/>
      <c r="FG67" s="153"/>
      <c r="FH67" s="153"/>
      <c r="FI67" s="153"/>
      <c r="FJ67" s="153"/>
      <c r="FK67" s="153"/>
      <c r="FL67" s="153"/>
      <c r="FM67" s="153"/>
      <c r="FN67" s="153"/>
      <c r="FO67" s="153"/>
      <c r="FP67" s="153"/>
      <c r="FQ67" s="153"/>
      <c r="FR67" s="153"/>
      <c r="FS67" s="153"/>
      <c r="FT67" s="153"/>
      <c r="FU67" s="153"/>
      <c r="FV67" s="153"/>
      <c r="FW67" s="153"/>
      <c r="FX67" s="153"/>
      <c r="FY67" s="153"/>
      <c r="FZ67" s="153"/>
      <c r="GA67" s="153"/>
      <c r="GB67" s="153"/>
      <c r="GC67" s="153"/>
      <c r="GD67" s="153"/>
      <c r="GE67" s="153"/>
      <c r="GF67" s="153"/>
      <c r="GG67" s="153"/>
      <c r="GH67" s="153"/>
      <c r="GI67" s="153"/>
      <c r="GJ67" s="153"/>
      <c r="GK67" s="153"/>
      <c r="GL67" s="153"/>
      <c r="GM67" s="153"/>
      <c r="GN67" s="153"/>
      <c r="GO67" s="153"/>
      <c r="GP67" s="153"/>
      <c r="GQ67" s="153"/>
      <c r="GR67" s="153"/>
      <c r="GS67" s="153"/>
      <c r="GT67" s="153"/>
      <c r="GU67" s="153"/>
      <c r="GV67" s="153"/>
      <c r="GW67" s="153"/>
      <c r="GX67" s="153"/>
      <c r="GY67" s="153"/>
      <c r="GZ67" s="153"/>
      <c r="HA67" s="153"/>
      <c r="HB67" s="153"/>
      <c r="HC67" s="153"/>
      <c r="HD67" s="153"/>
      <c r="HE67" s="153"/>
      <c r="HF67" s="153"/>
      <c r="HG67" s="153"/>
      <c r="HH67" s="153"/>
      <c r="HI67" s="153"/>
      <c r="HJ67" s="153"/>
      <c r="HK67" s="153"/>
      <c r="HL67" s="153"/>
      <c r="HM67" s="153"/>
      <c r="HN67" s="153"/>
      <c r="HO67" s="153"/>
      <c r="HP67" s="153"/>
      <c r="HQ67" s="153"/>
      <c r="HR67" s="153"/>
      <c r="HS67" s="153"/>
      <c r="HT67" s="153"/>
      <c r="HU67" s="153"/>
      <c r="HV67" s="153"/>
      <c r="HW67" s="153"/>
      <c r="HX67" s="153"/>
      <c r="HY67" s="153"/>
      <c r="HZ67" s="153"/>
      <c r="IA67" s="153"/>
      <c r="IB67" s="153"/>
      <c r="IC67" s="153"/>
      <c r="ID67" s="153"/>
      <c r="IE67" s="153"/>
      <c r="IF67" s="153"/>
      <c r="IG67" s="153"/>
      <c r="IH67" s="153"/>
      <c r="II67" s="153"/>
      <c r="IJ67" s="153"/>
      <c r="IK67" s="153"/>
      <c r="IL67" s="153"/>
      <c r="IM67" s="153"/>
      <c r="IN67" s="153"/>
      <c r="IO67" s="153"/>
      <c r="IP67" s="153"/>
      <c r="IQ67" s="153"/>
      <c r="IR67" s="153"/>
      <c r="IS67" s="153"/>
      <c r="IT67" s="153"/>
      <c r="IU67" s="153"/>
      <c r="IV67" s="153"/>
      <c r="IW67" s="153"/>
      <c r="IX67" s="153"/>
      <c r="IY67" s="153"/>
      <c r="IZ67" s="153"/>
      <c r="JA67" s="153"/>
      <c r="JB67" s="153"/>
      <c r="JC67" s="153"/>
      <c r="JD67" s="153"/>
      <c r="JE67" s="153"/>
      <c r="JF67" s="153"/>
      <c r="JG67" s="153"/>
      <c r="JH67" s="153"/>
      <c r="JI67" s="153"/>
      <c r="JJ67" s="153"/>
      <c r="JK67" s="153"/>
      <c r="JL67" s="153"/>
      <c r="JM67" s="153"/>
      <c r="JN67" s="153"/>
      <c r="JO67" s="153"/>
      <c r="JP67" s="153"/>
      <c r="JQ67" s="153"/>
      <c r="JR67" s="153"/>
      <c r="JS67" s="153"/>
      <c r="JT67" s="153"/>
      <c r="JU67" s="153"/>
      <c r="JV67" s="153"/>
      <c r="JW67" s="153"/>
      <c r="JX67" s="153"/>
      <c r="JY67" s="153"/>
      <c r="JZ67" s="153"/>
      <c r="KA67" s="153"/>
      <c r="KB67" s="153"/>
      <c r="KC67" s="153"/>
      <c r="KD67" s="153"/>
      <c r="KE67" s="153"/>
      <c r="KF67" s="153"/>
      <c r="KG67" s="153"/>
      <c r="KH67" s="153"/>
      <c r="KI67" s="153"/>
      <c r="KJ67" s="153"/>
      <c r="KK67" s="153"/>
      <c r="KL67" s="153"/>
      <c r="KM67" s="153"/>
      <c r="KN67" s="153"/>
      <c r="KO67" s="153"/>
      <c r="KP67" s="153"/>
      <c r="KQ67" s="153"/>
      <c r="KR67" s="153"/>
      <c r="KS67" s="153"/>
      <c r="KT67" s="153"/>
      <c r="KU67" s="153"/>
      <c r="KV67" s="153"/>
      <c r="KW67" s="153"/>
      <c r="KX67" s="153"/>
      <c r="KY67" s="153"/>
      <c r="KZ67" s="153"/>
      <c r="LA67" s="153"/>
      <c r="LB67" s="153"/>
      <c r="LC67" s="153"/>
      <c r="LD67" s="153"/>
      <c r="LE67" s="153"/>
      <c r="LF67" s="153"/>
      <c r="LG67" s="153"/>
      <c r="LH67" s="153"/>
      <c r="LI67" s="153"/>
      <c r="LJ67" s="153"/>
      <c r="LK67" s="153"/>
      <c r="LL67" s="153"/>
      <c r="LM67" s="153"/>
      <c r="LN67" s="153"/>
      <c r="LO67" s="153"/>
      <c r="LP67" s="153"/>
      <c r="LQ67" s="153"/>
      <c r="LR67" s="153"/>
      <c r="LS67" s="153"/>
      <c r="LT67" s="153"/>
      <c r="LU67" s="153"/>
      <c r="LV67" s="153"/>
      <c r="LW67" s="153"/>
      <c r="LX67" s="153"/>
      <c r="LY67" s="153"/>
      <c r="LZ67" s="153"/>
      <c r="MA67" s="153"/>
      <c r="MB67" s="153"/>
      <c r="MC67" s="153"/>
      <c r="MD67" s="153"/>
      <c r="ME67" s="153"/>
      <c r="MF67" s="153"/>
      <c r="MG67" s="153"/>
      <c r="MH67" s="153"/>
      <c r="MI67" s="153"/>
      <c r="MJ67" s="153"/>
      <c r="MK67" s="153"/>
      <c r="ML67" s="153"/>
      <c r="MM67" s="153"/>
      <c r="MN67" s="153"/>
      <c r="MO67" s="153"/>
      <c r="MP67" s="153"/>
      <c r="MQ67" s="153"/>
      <c r="MR67" s="153"/>
      <c r="MS67" s="153"/>
      <c r="MT67" s="153"/>
      <c r="MU67" s="153"/>
      <c r="MV67" s="153"/>
      <c r="MW67" s="153"/>
      <c r="MX67" s="153"/>
      <c r="MY67" s="153"/>
      <c r="MZ67" s="153"/>
      <c r="NA67" s="153"/>
      <c r="NB67" s="153"/>
      <c r="NC67" s="153"/>
      <c r="ND67" s="153"/>
      <c r="NE67" s="153"/>
      <c r="NF67" s="153"/>
      <c r="NG67" s="153"/>
      <c r="NH67" s="153"/>
      <c r="NI67" s="153"/>
      <c r="NJ67" s="153"/>
      <c r="NK67" s="153"/>
      <c r="NL67" s="153"/>
      <c r="NM67" s="153"/>
      <c r="NN67" s="153"/>
      <c r="NO67" s="153"/>
      <c r="NP67" s="153"/>
      <c r="NQ67" s="153"/>
      <c r="NR67" s="153"/>
      <c r="NS67" s="153"/>
      <c r="NT67" s="153"/>
      <c r="NU67" s="153"/>
      <c r="NV67" s="153"/>
      <c r="NW67" s="153"/>
      <c r="NX67" s="153"/>
      <c r="NY67" s="153"/>
      <c r="NZ67" s="153"/>
      <c r="OA67" s="153"/>
      <c r="OB67" s="153"/>
      <c r="OC67" s="153"/>
      <c r="OD67" s="153"/>
      <c r="OE67" s="153"/>
      <c r="OF67" s="153"/>
      <c r="OG67" s="153"/>
      <c r="OH67" s="153"/>
      <c r="OI67" s="153"/>
      <c r="OJ67" s="153"/>
      <c r="OK67" s="153"/>
      <c r="OL67" s="153"/>
      <c r="OM67" s="153"/>
      <c r="ON67" s="153"/>
      <c r="OO67" s="153"/>
      <c r="OP67" s="153"/>
      <c r="OQ67" s="153"/>
      <c r="OR67" s="153"/>
      <c r="OS67" s="153"/>
      <c r="OT67" s="153"/>
      <c r="OU67" s="153"/>
      <c r="OV67" s="153"/>
      <c r="OW67" s="153"/>
      <c r="OX67" s="153"/>
      <c r="OY67" s="153"/>
      <c r="OZ67" s="153"/>
      <c r="PA67" s="153"/>
      <c r="PB67" s="153"/>
      <c r="PC67" s="153"/>
      <c r="PD67" s="153"/>
      <c r="PE67" s="153"/>
      <c r="PF67" s="153"/>
      <c r="PG67" s="153"/>
      <c r="PH67" s="153"/>
      <c r="PI67" s="153"/>
      <c r="PJ67" s="153"/>
      <c r="PK67" s="153"/>
      <c r="PL67" s="153"/>
      <c r="PM67" s="153"/>
      <c r="PN67" s="153"/>
      <c r="PO67" s="153"/>
      <c r="PP67" s="153"/>
      <c r="PQ67" s="153"/>
      <c r="PR67" s="153"/>
      <c r="PS67" s="153"/>
      <c r="PT67" s="153"/>
      <c r="PU67" s="153"/>
      <c r="PV67" s="153"/>
      <c r="PW67" s="153"/>
      <c r="PX67" s="153"/>
      <c r="PY67" s="153"/>
      <c r="PZ67" s="153"/>
      <c r="QA67" s="153"/>
      <c r="QB67" s="153"/>
      <c r="QC67" s="153"/>
      <c r="QD67" s="153"/>
      <c r="QE67" s="153"/>
      <c r="QF67" s="153"/>
      <c r="QG67" s="153"/>
      <c r="QH67" s="153"/>
      <c r="QI67" s="153"/>
      <c r="QJ67" s="153"/>
      <c r="QK67" s="153"/>
      <c r="QL67" s="153"/>
      <c r="QM67" s="153"/>
      <c r="QN67" s="153"/>
      <c r="QO67" s="153"/>
      <c r="QP67" s="153"/>
      <c r="QQ67" s="153"/>
      <c r="QR67" s="153"/>
      <c r="QS67" s="153"/>
      <c r="QT67" s="153"/>
      <c r="QU67" s="153"/>
      <c r="QV67" s="153"/>
      <c r="QW67" s="153"/>
      <c r="QX67" s="153"/>
      <c r="QY67" s="153"/>
      <c r="QZ67" s="153"/>
      <c r="RA67" s="153"/>
      <c r="RB67" s="153"/>
      <c r="RC67" s="153"/>
      <c r="RD67" s="153"/>
      <c r="RE67" s="153"/>
      <c r="RF67" s="153"/>
      <c r="RG67" s="153"/>
      <c r="RH67" s="153"/>
      <c r="RI67" s="153"/>
      <c r="RJ67" s="153"/>
      <c r="RK67" s="153"/>
      <c r="RL67" s="153"/>
      <c r="RM67" s="153"/>
      <c r="RN67" s="153"/>
      <c r="RO67" s="153"/>
      <c r="RP67" s="153"/>
      <c r="RQ67" s="153"/>
      <c r="RR67" s="153"/>
      <c r="RS67" s="153"/>
      <c r="RT67" s="153"/>
      <c r="RU67" s="153"/>
      <c r="RV67" s="153"/>
      <c r="RW67" s="153"/>
      <c r="RX67" s="153"/>
      <c r="RY67" s="153"/>
      <c r="RZ67" s="153"/>
      <c r="SA67" s="153"/>
      <c r="SB67" s="153"/>
      <c r="SC67" s="153"/>
      <c r="SD67" s="153"/>
      <c r="SE67" s="153"/>
      <c r="SF67" s="153"/>
      <c r="SG67" s="153"/>
      <c r="SH67" s="153"/>
      <c r="SI67" s="153"/>
      <c r="SJ67" s="153"/>
      <c r="SK67" s="153"/>
      <c r="SL67" s="153"/>
      <c r="SM67" s="153"/>
      <c r="SN67" s="153"/>
      <c r="SO67" s="153"/>
      <c r="SP67" s="153"/>
      <c r="SQ67" s="153"/>
      <c r="SR67" s="153"/>
      <c r="SS67" s="153"/>
      <c r="ST67" s="153"/>
      <c r="SU67" s="153"/>
      <c r="SV67" s="153"/>
      <c r="SW67" s="153"/>
      <c r="SX67" s="153"/>
      <c r="SY67" s="153"/>
      <c r="SZ67" s="153"/>
      <c r="TA67" s="153"/>
      <c r="TB67" s="153"/>
      <c r="TC67" s="153"/>
      <c r="TD67" s="153"/>
      <c r="TE67" s="153"/>
      <c r="TF67" s="153"/>
      <c r="TG67" s="153"/>
      <c r="TH67" s="153"/>
      <c r="TI67" s="153"/>
      <c r="TJ67" s="153"/>
      <c r="TK67" s="153"/>
      <c r="TL67" s="153"/>
      <c r="TM67" s="153"/>
      <c r="TN67" s="153"/>
      <c r="TO67" s="153"/>
      <c r="TP67" s="153"/>
      <c r="TQ67" s="153"/>
      <c r="TR67" s="153"/>
      <c r="TS67" s="153"/>
      <c r="TT67" s="153"/>
      <c r="TU67" s="153"/>
      <c r="TV67" s="153"/>
      <c r="TW67" s="153"/>
      <c r="TX67" s="153"/>
      <c r="TY67" s="153"/>
      <c r="TZ67" s="153"/>
      <c r="UA67" s="153"/>
      <c r="UB67" s="153"/>
      <c r="UC67" s="153"/>
      <c r="UD67" s="153"/>
      <c r="UE67" s="153"/>
      <c r="UF67" s="153"/>
      <c r="UG67" s="153"/>
      <c r="UH67" s="153"/>
      <c r="UI67" s="153"/>
      <c r="UJ67" s="153"/>
      <c r="UK67" s="153"/>
      <c r="UL67" s="153"/>
      <c r="UM67" s="153"/>
      <c r="UN67" s="153"/>
      <c r="UO67" s="153"/>
      <c r="UP67" s="153"/>
      <c r="UQ67" s="153"/>
      <c r="UR67" s="153"/>
      <c r="US67" s="153"/>
      <c r="UT67" s="153"/>
      <c r="UU67" s="153"/>
      <c r="UV67" s="153"/>
      <c r="UW67" s="153"/>
      <c r="UX67" s="153"/>
      <c r="UY67" s="153"/>
      <c r="UZ67" s="153"/>
      <c r="VA67" s="153"/>
      <c r="VB67" s="153"/>
      <c r="VC67" s="153"/>
      <c r="VD67" s="153"/>
      <c r="VE67" s="153"/>
      <c r="VF67" s="153"/>
      <c r="VG67" s="153"/>
      <c r="VH67" s="153"/>
      <c r="VI67" s="153"/>
      <c r="VJ67" s="153"/>
      <c r="VK67" s="153"/>
      <c r="VL67" s="153"/>
      <c r="VM67" s="153"/>
      <c r="VN67" s="153"/>
      <c r="VO67" s="153"/>
      <c r="VP67" s="153"/>
      <c r="VQ67" s="153"/>
      <c r="VR67" s="153"/>
      <c r="VS67" s="153"/>
      <c r="VT67" s="153"/>
      <c r="VU67" s="153"/>
      <c r="VV67" s="153"/>
      <c r="VW67" s="153"/>
      <c r="VX67" s="153"/>
      <c r="VY67" s="153"/>
      <c r="VZ67" s="153"/>
      <c r="WA67" s="153"/>
      <c r="WB67" s="153"/>
      <c r="WC67" s="153"/>
      <c r="WD67" s="153"/>
      <c r="WE67" s="153"/>
      <c r="WF67" s="153"/>
      <c r="WG67" s="153"/>
      <c r="WH67" s="153"/>
      <c r="WI67" s="153"/>
      <c r="WJ67" s="153"/>
      <c r="WK67" s="153"/>
      <c r="WL67" s="153"/>
      <c r="WM67" s="153"/>
      <c r="WN67" s="153"/>
      <c r="WO67" s="153"/>
      <c r="WP67" s="153"/>
      <c r="WQ67" s="153"/>
      <c r="WR67" s="153"/>
      <c r="WS67" s="153"/>
      <c r="WT67" s="153"/>
      <c r="WU67" s="153"/>
      <c r="WV67" s="153"/>
      <c r="WW67" s="153"/>
      <c r="WX67" s="153"/>
      <c r="WY67" s="153"/>
      <c r="WZ67" s="153"/>
      <c r="XA67" s="153"/>
      <c r="XB67" s="153"/>
      <c r="XC67" s="153"/>
      <c r="XD67" s="153"/>
      <c r="XE67" s="153"/>
      <c r="XF67" s="153"/>
      <c r="XG67" s="153"/>
      <c r="XH67" s="153"/>
      <c r="XI67" s="153"/>
      <c r="XJ67" s="153"/>
      <c r="XK67" s="153"/>
      <c r="XL67" s="153"/>
      <c r="XM67" s="153"/>
      <c r="XN67" s="153"/>
      <c r="XO67" s="153"/>
      <c r="XP67" s="153"/>
      <c r="XQ67" s="153"/>
      <c r="XR67" s="153"/>
      <c r="XS67" s="153"/>
      <c r="XT67" s="153"/>
      <c r="XU67" s="153"/>
      <c r="XV67" s="153"/>
      <c r="XW67" s="153"/>
      <c r="XX67" s="153"/>
      <c r="XY67" s="153"/>
      <c r="XZ67" s="153"/>
      <c r="YA67" s="153"/>
      <c r="YB67" s="153"/>
      <c r="YC67" s="153"/>
      <c r="YD67" s="153"/>
      <c r="YE67" s="153"/>
      <c r="YF67" s="153"/>
      <c r="YG67" s="153"/>
      <c r="YH67" s="153"/>
      <c r="YI67" s="153"/>
      <c r="YJ67" s="153"/>
      <c r="YK67" s="153"/>
      <c r="YL67" s="153"/>
      <c r="YM67" s="153"/>
      <c r="YN67" s="153"/>
      <c r="YO67" s="153"/>
      <c r="YP67" s="153"/>
      <c r="YQ67" s="153"/>
      <c r="YR67" s="153"/>
      <c r="YS67" s="153"/>
      <c r="YT67" s="153"/>
      <c r="YU67" s="153"/>
      <c r="YV67" s="153"/>
      <c r="YW67" s="153"/>
      <c r="YX67" s="153"/>
      <c r="YY67" s="153"/>
      <c r="YZ67" s="153"/>
      <c r="ZA67" s="153"/>
      <c r="ZB67" s="153"/>
      <c r="ZC67" s="153"/>
      <c r="ZD67" s="153"/>
      <c r="ZE67" s="153"/>
      <c r="ZF67" s="153"/>
      <c r="ZG67" s="153"/>
      <c r="ZH67" s="153"/>
      <c r="ZI67" s="153"/>
      <c r="ZJ67" s="153"/>
      <c r="ZK67" s="153"/>
      <c r="ZL67" s="153"/>
      <c r="ZM67" s="153"/>
      <c r="ZN67" s="153"/>
      <c r="ZO67" s="153"/>
      <c r="ZP67" s="153"/>
      <c r="ZQ67" s="153"/>
      <c r="ZR67" s="153"/>
      <c r="ZS67" s="153"/>
      <c r="ZT67" s="153"/>
      <c r="ZU67" s="153"/>
      <c r="ZV67" s="153"/>
      <c r="ZW67" s="153"/>
      <c r="ZX67" s="153"/>
      <c r="ZY67" s="153"/>
      <c r="ZZ67" s="153"/>
      <c r="AAA67" s="153"/>
      <c r="AAB67" s="153"/>
      <c r="AAC67" s="153"/>
      <c r="AAD67" s="153"/>
      <c r="AAE67" s="153"/>
      <c r="AAF67" s="153"/>
      <c r="AAG67" s="153"/>
      <c r="AAH67" s="153"/>
      <c r="AAI67" s="153"/>
      <c r="AAJ67" s="153"/>
      <c r="AAK67" s="153"/>
      <c r="AAL67" s="153"/>
      <c r="AAM67" s="153"/>
      <c r="AAN67" s="153"/>
      <c r="AAO67" s="153"/>
      <c r="AAP67" s="153"/>
      <c r="AAQ67" s="153"/>
      <c r="AAR67" s="153"/>
      <c r="AAS67" s="153"/>
      <c r="AAT67" s="153"/>
      <c r="AAU67" s="153"/>
      <c r="AAV67" s="153"/>
      <c r="AAW67" s="153"/>
      <c r="AAX67" s="153"/>
      <c r="AAY67" s="153"/>
      <c r="AAZ67" s="153"/>
      <c r="ABA67" s="153"/>
      <c r="ABB67" s="153"/>
      <c r="ABC67" s="153"/>
      <c r="ABD67" s="153"/>
      <c r="ABE67" s="153"/>
      <c r="ABF67" s="153"/>
      <c r="ABG67" s="153"/>
      <c r="ABH67" s="153"/>
      <c r="ABI67" s="153"/>
      <c r="ABJ67" s="153"/>
      <c r="ABK67" s="153"/>
      <c r="ABL67" s="153"/>
      <c r="ABM67" s="153"/>
      <c r="ABN67" s="153"/>
      <c r="ABO67" s="153"/>
      <c r="ABP67" s="153"/>
      <c r="ABQ67" s="153"/>
      <c r="ABR67" s="153"/>
      <c r="ABS67" s="153"/>
      <c r="ABT67" s="153"/>
      <c r="ABU67" s="153"/>
      <c r="ABV67" s="153"/>
      <c r="ABW67" s="153"/>
      <c r="ABX67" s="153"/>
      <c r="ABY67" s="153"/>
      <c r="ABZ67" s="153"/>
      <c r="ACA67" s="153"/>
      <c r="ACB67" s="153"/>
      <c r="ACC67" s="153"/>
      <c r="ACD67" s="153"/>
      <c r="ACE67" s="153"/>
      <c r="ACF67" s="153"/>
      <c r="ACG67" s="153"/>
      <c r="ACH67" s="153"/>
      <c r="ACI67" s="153"/>
      <c r="ACJ67" s="153"/>
      <c r="ACK67" s="153"/>
      <c r="ACL67" s="153"/>
      <c r="ACM67" s="153"/>
      <c r="ACN67" s="153"/>
      <c r="ACO67" s="153"/>
      <c r="ACP67" s="153"/>
      <c r="ACQ67" s="153"/>
      <c r="ACR67" s="153"/>
      <c r="ACS67" s="153"/>
      <c r="ACT67" s="153"/>
      <c r="ACU67" s="153"/>
      <c r="ACV67" s="153"/>
      <c r="ACW67" s="153"/>
      <c r="ACX67" s="153"/>
      <c r="ACY67" s="153"/>
      <c r="ACZ67" s="153"/>
      <c r="ADA67" s="153"/>
      <c r="ADB67" s="153"/>
      <c r="ADC67" s="153"/>
      <c r="ADD67" s="153"/>
      <c r="ADE67" s="153"/>
      <c r="ADF67" s="153"/>
      <c r="ADG67" s="153"/>
      <c r="ADH67" s="153"/>
      <c r="ADI67" s="153"/>
      <c r="ADJ67" s="153"/>
      <c r="ADK67" s="153"/>
      <c r="ADL67" s="153"/>
      <c r="ADM67" s="153"/>
      <c r="ADN67" s="153"/>
      <c r="ADO67" s="153"/>
      <c r="ADP67" s="153"/>
      <c r="ADQ67" s="153"/>
      <c r="ADR67" s="153"/>
      <c r="ADS67" s="153"/>
      <c r="ADT67" s="153"/>
      <c r="ADU67" s="153"/>
      <c r="ADV67" s="153"/>
      <c r="ADW67" s="153"/>
      <c r="ADX67" s="153"/>
      <c r="ADY67" s="153"/>
      <c r="ADZ67" s="153"/>
      <c r="AEA67" s="153"/>
      <c r="AEB67" s="153"/>
      <c r="AEC67" s="153"/>
      <c r="AED67" s="153"/>
      <c r="AEE67" s="153"/>
      <c r="AEF67" s="153"/>
      <c r="AEG67" s="153"/>
      <c r="AEH67" s="153"/>
      <c r="AEI67" s="153"/>
      <c r="AEJ67" s="153"/>
      <c r="AEK67" s="153"/>
      <c r="AEL67" s="153"/>
      <c r="AEM67" s="153"/>
      <c r="AEN67" s="153"/>
      <c r="AEO67" s="153"/>
      <c r="AEP67" s="153"/>
      <c r="AEQ67" s="153"/>
      <c r="AER67" s="153"/>
      <c r="AES67" s="153"/>
      <c r="AET67" s="153"/>
      <c r="AEU67" s="153"/>
      <c r="AEV67" s="153"/>
      <c r="AEW67" s="153"/>
      <c r="AEX67" s="153"/>
      <c r="AEY67" s="153"/>
      <c r="AEZ67" s="153"/>
      <c r="AFA67" s="153"/>
      <c r="AFB67" s="153"/>
      <c r="AFC67" s="153"/>
      <c r="AFD67" s="153"/>
      <c r="AFE67" s="153"/>
      <c r="AFF67" s="153"/>
      <c r="AFG67" s="153"/>
      <c r="AFH67" s="153"/>
      <c r="AFI67" s="153"/>
      <c r="AFJ67" s="153"/>
      <c r="AFK67" s="153"/>
      <c r="AFL67" s="153"/>
      <c r="AFM67" s="153"/>
      <c r="AFN67" s="153"/>
      <c r="AFO67" s="153"/>
      <c r="AFP67" s="153"/>
      <c r="AFQ67" s="153"/>
      <c r="AFR67" s="153"/>
      <c r="AFS67" s="153"/>
      <c r="AFT67" s="153"/>
      <c r="AFU67" s="153"/>
      <c r="AFV67" s="153"/>
      <c r="AFW67" s="153"/>
      <c r="AFX67" s="153"/>
      <c r="AFY67" s="153"/>
      <c r="AFZ67" s="153"/>
      <c r="AGA67" s="153"/>
      <c r="AGB67" s="153"/>
      <c r="AGC67" s="153"/>
      <c r="AGD67" s="153"/>
      <c r="AGE67" s="153"/>
      <c r="AGF67" s="153"/>
      <c r="AGG67" s="153"/>
      <c r="AGH67" s="153"/>
      <c r="AGI67" s="153"/>
      <c r="AGJ67" s="153"/>
      <c r="AGK67" s="153"/>
      <c r="AGL67" s="153"/>
      <c r="AGM67" s="153"/>
      <c r="AGN67" s="153"/>
      <c r="AGO67" s="153"/>
      <c r="AGP67" s="153"/>
      <c r="AGQ67" s="153"/>
      <c r="AGR67" s="153"/>
      <c r="AGS67" s="153"/>
      <c r="AGT67" s="153"/>
      <c r="AGU67" s="153"/>
      <c r="AGV67" s="153"/>
      <c r="AGW67" s="153"/>
      <c r="AGX67" s="153"/>
      <c r="AGY67" s="153"/>
      <c r="AGZ67" s="153"/>
      <c r="AHA67" s="153"/>
      <c r="AHB67" s="153"/>
      <c r="AHC67" s="153"/>
      <c r="AHD67" s="153"/>
      <c r="AHE67" s="153"/>
      <c r="AHF67" s="153"/>
      <c r="AHG67" s="153"/>
      <c r="AHH67" s="153"/>
      <c r="AHI67" s="153"/>
      <c r="AHJ67" s="153"/>
      <c r="AHK67" s="153"/>
      <c r="AHL67" s="153"/>
      <c r="AHM67" s="153"/>
      <c r="AHN67" s="153"/>
      <c r="AHO67" s="153"/>
      <c r="AHP67" s="153"/>
      <c r="AHQ67" s="153"/>
      <c r="AHR67" s="153"/>
      <c r="AHS67" s="153"/>
      <c r="AHT67" s="153"/>
      <c r="AHU67" s="153"/>
      <c r="AHV67" s="153"/>
      <c r="AHW67" s="153"/>
      <c r="AHX67" s="153"/>
      <c r="AHY67" s="153"/>
      <c r="AHZ67" s="153"/>
      <c r="AIA67" s="153"/>
      <c r="AIB67" s="153"/>
      <c r="AIC67" s="153"/>
      <c r="AID67" s="153"/>
      <c r="AIE67" s="153"/>
      <c r="AIF67" s="153"/>
      <c r="AIG67" s="153"/>
      <c r="AIH67" s="153"/>
      <c r="AII67" s="153"/>
      <c r="AIJ67" s="153"/>
      <c r="AIK67" s="153"/>
      <c r="AIL67" s="153"/>
      <c r="AIM67" s="153"/>
      <c r="AIN67" s="153"/>
      <c r="AIO67" s="153"/>
      <c r="AIP67" s="153"/>
      <c r="AIQ67" s="153"/>
      <c r="AIR67" s="153"/>
      <c r="AIS67" s="153"/>
      <c r="AIT67" s="153"/>
      <c r="AIU67" s="153"/>
      <c r="AIV67" s="153"/>
      <c r="AIW67" s="153"/>
      <c r="AIX67" s="153"/>
      <c r="AIY67" s="153"/>
      <c r="AIZ67" s="153"/>
      <c r="AJA67" s="153"/>
      <c r="AJB67" s="153"/>
      <c r="AJC67" s="153"/>
      <c r="AJD67" s="153"/>
      <c r="AJE67" s="153"/>
      <c r="AJF67" s="153"/>
      <c r="AJG67" s="153"/>
      <c r="AJH67" s="153"/>
      <c r="AJI67" s="153"/>
      <c r="AJJ67" s="153"/>
      <c r="AJK67" s="153"/>
      <c r="AJL67" s="153"/>
      <c r="AJM67" s="153"/>
      <c r="AJN67" s="153"/>
      <c r="AJO67" s="153"/>
      <c r="AJP67" s="153"/>
      <c r="AJQ67" s="153"/>
      <c r="AJR67" s="153"/>
      <c r="AJS67" s="153"/>
      <c r="AJT67" s="153"/>
      <c r="AJU67" s="153"/>
      <c r="AJV67" s="153"/>
      <c r="AJW67" s="153"/>
      <c r="AJX67" s="153"/>
      <c r="AJY67" s="153"/>
      <c r="AJZ67" s="153"/>
      <c r="AKA67" s="153"/>
      <c r="AKB67" s="153"/>
      <c r="AKC67" s="153"/>
      <c r="AKD67" s="153"/>
      <c r="AKE67" s="153"/>
      <c r="AKF67" s="153"/>
      <c r="AKG67" s="153"/>
      <c r="AKH67" s="153"/>
      <c r="AKI67" s="153"/>
      <c r="AKJ67" s="153"/>
      <c r="AKK67" s="153"/>
      <c r="AKL67" s="153"/>
      <c r="AKM67" s="153"/>
      <c r="AKN67" s="153"/>
      <c r="AKO67" s="153"/>
      <c r="AKP67" s="153"/>
      <c r="AKQ67" s="153"/>
      <c r="AKR67" s="153"/>
      <c r="AKS67" s="153"/>
      <c r="AKT67" s="153"/>
      <c r="AKU67" s="153"/>
      <c r="AKV67" s="153"/>
      <c r="AKW67" s="153"/>
      <c r="AKX67" s="153"/>
      <c r="AKY67" s="153"/>
      <c r="AKZ67" s="153"/>
      <c r="ALA67" s="153"/>
      <c r="ALB67" s="153"/>
      <c r="ALC67" s="153"/>
      <c r="ALD67" s="153"/>
      <c r="ALE67" s="153"/>
      <c r="ALF67" s="153"/>
      <c r="ALG67" s="153"/>
      <c r="ALH67" s="153"/>
      <c r="ALI67" s="153"/>
      <c r="ALJ67" s="153"/>
      <c r="ALK67" s="153"/>
      <c r="ALL67" s="153"/>
      <c r="ALM67" s="153"/>
      <c r="ALN67" s="153"/>
      <c r="ALO67" s="153"/>
      <c r="ALP67" s="153"/>
      <c r="ALQ67" s="153"/>
      <c r="ALR67" s="153"/>
      <c r="ALS67" s="153"/>
      <c r="ALT67" s="153"/>
      <c r="ALU67" s="153"/>
      <c r="ALV67" s="153"/>
      <c r="ALW67" s="153"/>
      <c r="ALX67" s="153"/>
      <c r="ALY67" s="153"/>
      <c r="ALZ67" s="153"/>
      <c r="AMA67" s="153"/>
      <c r="AMB67" s="153"/>
      <c r="AMC67" s="153"/>
      <c r="AMD67" s="153"/>
      <c r="AME67" s="153"/>
      <c r="AMF67" s="153"/>
      <c r="AMG67" s="153"/>
      <c r="AMH67" s="153"/>
      <c r="AMI67" s="153"/>
      <c r="AMJ67" s="153"/>
      <c r="AMK67" s="153"/>
      <c r="AML67" s="153"/>
      <c r="AMM67" s="153"/>
      <c r="AMN67" s="153"/>
      <c r="AMO67" s="153"/>
      <c r="AMP67" s="153"/>
      <c r="AMQ67" s="153"/>
      <c r="AMR67" s="153"/>
      <c r="AMS67" s="153"/>
      <c r="AMT67" s="153"/>
      <c r="AMU67" s="153"/>
      <c r="AMV67" s="153"/>
      <c r="AMW67" s="153"/>
      <c r="AMX67" s="153"/>
      <c r="AMY67" s="153"/>
      <c r="AMZ67" s="153"/>
      <c r="ANA67" s="153"/>
      <c r="ANB67" s="153"/>
      <c r="ANC67" s="153"/>
      <c r="AND67" s="153"/>
      <c r="ANE67" s="153"/>
      <c r="ANF67" s="153"/>
      <c r="ANG67" s="153"/>
      <c r="ANH67" s="153"/>
      <c r="ANI67" s="153"/>
      <c r="ANJ67" s="153"/>
      <c r="ANK67" s="153"/>
      <c r="ANL67" s="153"/>
      <c r="ANM67" s="153"/>
      <c r="ANN67" s="153"/>
      <c r="ANO67" s="153"/>
      <c r="ANP67" s="153"/>
      <c r="ANQ67" s="153"/>
      <c r="ANR67" s="153"/>
      <c r="ANS67" s="153"/>
      <c r="ANT67" s="153"/>
      <c r="ANU67" s="153"/>
      <c r="ANV67" s="153"/>
      <c r="ANW67" s="153"/>
      <c r="ANX67" s="153"/>
      <c r="ANY67" s="153"/>
      <c r="ANZ67" s="153"/>
      <c r="AOA67" s="153"/>
      <c r="AOB67" s="153"/>
      <c r="AOC67" s="153"/>
      <c r="AOD67" s="153"/>
      <c r="AOE67" s="153"/>
      <c r="AOF67" s="153"/>
      <c r="AOG67" s="153"/>
      <c r="AOH67" s="153"/>
      <c r="AOI67" s="153"/>
      <c r="AOJ67" s="153"/>
      <c r="AOK67" s="153"/>
      <c r="AOL67" s="153"/>
      <c r="AOM67" s="153"/>
      <c r="AON67" s="153"/>
      <c r="AOO67" s="153"/>
      <c r="AOP67" s="153"/>
      <c r="AOQ67" s="153"/>
      <c r="AOR67" s="153"/>
      <c r="AOS67" s="153"/>
      <c r="AOT67" s="153"/>
      <c r="AOU67" s="153"/>
      <c r="AOV67" s="153"/>
      <c r="AOW67" s="153"/>
      <c r="AOX67" s="153"/>
      <c r="AOY67" s="153"/>
      <c r="AOZ67" s="153"/>
      <c r="APA67" s="153"/>
      <c r="APB67" s="153"/>
      <c r="APC67" s="153"/>
      <c r="APD67" s="153"/>
      <c r="APE67" s="153"/>
      <c r="APF67" s="153"/>
      <c r="APG67" s="153"/>
      <c r="APH67" s="153"/>
      <c r="API67" s="153"/>
      <c r="APJ67" s="153"/>
      <c r="APK67" s="153"/>
      <c r="APL67" s="153"/>
      <c r="APM67" s="153"/>
      <c r="APN67" s="153"/>
      <c r="APO67" s="153"/>
      <c r="APP67" s="153"/>
      <c r="APQ67" s="153"/>
      <c r="APR67" s="153"/>
      <c r="APS67" s="153"/>
      <c r="APT67" s="153"/>
      <c r="APU67" s="153"/>
      <c r="APV67" s="153"/>
      <c r="APW67" s="153"/>
      <c r="APX67" s="153"/>
      <c r="APY67" s="153"/>
      <c r="APZ67" s="153"/>
      <c r="AQA67" s="153"/>
      <c r="AQB67" s="153"/>
      <c r="AQC67" s="153"/>
      <c r="AQD67" s="153"/>
      <c r="AQE67" s="153"/>
      <c r="AQF67" s="153"/>
      <c r="AQG67" s="153"/>
      <c r="AQH67" s="153"/>
      <c r="AQI67" s="153"/>
      <c r="AQJ67" s="153"/>
      <c r="AQK67" s="153"/>
      <c r="AQL67" s="153"/>
      <c r="AQM67" s="153"/>
      <c r="AQN67" s="153"/>
      <c r="AQO67" s="153"/>
      <c r="AQP67" s="153"/>
      <c r="AQQ67" s="153"/>
      <c r="AQR67" s="153"/>
      <c r="AQS67" s="153"/>
      <c r="AQT67" s="153"/>
      <c r="AQU67" s="153"/>
      <c r="AQV67" s="153"/>
      <c r="AQW67" s="153"/>
      <c r="AQX67" s="153"/>
      <c r="AQY67" s="153"/>
      <c r="AQZ67" s="153"/>
      <c r="ARA67" s="153"/>
      <c r="ARB67" s="153"/>
      <c r="ARC67" s="153"/>
      <c r="ARD67" s="153"/>
      <c r="ARE67" s="153"/>
      <c r="ARF67" s="153"/>
      <c r="ARG67" s="153"/>
      <c r="ARH67" s="153"/>
      <c r="ARI67" s="153"/>
      <c r="ARJ67" s="153"/>
      <c r="ARK67" s="153"/>
      <c r="ARL67" s="153"/>
      <c r="ARM67" s="153"/>
      <c r="ARN67" s="153"/>
      <c r="ARO67" s="153"/>
      <c r="ARP67" s="153"/>
      <c r="ARQ67" s="153"/>
      <c r="ARR67" s="153"/>
      <c r="ARS67" s="153"/>
      <c r="ART67" s="153"/>
      <c r="ARU67" s="153"/>
      <c r="ARV67" s="153"/>
      <c r="ARW67" s="153"/>
      <c r="ARX67" s="153"/>
      <c r="ARY67" s="153"/>
      <c r="ARZ67" s="153"/>
      <c r="ASA67" s="153"/>
      <c r="ASB67" s="153"/>
      <c r="ASC67" s="153"/>
      <c r="ASD67" s="153"/>
      <c r="ASE67" s="153"/>
      <c r="ASF67" s="153"/>
      <c r="ASG67" s="153"/>
      <c r="ASH67" s="153"/>
      <c r="ASI67" s="153"/>
      <c r="ASJ67" s="153"/>
      <c r="ASK67" s="153"/>
      <c r="ASL67" s="153"/>
      <c r="ASM67" s="153"/>
      <c r="ASN67" s="153"/>
      <c r="ASO67" s="153"/>
      <c r="ASP67" s="153"/>
      <c r="ASQ67" s="153"/>
      <c r="ASR67" s="153"/>
      <c r="ASS67" s="153"/>
      <c r="AST67" s="153"/>
      <c r="ASU67" s="153"/>
      <c r="ASV67" s="153"/>
      <c r="ASW67" s="153"/>
      <c r="ASX67" s="153"/>
      <c r="ASY67" s="153"/>
      <c r="ASZ67" s="153"/>
      <c r="ATA67" s="153"/>
      <c r="ATB67" s="153"/>
      <c r="ATC67" s="153"/>
      <c r="ATD67" s="153"/>
      <c r="ATE67" s="153"/>
      <c r="ATF67" s="153"/>
      <c r="ATG67" s="153"/>
      <c r="ATH67" s="153"/>
      <c r="ATI67" s="153"/>
      <c r="ATJ67" s="153"/>
      <c r="ATK67" s="153"/>
      <c r="ATL67" s="153"/>
      <c r="ATM67" s="153"/>
      <c r="ATN67" s="153"/>
      <c r="ATO67" s="153"/>
      <c r="ATP67" s="153"/>
      <c r="ATQ67" s="153"/>
      <c r="ATR67" s="153"/>
      <c r="ATS67" s="153"/>
      <c r="ATT67" s="153"/>
      <c r="ATU67" s="153"/>
      <c r="ATV67" s="153"/>
      <c r="ATW67" s="153"/>
      <c r="ATX67" s="153"/>
      <c r="ATY67" s="153"/>
      <c r="ATZ67" s="153"/>
      <c r="AUA67" s="153"/>
      <c r="AUB67" s="153"/>
      <c r="AUC67" s="153"/>
      <c r="AUD67" s="153"/>
      <c r="AUE67" s="153"/>
      <c r="AUF67" s="153"/>
      <c r="AUG67" s="153"/>
      <c r="AUH67" s="153"/>
      <c r="AUI67" s="153"/>
      <c r="AUJ67" s="153"/>
      <c r="AUK67" s="153"/>
      <c r="AUL67" s="153"/>
      <c r="AUM67" s="153"/>
      <c r="AUN67" s="153"/>
      <c r="AUO67" s="153"/>
      <c r="AUP67" s="153"/>
      <c r="AUQ67" s="153"/>
      <c r="AUR67" s="153"/>
      <c r="AUS67" s="153"/>
      <c r="AUT67" s="153"/>
      <c r="AUU67" s="153"/>
      <c r="AUV67" s="153"/>
      <c r="AUW67" s="153"/>
      <c r="AUX67" s="153"/>
      <c r="AUY67" s="153"/>
      <c r="AUZ67" s="153"/>
      <c r="AVA67" s="153"/>
      <c r="AVB67" s="153"/>
      <c r="AVC67" s="153"/>
      <c r="AVD67" s="153"/>
      <c r="AVE67" s="153"/>
      <c r="AVF67" s="153"/>
      <c r="AVG67" s="153"/>
      <c r="AVH67" s="153"/>
      <c r="AVI67" s="153"/>
      <c r="AVJ67" s="153"/>
      <c r="AVK67" s="153"/>
      <c r="AVL67" s="153"/>
      <c r="AVM67" s="153"/>
      <c r="AVN67" s="153"/>
      <c r="AVO67" s="153"/>
      <c r="AVP67" s="153"/>
      <c r="AVQ67" s="153"/>
      <c r="AVR67" s="153"/>
      <c r="AVS67" s="153"/>
      <c r="AVT67" s="153"/>
      <c r="AVU67" s="153"/>
      <c r="AVV67" s="153"/>
      <c r="AVW67" s="153"/>
      <c r="AVX67" s="153"/>
      <c r="AVY67" s="153"/>
      <c r="AVZ67" s="153"/>
      <c r="AWA67" s="153"/>
      <c r="AWB67" s="153"/>
      <c r="AWC67" s="153"/>
      <c r="AWD67" s="153"/>
      <c r="AWE67" s="153"/>
      <c r="AWF67" s="153"/>
      <c r="AWG67" s="153"/>
      <c r="AWH67" s="153"/>
      <c r="AWI67" s="153"/>
      <c r="AWJ67" s="153"/>
      <c r="AWK67" s="153"/>
      <c r="AWL67" s="153"/>
      <c r="AWM67" s="153"/>
      <c r="AWN67" s="153"/>
      <c r="AWO67" s="153"/>
      <c r="AWP67" s="153"/>
      <c r="AWQ67" s="153"/>
      <c r="AWR67" s="153"/>
      <c r="AWS67" s="153"/>
      <c r="AWT67" s="153"/>
      <c r="AWU67" s="153"/>
      <c r="AWV67" s="153"/>
      <c r="AWW67" s="153"/>
      <c r="AWX67" s="153"/>
      <c r="AWY67" s="153"/>
      <c r="AWZ67" s="153"/>
      <c r="AXA67" s="153"/>
      <c r="AXB67" s="153"/>
      <c r="AXC67" s="153"/>
      <c r="AXD67" s="153"/>
      <c r="AXE67" s="153"/>
      <c r="AXF67" s="153"/>
      <c r="AXG67" s="153"/>
      <c r="AXH67" s="153"/>
      <c r="AXI67" s="153"/>
      <c r="AXJ67" s="153"/>
      <c r="AXK67" s="153"/>
      <c r="AXL67" s="153"/>
      <c r="AXM67" s="153"/>
      <c r="AXN67" s="153"/>
      <c r="AXO67" s="153"/>
      <c r="AXP67" s="153"/>
      <c r="AXQ67" s="153"/>
      <c r="AXR67" s="153"/>
      <c r="AXS67" s="153"/>
      <c r="AXT67" s="153"/>
      <c r="AXU67" s="153"/>
      <c r="AXV67" s="153"/>
      <c r="AXW67" s="153"/>
      <c r="AXX67" s="153"/>
      <c r="AXY67" s="153"/>
      <c r="AXZ67" s="153"/>
      <c r="AYA67" s="153"/>
      <c r="AYB67" s="153"/>
      <c r="AYC67" s="153"/>
      <c r="AYD67" s="153"/>
      <c r="AYE67" s="153"/>
      <c r="AYF67" s="153"/>
      <c r="AYG67" s="153"/>
      <c r="AYH67" s="153"/>
      <c r="AYI67" s="153"/>
      <c r="AYJ67" s="153"/>
      <c r="AYK67" s="153"/>
      <c r="AYL67" s="153"/>
      <c r="AYM67" s="153"/>
      <c r="AYN67" s="153"/>
      <c r="AYO67" s="153"/>
      <c r="AYP67" s="153"/>
      <c r="AYQ67" s="153"/>
      <c r="AYR67" s="153"/>
      <c r="AYS67" s="153"/>
      <c r="AYT67" s="153"/>
      <c r="AYU67" s="153"/>
      <c r="AYV67" s="153"/>
      <c r="AYW67" s="153"/>
      <c r="AYX67" s="153"/>
      <c r="AYY67" s="153"/>
      <c r="AYZ67" s="153"/>
      <c r="AZA67" s="153"/>
      <c r="AZB67" s="153"/>
      <c r="AZC67" s="153"/>
      <c r="AZD67" s="153"/>
      <c r="AZE67" s="153"/>
      <c r="AZF67" s="153"/>
      <c r="AZG67" s="153"/>
      <c r="AZH67" s="153"/>
      <c r="AZI67" s="153"/>
      <c r="AZJ67" s="153"/>
      <c r="AZK67" s="153"/>
      <c r="AZL67" s="153"/>
      <c r="AZM67" s="153"/>
      <c r="AZN67" s="153"/>
      <c r="AZO67" s="153"/>
      <c r="AZP67" s="153"/>
      <c r="AZQ67" s="153"/>
      <c r="AZR67" s="153"/>
      <c r="AZS67" s="153"/>
      <c r="AZT67" s="153"/>
      <c r="AZU67" s="153"/>
      <c r="AZV67" s="153"/>
      <c r="AZW67" s="153"/>
      <c r="AZX67" s="153"/>
      <c r="AZY67" s="153"/>
      <c r="AZZ67" s="153"/>
      <c r="BAA67" s="153"/>
      <c r="BAB67" s="153"/>
      <c r="BAC67" s="153"/>
      <c r="BAD67" s="153"/>
      <c r="BAE67" s="153"/>
      <c r="BAF67" s="153"/>
      <c r="BAG67" s="153"/>
      <c r="BAH67" s="153"/>
      <c r="BAI67" s="153"/>
      <c r="BAJ67" s="153"/>
      <c r="BAK67" s="153"/>
      <c r="BAL67" s="153"/>
      <c r="BAM67" s="153"/>
      <c r="BAN67" s="153"/>
      <c r="BAO67" s="153"/>
      <c r="BAP67" s="153"/>
      <c r="BAQ67" s="153"/>
      <c r="BAR67" s="153"/>
      <c r="BAS67" s="153"/>
      <c r="BAT67" s="153"/>
      <c r="BAU67" s="153"/>
      <c r="BAV67" s="153"/>
      <c r="BAW67" s="153"/>
      <c r="BAX67" s="153"/>
      <c r="BAY67" s="153"/>
      <c r="BAZ67" s="153"/>
      <c r="BBA67" s="153"/>
      <c r="BBB67" s="153"/>
      <c r="BBC67" s="153"/>
      <c r="BBD67" s="153"/>
      <c r="BBE67" s="153"/>
      <c r="BBF67" s="153"/>
      <c r="BBG67" s="153"/>
      <c r="BBH67" s="153"/>
      <c r="BBI67" s="153"/>
      <c r="BBJ67" s="153"/>
      <c r="BBK67" s="153"/>
      <c r="BBL67" s="153"/>
      <c r="BBM67" s="153"/>
      <c r="BBN67" s="153"/>
      <c r="BBO67" s="153"/>
      <c r="BBP67" s="153"/>
      <c r="BBQ67" s="153"/>
      <c r="BBR67" s="153"/>
      <c r="BBS67" s="153"/>
      <c r="BBT67" s="153"/>
      <c r="BBU67" s="153"/>
      <c r="BBV67" s="153"/>
      <c r="BBW67" s="153"/>
      <c r="BBX67" s="153"/>
      <c r="BBY67" s="153"/>
      <c r="BBZ67" s="153"/>
      <c r="BCA67" s="153"/>
      <c r="BCB67" s="153"/>
      <c r="BCC67" s="153"/>
      <c r="BCD67" s="153"/>
      <c r="BCE67" s="153"/>
      <c r="BCF67" s="153"/>
      <c r="BCG67" s="153"/>
      <c r="BCH67" s="153"/>
      <c r="BCI67" s="153"/>
      <c r="BCJ67" s="153"/>
      <c r="BCK67" s="153"/>
      <c r="BCL67" s="153"/>
      <c r="BCM67" s="153"/>
      <c r="BCN67" s="153"/>
      <c r="BCO67" s="153"/>
      <c r="BCP67" s="153"/>
      <c r="BCQ67" s="153"/>
      <c r="BCR67" s="153"/>
      <c r="BCS67" s="153"/>
      <c r="BCT67" s="153"/>
      <c r="BCU67" s="153"/>
      <c r="BCV67" s="153"/>
      <c r="BCW67" s="153"/>
      <c r="BCX67" s="153"/>
      <c r="BCY67" s="153"/>
      <c r="BCZ67" s="153"/>
      <c r="BDA67" s="153"/>
      <c r="BDB67" s="153"/>
      <c r="BDC67" s="153"/>
      <c r="BDD67" s="153"/>
      <c r="BDE67" s="153"/>
      <c r="BDF67" s="153"/>
      <c r="BDG67" s="153"/>
      <c r="BDH67" s="153"/>
      <c r="BDI67" s="153"/>
      <c r="BDJ67" s="153"/>
      <c r="BDK67" s="153"/>
      <c r="BDL67" s="153"/>
      <c r="BDM67" s="153"/>
      <c r="BDN67" s="153"/>
      <c r="BDO67" s="153"/>
      <c r="BDP67" s="153"/>
      <c r="BDQ67" s="153"/>
      <c r="BDR67" s="153"/>
      <c r="BDS67" s="153"/>
      <c r="BDT67" s="153"/>
      <c r="BDU67" s="153"/>
      <c r="BDV67" s="153"/>
      <c r="BDW67" s="153"/>
      <c r="BDX67" s="153"/>
      <c r="BDY67" s="153"/>
      <c r="BDZ67" s="153"/>
      <c r="BEA67" s="153"/>
      <c r="BEB67" s="153"/>
      <c r="BEC67" s="153"/>
      <c r="BED67" s="153"/>
      <c r="BEE67" s="153"/>
      <c r="BEF67" s="153"/>
      <c r="BEG67" s="153"/>
      <c r="BEH67" s="153"/>
      <c r="BEI67" s="153"/>
      <c r="BEJ67" s="153"/>
      <c r="BEK67" s="153"/>
      <c r="BEL67" s="153"/>
      <c r="BEM67" s="153"/>
      <c r="BEN67" s="153"/>
      <c r="BEO67" s="153"/>
      <c r="BEP67" s="153"/>
      <c r="BEQ67" s="153"/>
      <c r="BER67" s="153"/>
      <c r="BES67" s="153"/>
      <c r="BET67" s="153"/>
      <c r="BEU67" s="153"/>
      <c r="BEV67" s="153"/>
      <c r="BEW67" s="153"/>
      <c r="BEX67" s="153"/>
      <c r="BEY67" s="153"/>
      <c r="BEZ67" s="153"/>
      <c r="BFA67" s="153"/>
      <c r="BFB67" s="153"/>
      <c r="BFC67" s="153"/>
      <c r="BFD67" s="153"/>
      <c r="BFE67" s="153"/>
      <c r="BFF67" s="153"/>
      <c r="BFG67" s="153"/>
      <c r="BFH67" s="153"/>
      <c r="BFI67" s="153"/>
      <c r="BFJ67" s="153"/>
      <c r="BFK67" s="153"/>
      <c r="BFL67" s="153"/>
      <c r="BFM67" s="153"/>
      <c r="BFN67" s="153"/>
      <c r="BFO67" s="153"/>
      <c r="BFP67" s="153"/>
      <c r="BFQ67" s="153"/>
      <c r="BFR67" s="153"/>
      <c r="BFS67" s="153"/>
      <c r="BFT67" s="153"/>
      <c r="BFU67" s="153"/>
      <c r="BFV67" s="153"/>
      <c r="BFW67" s="153"/>
      <c r="BFX67" s="153"/>
      <c r="BFY67" s="153"/>
      <c r="BFZ67" s="153"/>
      <c r="BGA67" s="153"/>
      <c r="BGB67" s="153"/>
      <c r="BGC67" s="153"/>
      <c r="BGD67" s="153"/>
      <c r="BGE67" s="153"/>
      <c r="BGF67" s="153"/>
      <c r="BGG67" s="153"/>
      <c r="BGH67" s="153"/>
      <c r="BGI67" s="153"/>
      <c r="BGJ67" s="153"/>
      <c r="BGK67" s="153"/>
      <c r="BGL67" s="153"/>
      <c r="BGM67" s="153"/>
      <c r="BGN67" s="153"/>
      <c r="BGO67" s="153"/>
      <c r="BGP67" s="153"/>
      <c r="BGQ67" s="153"/>
      <c r="BGR67" s="153"/>
      <c r="BGS67" s="153"/>
      <c r="BGT67" s="153"/>
      <c r="BGU67" s="153"/>
      <c r="BGV67" s="153"/>
      <c r="BGW67" s="153"/>
      <c r="BGX67" s="153"/>
      <c r="BGY67" s="153"/>
      <c r="BGZ67" s="153"/>
      <c r="BHA67" s="153"/>
      <c r="BHB67" s="153"/>
      <c r="BHC67" s="153"/>
      <c r="BHD67" s="153"/>
      <c r="BHE67" s="153"/>
      <c r="BHF67" s="153"/>
      <c r="BHG67" s="153"/>
      <c r="BHH67" s="153"/>
      <c r="BHI67" s="153"/>
      <c r="BHJ67" s="153"/>
      <c r="BHK67" s="153"/>
      <c r="BHL67" s="153"/>
      <c r="BHM67" s="153"/>
      <c r="BHN67" s="153"/>
      <c r="BHO67" s="153"/>
      <c r="BHP67" s="153"/>
      <c r="BHQ67" s="153"/>
      <c r="BHR67" s="153"/>
      <c r="BHS67" s="153"/>
      <c r="BHT67" s="153"/>
      <c r="BHU67" s="153"/>
      <c r="BHV67" s="153"/>
      <c r="BHW67" s="153"/>
      <c r="BHX67" s="153"/>
      <c r="BHY67" s="153"/>
      <c r="BHZ67" s="153"/>
      <c r="BIA67" s="153"/>
      <c r="BIB67" s="153"/>
      <c r="BIC67" s="153"/>
      <c r="BID67" s="153"/>
      <c r="BIE67" s="153"/>
      <c r="BIF67" s="153"/>
      <c r="BIG67" s="153"/>
      <c r="BIH67" s="153"/>
      <c r="BII67" s="153"/>
      <c r="BIJ67" s="153"/>
      <c r="BIK67" s="153"/>
      <c r="BIL67" s="153"/>
      <c r="BIM67" s="153"/>
      <c r="BIN67" s="153"/>
      <c r="BIO67" s="153"/>
      <c r="BIP67" s="153"/>
      <c r="BIQ67" s="153"/>
      <c r="BIR67" s="153"/>
      <c r="BIS67" s="153"/>
      <c r="BIT67" s="153"/>
      <c r="BIU67" s="153"/>
      <c r="BIV67" s="153"/>
      <c r="BIW67" s="153"/>
      <c r="BIX67" s="153"/>
      <c r="BIY67" s="153"/>
      <c r="BIZ67" s="153"/>
      <c r="BJA67" s="153"/>
      <c r="BJB67" s="153"/>
      <c r="BJC67" s="153"/>
      <c r="BJD67" s="153"/>
      <c r="BJE67" s="153"/>
      <c r="BJF67" s="153"/>
      <c r="BJG67" s="153"/>
      <c r="BJH67" s="153"/>
      <c r="BJI67" s="153"/>
      <c r="BJJ67" s="153"/>
      <c r="BJK67" s="153"/>
      <c r="BJL67" s="153"/>
      <c r="BJM67" s="153"/>
      <c r="BJN67" s="153"/>
      <c r="BJO67" s="153"/>
      <c r="BJP67" s="153"/>
      <c r="BJQ67" s="153"/>
      <c r="BJR67" s="153"/>
      <c r="BJS67" s="153"/>
      <c r="BJT67" s="153"/>
      <c r="BJU67" s="153"/>
      <c r="BJV67" s="153"/>
      <c r="BJW67" s="153"/>
      <c r="BJX67" s="153"/>
      <c r="BJY67" s="153"/>
      <c r="BJZ67" s="153"/>
      <c r="BKA67" s="153"/>
      <c r="BKB67" s="153"/>
      <c r="BKC67" s="153"/>
      <c r="BKD67" s="153"/>
      <c r="BKE67" s="153"/>
      <c r="BKF67" s="153"/>
      <c r="BKG67" s="153"/>
      <c r="BKH67" s="153"/>
      <c r="BKI67" s="153"/>
      <c r="BKJ67" s="153"/>
      <c r="BKK67" s="153"/>
      <c r="BKL67" s="153"/>
      <c r="BKM67" s="153"/>
      <c r="BKN67" s="153"/>
      <c r="BKO67" s="153"/>
      <c r="BKP67" s="153"/>
      <c r="BKQ67" s="153"/>
      <c r="BKR67" s="153"/>
      <c r="BKS67" s="153"/>
      <c r="BKT67" s="153"/>
      <c r="BKU67" s="153"/>
      <c r="BKV67" s="153"/>
      <c r="BKW67" s="153"/>
      <c r="BKX67" s="153"/>
      <c r="BKY67" s="153"/>
      <c r="BKZ67" s="153"/>
      <c r="BLA67" s="153"/>
      <c r="BLB67" s="153"/>
      <c r="BLC67" s="153"/>
      <c r="BLD67" s="153"/>
      <c r="BLE67" s="153"/>
      <c r="BLF67" s="153"/>
      <c r="BLG67" s="153"/>
      <c r="BLH67" s="153"/>
      <c r="BLI67" s="153"/>
      <c r="BLJ67" s="153"/>
      <c r="BLK67" s="153"/>
      <c r="BLL67" s="153"/>
      <c r="BLM67" s="153"/>
      <c r="BLN67" s="153"/>
      <c r="BLO67" s="153"/>
      <c r="BLP67" s="153"/>
      <c r="BLQ67" s="153"/>
      <c r="BLR67" s="153"/>
      <c r="BLS67" s="153"/>
      <c r="BLT67" s="153"/>
      <c r="BLU67" s="153"/>
      <c r="BLV67" s="153"/>
      <c r="BLW67" s="153"/>
      <c r="BLX67" s="153"/>
      <c r="BLY67" s="153"/>
      <c r="BLZ67" s="153"/>
      <c r="BMA67" s="153"/>
      <c r="BMB67" s="153"/>
      <c r="BMC67" s="153"/>
      <c r="BMD67" s="153"/>
      <c r="BME67" s="153"/>
      <c r="BMF67" s="153"/>
      <c r="BMG67" s="153"/>
      <c r="BMH67" s="153"/>
      <c r="BMI67" s="153"/>
      <c r="BMJ67" s="153"/>
      <c r="BMK67" s="153"/>
      <c r="BML67" s="153"/>
      <c r="BMM67" s="153"/>
      <c r="BMN67" s="153"/>
      <c r="BMO67" s="153"/>
      <c r="BMP67" s="153"/>
      <c r="BMQ67" s="153"/>
      <c r="BMR67" s="153"/>
      <c r="BMS67" s="153"/>
      <c r="BMT67" s="153"/>
      <c r="BMU67" s="153"/>
      <c r="BMV67" s="153"/>
      <c r="BMW67" s="153"/>
      <c r="BMX67" s="153"/>
      <c r="BMY67" s="153"/>
      <c r="BMZ67" s="153"/>
      <c r="BNA67" s="153"/>
      <c r="BNB67" s="153"/>
      <c r="BNC67" s="153"/>
      <c r="BND67" s="153"/>
      <c r="BNE67" s="153"/>
      <c r="BNF67" s="153"/>
      <c r="BNG67" s="153"/>
      <c r="BNH67" s="153"/>
      <c r="BNI67" s="153"/>
      <c r="BNJ67" s="153"/>
      <c r="BNK67" s="153"/>
      <c r="BNL67" s="153"/>
      <c r="BNM67" s="153"/>
      <c r="BNN67" s="153"/>
      <c r="BNO67" s="153"/>
      <c r="BNP67" s="153"/>
      <c r="BNQ67" s="153"/>
      <c r="BNR67" s="153"/>
      <c r="BNS67" s="153"/>
      <c r="BNT67" s="153"/>
      <c r="BNU67" s="153"/>
      <c r="BNV67" s="153"/>
      <c r="BNW67" s="153"/>
      <c r="BNX67" s="153"/>
      <c r="BNY67" s="153"/>
      <c r="BNZ67" s="153"/>
      <c r="BOA67" s="153"/>
      <c r="BOB67" s="153"/>
      <c r="BOC67" s="153"/>
      <c r="BOD67" s="153"/>
      <c r="BOE67" s="153"/>
      <c r="BOF67" s="153"/>
      <c r="BOG67" s="153"/>
      <c r="BOH67" s="153"/>
      <c r="BOI67" s="153"/>
      <c r="BOJ67" s="153"/>
      <c r="BOK67" s="153"/>
      <c r="BOL67" s="153"/>
      <c r="BOM67" s="153"/>
      <c r="BON67" s="153"/>
      <c r="BOO67" s="153"/>
      <c r="BOP67" s="153"/>
      <c r="BOQ67" s="153"/>
      <c r="BOR67" s="153"/>
      <c r="BOS67" s="153"/>
      <c r="BOT67" s="153"/>
      <c r="BOU67" s="153"/>
      <c r="BOV67" s="153"/>
      <c r="BOW67" s="153"/>
      <c r="BOX67" s="153"/>
      <c r="BOY67" s="153"/>
      <c r="BOZ67" s="153"/>
      <c r="BPA67" s="153"/>
      <c r="BPB67" s="153"/>
      <c r="BPC67" s="153"/>
      <c r="BPD67" s="153"/>
      <c r="BPE67" s="153"/>
      <c r="BPF67" s="153"/>
      <c r="BPG67" s="153"/>
      <c r="BPH67" s="153"/>
      <c r="BPI67" s="153"/>
      <c r="BPJ67" s="153"/>
      <c r="BPK67" s="153"/>
      <c r="BPL67" s="153"/>
      <c r="BPM67" s="153"/>
      <c r="BPN67" s="153"/>
      <c r="BPO67" s="153"/>
      <c r="BPP67" s="153"/>
      <c r="BPQ67" s="153"/>
      <c r="BPR67" s="153"/>
      <c r="BPS67" s="153"/>
      <c r="BPT67" s="153"/>
      <c r="BPU67" s="153"/>
      <c r="BPV67" s="153"/>
      <c r="BPW67" s="153"/>
      <c r="BPX67" s="153"/>
      <c r="BPY67" s="153"/>
      <c r="BPZ67" s="153"/>
      <c r="BQA67" s="153"/>
      <c r="BQB67" s="153"/>
      <c r="BQC67" s="153"/>
      <c r="BQD67" s="153"/>
      <c r="BQE67" s="153"/>
      <c r="BQF67" s="153"/>
      <c r="BQG67" s="153"/>
      <c r="BQH67" s="153"/>
      <c r="BQI67" s="153"/>
      <c r="BQJ67" s="153"/>
      <c r="BQK67" s="153"/>
      <c r="BQL67" s="153"/>
      <c r="BQM67" s="153"/>
      <c r="BQN67" s="153"/>
      <c r="BQO67" s="153"/>
      <c r="BQP67" s="153"/>
      <c r="BQQ67" s="153"/>
      <c r="BQR67" s="153"/>
      <c r="BQS67" s="153"/>
      <c r="BQT67" s="153"/>
      <c r="BQU67" s="153"/>
      <c r="BQV67" s="153"/>
      <c r="BQW67" s="153"/>
      <c r="BQX67" s="153"/>
      <c r="BQY67" s="153"/>
      <c r="BQZ67" s="153"/>
      <c r="BRA67" s="153"/>
      <c r="BRB67" s="153"/>
      <c r="BRC67" s="153"/>
      <c r="BRD67" s="153"/>
      <c r="BRE67" s="153"/>
      <c r="BRF67" s="153"/>
      <c r="BRG67" s="153"/>
      <c r="BRH67" s="153"/>
      <c r="BRI67" s="153"/>
      <c r="BRJ67" s="153"/>
      <c r="BRK67" s="153"/>
      <c r="BRL67" s="153"/>
      <c r="BRM67" s="153"/>
      <c r="BRN67" s="153"/>
      <c r="BRO67" s="153"/>
      <c r="BRP67" s="153"/>
      <c r="BRQ67" s="153"/>
      <c r="BRR67" s="153"/>
      <c r="BRS67" s="153"/>
      <c r="BRT67" s="153"/>
      <c r="BRU67" s="153"/>
      <c r="BRV67" s="153"/>
      <c r="BRW67" s="153"/>
      <c r="BRX67" s="153"/>
      <c r="BRY67" s="153"/>
      <c r="BRZ67" s="153"/>
      <c r="BSA67" s="153"/>
      <c r="BSB67" s="153"/>
      <c r="BSC67" s="153"/>
      <c r="BSD67" s="153"/>
      <c r="BSE67" s="153"/>
      <c r="BSF67" s="153"/>
      <c r="BSG67" s="153"/>
      <c r="BSH67" s="153"/>
      <c r="BSI67" s="153"/>
      <c r="BSJ67" s="153"/>
      <c r="BSK67" s="153"/>
      <c r="BSL67" s="153"/>
      <c r="BSM67" s="153"/>
      <c r="BSN67" s="153"/>
      <c r="BSO67" s="153"/>
      <c r="BSP67" s="153"/>
      <c r="BSQ67" s="153"/>
      <c r="BSR67" s="153"/>
      <c r="BSS67" s="153"/>
      <c r="BST67" s="153"/>
      <c r="BSU67" s="153"/>
      <c r="BSV67" s="153"/>
      <c r="BSW67" s="153"/>
      <c r="BSX67" s="153"/>
      <c r="BSY67" s="153"/>
      <c r="BSZ67" s="153"/>
      <c r="BTA67" s="153"/>
      <c r="BTB67" s="153"/>
      <c r="BTC67" s="153"/>
      <c r="BTD67" s="153"/>
      <c r="BTE67" s="153"/>
      <c r="BTF67" s="153"/>
      <c r="BTG67" s="153"/>
      <c r="BTH67" s="153"/>
      <c r="BTI67" s="153"/>
      <c r="BTJ67" s="153"/>
      <c r="BTK67" s="153"/>
      <c r="BTL67" s="153"/>
      <c r="BTM67" s="153"/>
      <c r="BTN67" s="153"/>
      <c r="BTO67" s="153"/>
      <c r="BTP67" s="153"/>
      <c r="BTQ67" s="153"/>
      <c r="BTR67" s="153"/>
      <c r="BTS67" s="153"/>
      <c r="BTT67" s="153"/>
      <c r="BTU67" s="153"/>
      <c r="BTV67" s="153"/>
      <c r="BTW67" s="153"/>
      <c r="BTX67" s="153"/>
      <c r="BTY67" s="153"/>
      <c r="BTZ67" s="153"/>
      <c r="BUA67" s="153"/>
      <c r="BUB67" s="153"/>
      <c r="BUC67" s="153"/>
      <c r="BUD67" s="153"/>
      <c r="BUE67" s="153"/>
      <c r="BUF67" s="153"/>
      <c r="BUG67" s="153"/>
      <c r="BUH67" s="153"/>
      <c r="BUI67" s="153"/>
      <c r="BUJ67" s="153"/>
      <c r="BUK67" s="153"/>
      <c r="BUL67" s="153"/>
      <c r="BUM67" s="153"/>
      <c r="BUN67" s="153"/>
      <c r="BUO67" s="153"/>
      <c r="BUP67" s="153"/>
      <c r="BUQ67" s="153"/>
      <c r="BUR67" s="153"/>
      <c r="BUS67" s="153"/>
      <c r="BUT67" s="153"/>
      <c r="BUU67" s="153"/>
      <c r="BUV67" s="153"/>
      <c r="BUW67" s="153"/>
      <c r="BUX67" s="153"/>
      <c r="BUY67" s="153"/>
      <c r="BUZ67" s="153"/>
      <c r="BVA67" s="153"/>
      <c r="BVB67" s="153"/>
      <c r="BVC67" s="153"/>
      <c r="BVD67" s="153"/>
      <c r="BVE67" s="153"/>
      <c r="BVF67" s="153"/>
      <c r="BVG67" s="153"/>
      <c r="BVH67" s="153"/>
      <c r="BVI67" s="153"/>
      <c r="BVJ67" s="153"/>
      <c r="BVK67" s="153"/>
      <c r="BVL67" s="153"/>
      <c r="BVM67" s="153"/>
      <c r="BVN67" s="153"/>
      <c r="BVO67" s="153"/>
      <c r="BVP67" s="153"/>
      <c r="BVQ67" s="153"/>
      <c r="BVR67" s="153"/>
      <c r="BVS67" s="153"/>
      <c r="BVT67" s="153"/>
      <c r="BVU67" s="153"/>
      <c r="BVV67" s="153"/>
      <c r="BVW67" s="153"/>
      <c r="BVX67" s="153"/>
      <c r="BVY67" s="153"/>
      <c r="BVZ67" s="153"/>
      <c r="BWA67" s="153"/>
      <c r="BWB67" s="153"/>
      <c r="BWC67" s="153"/>
      <c r="BWD67" s="153"/>
      <c r="BWE67" s="153"/>
      <c r="BWF67" s="153"/>
      <c r="BWG67" s="153"/>
      <c r="BWH67" s="153"/>
      <c r="BWI67" s="153"/>
      <c r="BWJ67" s="153"/>
      <c r="BWK67" s="153"/>
      <c r="BWL67" s="153"/>
      <c r="BWM67" s="153"/>
      <c r="BWN67" s="153"/>
      <c r="BWO67" s="153"/>
      <c r="BWP67" s="153"/>
      <c r="BWQ67" s="153"/>
      <c r="BWR67" s="153"/>
      <c r="BWS67" s="153"/>
      <c r="BWT67" s="153"/>
      <c r="BWU67" s="153"/>
      <c r="BWV67" s="153"/>
      <c r="BWW67" s="153"/>
      <c r="BWX67" s="153"/>
      <c r="BWY67" s="153"/>
      <c r="BWZ67" s="153"/>
      <c r="BXA67" s="153"/>
      <c r="BXB67" s="153"/>
      <c r="BXC67" s="153"/>
      <c r="BXD67" s="153"/>
      <c r="BXE67" s="153"/>
      <c r="BXF67" s="153"/>
      <c r="BXG67" s="153"/>
      <c r="BXH67" s="153"/>
      <c r="BXI67" s="153"/>
      <c r="BXJ67" s="153"/>
      <c r="BXK67" s="153"/>
      <c r="BXL67" s="153"/>
      <c r="BXM67" s="153"/>
      <c r="BXN67" s="153"/>
      <c r="BXO67" s="153"/>
      <c r="BXP67" s="153"/>
      <c r="BXQ67" s="153"/>
      <c r="BXR67" s="153"/>
      <c r="BXS67" s="153"/>
      <c r="BXT67" s="153"/>
      <c r="BXU67" s="153"/>
      <c r="BXV67" s="153"/>
      <c r="BXW67" s="153"/>
      <c r="BXX67" s="153"/>
      <c r="BXY67" s="153"/>
      <c r="BXZ67" s="153"/>
      <c r="BYA67" s="153"/>
      <c r="BYB67" s="153"/>
      <c r="BYC67" s="153"/>
      <c r="BYD67" s="153"/>
      <c r="BYE67" s="153"/>
      <c r="BYF67" s="153"/>
      <c r="BYG67" s="153"/>
      <c r="BYH67" s="153"/>
      <c r="BYI67" s="153"/>
      <c r="BYJ67" s="153"/>
      <c r="BYK67" s="153"/>
      <c r="BYL67" s="153"/>
      <c r="BYM67" s="153"/>
      <c r="BYN67" s="153"/>
      <c r="BYO67" s="153"/>
      <c r="BYP67" s="153"/>
      <c r="BYQ67" s="153"/>
      <c r="BYR67" s="153"/>
      <c r="BYS67" s="153"/>
      <c r="BYT67" s="153"/>
      <c r="BYU67" s="153"/>
      <c r="BYV67" s="153"/>
      <c r="BYW67" s="153"/>
      <c r="BYX67" s="153"/>
      <c r="BYY67" s="153"/>
      <c r="BYZ67" s="153"/>
      <c r="BZA67" s="153"/>
      <c r="BZB67" s="153"/>
      <c r="BZC67" s="153"/>
      <c r="BZD67" s="153"/>
      <c r="BZE67" s="153"/>
      <c r="BZF67" s="153"/>
      <c r="BZG67" s="153"/>
      <c r="BZH67" s="153"/>
      <c r="BZI67" s="153"/>
      <c r="BZJ67" s="153"/>
      <c r="BZK67" s="153"/>
      <c r="BZL67" s="153"/>
      <c r="BZM67" s="153"/>
      <c r="BZN67" s="153"/>
      <c r="BZO67" s="153"/>
      <c r="BZP67" s="153"/>
      <c r="BZQ67" s="153"/>
      <c r="BZR67" s="153"/>
      <c r="BZS67" s="153"/>
      <c r="BZT67" s="153"/>
      <c r="BZU67" s="153"/>
      <c r="BZV67" s="153"/>
      <c r="BZW67" s="153"/>
      <c r="BZX67" s="153"/>
      <c r="BZY67" s="153"/>
      <c r="BZZ67" s="153"/>
      <c r="CAA67" s="153"/>
      <c r="CAB67" s="153"/>
      <c r="CAC67" s="153"/>
      <c r="CAD67" s="153"/>
      <c r="CAE67" s="153"/>
      <c r="CAF67" s="153"/>
      <c r="CAG67" s="153"/>
      <c r="CAH67" s="153"/>
      <c r="CAI67" s="153"/>
      <c r="CAJ67" s="153"/>
      <c r="CAK67" s="153"/>
      <c r="CAL67" s="153"/>
      <c r="CAM67" s="153"/>
      <c r="CAN67" s="153"/>
      <c r="CAO67" s="153"/>
      <c r="CAP67" s="153"/>
      <c r="CAQ67" s="153"/>
      <c r="CAR67" s="153"/>
      <c r="CAS67" s="153"/>
      <c r="CAT67" s="153"/>
      <c r="CAU67" s="153"/>
      <c r="CAV67" s="153"/>
      <c r="CAW67" s="153"/>
      <c r="CAX67" s="153"/>
      <c r="CAY67" s="153"/>
      <c r="CAZ67" s="153"/>
      <c r="CBA67" s="153"/>
      <c r="CBB67" s="153"/>
      <c r="CBC67" s="153"/>
      <c r="CBD67" s="153"/>
      <c r="CBE67" s="153"/>
      <c r="CBF67" s="153"/>
      <c r="CBG67" s="153"/>
      <c r="CBH67" s="153"/>
      <c r="CBI67" s="153"/>
      <c r="CBJ67" s="153"/>
      <c r="CBK67" s="153"/>
      <c r="CBL67" s="153"/>
      <c r="CBM67" s="153"/>
      <c r="CBN67" s="153"/>
      <c r="CBO67" s="153"/>
      <c r="CBP67" s="153"/>
      <c r="CBQ67" s="153"/>
      <c r="CBR67" s="153"/>
      <c r="CBS67" s="153"/>
      <c r="CBT67" s="153"/>
      <c r="CBU67" s="153"/>
      <c r="CBV67" s="153"/>
      <c r="CBW67" s="153"/>
      <c r="CBX67" s="153"/>
      <c r="CBY67" s="153"/>
      <c r="CBZ67" s="153"/>
      <c r="CCA67" s="153"/>
      <c r="CCB67" s="153"/>
      <c r="CCC67" s="153"/>
      <c r="CCD67" s="153"/>
      <c r="CCE67" s="153"/>
      <c r="CCF67" s="153"/>
      <c r="CCG67" s="153"/>
      <c r="CCH67" s="153"/>
      <c r="CCI67" s="153"/>
      <c r="CCJ67" s="153"/>
      <c r="CCK67" s="153"/>
      <c r="CCL67" s="153"/>
      <c r="CCM67" s="153"/>
      <c r="CCN67" s="153"/>
      <c r="CCO67" s="153"/>
      <c r="CCP67" s="153"/>
      <c r="CCQ67" s="153"/>
      <c r="CCR67" s="153"/>
      <c r="CCS67" s="153"/>
      <c r="CCT67" s="153"/>
      <c r="CCU67" s="153"/>
      <c r="CCV67" s="153"/>
      <c r="CCW67" s="153"/>
      <c r="CCX67" s="153"/>
      <c r="CCY67" s="153"/>
      <c r="CCZ67" s="153"/>
      <c r="CDA67" s="153"/>
      <c r="CDB67" s="153"/>
      <c r="CDC67" s="153"/>
      <c r="CDD67" s="153"/>
      <c r="CDE67" s="153"/>
      <c r="CDF67" s="153"/>
      <c r="CDG67" s="153"/>
      <c r="CDH67" s="153"/>
      <c r="CDI67" s="153"/>
      <c r="CDJ67" s="153"/>
      <c r="CDK67" s="153"/>
      <c r="CDL67" s="153"/>
      <c r="CDM67" s="153"/>
      <c r="CDN67" s="153"/>
      <c r="CDO67" s="153"/>
      <c r="CDP67" s="153"/>
      <c r="CDQ67" s="153"/>
      <c r="CDR67" s="153"/>
      <c r="CDS67" s="153"/>
      <c r="CDT67" s="153"/>
      <c r="CDU67" s="153"/>
      <c r="CDV67" s="153"/>
      <c r="CDW67" s="153"/>
      <c r="CDX67" s="153"/>
      <c r="CDY67" s="153"/>
      <c r="CDZ67" s="153"/>
      <c r="CEA67" s="153"/>
      <c r="CEB67" s="153"/>
      <c r="CEC67" s="153"/>
      <c r="CED67" s="153"/>
      <c r="CEE67" s="153"/>
      <c r="CEF67" s="153"/>
      <c r="CEG67" s="153"/>
      <c r="CEH67" s="153"/>
      <c r="CEI67" s="153"/>
      <c r="CEJ67" s="153"/>
      <c r="CEK67" s="153"/>
      <c r="CEL67" s="153"/>
      <c r="CEM67" s="153"/>
      <c r="CEN67" s="153"/>
      <c r="CEO67" s="153"/>
      <c r="CEP67" s="153"/>
      <c r="CEQ67" s="153"/>
      <c r="CER67" s="153"/>
      <c r="CES67" s="153"/>
      <c r="CET67" s="153"/>
      <c r="CEU67" s="153"/>
      <c r="CEV67" s="153"/>
      <c r="CEW67" s="153"/>
      <c r="CEX67" s="153"/>
      <c r="CEY67" s="153"/>
      <c r="CEZ67" s="153"/>
      <c r="CFA67" s="153"/>
      <c r="CFB67" s="153"/>
      <c r="CFC67" s="153"/>
      <c r="CFD67" s="153"/>
      <c r="CFE67" s="153"/>
      <c r="CFF67" s="153"/>
      <c r="CFG67" s="153"/>
      <c r="CFH67" s="153"/>
      <c r="CFI67" s="153"/>
      <c r="CFJ67" s="153"/>
      <c r="CFK67" s="153"/>
      <c r="CFL67" s="153"/>
      <c r="CFM67" s="153"/>
      <c r="CFN67" s="153"/>
      <c r="CFO67" s="153"/>
      <c r="CFP67" s="153"/>
      <c r="CFQ67" s="153"/>
      <c r="CFR67" s="153"/>
      <c r="CFS67" s="153"/>
      <c r="CFT67" s="153"/>
      <c r="CFU67" s="153"/>
      <c r="CFV67" s="153"/>
      <c r="CFW67" s="153"/>
      <c r="CFX67" s="153"/>
      <c r="CFY67" s="153"/>
      <c r="CFZ67" s="153"/>
      <c r="CGA67" s="153"/>
      <c r="CGB67" s="153"/>
      <c r="CGC67" s="153"/>
      <c r="CGD67" s="153"/>
      <c r="CGE67" s="153"/>
      <c r="CGF67" s="153"/>
      <c r="CGG67" s="153"/>
      <c r="CGH67" s="153"/>
      <c r="CGI67" s="153"/>
      <c r="CGJ67" s="153"/>
      <c r="CGK67" s="153"/>
      <c r="CGL67" s="153"/>
      <c r="CGM67" s="153"/>
      <c r="CGN67" s="153"/>
      <c r="CGO67" s="153"/>
      <c r="CGP67" s="153"/>
      <c r="CGQ67" s="153"/>
      <c r="CGR67" s="153"/>
      <c r="CGS67" s="153"/>
      <c r="CGT67" s="153"/>
      <c r="CGU67" s="153"/>
      <c r="CGV67" s="153"/>
      <c r="CGW67" s="153"/>
      <c r="CGX67" s="153"/>
      <c r="CGY67" s="153"/>
      <c r="CGZ67" s="153"/>
      <c r="CHA67" s="153"/>
      <c r="CHB67" s="153"/>
      <c r="CHC67" s="153"/>
      <c r="CHD67" s="153"/>
      <c r="CHE67" s="153"/>
      <c r="CHF67" s="153"/>
      <c r="CHG67" s="153"/>
      <c r="CHH67" s="153"/>
      <c r="CHI67" s="153"/>
      <c r="CHJ67" s="153"/>
      <c r="CHK67" s="153"/>
      <c r="CHL67" s="153"/>
      <c r="CHM67" s="153"/>
      <c r="CHN67" s="153"/>
      <c r="CHO67" s="153"/>
      <c r="CHP67" s="153"/>
      <c r="CHQ67" s="153"/>
      <c r="CHR67" s="153"/>
      <c r="CHS67" s="153"/>
      <c r="CHT67" s="153"/>
      <c r="CHU67" s="153"/>
      <c r="CHV67" s="153"/>
      <c r="CHW67" s="153"/>
      <c r="CHX67" s="153"/>
      <c r="CHY67" s="153"/>
      <c r="CHZ67" s="153"/>
      <c r="CIA67" s="153"/>
      <c r="CIB67" s="153"/>
      <c r="CIC67" s="153"/>
      <c r="CID67" s="153"/>
      <c r="CIE67" s="153"/>
      <c r="CIF67" s="153"/>
      <c r="CIG67" s="153"/>
      <c r="CIH67" s="153"/>
      <c r="CII67" s="153"/>
      <c r="CIJ67" s="153"/>
      <c r="CIK67" s="153"/>
      <c r="CIL67" s="153"/>
      <c r="CIM67" s="153"/>
      <c r="CIN67" s="153"/>
      <c r="CIO67" s="153"/>
      <c r="CIP67" s="153"/>
      <c r="CIQ67" s="153"/>
      <c r="CIR67" s="153"/>
      <c r="CIS67" s="153"/>
      <c r="CIT67" s="153"/>
      <c r="CIU67" s="153"/>
      <c r="CIV67" s="153"/>
      <c r="CIW67" s="153"/>
      <c r="CIX67" s="153"/>
      <c r="CIY67" s="153"/>
      <c r="CIZ67" s="153"/>
      <c r="CJA67" s="153"/>
      <c r="CJB67" s="153"/>
      <c r="CJC67" s="153"/>
      <c r="CJD67" s="153"/>
      <c r="CJE67" s="153"/>
      <c r="CJF67" s="153"/>
      <c r="CJG67" s="153"/>
      <c r="CJH67" s="153"/>
      <c r="CJI67" s="153"/>
      <c r="CJJ67" s="153"/>
      <c r="CJK67" s="153"/>
      <c r="CJL67" s="153"/>
      <c r="CJM67" s="153"/>
      <c r="CJN67" s="153"/>
      <c r="CJO67" s="153"/>
      <c r="CJP67" s="153"/>
      <c r="CJQ67" s="153"/>
      <c r="CJR67" s="153"/>
      <c r="CJS67" s="153"/>
      <c r="CJT67" s="153"/>
      <c r="CJU67" s="153"/>
      <c r="CJV67" s="153"/>
      <c r="CJW67" s="153"/>
      <c r="CJX67" s="153"/>
      <c r="CJY67" s="153"/>
      <c r="CJZ67" s="153"/>
      <c r="CKA67" s="153"/>
      <c r="CKB67" s="153"/>
      <c r="CKC67" s="153"/>
      <c r="CKD67" s="153"/>
      <c r="CKE67" s="153"/>
      <c r="CKF67" s="153"/>
      <c r="CKG67" s="153"/>
      <c r="CKH67" s="153"/>
      <c r="CKI67" s="153"/>
      <c r="CKJ67" s="153"/>
      <c r="CKK67" s="153"/>
      <c r="CKL67" s="153"/>
      <c r="CKM67" s="153"/>
      <c r="CKN67" s="153"/>
      <c r="CKO67" s="153"/>
      <c r="CKP67" s="153"/>
      <c r="CKQ67" s="153"/>
      <c r="CKR67" s="153"/>
      <c r="CKS67" s="153"/>
      <c r="CKT67" s="153"/>
      <c r="CKU67" s="153"/>
      <c r="CKV67" s="153"/>
      <c r="CKW67" s="153"/>
      <c r="CKX67" s="153"/>
      <c r="CKY67" s="153"/>
      <c r="CKZ67" s="153"/>
      <c r="CLA67" s="153"/>
      <c r="CLB67" s="153"/>
      <c r="CLC67" s="153"/>
      <c r="CLD67" s="153"/>
      <c r="CLE67" s="153"/>
      <c r="CLF67" s="153"/>
      <c r="CLG67" s="153"/>
      <c r="CLH67" s="153"/>
      <c r="CLI67" s="153"/>
      <c r="CLJ67" s="153"/>
      <c r="CLK67" s="153"/>
      <c r="CLL67" s="153"/>
      <c r="CLM67" s="153"/>
      <c r="CLN67" s="153"/>
      <c r="CLO67" s="153"/>
      <c r="CLP67" s="153"/>
      <c r="CLQ67" s="153"/>
      <c r="CLR67" s="153"/>
      <c r="CLS67" s="153"/>
      <c r="CLT67" s="153"/>
      <c r="CLU67" s="153"/>
      <c r="CLV67" s="153"/>
      <c r="CLW67" s="153"/>
      <c r="CLX67" s="153"/>
      <c r="CLY67" s="153"/>
      <c r="CLZ67" s="153"/>
      <c r="CMA67" s="153"/>
      <c r="CMB67" s="153"/>
      <c r="CMC67" s="153"/>
      <c r="CMD67" s="153"/>
      <c r="CME67" s="153"/>
      <c r="CMF67" s="153"/>
      <c r="CMG67" s="153"/>
      <c r="CMH67" s="153"/>
      <c r="CMI67" s="153"/>
      <c r="CMJ67" s="153"/>
      <c r="CMK67" s="153"/>
      <c r="CML67" s="153"/>
      <c r="CMM67" s="153"/>
      <c r="CMN67" s="153"/>
      <c r="CMO67" s="153"/>
      <c r="CMP67" s="153"/>
      <c r="CMQ67" s="153"/>
      <c r="CMR67" s="153"/>
      <c r="CMS67" s="153"/>
      <c r="CMT67" s="153"/>
      <c r="CMU67" s="153"/>
      <c r="CMV67" s="153"/>
      <c r="CMW67" s="153"/>
      <c r="CMX67" s="153"/>
      <c r="CMY67" s="153"/>
      <c r="CMZ67" s="153"/>
      <c r="CNA67" s="153"/>
      <c r="CNB67" s="153"/>
      <c r="CNC67" s="153"/>
      <c r="CND67" s="153"/>
      <c r="CNE67" s="153"/>
      <c r="CNF67" s="153"/>
      <c r="CNG67" s="153"/>
      <c r="CNH67" s="153"/>
      <c r="CNI67" s="153"/>
      <c r="CNJ67" s="153"/>
      <c r="CNK67" s="153"/>
      <c r="CNL67" s="153"/>
      <c r="CNM67" s="153"/>
      <c r="CNN67" s="153"/>
      <c r="CNO67" s="153"/>
      <c r="CNP67" s="153"/>
      <c r="CNQ67" s="153"/>
      <c r="CNR67" s="153"/>
      <c r="CNS67" s="153"/>
      <c r="CNT67" s="153"/>
      <c r="CNU67" s="153"/>
      <c r="CNV67" s="153"/>
      <c r="CNW67" s="153"/>
      <c r="CNX67" s="153"/>
      <c r="CNY67" s="153"/>
      <c r="CNZ67" s="153"/>
      <c r="COA67" s="153"/>
      <c r="COB67" s="153"/>
      <c r="COC67" s="153"/>
      <c r="COD67" s="153"/>
      <c r="COE67" s="153"/>
      <c r="COF67" s="153"/>
      <c r="COG67" s="153"/>
      <c r="COH67" s="153"/>
      <c r="COI67" s="153"/>
      <c r="COJ67" s="153"/>
      <c r="COK67" s="153"/>
      <c r="COL67" s="153"/>
      <c r="COM67" s="153"/>
      <c r="CON67" s="153"/>
      <c r="COO67" s="153"/>
      <c r="COP67" s="153"/>
      <c r="COQ67" s="153"/>
      <c r="COR67" s="153"/>
      <c r="COS67" s="153"/>
      <c r="COT67" s="153"/>
      <c r="COU67" s="153"/>
      <c r="COV67" s="153"/>
      <c r="COW67" s="153"/>
      <c r="COX67" s="153"/>
      <c r="COY67" s="153"/>
      <c r="COZ67" s="153"/>
      <c r="CPA67" s="153"/>
      <c r="CPB67" s="153"/>
      <c r="CPC67" s="153"/>
      <c r="CPD67" s="153"/>
      <c r="CPE67" s="153"/>
      <c r="CPF67" s="153"/>
      <c r="CPG67" s="153"/>
      <c r="CPH67" s="153"/>
      <c r="CPI67" s="153"/>
      <c r="CPJ67" s="153"/>
      <c r="CPK67" s="153"/>
      <c r="CPL67" s="153"/>
      <c r="CPM67" s="153"/>
      <c r="CPN67" s="153"/>
      <c r="CPO67" s="153"/>
      <c r="CPP67" s="153"/>
      <c r="CPQ67" s="153"/>
      <c r="CPR67" s="153"/>
      <c r="CPS67" s="153"/>
      <c r="CPT67" s="153"/>
      <c r="CPU67" s="153"/>
      <c r="CPV67" s="153"/>
      <c r="CPW67" s="153"/>
      <c r="CPX67" s="153"/>
      <c r="CPY67" s="153"/>
      <c r="CPZ67" s="153"/>
      <c r="CQA67" s="153"/>
      <c r="CQB67" s="153"/>
      <c r="CQC67" s="153"/>
      <c r="CQD67" s="153"/>
      <c r="CQE67" s="153"/>
      <c r="CQF67" s="153"/>
      <c r="CQG67" s="153"/>
      <c r="CQH67" s="153"/>
      <c r="CQI67" s="153"/>
      <c r="CQJ67" s="153"/>
      <c r="CQK67" s="153"/>
      <c r="CQL67" s="153"/>
      <c r="CQM67" s="153"/>
      <c r="CQN67" s="153"/>
      <c r="CQO67" s="153"/>
      <c r="CQP67" s="153"/>
      <c r="CQQ67" s="153"/>
      <c r="CQR67" s="153"/>
      <c r="CQS67" s="153"/>
      <c r="CQT67" s="153"/>
      <c r="CQU67" s="153"/>
      <c r="CQV67" s="153"/>
      <c r="CQW67" s="153"/>
      <c r="CQX67" s="153"/>
      <c r="CQY67" s="153"/>
      <c r="CQZ67" s="153"/>
      <c r="CRA67" s="153"/>
      <c r="CRB67" s="153"/>
      <c r="CRC67" s="153"/>
      <c r="CRD67" s="153"/>
      <c r="CRE67" s="153"/>
      <c r="CRF67" s="153"/>
      <c r="CRG67" s="153"/>
      <c r="CRH67" s="153"/>
      <c r="CRI67" s="153"/>
      <c r="CRJ67" s="153"/>
      <c r="CRK67" s="153"/>
      <c r="CRL67" s="153"/>
      <c r="CRM67" s="153"/>
      <c r="CRN67" s="153"/>
      <c r="CRO67" s="153"/>
      <c r="CRP67" s="153"/>
      <c r="CRQ67" s="153"/>
      <c r="CRR67" s="153"/>
      <c r="CRS67" s="153"/>
      <c r="CRT67" s="153"/>
      <c r="CRU67" s="153"/>
      <c r="CRV67" s="153"/>
      <c r="CRW67" s="153"/>
      <c r="CRX67" s="153"/>
      <c r="CRY67" s="153"/>
      <c r="CRZ67" s="153"/>
      <c r="CSA67" s="153"/>
      <c r="CSB67" s="153"/>
      <c r="CSC67" s="153"/>
      <c r="CSD67" s="153"/>
      <c r="CSE67" s="153"/>
      <c r="CSF67" s="153"/>
      <c r="CSG67" s="153"/>
      <c r="CSH67" s="153"/>
      <c r="CSI67" s="153"/>
      <c r="CSJ67" s="153"/>
      <c r="CSK67" s="153"/>
      <c r="CSL67" s="153"/>
      <c r="CSM67" s="153"/>
      <c r="CSN67" s="153"/>
      <c r="CSO67" s="153"/>
      <c r="CSP67" s="153"/>
      <c r="CSQ67" s="153"/>
      <c r="CSR67" s="153"/>
      <c r="CSS67" s="153"/>
      <c r="CST67" s="153"/>
      <c r="CSU67" s="153"/>
      <c r="CSV67" s="153"/>
      <c r="CSW67" s="153"/>
      <c r="CSX67" s="153"/>
      <c r="CSY67" s="153"/>
      <c r="CSZ67" s="153"/>
      <c r="CTA67" s="153"/>
      <c r="CTB67" s="153"/>
      <c r="CTC67" s="153"/>
      <c r="CTD67" s="153"/>
      <c r="CTE67" s="153"/>
      <c r="CTF67" s="153"/>
      <c r="CTG67" s="153"/>
      <c r="CTH67" s="153"/>
      <c r="CTI67" s="153"/>
      <c r="CTJ67" s="153"/>
      <c r="CTK67" s="153"/>
      <c r="CTL67" s="153"/>
      <c r="CTM67" s="153"/>
      <c r="CTN67" s="153"/>
      <c r="CTO67" s="153"/>
      <c r="CTP67" s="153"/>
      <c r="CTQ67" s="153"/>
      <c r="CTR67" s="153"/>
      <c r="CTS67" s="153"/>
      <c r="CTT67" s="153"/>
      <c r="CTU67" s="153"/>
      <c r="CTV67" s="153"/>
      <c r="CTW67" s="153"/>
      <c r="CTX67" s="153"/>
      <c r="CTY67" s="153"/>
      <c r="CTZ67" s="153"/>
      <c r="CUA67" s="153"/>
      <c r="CUB67" s="153"/>
      <c r="CUC67" s="153"/>
      <c r="CUD67" s="153"/>
      <c r="CUE67" s="153"/>
      <c r="CUF67" s="153"/>
      <c r="CUG67" s="153"/>
      <c r="CUH67" s="153"/>
      <c r="CUI67" s="153"/>
      <c r="CUJ67" s="153"/>
      <c r="CUK67" s="153"/>
      <c r="CUL67" s="153"/>
      <c r="CUM67" s="153"/>
      <c r="CUN67" s="153"/>
      <c r="CUO67" s="153"/>
      <c r="CUP67" s="153"/>
      <c r="CUQ67" s="153"/>
      <c r="CUR67" s="153"/>
      <c r="CUS67" s="153"/>
      <c r="CUT67" s="153"/>
      <c r="CUU67" s="153"/>
      <c r="CUV67" s="153"/>
      <c r="CUW67" s="153"/>
      <c r="CUX67" s="153"/>
      <c r="CUY67" s="153"/>
      <c r="CUZ67" s="153"/>
      <c r="CVA67" s="153"/>
      <c r="CVB67" s="153"/>
      <c r="CVC67" s="153"/>
      <c r="CVD67" s="153"/>
      <c r="CVE67" s="153"/>
      <c r="CVF67" s="153"/>
      <c r="CVG67" s="153"/>
      <c r="CVH67" s="153"/>
      <c r="CVI67" s="153"/>
      <c r="CVJ67" s="153"/>
      <c r="CVK67" s="153"/>
      <c r="CVL67" s="153"/>
      <c r="CVM67" s="153"/>
      <c r="CVN67" s="153"/>
      <c r="CVO67" s="153"/>
      <c r="CVP67" s="153"/>
      <c r="CVQ67" s="153"/>
      <c r="CVR67" s="153"/>
      <c r="CVS67" s="153"/>
      <c r="CVT67" s="153"/>
      <c r="CVU67" s="153"/>
      <c r="CVV67" s="153"/>
      <c r="CVW67" s="153"/>
      <c r="CVX67" s="153"/>
      <c r="CVY67" s="153"/>
      <c r="CVZ67" s="153"/>
      <c r="CWA67" s="153"/>
      <c r="CWB67" s="153"/>
      <c r="CWC67" s="153"/>
      <c r="CWD67" s="153"/>
      <c r="CWE67" s="153"/>
      <c r="CWF67" s="153"/>
      <c r="CWG67" s="153"/>
      <c r="CWH67" s="153"/>
      <c r="CWI67" s="153"/>
      <c r="CWJ67" s="153"/>
      <c r="CWK67" s="153"/>
      <c r="CWL67" s="153"/>
      <c r="CWM67" s="153"/>
      <c r="CWN67" s="153"/>
      <c r="CWO67" s="153"/>
      <c r="CWP67" s="153"/>
      <c r="CWQ67" s="153"/>
      <c r="CWR67" s="153"/>
      <c r="CWS67" s="153"/>
      <c r="CWT67" s="153"/>
      <c r="CWU67" s="153"/>
      <c r="CWV67" s="153"/>
      <c r="CWW67" s="153"/>
      <c r="CWX67" s="153"/>
      <c r="CWY67" s="153"/>
      <c r="CWZ67" s="153"/>
      <c r="CXA67" s="153"/>
      <c r="CXB67" s="153"/>
      <c r="CXC67" s="153"/>
      <c r="CXD67" s="153"/>
      <c r="CXE67" s="153"/>
      <c r="CXF67" s="153"/>
      <c r="CXG67" s="153"/>
      <c r="CXH67" s="153"/>
      <c r="CXI67" s="153"/>
      <c r="CXJ67" s="153"/>
      <c r="CXK67" s="153"/>
      <c r="CXL67" s="153"/>
      <c r="CXM67" s="153"/>
      <c r="CXN67" s="153"/>
      <c r="CXO67" s="153"/>
      <c r="CXP67" s="153"/>
      <c r="CXQ67" s="153"/>
      <c r="CXR67" s="153"/>
      <c r="CXS67" s="153"/>
      <c r="CXT67" s="153"/>
      <c r="CXU67" s="153"/>
      <c r="CXV67" s="153"/>
      <c r="CXW67" s="153"/>
      <c r="CXX67" s="153"/>
      <c r="CXY67" s="153"/>
      <c r="CXZ67" s="153"/>
      <c r="CYA67" s="153"/>
      <c r="CYB67" s="153"/>
      <c r="CYC67" s="153"/>
      <c r="CYD67" s="153"/>
      <c r="CYE67" s="153"/>
      <c r="CYF67" s="153"/>
      <c r="CYG67" s="153"/>
      <c r="CYH67" s="153"/>
      <c r="CYI67" s="153"/>
      <c r="CYJ67" s="153"/>
      <c r="CYK67" s="153"/>
      <c r="CYL67" s="153"/>
      <c r="CYM67" s="153"/>
      <c r="CYN67" s="153"/>
      <c r="CYO67" s="153"/>
      <c r="CYP67" s="153"/>
      <c r="CYQ67" s="153"/>
      <c r="CYR67" s="153"/>
      <c r="CYS67" s="153"/>
      <c r="CYT67" s="153"/>
      <c r="CYU67" s="153"/>
      <c r="CYV67" s="153"/>
      <c r="CYW67" s="153"/>
      <c r="CYX67" s="153"/>
      <c r="CYY67" s="153"/>
      <c r="CYZ67" s="153"/>
      <c r="CZA67" s="153"/>
      <c r="CZB67" s="153"/>
      <c r="CZC67" s="153"/>
      <c r="CZD67" s="153"/>
      <c r="CZE67" s="153"/>
      <c r="CZF67" s="153"/>
      <c r="CZG67" s="153"/>
      <c r="CZH67" s="153"/>
      <c r="CZI67" s="153"/>
      <c r="CZJ67" s="153"/>
      <c r="CZK67" s="153"/>
      <c r="CZL67" s="153"/>
      <c r="CZM67" s="153"/>
      <c r="CZN67" s="153"/>
      <c r="CZO67" s="153"/>
      <c r="CZP67" s="153"/>
      <c r="CZQ67" s="153"/>
      <c r="CZR67" s="153"/>
      <c r="CZS67" s="153"/>
      <c r="CZT67" s="153"/>
      <c r="CZU67" s="153"/>
      <c r="CZV67" s="153"/>
      <c r="CZW67" s="153"/>
      <c r="CZX67" s="153"/>
      <c r="CZY67" s="153"/>
      <c r="CZZ67" s="153"/>
      <c r="DAA67" s="153"/>
      <c r="DAB67" s="153"/>
      <c r="DAC67" s="153"/>
      <c r="DAD67" s="153"/>
      <c r="DAE67" s="153"/>
      <c r="DAF67" s="153"/>
      <c r="DAG67" s="153"/>
      <c r="DAH67" s="153"/>
      <c r="DAI67" s="153"/>
      <c r="DAJ67" s="153"/>
      <c r="DAK67" s="153"/>
      <c r="DAL67" s="153"/>
      <c r="DAM67" s="153"/>
      <c r="DAN67" s="153"/>
      <c r="DAO67" s="153"/>
      <c r="DAP67" s="153"/>
      <c r="DAQ67" s="153"/>
      <c r="DAR67" s="153"/>
      <c r="DAS67" s="153"/>
      <c r="DAT67" s="153"/>
      <c r="DAU67" s="153"/>
      <c r="DAV67" s="153"/>
      <c r="DAW67" s="153"/>
      <c r="DAX67" s="153"/>
      <c r="DAY67" s="153"/>
      <c r="DAZ67" s="153"/>
      <c r="DBA67" s="153"/>
      <c r="DBB67" s="153"/>
      <c r="DBC67" s="153"/>
      <c r="DBD67" s="153"/>
      <c r="DBE67" s="153"/>
      <c r="DBF67" s="153"/>
      <c r="DBG67" s="153"/>
      <c r="DBH67" s="153"/>
      <c r="DBI67" s="153"/>
      <c r="DBJ67" s="153"/>
      <c r="DBK67" s="153"/>
      <c r="DBL67" s="153"/>
      <c r="DBM67" s="153"/>
      <c r="DBN67" s="153"/>
      <c r="DBO67" s="153"/>
      <c r="DBP67" s="153"/>
      <c r="DBQ67" s="153"/>
      <c r="DBR67" s="153"/>
      <c r="DBS67" s="153"/>
      <c r="DBT67" s="153"/>
      <c r="DBU67" s="153"/>
      <c r="DBV67" s="153"/>
      <c r="DBW67" s="153"/>
      <c r="DBX67" s="153"/>
      <c r="DBY67" s="153"/>
      <c r="DBZ67" s="153"/>
      <c r="DCA67" s="153"/>
      <c r="DCB67" s="153"/>
      <c r="DCC67" s="153"/>
      <c r="DCD67" s="153"/>
      <c r="DCE67" s="153"/>
      <c r="DCF67" s="153"/>
      <c r="DCG67" s="153"/>
      <c r="DCH67" s="153"/>
      <c r="DCI67" s="153"/>
      <c r="DCJ67" s="153"/>
      <c r="DCK67" s="153"/>
      <c r="DCL67" s="153"/>
      <c r="DCM67" s="153"/>
      <c r="DCN67" s="153"/>
      <c r="DCO67" s="153"/>
      <c r="DCP67" s="153"/>
      <c r="DCQ67" s="153"/>
      <c r="DCR67" s="153"/>
      <c r="DCS67" s="153"/>
      <c r="DCT67" s="153"/>
      <c r="DCU67" s="153"/>
      <c r="DCV67" s="153"/>
      <c r="DCW67" s="153"/>
      <c r="DCX67" s="153"/>
      <c r="DCY67" s="153"/>
      <c r="DCZ67" s="153"/>
      <c r="DDA67" s="153"/>
      <c r="DDB67" s="153"/>
      <c r="DDC67" s="153"/>
      <c r="DDD67" s="153"/>
      <c r="DDE67" s="153"/>
      <c r="DDF67" s="153"/>
      <c r="DDG67" s="153"/>
      <c r="DDH67" s="153"/>
      <c r="DDI67" s="153"/>
      <c r="DDJ67" s="153"/>
      <c r="DDK67" s="153"/>
      <c r="DDL67" s="153"/>
      <c r="DDM67" s="153"/>
      <c r="DDN67" s="153"/>
      <c r="DDO67" s="153"/>
      <c r="DDP67" s="153"/>
      <c r="DDQ67" s="153"/>
      <c r="DDR67" s="153"/>
      <c r="DDS67" s="153"/>
      <c r="DDT67" s="153"/>
      <c r="DDU67" s="153"/>
      <c r="DDV67" s="153"/>
      <c r="DDW67" s="153"/>
      <c r="DDX67" s="153"/>
      <c r="DDY67" s="153"/>
      <c r="DDZ67" s="153"/>
      <c r="DEA67" s="153"/>
      <c r="DEB67" s="153"/>
      <c r="DEC67" s="153"/>
      <c r="DED67" s="153"/>
      <c r="DEE67" s="153"/>
      <c r="DEF67" s="153"/>
      <c r="DEG67" s="153"/>
      <c r="DEH67" s="153"/>
      <c r="DEI67" s="153"/>
      <c r="DEJ67" s="153"/>
      <c r="DEK67" s="153"/>
      <c r="DEL67" s="153"/>
      <c r="DEM67" s="153"/>
      <c r="DEN67" s="153"/>
      <c r="DEO67" s="153"/>
      <c r="DEP67" s="153"/>
      <c r="DEQ67" s="153"/>
      <c r="DER67" s="153"/>
      <c r="DES67" s="153"/>
      <c r="DET67" s="153"/>
      <c r="DEU67" s="153"/>
      <c r="DEV67" s="153"/>
      <c r="DEW67" s="153"/>
      <c r="DEX67" s="153"/>
      <c r="DEY67" s="153"/>
      <c r="DEZ67" s="153"/>
      <c r="DFA67" s="153"/>
      <c r="DFB67" s="153"/>
      <c r="DFC67" s="153"/>
      <c r="DFD67" s="153"/>
      <c r="DFE67" s="153"/>
      <c r="DFF67" s="153"/>
      <c r="DFG67" s="153"/>
      <c r="DFH67" s="153"/>
      <c r="DFI67" s="153"/>
      <c r="DFJ67" s="153"/>
      <c r="DFK67" s="153"/>
      <c r="DFL67" s="153"/>
      <c r="DFM67" s="153"/>
      <c r="DFN67" s="153"/>
      <c r="DFO67" s="153"/>
      <c r="DFP67" s="153"/>
      <c r="DFQ67" s="153"/>
      <c r="DFR67" s="153"/>
      <c r="DFS67" s="153"/>
      <c r="DFT67" s="153"/>
      <c r="DFU67" s="153"/>
      <c r="DFV67" s="153"/>
      <c r="DFW67" s="153"/>
      <c r="DFX67" s="153"/>
      <c r="DFY67" s="153"/>
      <c r="DFZ67" s="153"/>
      <c r="DGA67" s="153"/>
      <c r="DGB67" s="153"/>
      <c r="DGC67" s="153"/>
      <c r="DGD67" s="153"/>
      <c r="DGE67" s="153"/>
      <c r="DGF67" s="153"/>
      <c r="DGG67" s="153"/>
      <c r="DGH67" s="153"/>
      <c r="DGI67" s="153"/>
      <c r="DGJ67" s="153"/>
      <c r="DGK67" s="153"/>
      <c r="DGL67" s="153"/>
      <c r="DGM67" s="153"/>
      <c r="DGN67" s="153"/>
      <c r="DGO67" s="153"/>
      <c r="DGP67" s="153"/>
      <c r="DGQ67" s="153"/>
      <c r="DGR67" s="153"/>
      <c r="DGS67" s="153"/>
      <c r="DGT67" s="153"/>
      <c r="DGU67" s="153"/>
      <c r="DGV67" s="153"/>
      <c r="DGW67" s="153"/>
      <c r="DGX67" s="153"/>
      <c r="DGY67" s="153"/>
      <c r="DGZ67" s="153"/>
      <c r="DHA67" s="153"/>
      <c r="DHB67" s="153"/>
      <c r="DHC67" s="153"/>
      <c r="DHD67" s="153"/>
      <c r="DHE67" s="153"/>
      <c r="DHF67" s="153"/>
      <c r="DHG67" s="153"/>
      <c r="DHH67" s="153"/>
      <c r="DHI67" s="153"/>
      <c r="DHJ67" s="153"/>
      <c r="DHK67" s="153"/>
      <c r="DHL67" s="153"/>
      <c r="DHM67" s="153"/>
      <c r="DHN67" s="153"/>
      <c r="DHO67" s="153"/>
      <c r="DHP67" s="153"/>
      <c r="DHQ67" s="153"/>
      <c r="DHR67" s="153"/>
      <c r="DHS67" s="153"/>
      <c r="DHT67" s="153"/>
      <c r="DHU67" s="153"/>
      <c r="DHV67" s="153"/>
      <c r="DHW67" s="153"/>
      <c r="DHX67" s="153"/>
      <c r="DHY67" s="153"/>
      <c r="DHZ67" s="153"/>
      <c r="DIA67" s="153"/>
      <c r="DIB67" s="153"/>
      <c r="DIC67" s="153"/>
      <c r="DID67" s="153"/>
      <c r="DIE67" s="153"/>
      <c r="DIF67" s="153"/>
      <c r="DIG67" s="153"/>
      <c r="DIH67" s="153"/>
      <c r="DII67" s="153"/>
      <c r="DIJ67" s="153"/>
      <c r="DIK67" s="153"/>
      <c r="DIL67" s="153"/>
      <c r="DIM67" s="153"/>
      <c r="DIN67" s="153"/>
      <c r="DIO67" s="153"/>
      <c r="DIP67" s="153"/>
      <c r="DIQ67" s="153"/>
      <c r="DIR67" s="153"/>
      <c r="DIS67" s="153"/>
      <c r="DIT67" s="153"/>
      <c r="DIU67" s="153"/>
      <c r="DIV67" s="153"/>
      <c r="DIW67" s="153"/>
      <c r="DIX67" s="153"/>
      <c r="DIY67" s="153"/>
      <c r="DIZ67" s="153"/>
      <c r="DJA67" s="153"/>
      <c r="DJB67" s="153"/>
      <c r="DJC67" s="153"/>
      <c r="DJD67" s="153"/>
      <c r="DJE67" s="153"/>
      <c r="DJF67" s="153"/>
      <c r="DJG67" s="153"/>
      <c r="DJH67" s="153"/>
      <c r="DJI67" s="153"/>
      <c r="DJJ67" s="153"/>
      <c r="DJK67" s="153"/>
      <c r="DJL67" s="153"/>
      <c r="DJM67" s="153"/>
      <c r="DJN67" s="153"/>
      <c r="DJO67" s="153"/>
      <c r="DJP67" s="153"/>
      <c r="DJQ67" s="153"/>
      <c r="DJR67" s="153"/>
      <c r="DJS67" s="153"/>
      <c r="DJT67" s="153"/>
      <c r="DJU67" s="153"/>
      <c r="DJV67" s="153"/>
      <c r="DJW67" s="153"/>
      <c r="DJX67" s="153"/>
      <c r="DJY67" s="153"/>
      <c r="DJZ67" s="153"/>
      <c r="DKA67" s="153"/>
      <c r="DKB67" s="153"/>
      <c r="DKC67" s="153"/>
      <c r="DKD67" s="153"/>
      <c r="DKE67" s="153"/>
      <c r="DKF67" s="153"/>
      <c r="DKG67" s="153"/>
      <c r="DKH67" s="153"/>
      <c r="DKI67" s="153"/>
      <c r="DKJ67" s="153"/>
      <c r="DKK67" s="153"/>
      <c r="DKL67" s="153"/>
      <c r="DKM67" s="153"/>
      <c r="DKN67" s="153"/>
      <c r="DKO67" s="153"/>
      <c r="DKP67" s="153"/>
      <c r="DKQ67" s="153"/>
      <c r="DKR67" s="153"/>
      <c r="DKS67" s="153"/>
      <c r="DKT67" s="153"/>
      <c r="DKU67" s="153"/>
      <c r="DKV67" s="153"/>
      <c r="DKW67" s="153"/>
      <c r="DKX67" s="153"/>
      <c r="DKY67" s="153"/>
      <c r="DKZ67" s="153"/>
      <c r="DLA67" s="153"/>
      <c r="DLB67" s="153"/>
      <c r="DLC67" s="153"/>
      <c r="DLD67" s="153"/>
      <c r="DLE67" s="153"/>
      <c r="DLF67" s="153"/>
      <c r="DLG67" s="153"/>
      <c r="DLH67" s="153"/>
      <c r="DLI67" s="153"/>
      <c r="DLJ67" s="153"/>
      <c r="DLK67" s="153"/>
      <c r="DLL67" s="153"/>
      <c r="DLM67" s="153"/>
      <c r="DLN67" s="153"/>
      <c r="DLO67" s="153"/>
      <c r="DLP67" s="153"/>
      <c r="DLQ67" s="153"/>
      <c r="DLR67" s="153"/>
      <c r="DLS67" s="153"/>
      <c r="DLT67" s="153"/>
      <c r="DLU67" s="153"/>
      <c r="DLV67" s="153"/>
      <c r="DLW67" s="153"/>
      <c r="DLX67" s="153"/>
      <c r="DLY67" s="153"/>
      <c r="DLZ67" s="153"/>
      <c r="DMA67" s="153"/>
      <c r="DMB67" s="153"/>
      <c r="DMC67" s="153"/>
      <c r="DMD67" s="153"/>
      <c r="DME67" s="153"/>
      <c r="DMF67" s="153"/>
      <c r="DMG67" s="153"/>
      <c r="DMH67" s="153"/>
      <c r="DMI67" s="153"/>
      <c r="DMJ67" s="153"/>
      <c r="DMK67" s="153"/>
      <c r="DML67" s="153"/>
      <c r="DMM67" s="153"/>
      <c r="DMN67" s="153"/>
      <c r="DMO67" s="153"/>
      <c r="DMP67" s="153"/>
      <c r="DMQ67" s="153"/>
      <c r="DMR67" s="153"/>
      <c r="DMS67" s="153"/>
      <c r="DMT67" s="153"/>
      <c r="DMU67" s="153"/>
      <c r="DMV67" s="153"/>
      <c r="DMW67" s="153"/>
      <c r="DMX67" s="153"/>
      <c r="DMY67" s="153"/>
      <c r="DMZ67" s="153"/>
      <c r="DNA67" s="153"/>
      <c r="DNB67" s="153"/>
      <c r="DNC67" s="153"/>
      <c r="DND67" s="153"/>
      <c r="DNE67" s="153"/>
      <c r="DNF67" s="153"/>
      <c r="DNG67" s="153"/>
      <c r="DNH67" s="153"/>
      <c r="DNI67" s="153"/>
      <c r="DNJ67" s="153"/>
      <c r="DNK67" s="153"/>
      <c r="DNL67" s="153"/>
      <c r="DNM67" s="153"/>
      <c r="DNN67" s="153"/>
      <c r="DNO67" s="153"/>
      <c r="DNP67" s="153"/>
      <c r="DNQ67" s="153"/>
      <c r="DNR67" s="153"/>
      <c r="DNS67" s="153"/>
      <c r="DNT67" s="153"/>
      <c r="DNU67" s="153"/>
      <c r="DNV67" s="153"/>
      <c r="DNW67" s="153"/>
      <c r="DNX67" s="153"/>
      <c r="DNY67" s="153"/>
      <c r="DNZ67" s="153"/>
      <c r="DOA67" s="153"/>
      <c r="DOB67" s="153"/>
      <c r="DOC67" s="153"/>
      <c r="DOD67" s="153"/>
      <c r="DOE67" s="153"/>
      <c r="DOF67" s="153"/>
      <c r="DOG67" s="153"/>
      <c r="DOH67" s="153"/>
      <c r="DOI67" s="153"/>
      <c r="DOJ67" s="153"/>
      <c r="DOK67" s="153"/>
      <c r="DOL67" s="153"/>
      <c r="DOM67" s="153"/>
      <c r="DON67" s="153"/>
      <c r="DOO67" s="153"/>
      <c r="DOP67" s="153"/>
      <c r="DOQ67" s="153"/>
      <c r="DOR67" s="153"/>
      <c r="DOS67" s="153"/>
      <c r="DOT67" s="153"/>
      <c r="DOU67" s="153"/>
      <c r="DOV67" s="153"/>
      <c r="DOW67" s="153"/>
      <c r="DOX67" s="153"/>
      <c r="DOY67" s="153"/>
      <c r="DOZ67" s="153"/>
      <c r="DPA67" s="153"/>
      <c r="DPB67" s="153"/>
      <c r="DPC67" s="153"/>
      <c r="DPD67" s="153"/>
      <c r="DPE67" s="153"/>
      <c r="DPF67" s="153"/>
      <c r="DPG67" s="153"/>
      <c r="DPH67" s="153"/>
      <c r="DPI67" s="153"/>
      <c r="DPJ67" s="153"/>
      <c r="DPK67" s="153"/>
      <c r="DPL67" s="153"/>
      <c r="DPM67" s="153"/>
      <c r="DPN67" s="153"/>
      <c r="DPO67" s="153"/>
      <c r="DPP67" s="153"/>
      <c r="DPQ67" s="153"/>
      <c r="DPR67" s="153"/>
      <c r="DPS67" s="153"/>
      <c r="DPT67" s="153"/>
      <c r="DPU67" s="153"/>
      <c r="DPV67" s="153"/>
      <c r="DPW67" s="153"/>
      <c r="DPX67" s="153"/>
      <c r="DPY67" s="153"/>
      <c r="DPZ67" s="153"/>
      <c r="DQA67" s="153"/>
      <c r="DQB67" s="153"/>
      <c r="DQC67" s="153"/>
      <c r="DQD67" s="153"/>
      <c r="DQE67" s="153"/>
      <c r="DQF67" s="153"/>
      <c r="DQG67" s="153"/>
      <c r="DQH67" s="153"/>
      <c r="DQI67" s="153"/>
      <c r="DQJ67" s="153"/>
      <c r="DQK67" s="153"/>
      <c r="DQL67" s="153"/>
      <c r="DQM67" s="153"/>
      <c r="DQN67" s="153"/>
      <c r="DQO67" s="153"/>
      <c r="DQP67" s="153"/>
      <c r="DQQ67" s="153"/>
      <c r="DQR67" s="153"/>
      <c r="DQS67" s="153"/>
      <c r="DQT67" s="153"/>
      <c r="DQU67" s="153"/>
      <c r="DQV67" s="153"/>
      <c r="DQW67" s="153"/>
      <c r="DQX67" s="153"/>
      <c r="DQY67" s="153"/>
      <c r="DQZ67" s="153"/>
      <c r="DRA67" s="153"/>
      <c r="DRB67" s="153"/>
      <c r="DRC67" s="153"/>
      <c r="DRD67" s="153"/>
      <c r="DRE67" s="153"/>
      <c r="DRF67" s="153"/>
      <c r="DRG67" s="153"/>
      <c r="DRH67" s="153"/>
      <c r="DRI67" s="153"/>
      <c r="DRJ67" s="153"/>
      <c r="DRK67" s="153"/>
      <c r="DRL67" s="153"/>
      <c r="DRM67" s="153"/>
      <c r="DRN67" s="153"/>
      <c r="DRO67" s="153"/>
      <c r="DRP67" s="153"/>
      <c r="DRQ67" s="153"/>
      <c r="DRR67" s="153"/>
      <c r="DRS67" s="153"/>
      <c r="DRT67" s="153"/>
      <c r="DRU67" s="153"/>
      <c r="DRV67" s="153"/>
      <c r="DRW67" s="153"/>
      <c r="DRX67" s="153"/>
      <c r="DRY67" s="153"/>
      <c r="DRZ67" s="153"/>
      <c r="DSA67" s="153"/>
      <c r="DSB67" s="153"/>
      <c r="DSC67" s="153"/>
      <c r="DSD67" s="153"/>
      <c r="DSE67" s="153"/>
      <c r="DSF67" s="153"/>
      <c r="DSG67" s="153"/>
      <c r="DSH67" s="153"/>
      <c r="DSI67" s="153"/>
      <c r="DSJ67" s="153"/>
      <c r="DSK67" s="153"/>
      <c r="DSL67" s="153"/>
      <c r="DSM67" s="153"/>
      <c r="DSN67" s="153"/>
      <c r="DSO67" s="153"/>
      <c r="DSP67" s="153"/>
      <c r="DSQ67" s="153"/>
      <c r="DSR67" s="153"/>
      <c r="DSS67" s="153"/>
      <c r="DST67" s="153"/>
      <c r="DSU67" s="153"/>
      <c r="DSV67" s="153"/>
      <c r="DSW67" s="153"/>
      <c r="DSX67" s="153"/>
      <c r="DSY67" s="153"/>
      <c r="DSZ67" s="153"/>
      <c r="DTA67" s="153"/>
      <c r="DTB67" s="153"/>
      <c r="DTC67" s="153"/>
      <c r="DTD67" s="153"/>
      <c r="DTE67" s="153"/>
      <c r="DTF67" s="153"/>
      <c r="DTG67" s="153"/>
      <c r="DTH67" s="153"/>
      <c r="DTI67" s="153"/>
      <c r="DTJ67" s="153"/>
      <c r="DTK67" s="153"/>
      <c r="DTL67" s="153"/>
      <c r="DTM67" s="153"/>
      <c r="DTN67" s="153"/>
      <c r="DTO67" s="153"/>
      <c r="DTP67" s="153"/>
      <c r="DTQ67" s="153"/>
      <c r="DTR67" s="153"/>
      <c r="DTS67" s="153"/>
      <c r="DTT67" s="153"/>
      <c r="DTU67" s="153"/>
      <c r="DTV67" s="153"/>
      <c r="DTW67" s="153"/>
      <c r="DTX67" s="153"/>
      <c r="DTY67" s="153"/>
      <c r="DTZ67" s="153"/>
      <c r="DUA67" s="153"/>
      <c r="DUB67" s="153"/>
      <c r="DUC67" s="153"/>
      <c r="DUD67" s="153"/>
      <c r="DUE67" s="153"/>
      <c r="DUF67" s="153"/>
      <c r="DUG67" s="153"/>
      <c r="DUH67" s="153"/>
      <c r="DUI67" s="153"/>
      <c r="DUJ67" s="153"/>
      <c r="DUK67" s="153"/>
      <c r="DUL67" s="153"/>
      <c r="DUM67" s="153"/>
      <c r="DUN67" s="153"/>
      <c r="DUO67" s="153"/>
      <c r="DUP67" s="153"/>
      <c r="DUQ67" s="153"/>
      <c r="DUR67" s="153"/>
      <c r="DUS67" s="153"/>
      <c r="DUT67" s="153"/>
      <c r="DUU67" s="153"/>
      <c r="DUV67" s="153"/>
      <c r="DUW67" s="153"/>
      <c r="DUX67" s="153"/>
      <c r="DUY67" s="153"/>
      <c r="DUZ67" s="153"/>
      <c r="DVA67" s="153"/>
      <c r="DVB67" s="153"/>
      <c r="DVC67" s="153"/>
      <c r="DVD67" s="153"/>
      <c r="DVE67" s="153"/>
      <c r="DVF67" s="153"/>
      <c r="DVG67" s="153"/>
      <c r="DVH67" s="153"/>
      <c r="DVI67" s="153"/>
      <c r="DVJ67" s="153"/>
      <c r="DVK67" s="153"/>
      <c r="DVL67" s="153"/>
      <c r="DVM67" s="153"/>
      <c r="DVN67" s="153"/>
      <c r="DVO67" s="153"/>
      <c r="DVP67" s="153"/>
      <c r="DVQ67" s="153"/>
      <c r="DVR67" s="153"/>
      <c r="DVS67" s="153"/>
      <c r="DVT67" s="153"/>
      <c r="DVU67" s="153"/>
      <c r="DVV67" s="153"/>
      <c r="DVW67" s="153"/>
      <c r="DVX67" s="153"/>
      <c r="DVY67" s="153"/>
      <c r="DVZ67" s="153"/>
      <c r="DWA67" s="153"/>
      <c r="DWB67" s="153"/>
      <c r="DWC67" s="153"/>
      <c r="DWD67" s="153"/>
      <c r="DWE67" s="153"/>
      <c r="DWF67" s="153"/>
      <c r="DWG67" s="153"/>
      <c r="DWH67" s="153"/>
      <c r="DWI67" s="153"/>
      <c r="DWJ67" s="153"/>
      <c r="DWK67" s="153"/>
      <c r="DWL67" s="153"/>
      <c r="DWM67" s="153"/>
      <c r="DWN67" s="153"/>
      <c r="DWO67" s="153"/>
      <c r="DWP67" s="153"/>
      <c r="DWQ67" s="153"/>
      <c r="DWR67" s="153"/>
      <c r="DWS67" s="153"/>
      <c r="DWT67" s="153"/>
      <c r="DWU67" s="153"/>
      <c r="DWV67" s="153"/>
      <c r="DWW67" s="153"/>
      <c r="DWX67" s="153"/>
      <c r="DWY67" s="153"/>
      <c r="DWZ67" s="153"/>
      <c r="DXA67" s="153"/>
      <c r="DXB67" s="153"/>
      <c r="DXC67" s="153"/>
      <c r="DXD67" s="153"/>
      <c r="DXE67" s="153"/>
      <c r="DXF67" s="153"/>
      <c r="DXG67" s="153"/>
      <c r="DXH67" s="153"/>
      <c r="DXI67" s="153"/>
      <c r="DXJ67" s="153"/>
      <c r="DXK67" s="153"/>
      <c r="DXL67" s="153"/>
      <c r="DXM67" s="153"/>
      <c r="DXN67" s="153"/>
      <c r="DXO67" s="153"/>
      <c r="DXP67" s="153"/>
      <c r="DXQ67" s="153"/>
      <c r="DXR67" s="153"/>
      <c r="DXS67" s="153"/>
      <c r="DXT67" s="153"/>
      <c r="DXU67" s="153"/>
      <c r="DXV67" s="153"/>
      <c r="DXW67" s="153"/>
      <c r="DXX67" s="153"/>
      <c r="DXY67" s="153"/>
      <c r="DXZ67" s="153"/>
      <c r="DYA67" s="153"/>
      <c r="DYB67" s="153"/>
      <c r="DYC67" s="153"/>
      <c r="DYD67" s="153"/>
      <c r="DYE67" s="153"/>
      <c r="DYF67" s="153"/>
      <c r="DYG67" s="153"/>
      <c r="DYH67" s="153"/>
      <c r="DYI67" s="153"/>
      <c r="DYJ67" s="153"/>
      <c r="DYK67" s="153"/>
      <c r="DYL67" s="153"/>
      <c r="DYM67" s="153"/>
      <c r="DYN67" s="153"/>
      <c r="DYO67" s="153"/>
      <c r="DYP67" s="153"/>
      <c r="DYQ67" s="153"/>
      <c r="DYR67" s="153"/>
      <c r="DYS67" s="153"/>
      <c r="DYT67" s="153"/>
      <c r="DYU67" s="153"/>
      <c r="DYV67" s="153"/>
      <c r="DYW67" s="153"/>
      <c r="DYX67" s="153"/>
      <c r="DYY67" s="153"/>
      <c r="DYZ67" s="153"/>
      <c r="DZA67" s="153"/>
      <c r="DZB67" s="153"/>
      <c r="DZC67" s="153"/>
      <c r="DZD67" s="153"/>
      <c r="DZE67" s="153"/>
      <c r="DZF67" s="153"/>
      <c r="DZG67" s="153"/>
      <c r="DZH67" s="153"/>
      <c r="DZI67" s="153"/>
      <c r="DZJ67" s="153"/>
      <c r="DZK67" s="153"/>
      <c r="DZL67" s="153"/>
      <c r="DZM67" s="153"/>
      <c r="DZN67" s="153"/>
      <c r="DZO67" s="153"/>
      <c r="DZP67" s="153"/>
      <c r="DZQ67" s="153"/>
      <c r="DZR67" s="153"/>
      <c r="DZS67" s="153"/>
      <c r="DZT67" s="153"/>
      <c r="DZU67" s="153"/>
      <c r="DZV67" s="153"/>
      <c r="DZW67" s="153"/>
      <c r="DZX67" s="153"/>
      <c r="DZY67" s="153"/>
      <c r="DZZ67" s="153"/>
      <c r="EAA67" s="153"/>
      <c r="EAB67" s="153"/>
      <c r="EAC67" s="153"/>
      <c r="EAD67" s="153"/>
      <c r="EAE67" s="153"/>
      <c r="EAF67" s="153"/>
      <c r="EAG67" s="153"/>
      <c r="EAH67" s="153"/>
      <c r="EAI67" s="153"/>
      <c r="EAJ67" s="153"/>
      <c r="EAK67" s="153"/>
      <c r="EAL67" s="153"/>
      <c r="EAM67" s="153"/>
      <c r="EAN67" s="153"/>
      <c r="EAO67" s="153"/>
      <c r="EAP67" s="153"/>
      <c r="EAQ67" s="153"/>
      <c r="EAR67" s="153"/>
      <c r="EAS67" s="153"/>
      <c r="EAT67" s="153"/>
      <c r="EAU67" s="153"/>
      <c r="EAV67" s="153"/>
      <c r="EAW67" s="153"/>
      <c r="EAX67" s="153"/>
      <c r="EAY67" s="153"/>
      <c r="EAZ67" s="153"/>
      <c r="EBA67" s="153"/>
      <c r="EBB67" s="153"/>
      <c r="EBC67" s="153"/>
      <c r="EBD67" s="153"/>
      <c r="EBE67" s="153"/>
      <c r="EBF67" s="153"/>
      <c r="EBG67" s="153"/>
      <c r="EBH67" s="153"/>
      <c r="EBI67" s="153"/>
      <c r="EBJ67" s="153"/>
      <c r="EBK67" s="153"/>
      <c r="EBL67" s="153"/>
      <c r="EBM67" s="153"/>
      <c r="EBN67" s="153"/>
      <c r="EBO67" s="153"/>
      <c r="EBP67" s="153"/>
      <c r="EBQ67" s="153"/>
      <c r="EBR67" s="153"/>
      <c r="EBS67" s="153"/>
      <c r="EBT67" s="153"/>
      <c r="EBU67" s="153"/>
      <c r="EBV67" s="153"/>
      <c r="EBW67" s="153"/>
      <c r="EBX67" s="153"/>
      <c r="EBY67" s="153"/>
      <c r="EBZ67" s="153"/>
      <c r="ECA67" s="153"/>
      <c r="ECB67" s="153"/>
      <c r="ECC67" s="153"/>
      <c r="ECD67" s="153"/>
      <c r="ECE67" s="153"/>
      <c r="ECF67" s="153"/>
      <c r="ECG67" s="153"/>
      <c r="ECH67" s="153"/>
      <c r="ECI67" s="153"/>
      <c r="ECJ67" s="153"/>
      <c r="ECK67" s="153"/>
      <c r="ECL67" s="153"/>
      <c r="ECM67" s="153"/>
      <c r="ECN67" s="153"/>
      <c r="ECO67" s="153"/>
      <c r="ECP67" s="153"/>
      <c r="ECQ67" s="153"/>
      <c r="ECR67" s="153"/>
      <c r="ECS67" s="153"/>
      <c r="ECT67" s="153"/>
      <c r="ECU67" s="153"/>
      <c r="ECV67" s="153"/>
      <c r="ECW67" s="153"/>
      <c r="ECX67" s="153"/>
      <c r="ECY67" s="153"/>
      <c r="ECZ67" s="153"/>
      <c r="EDA67" s="153"/>
      <c r="EDB67" s="153"/>
      <c r="EDC67" s="153"/>
      <c r="EDD67" s="153"/>
      <c r="EDE67" s="153"/>
      <c r="EDF67" s="153"/>
      <c r="EDG67" s="153"/>
      <c r="EDH67" s="153"/>
      <c r="EDI67" s="153"/>
      <c r="EDJ67" s="153"/>
      <c r="EDK67" s="153"/>
      <c r="EDL67" s="153"/>
      <c r="EDM67" s="153"/>
      <c r="EDN67" s="153"/>
      <c r="EDO67" s="153"/>
      <c r="EDP67" s="153"/>
      <c r="EDQ67" s="153"/>
      <c r="EDR67" s="153"/>
      <c r="EDS67" s="153"/>
      <c r="EDT67" s="153"/>
      <c r="EDU67" s="153"/>
      <c r="EDV67" s="153"/>
      <c r="EDW67" s="153"/>
      <c r="EDX67" s="153"/>
      <c r="EDY67" s="153"/>
      <c r="EDZ67" s="153"/>
      <c r="EEA67" s="153"/>
      <c r="EEB67" s="153"/>
      <c r="EEC67" s="153"/>
      <c r="EED67" s="153"/>
      <c r="EEE67" s="153"/>
      <c r="EEF67" s="153"/>
      <c r="EEG67" s="153"/>
      <c r="EEH67" s="153"/>
      <c r="EEI67" s="153"/>
      <c r="EEJ67" s="153"/>
      <c r="EEK67" s="153"/>
      <c r="EEL67" s="153"/>
      <c r="EEM67" s="153"/>
      <c r="EEN67" s="153"/>
      <c r="EEO67" s="153"/>
      <c r="EEP67" s="153"/>
      <c r="EEQ67" s="153"/>
      <c r="EER67" s="153"/>
      <c r="EES67" s="153"/>
      <c r="EET67" s="153"/>
      <c r="EEU67" s="153"/>
      <c r="EEV67" s="153"/>
      <c r="EEW67" s="153"/>
      <c r="EEX67" s="153"/>
      <c r="EEY67" s="153"/>
      <c r="EEZ67" s="153"/>
      <c r="EFA67" s="153"/>
      <c r="EFB67" s="153"/>
      <c r="EFC67" s="153"/>
      <c r="EFD67" s="153"/>
      <c r="EFE67" s="153"/>
      <c r="EFF67" s="153"/>
      <c r="EFG67" s="153"/>
      <c r="EFH67" s="153"/>
      <c r="EFI67" s="153"/>
      <c r="EFJ67" s="153"/>
      <c r="EFK67" s="153"/>
      <c r="EFL67" s="153"/>
      <c r="EFM67" s="153"/>
      <c r="EFN67" s="153"/>
      <c r="EFO67" s="153"/>
      <c r="EFP67" s="153"/>
      <c r="EFQ67" s="153"/>
      <c r="EFR67" s="153"/>
      <c r="EFS67" s="153"/>
      <c r="EFT67" s="153"/>
      <c r="EFU67" s="153"/>
      <c r="EFV67" s="153"/>
      <c r="EFW67" s="153"/>
      <c r="EFX67" s="153"/>
      <c r="EFY67" s="153"/>
      <c r="EFZ67" s="153"/>
      <c r="EGA67" s="153"/>
      <c r="EGB67" s="153"/>
      <c r="EGC67" s="153"/>
      <c r="EGD67" s="153"/>
      <c r="EGE67" s="153"/>
      <c r="EGF67" s="153"/>
      <c r="EGG67" s="153"/>
      <c r="EGH67" s="153"/>
      <c r="EGI67" s="153"/>
      <c r="EGJ67" s="153"/>
      <c r="EGK67" s="153"/>
      <c r="EGL67" s="153"/>
      <c r="EGM67" s="153"/>
      <c r="EGN67" s="153"/>
      <c r="EGO67" s="153"/>
      <c r="EGP67" s="153"/>
      <c r="EGQ67" s="153"/>
      <c r="EGR67" s="153"/>
      <c r="EGS67" s="153"/>
      <c r="EGT67" s="153"/>
      <c r="EGU67" s="153"/>
      <c r="EGV67" s="153"/>
      <c r="EGW67" s="153"/>
      <c r="EGX67" s="153"/>
      <c r="EGY67" s="153"/>
      <c r="EGZ67" s="153"/>
      <c r="EHA67" s="153"/>
      <c r="EHB67" s="153"/>
      <c r="EHC67" s="153"/>
      <c r="EHD67" s="153"/>
      <c r="EHE67" s="153"/>
      <c r="EHF67" s="153"/>
      <c r="EHG67" s="153"/>
      <c r="EHH67" s="153"/>
      <c r="EHI67" s="153"/>
      <c r="EHJ67" s="153"/>
      <c r="EHK67" s="153"/>
      <c r="EHL67" s="153"/>
      <c r="EHM67" s="153"/>
      <c r="EHN67" s="153"/>
      <c r="EHO67" s="153"/>
      <c r="EHP67" s="153"/>
      <c r="EHQ67" s="153"/>
      <c r="EHR67" s="153"/>
      <c r="EHS67" s="153"/>
      <c r="EHT67" s="153"/>
      <c r="EHU67" s="153"/>
      <c r="EHV67" s="153"/>
      <c r="EHW67" s="153"/>
      <c r="EHX67" s="153"/>
      <c r="EHY67" s="153"/>
      <c r="EHZ67" s="153"/>
      <c r="EIA67" s="153"/>
      <c r="EIB67" s="153"/>
      <c r="EIC67" s="153"/>
      <c r="EID67" s="153"/>
      <c r="EIE67" s="153"/>
      <c r="EIF67" s="153"/>
      <c r="EIG67" s="153"/>
      <c r="EIH67" s="153"/>
      <c r="EII67" s="153"/>
      <c r="EIJ67" s="153"/>
      <c r="EIK67" s="153"/>
      <c r="EIL67" s="153"/>
      <c r="EIM67" s="153"/>
      <c r="EIN67" s="153"/>
      <c r="EIO67" s="153"/>
      <c r="EIP67" s="153"/>
      <c r="EIQ67" s="153"/>
      <c r="EIR67" s="153"/>
      <c r="EIS67" s="153"/>
      <c r="EIT67" s="153"/>
      <c r="EIU67" s="153"/>
      <c r="EIV67" s="153"/>
      <c r="EIW67" s="153"/>
      <c r="EIX67" s="153"/>
      <c r="EIY67" s="153"/>
      <c r="EIZ67" s="153"/>
      <c r="EJA67" s="153"/>
      <c r="EJB67" s="153"/>
      <c r="EJC67" s="153"/>
      <c r="EJD67" s="153"/>
      <c r="EJE67" s="153"/>
      <c r="EJF67" s="153"/>
      <c r="EJG67" s="153"/>
      <c r="EJH67" s="153"/>
      <c r="EJI67" s="153"/>
      <c r="EJJ67" s="153"/>
      <c r="EJK67" s="153"/>
      <c r="EJL67" s="153"/>
      <c r="EJM67" s="153"/>
      <c r="EJN67" s="153"/>
      <c r="EJO67" s="153"/>
      <c r="EJP67" s="153"/>
      <c r="EJQ67" s="153"/>
      <c r="EJR67" s="153"/>
      <c r="EJS67" s="153"/>
      <c r="EJT67" s="153"/>
      <c r="EJU67" s="153"/>
      <c r="EJV67" s="153"/>
      <c r="EJW67" s="153"/>
      <c r="EJX67" s="153"/>
      <c r="EJY67" s="153"/>
      <c r="EJZ67" s="153"/>
      <c r="EKA67" s="153"/>
      <c r="EKB67" s="153"/>
      <c r="EKC67" s="153"/>
      <c r="EKD67" s="153"/>
      <c r="EKE67" s="153"/>
      <c r="EKF67" s="153"/>
      <c r="EKG67" s="153"/>
      <c r="EKH67" s="153"/>
      <c r="EKI67" s="153"/>
      <c r="EKJ67" s="153"/>
      <c r="EKK67" s="153"/>
      <c r="EKL67" s="153"/>
      <c r="EKM67" s="153"/>
      <c r="EKN67" s="153"/>
      <c r="EKO67" s="153"/>
      <c r="EKP67" s="153"/>
      <c r="EKQ67" s="153"/>
      <c r="EKR67" s="153"/>
      <c r="EKS67" s="153"/>
      <c r="EKT67" s="153"/>
      <c r="EKU67" s="153"/>
      <c r="EKV67" s="153"/>
      <c r="EKW67" s="153"/>
      <c r="EKX67" s="153"/>
      <c r="EKY67" s="153"/>
      <c r="EKZ67" s="153"/>
      <c r="ELA67" s="153"/>
      <c r="ELB67" s="153"/>
      <c r="ELC67" s="153"/>
      <c r="ELD67" s="153"/>
      <c r="ELE67" s="153"/>
      <c r="ELF67" s="153"/>
      <c r="ELG67" s="153"/>
      <c r="ELH67" s="153"/>
      <c r="ELI67" s="153"/>
      <c r="ELJ67" s="153"/>
      <c r="ELK67" s="153"/>
      <c r="ELL67" s="153"/>
      <c r="ELM67" s="153"/>
      <c r="ELN67" s="153"/>
      <c r="ELO67" s="153"/>
      <c r="ELP67" s="153"/>
      <c r="ELQ67" s="153"/>
      <c r="ELR67" s="153"/>
      <c r="ELS67" s="153"/>
      <c r="ELT67" s="153"/>
      <c r="ELU67" s="153"/>
      <c r="ELV67" s="153"/>
      <c r="ELW67" s="153"/>
      <c r="ELX67" s="153"/>
      <c r="ELY67" s="153"/>
      <c r="ELZ67" s="153"/>
      <c r="EMA67" s="153"/>
      <c r="EMB67" s="153"/>
      <c r="EMC67" s="153"/>
      <c r="EMD67" s="153"/>
      <c r="EME67" s="153"/>
      <c r="EMF67" s="153"/>
      <c r="EMG67" s="153"/>
      <c r="EMH67" s="153"/>
      <c r="EMI67" s="153"/>
      <c r="EMJ67" s="153"/>
      <c r="EMK67" s="153"/>
      <c r="EML67" s="153"/>
      <c r="EMM67" s="153"/>
      <c r="EMN67" s="153"/>
      <c r="EMO67" s="153"/>
      <c r="EMP67" s="153"/>
      <c r="EMQ67" s="153"/>
      <c r="EMR67" s="153"/>
      <c r="EMS67" s="153"/>
      <c r="EMT67" s="153"/>
      <c r="EMU67" s="153"/>
      <c r="EMV67" s="153"/>
      <c r="EMW67" s="153"/>
      <c r="EMX67" s="153"/>
      <c r="EMY67" s="153"/>
      <c r="EMZ67" s="153"/>
      <c r="ENA67" s="153"/>
      <c r="ENB67" s="153"/>
      <c r="ENC67" s="153"/>
      <c r="END67" s="153"/>
      <c r="ENE67" s="153"/>
      <c r="ENF67" s="153"/>
      <c r="ENG67" s="153"/>
      <c r="ENH67" s="153"/>
      <c r="ENI67" s="153"/>
      <c r="ENJ67" s="153"/>
      <c r="ENK67" s="153"/>
      <c r="ENL67" s="153"/>
      <c r="ENM67" s="153"/>
      <c r="ENN67" s="153"/>
      <c r="ENO67" s="153"/>
      <c r="ENP67" s="153"/>
      <c r="ENQ67" s="153"/>
      <c r="ENR67" s="153"/>
      <c r="ENS67" s="153"/>
      <c r="ENT67" s="153"/>
      <c r="ENU67" s="153"/>
      <c r="ENV67" s="153"/>
      <c r="ENW67" s="153"/>
      <c r="ENX67" s="153"/>
      <c r="ENY67" s="153"/>
      <c r="ENZ67" s="153"/>
      <c r="EOA67" s="153"/>
      <c r="EOB67" s="153"/>
      <c r="EOC67" s="153"/>
      <c r="EOD67" s="153"/>
      <c r="EOE67" s="153"/>
      <c r="EOF67" s="153"/>
      <c r="EOG67" s="153"/>
      <c r="EOH67" s="153"/>
      <c r="EOI67" s="153"/>
      <c r="EOJ67" s="153"/>
      <c r="EOK67" s="153"/>
      <c r="EOL67" s="153"/>
      <c r="EOM67" s="153"/>
      <c r="EON67" s="153"/>
      <c r="EOO67" s="153"/>
      <c r="EOP67" s="153"/>
      <c r="EOQ67" s="153"/>
      <c r="EOR67" s="153"/>
      <c r="EOS67" s="153"/>
      <c r="EOT67" s="153"/>
      <c r="EOU67" s="153"/>
      <c r="EOV67" s="153"/>
      <c r="EOW67" s="153"/>
      <c r="EOX67" s="153"/>
      <c r="EOY67" s="153"/>
      <c r="EOZ67" s="153"/>
      <c r="EPA67" s="153"/>
      <c r="EPB67" s="153"/>
      <c r="EPC67" s="153"/>
      <c r="EPD67" s="153"/>
      <c r="EPE67" s="153"/>
      <c r="EPF67" s="153"/>
      <c r="EPG67" s="153"/>
      <c r="EPH67" s="153"/>
      <c r="EPI67" s="153"/>
      <c r="EPJ67" s="153"/>
      <c r="EPK67" s="153"/>
      <c r="EPL67" s="153"/>
      <c r="EPM67" s="153"/>
      <c r="EPN67" s="153"/>
      <c r="EPO67" s="153"/>
      <c r="EPP67" s="153"/>
      <c r="EPQ67" s="153"/>
      <c r="EPR67" s="153"/>
      <c r="EPS67" s="153"/>
      <c r="EPT67" s="153"/>
      <c r="EPU67" s="153"/>
      <c r="EPV67" s="153"/>
      <c r="EPW67" s="153"/>
      <c r="EPX67" s="153"/>
      <c r="EPY67" s="153"/>
      <c r="EPZ67" s="153"/>
      <c r="EQA67" s="153"/>
      <c r="EQB67" s="153"/>
      <c r="EQC67" s="153"/>
      <c r="EQD67" s="153"/>
      <c r="EQE67" s="153"/>
      <c r="EQF67" s="153"/>
      <c r="EQG67" s="153"/>
      <c r="EQH67" s="153"/>
      <c r="EQI67" s="153"/>
      <c r="EQJ67" s="153"/>
      <c r="EQK67" s="153"/>
      <c r="EQL67" s="153"/>
      <c r="EQM67" s="153"/>
      <c r="EQN67" s="153"/>
      <c r="EQO67" s="153"/>
      <c r="EQP67" s="153"/>
      <c r="EQQ67" s="153"/>
      <c r="EQR67" s="153"/>
      <c r="EQS67" s="153"/>
      <c r="EQT67" s="153"/>
      <c r="EQU67" s="153"/>
      <c r="EQV67" s="153"/>
      <c r="EQW67" s="153"/>
      <c r="EQX67" s="153"/>
      <c r="EQY67" s="153"/>
      <c r="EQZ67" s="153"/>
      <c r="ERA67" s="153"/>
      <c r="ERB67" s="153"/>
      <c r="ERC67" s="153"/>
      <c r="ERD67" s="153"/>
      <c r="ERE67" s="153"/>
      <c r="ERF67" s="153"/>
      <c r="ERG67" s="153"/>
      <c r="ERH67" s="153"/>
      <c r="ERI67" s="153"/>
      <c r="ERJ67" s="153"/>
      <c r="ERK67" s="153"/>
      <c r="ERL67" s="153"/>
      <c r="ERM67" s="153"/>
      <c r="ERN67" s="153"/>
      <c r="ERO67" s="153"/>
      <c r="ERP67" s="153"/>
      <c r="ERQ67" s="153"/>
      <c r="ERR67" s="153"/>
      <c r="ERS67" s="153"/>
      <c r="ERT67" s="153"/>
      <c r="ERU67" s="153"/>
      <c r="ERV67" s="153"/>
      <c r="ERW67" s="153"/>
      <c r="ERX67" s="153"/>
      <c r="ERY67" s="153"/>
      <c r="ERZ67" s="153"/>
      <c r="ESA67" s="153"/>
      <c r="ESB67" s="153"/>
      <c r="ESC67" s="153"/>
      <c r="ESD67" s="153"/>
      <c r="ESE67" s="153"/>
      <c r="ESF67" s="153"/>
      <c r="ESG67" s="153"/>
      <c r="ESH67" s="153"/>
      <c r="ESI67" s="153"/>
      <c r="ESJ67" s="153"/>
      <c r="ESK67" s="153"/>
      <c r="ESL67" s="153"/>
      <c r="ESM67" s="153"/>
      <c r="ESN67" s="153"/>
      <c r="ESO67" s="153"/>
      <c r="ESP67" s="153"/>
      <c r="ESQ67" s="153"/>
      <c r="ESR67" s="153"/>
      <c r="ESS67" s="153"/>
      <c r="EST67" s="153"/>
      <c r="ESU67" s="153"/>
      <c r="ESV67" s="153"/>
      <c r="ESW67" s="153"/>
      <c r="ESX67" s="153"/>
      <c r="ESY67" s="153"/>
      <c r="ESZ67" s="153"/>
      <c r="ETA67" s="153"/>
      <c r="ETB67" s="153"/>
      <c r="ETC67" s="153"/>
      <c r="ETD67" s="153"/>
      <c r="ETE67" s="153"/>
      <c r="ETF67" s="153"/>
      <c r="ETG67" s="153"/>
      <c r="ETH67" s="153"/>
      <c r="ETI67" s="153"/>
      <c r="ETJ67" s="153"/>
      <c r="ETK67" s="153"/>
      <c r="ETL67" s="153"/>
      <c r="ETM67" s="153"/>
      <c r="ETN67" s="153"/>
      <c r="ETO67" s="153"/>
      <c r="ETP67" s="153"/>
      <c r="ETQ67" s="153"/>
      <c r="ETR67" s="153"/>
      <c r="ETS67" s="153"/>
      <c r="ETT67" s="153"/>
      <c r="ETU67" s="153"/>
      <c r="ETV67" s="153"/>
      <c r="ETW67" s="153"/>
      <c r="ETX67" s="153"/>
      <c r="ETY67" s="153"/>
      <c r="ETZ67" s="153"/>
      <c r="EUA67" s="153"/>
      <c r="EUB67" s="153"/>
      <c r="EUC67" s="153"/>
      <c r="EUD67" s="153"/>
      <c r="EUE67" s="153"/>
      <c r="EUF67" s="153"/>
      <c r="EUG67" s="153"/>
      <c r="EUH67" s="153"/>
      <c r="EUI67" s="153"/>
      <c r="EUJ67" s="153"/>
      <c r="EUK67" s="153"/>
      <c r="EUL67" s="153"/>
      <c r="EUM67" s="153"/>
      <c r="EUN67" s="153"/>
      <c r="EUO67" s="153"/>
      <c r="EUP67" s="153"/>
      <c r="EUQ67" s="153"/>
      <c r="EUR67" s="153"/>
      <c r="EUS67" s="153"/>
      <c r="EUT67" s="153"/>
      <c r="EUU67" s="153"/>
      <c r="EUV67" s="153"/>
      <c r="EUW67" s="153"/>
      <c r="EUX67" s="153"/>
      <c r="EUY67" s="153"/>
      <c r="EUZ67" s="153"/>
      <c r="EVA67" s="153"/>
      <c r="EVB67" s="153"/>
      <c r="EVC67" s="153"/>
      <c r="EVD67" s="153"/>
      <c r="EVE67" s="153"/>
      <c r="EVF67" s="153"/>
      <c r="EVG67" s="153"/>
      <c r="EVH67" s="153"/>
      <c r="EVI67" s="153"/>
      <c r="EVJ67" s="153"/>
      <c r="EVK67" s="153"/>
      <c r="EVL67" s="153"/>
      <c r="EVM67" s="153"/>
      <c r="EVN67" s="153"/>
      <c r="EVO67" s="153"/>
      <c r="EVP67" s="153"/>
      <c r="EVQ67" s="153"/>
      <c r="EVR67" s="153"/>
      <c r="EVS67" s="153"/>
      <c r="EVT67" s="153"/>
      <c r="EVU67" s="153"/>
      <c r="EVV67" s="153"/>
      <c r="EVW67" s="153"/>
      <c r="EVX67" s="153"/>
      <c r="EVY67" s="153"/>
      <c r="EVZ67" s="153"/>
      <c r="EWA67" s="153"/>
      <c r="EWB67" s="153"/>
      <c r="EWC67" s="153"/>
      <c r="EWD67" s="153"/>
      <c r="EWE67" s="153"/>
      <c r="EWF67" s="153"/>
      <c r="EWG67" s="153"/>
      <c r="EWH67" s="153"/>
      <c r="EWI67" s="153"/>
      <c r="EWJ67" s="153"/>
      <c r="EWK67" s="153"/>
      <c r="EWL67" s="153"/>
      <c r="EWM67" s="153"/>
      <c r="EWN67" s="153"/>
      <c r="EWO67" s="153"/>
      <c r="EWP67" s="153"/>
      <c r="EWQ67" s="153"/>
      <c r="EWR67" s="153"/>
      <c r="EWS67" s="153"/>
      <c r="EWT67" s="153"/>
      <c r="EWU67" s="153"/>
      <c r="EWV67" s="153"/>
      <c r="EWW67" s="153"/>
      <c r="EWX67" s="153"/>
      <c r="EWY67" s="153"/>
      <c r="EWZ67" s="153"/>
      <c r="EXA67" s="153"/>
      <c r="EXB67" s="153"/>
      <c r="EXC67" s="153"/>
      <c r="EXD67" s="153"/>
      <c r="EXE67" s="153"/>
      <c r="EXF67" s="153"/>
      <c r="EXG67" s="153"/>
      <c r="EXH67" s="153"/>
      <c r="EXI67" s="153"/>
      <c r="EXJ67" s="153"/>
      <c r="EXK67" s="153"/>
      <c r="EXL67" s="153"/>
      <c r="EXM67" s="153"/>
      <c r="EXN67" s="153"/>
      <c r="EXO67" s="153"/>
      <c r="EXP67" s="153"/>
      <c r="EXQ67" s="153"/>
      <c r="EXR67" s="153"/>
      <c r="EXS67" s="153"/>
      <c r="EXT67" s="153"/>
      <c r="EXU67" s="153"/>
      <c r="EXV67" s="153"/>
      <c r="EXW67" s="153"/>
      <c r="EXX67" s="153"/>
      <c r="EXY67" s="153"/>
      <c r="EXZ67" s="153"/>
      <c r="EYA67" s="153"/>
      <c r="EYB67" s="153"/>
      <c r="EYC67" s="153"/>
      <c r="EYD67" s="153"/>
      <c r="EYE67" s="153"/>
      <c r="EYF67" s="153"/>
      <c r="EYG67" s="153"/>
      <c r="EYH67" s="153"/>
      <c r="EYI67" s="153"/>
      <c r="EYJ67" s="153"/>
      <c r="EYK67" s="153"/>
      <c r="EYL67" s="153"/>
      <c r="EYM67" s="153"/>
      <c r="EYN67" s="153"/>
      <c r="EYO67" s="153"/>
      <c r="EYP67" s="153"/>
      <c r="EYQ67" s="153"/>
      <c r="EYR67" s="153"/>
      <c r="EYS67" s="153"/>
      <c r="EYT67" s="153"/>
      <c r="EYU67" s="153"/>
      <c r="EYV67" s="153"/>
      <c r="EYW67" s="153"/>
      <c r="EYX67" s="153"/>
      <c r="EYY67" s="153"/>
      <c r="EYZ67" s="153"/>
      <c r="EZA67" s="153"/>
      <c r="EZB67" s="153"/>
      <c r="EZC67" s="153"/>
      <c r="EZD67" s="153"/>
      <c r="EZE67" s="153"/>
      <c r="EZF67" s="153"/>
      <c r="EZG67" s="153"/>
      <c r="EZH67" s="153"/>
      <c r="EZI67" s="153"/>
      <c r="EZJ67" s="153"/>
      <c r="EZK67" s="153"/>
      <c r="EZL67" s="153"/>
      <c r="EZM67" s="153"/>
      <c r="EZN67" s="153"/>
      <c r="EZO67" s="153"/>
      <c r="EZP67" s="153"/>
      <c r="EZQ67" s="153"/>
      <c r="EZR67" s="153"/>
      <c r="EZS67" s="153"/>
      <c r="EZT67" s="153"/>
      <c r="EZU67" s="153"/>
      <c r="EZV67" s="153"/>
      <c r="EZW67" s="153"/>
      <c r="EZX67" s="153"/>
      <c r="EZY67" s="153"/>
      <c r="EZZ67" s="153"/>
      <c r="FAA67" s="153"/>
      <c r="FAB67" s="153"/>
      <c r="FAC67" s="153"/>
      <c r="FAD67" s="153"/>
      <c r="FAE67" s="153"/>
      <c r="FAF67" s="153"/>
      <c r="FAG67" s="153"/>
      <c r="FAH67" s="153"/>
      <c r="FAI67" s="153"/>
      <c r="FAJ67" s="153"/>
      <c r="FAK67" s="153"/>
      <c r="FAL67" s="153"/>
      <c r="FAM67" s="153"/>
      <c r="FAN67" s="153"/>
      <c r="FAO67" s="153"/>
      <c r="FAP67" s="153"/>
      <c r="FAQ67" s="153"/>
      <c r="FAR67" s="153"/>
      <c r="FAS67" s="153"/>
      <c r="FAT67" s="153"/>
      <c r="FAU67" s="153"/>
      <c r="FAV67" s="153"/>
      <c r="FAW67" s="153"/>
      <c r="FAX67" s="153"/>
      <c r="FAY67" s="153"/>
      <c r="FAZ67" s="153"/>
      <c r="FBA67" s="153"/>
      <c r="FBB67" s="153"/>
      <c r="FBC67" s="153"/>
      <c r="FBD67" s="153"/>
      <c r="FBE67" s="153"/>
      <c r="FBF67" s="153"/>
      <c r="FBG67" s="153"/>
      <c r="FBH67" s="153"/>
      <c r="FBI67" s="153"/>
      <c r="FBJ67" s="153"/>
      <c r="FBK67" s="153"/>
      <c r="FBL67" s="153"/>
      <c r="FBM67" s="153"/>
      <c r="FBN67" s="153"/>
      <c r="FBO67" s="153"/>
      <c r="FBP67" s="153"/>
      <c r="FBQ67" s="153"/>
      <c r="FBR67" s="153"/>
      <c r="FBS67" s="153"/>
      <c r="FBT67" s="153"/>
      <c r="FBU67" s="153"/>
      <c r="FBV67" s="153"/>
      <c r="FBW67" s="153"/>
      <c r="FBX67" s="153"/>
      <c r="FBY67" s="153"/>
      <c r="FBZ67" s="153"/>
      <c r="FCA67" s="153"/>
      <c r="FCB67" s="153"/>
      <c r="FCC67" s="153"/>
      <c r="FCD67" s="153"/>
      <c r="FCE67" s="153"/>
      <c r="FCF67" s="153"/>
      <c r="FCG67" s="153"/>
      <c r="FCH67" s="153"/>
      <c r="FCI67" s="153"/>
      <c r="FCJ67" s="153"/>
      <c r="FCK67" s="153"/>
      <c r="FCL67" s="153"/>
      <c r="FCM67" s="153"/>
      <c r="FCN67" s="153"/>
      <c r="FCO67" s="153"/>
      <c r="FCP67" s="153"/>
      <c r="FCQ67" s="153"/>
      <c r="FCR67" s="153"/>
      <c r="FCS67" s="153"/>
      <c r="FCT67" s="153"/>
      <c r="FCU67" s="153"/>
      <c r="FCV67" s="153"/>
      <c r="FCW67" s="153"/>
      <c r="FCX67" s="153"/>
      <c r="FCY67" s="153"/>
      <c r="FCZ67" s="153"/>
      <c r="FDA67" s="153"/>
      <c r="FDB67" s="153"/>
      <c r="FDC67" s="153"/>
      <c r="FDD67" s="153"/>
      <c r="FDE67" s="153"/>
      <c r="FDF67" s="153"/>
      <c r="FDG67" s="153"/>
      <c r="FDH67" s="153"/>
      <c r="FDI67" s="153"/>
      <c r="FDJ67" s="153"/>
      <c r="FDK67" s="153"/>
      <c r="FDL67" s="153"/>
      <c r="FDM67" s="153"/>
      <c r="FDN67" s="153"/>
      <c r="FDO67" s="153"/>
      <c r="FDP67" s="153"/>
      <c r="FDQ67" s="153"/>
      <c r="FDR67" s="153"/>
      <c r="FDS67" s="153"/>
      <c r="FDT67" s="153"/>
      <c r="FDU67" s="153"/>
      <c r="FDV67" s="153"/>
      <c r="FDW67" s="153"/>
      <c r="FDX67" s="153"/>
      <c r="FDY67" s="153"/>
      <c r="FDZ67" s="153"/>
      <c r="FEA67" s="153"/>
      <c r="FEB67" s="153"/>
      <c r="FEC67" s="153"/>
      <c r="FED67" s="153"/>
      <c r="FEE67" s="153"/>
      <c r="FEF67" s="153"/>
      <c r="FEG67" s="153"/>
      <c r="FEH67" s="153"/>
      <c r="FEI67" s="153"/>
      <c r="FEJ67" s="153"/>
      <c r="FEK67" s="153"/>
      <c r="FEL67" s="153"/>
      <c r="FEM67" s="153"/>
      <c r="FEN67" s="153"/>
      <c r="FEO67" s="153"/>
      <c r="FEP67" s="153"/>
      <c r="FEQ67" s="153"/>
      <c r="FER67" s="153"/>
      <c r="FES67" s="153"/>
      <c r="FET67" s="153"/>
      <c r="FEU67" s="153"/>
      <c r="FEV67" s="153"/>
      <c r="FEW67" s="153"/>
      <c r="FEX67" s="153"/>
      <c r="FEY67" s="153"/>
      <c r="FEZ67" s="153"/>
      <c r="FFA67" s="153"/>
      <c r="FFB67" s="153"/>
      <c r="FFC67" s="153"/>
      <c r="FFD67" s="153"/>
      <c r="FFE67" s="153"/>
      <c r="FFF67" s="153"/>
      <c r="FFG67" s="153"/>
      <c r="FFH67" s="153"/>
      <c r="FFI67" s="153"/>
      <c r="FFJ67" s="153"/>
      <c r="FFK67" s="153"/>
      <c r="FFL67" s="153"/>
      <c r="FFM67" s="153"/>
      <c r="FFN67" s="153"/>
      <c r="FFO67" s="153"/>
      <c r="FFP67" s="153"/>
      <c r="FFQ67" s="153"/>
      <c r="FFR67" s="153"/>
      <c r="FFS67" s="153"/>
      <c r="FFT67" s="153"/>
      <c r="FFU67" s="153"/>
      <c r="FFV67" s="153"/>
      <c r="FFW67" s="153"/>
      <c r="FFX67" s="153"/>
      <c r="FFY67" s="153"/>
      <c r="FFZ67" s="153"/>
      <c r="FGA67" s="153"/>
      <c r="FGB67" s="153"/>
      <c r="FGC67" s="153"/>
      <c r="FGD67" s="153"/>
      <c r="FGE67" s="153"/>
      <c r="FGF67" s="153"/>
      <c r="FGG67" s="153"/>
      <c r="FGH67" s="153"/>
      <c r="FGI67" s="153"/>
      <c r="FGJ67" s="153"/>
      <c r="FGK67" s="153"/>
      <c r="FGL67" s="153"/>
      <c r="FGM67" s="153"/>
      <c r="FGN67" s="153"/>
      <c r="FGO67" s="153"/>
      <c r="FGP67" s="153"/>
      <c r="FGQ67" s="153"/>
      <c r="FGR67" s="153"/>
      <c r="FGS67" s="153"/>
      <c r="FGT67" s="153"/>
      <c r="FGU67" s="153"/>
      <c r="FGV67" s="153"/>
      <c r="FGW67" s="153"/>
      <c r="FGX67" s="153"/>
      <c r="FGY67" s="153"/>
      <c r="FGZ67" s="153"/>
      <c r="FHA67" s="153"/>
      <c r="FHB67" s="153"/>
      <c r="FHC67" s="153"/>
      <c r="FHD67" s="153"/>
      <c r="FHE67" s="153"/>
      <c r="FHF67" s="153"/>
      <c r="FHG67" s="153"/>
      <c r="FHH67" s="153"/>
      <c r="FHI67" s="153"/>
      <c r="FHJ67" s="153"/>
      <c r="FHK67" s="153"/>
      <c r="FHL67" s="153"/>
      <c r="FHM67" s="153"/>
      <c r="FHN67" s="153"/>
      <c r="FHO67" s="153"/>
      <c r="FHP67" s="153"/>
      <c r="FHQ67" s="153"/>
      <c r="FHR67" s="153"/>
      <c r="FHS67" s="153"/>
      <c r="FHT67" s="153"/>
      <c r="FHU67" s="153"/>
      <c r="FHV67" s="153"/>
      <c r="FHW67" s="153"/>
      <c r="FHX67" s="153"/>
      <c r="FHY67" s="153"/>
      <c r="FHZ67" s="153"/>
      <c r="FIA67" s="153"/>
      <c r="FIB67" s="153"/>
      <c r="FIC67" s="153"/>
      <c r="FID67" s="153"/>
      <c r="FIE67" s="153"/>
      <c r="FIF67" s="153"/>
      <c r="FIG67" s="153"/>
      <c r="FIH67" s="153"/>
      <c r="FII67" s="153"/>
      <c r="FIJ67" s="153"/>
      <c r="FIK67" s="153"/>
      <c r="FIL67" s="153"/>
      <c r="FIM67" s="153"/>
      <c r="FIN67" s="153"/>
      <c r="FIO67" s="153"/>
      <c r="FIP67" s="153"/>
      <c r="FIQ67" s="153"/>
      <c r="FIR67" s="153"/>
      <c r="FIS67" s="153"/>
      <c r="FIT67" s="153"/>
      <c r="FIU67" s="153"/>
      <c r="FIV67" s="153"/>
      <c r="FIW67" s="153"/>
      <c r="FIX67" s="153"/>
      <c r="FIY67" s="153"/>
      <c r="FIZ67" s="153"/>
      <c r="FJA67" s="153"/>
      <c r="FJB67" s="153"/>
      <c r="FJC67" s="153"/>
      <c r="FJD67" s="153"/>
      <c r="FJE67" s="153"/>
      <c r="FJF67" s="153"/>
      <c r="FJG67" s="153"/>
      <c r="FJH67" s="153"/>
      <c r="FJI67" s="153"/>
      <c r="FJJ67" s="153"/>
      <c r="FJK67" s="153"/>
      <c r="FJL67" s="153"/>
      <c r="FJM67" s="153"/>
      <c r="FJN67" s="153"/>
      <c r="FJO67" s="153"/>
      <c r="FJP67" s="153"/>
      <c r="FJQ67" s="153"/>
      <c r="FJR67" s="153"/>
      <c r="FJS67" s="153"/>
      <c r="FJT67" s="153"/>
      <c r="FJU67" s="153"/>
      <c r="FJV67" s="153"/>
      <c r="FJW67" s="153"/>
      <c r="FJX67" s="153"/>
      <c r="FJY67" s="153"/>
      <c r="FJZ67" s="153"/>
      <c r="FKA67" s="153"/>
      <c r="FKB67" s="153"/>
      <c r="FKC67" s="153"/>
      <c r="FKD67" s="153"/>
      <c r="FKE67" s="153"/>
      <c r="FKF67" s="153"/>
      <c r="FKG67" s="153"/>
      <c r="FKH67" s="153"/>
      <c r="FKI67" s="153"/>
      <c r="FKJ67" s="153"/>
      <c r="FKK67" s="153"/>
      <c r="FKL67" s="153"/>
      <c r="FKM67" s="153"/>
      <c r="FKN67" s="153"/>
      <c r="FKO67" s="153"/>
      <c r="FKP67" s="153"/>
      <c r="FKQ67" s="153"/>
      <c r="FKR67" s="153"/>
      <c r="FKS67" s="153"/>
      <c r="FKT67" s="153"/>
      <c r="FKU67" s="153"/>
      <c r="FKV67" s="153"/>
      <c r="FKW67" s="153"/>
      <c r="FKX67" s="153"/>
      <c r="FKY67" s="153"/>
      <c r="FKZ67" s="153"/>
      <c r="FLA67" s="153"/>
      <c r="FLB67" s="153"/>
      <c r="FLC67" s="153"/>
      <c r="FLD67" s="153"/>
      <c r="FLE67" s="153"/>
      <c r="FLF67" s="153"/>
      <c r="FLG67" s="153"/>
      <c r="FLH67" s="153"/>
      <c r="FLI67" s="153"/>
      <c r="FLJ67" s="153"/>
      <c r="FLK67" s="153"/>
      <c r="FLL67" s="153"/>
      <c r="FLM67" s="153"/>
      <c r="FLN67" s="153"/>
      <c r="FLO67" s="153"/>
      <c r="FLP67" s="153"/>
      <c r="FLQ67" s="153"/>
      <c r="FLR67" s="153"/>
      <c r="FLS67" s="153"/>
      <c r="FLT67" s="153"/>
      <c r="FLU67" s="153"/>
      <c r="FLV67" s="153"/>
      <c r="FLW67" s="153"/>
      <c r="FLX67" s="153"/>
      <c r="FLY67" s="153"/>
      <c r="FLZ67" s="153"/>
      <c r="FMA67" s="153"/>
      <c r="FMB67" s="153"/>
      <c r="FMC67" s="153"/>
      <c r="FMD67" s="153"/>
      <c r="FME67" s="153"/>
      <c r="FMF67" s="153"/>
      <c r="FMG67" s="153"/>
      <c r="FMH67" s="153"/>
      <c r="FMI67" s="153"/>
      <c r="FMJ67" s="153"/>
      <c r="FMK67" s="153"/>
      <c r="FML67" s="153"/>
      <c r="FMM67" s="153"/>
      <c r="FMN67" s="153"/>
      <c r="FMO67" s="153"/>
      <c r="FMP67" s="153"/>
      <c r="FMQ67" s="153"/>
      <c r="FMR67" s="153"/>
      <c r="FMS67" s="153"/>
      <c r="FMT67" s="153"/>
      <c r="FMU67" s="153"/>
      <c r="FMV67" s="153"/>
      <c r="FMW67" s="153"/>
      <c r="FMX67" s="153"/>
      <c r="FMY67" s="153"/>
      <c r="FMZ67" s="153"/>
      <c r="FNA67" s="153"/>
      <c r="FNB67" s="153"/>
      <c r="FNC67" s="153"/>
      <c r="FND67" s="153"/>
      <c r="FNE67" s="153"/>
      <c r="FNF67" s="153"/>
      <c r="FNG67" s="153"/>
      <c r="FNH67" s="153"/>
      <c r="FNI67" s="153"/>
      <c r="FNJ67" s="153"/>
      <c r="FNK67" s="153"/>
      <c r="FNL67" s="153"/>
      <c r="FNM67" s="153"/>
      <c r="FNN67" s="153"/>
      <c r="FNO67" s="153"/>
      <c r="FNP67" s="153"/>
      <c r="FNQ67" s="153"/>
      <c r="FNR67" s="153"/>
      <c r="FNS67" s="153"/>
      <c r="FNT67" s="153"/>
      <c r="FNU67" s="153"/>
      <c r="FNV67" s="153"/>
      <c r="FNW67" s="153"/>
      <c r="FNX67" s="153"/>
      <c r="FNY67" s="153"/>
      <c r="FNZ67" s="153"/>
      <c r="FOA67" s="153"/>
      <c r="FOB67" s="153"/>
      <c r="FOC67" s="153"/>
      <c r="FOD67" s="153"/>
      <c r="FOE67" s="153"/>
      <c r="FOF67" s="153"/>
      <c r="FOG67" s="153"/>
      <c r="FOH67" s="153"/>
      <c r="FOI67" s="153"/>
      <c r="FOJ67" s="153"/>
      <c r="FOK67" s="153"/>
      <c r="FOL67" s="153"/>
      <c r="FOM67" s="153"/>
      <c r="FON67" s="153"/>
      <c r="FOO67" s="153"/>
      <c r="FOP67" s="153"/>
      <c r="FOQ67" s="153"/>
      <c r="FOR67" s="153"/>
      <c r="FOS67" s="153"/>
      <c r="FOT67" s="153"/>
      <c r="FOU67" s="153"/>
      <c r="FOV67" s="153"/>
      <c r="FOW67" s="153"/>
      <c r="FOX67" s="153"/>
      <c r="FOY67" s="153"/>
      <c r="FOZ67" s="153"/>
      <c r="FPA67" s="153"/>
      <c r="FPB67" s="153"/>
      <c r="FPC67" s="153"/>
      <c r="FPD67" s="153"/>
      <c r="FPE67" s="153"/>
      <c r="FPF67" s="153"/>
      <c r="FPG67" s="153"/>
      <c r="FPH67" s="153"/>
      <c r="FPI67" s="153"/>
      <c r="FPJ67" s="153"/>
      <c r="FPK67" s="153"/>
      <c r="FPL67" s="153"/>
      <c r="FPM67" s="153"/>
      <c r="FPN67" s="153"/>
      <c r="FPO67" s="153"/>
      <c r="FPP67" s="153"/>
      <c r="FPQ67" s="153"/>
      <c r="FPR67" s="153"/>
      <c r="FPS67" s="153"/>
      <c r="FPT67" s="153"/>
      <c r="FPU67" s="153"/>
      <c r="FPV67" s="153"/>
      <c r="FPW67" s="153"/>
      <c r="FPX67" s="153"/>
      <c r="FPY67" s="153"/>
      <c r="FPZ67" s="153"/>
      <c r="FQA67" s="153"/>
      <c r="FQB67" s="153"/>
      <c r="FQC67" s="153"/>
      <c r="FQD67" s="153"/>
      <c r="FQE67" s="153"/>
      <c r="FQF67" s="153"/>
      <c r="FQG67" s="153"/>
      <c r="FQH67" s="153"/>
      <c r="FQI67" s="153"/>
      <c r="FQJ67" s="153"/>
      <c r="FQK67" s="153"/>
      <c r="FQL67" s="153"/>
      <c r="FQM67" s="153"/>
      <c r="FQN67" s="153"/>
      <c r="FQO67" s="153"/>
      <c r="FQP67" s="153"/>
      <c r="FQQ67" s="153"/>
      <c r="FQR67" s="153"/>
      <c r="FQS67" s="153"/>
      <c r="FQT67" s="153"/>
      <c r="FQU67" s="153"/>
      <c r="FQV67" s="153"/>
      <c r="FQW67" s="153"/>
      <c r="FQX67" s="153"/>
      <c r="FQY67" s="153"/>
      <c r="FQZ67" s="153"/>
      <c r="FRA67" s="153"/>
      <c r="FRB67" s="153"/>
      <c r="FRC67" s="153"/>
      <c r="FRD67" s="153"/>
      <c r="FRE67" s="153"/>
      <c r="FRF67" s="153"/>
      <c r="FRG67" s="153"/>
      <c r="FRH67" s="153"/>
      <c r="FRI67" s="153"/>
      <c r="FRJ67" s="153"/>
      <c r="FRK67" s="153"/>
      <c r="FRL67" s="153"/>
      <c r="FRM67" s="153"/>
      <c r="FRN67" s="153"/>
      <c r="FRO67" s="153"/>
      <c r="FRP67" s="153"/>
      <c r="FRQ67" s="153"/>
      <c r="FRR67" s="153"/>
      <c r="FRS67" s="153"/>
      <c r="FRT67" s="153"/>
      <c r="FRU67" s="153"/>
      <c r="FRV67" s="153"/>
      <c r="FRW67" s="153"/>
      <c r="FRX67" s="153"/>
      <c r="FRY67" s="153"/>
      <c r="FRZ67" s="153"/>
      <c r="FSA67" s="153"/>
      <c r="FSB67" s="153"/>
      <c r="FSC67" s="153"/>
      <c r="FSD67" s="153"/>
      <c r="FSE67" s="153"/>
      <c r="FSF67" s="153"/>
      <c r="FSG67" s="153"/>
      <c r="FSH67" s="153"/>
      <c r="FSI67" s="153"/>
      <c r="FSJ67" s="153"/>
      <c r="FSK67" s="153"/>
      <c r="FSL67" s="153"/>
      <c r="FSM67" s="153"/>
      <c r="FSN67" s="153"/>
      <c r="FSO67" s="153"/>
      <c r="FSP67" s="153"/>
      <c r="FSQ67" s="153"/>
      <c r="FSR67" s="153"/>
      <c r="FSS67" s="153"/>
      <c r="FST67" s="153"/>
      <c r="FSU67" s="153"/>
      <c r="FSV67" s="153"/>
      <c r="FSW67" s="153"/>
      <c r="FSX67" s="153"/>
      <c r="FSY67" s="153"/>
      <c r="FSZ67" s="153"/>
      <c r="FTA67" s="153"/>
      <c r="FTB67" s="153"/>
      <c r="FTC67" s="153"/>
      <c r="FTD67" s="153"/>
      <c r="FTE67" s="153"/>
      <c r="FTF67" s="153"/>
      <c r="FTG67" s="153"/>
      <c r="FTH67" s="153"/>
      <c r="FTI67" s="153"/>
      <c r="FTJ67" s="153"/>
      <c r="FTK67" s="153"/>
      <c r="FTL67" s="153"/>
      <c r="FTM67" s="153"/>
      <c r="FTN67" s="153"/>
      <c r="FTO67" s="153"/>
      <c r="FTP67" s="153"/>
      <c r="FTQ67" s="153"/>
      <c r="FTR67" s="153"/>
      <c r="FTS67" s="153"/>
      <c r="FTT67" s="153"/>
      <c r="FTU67" s="153"/>
      <c r="FTV67" s="153"/>
      <c r="FTW67" s="153"/>
      <c r="FTX67" s="153"/>
      <c r="FTY67" s="153"/>
      <c r="FTZ67" s="153"/>
      <c r="FUA67" s="153"/>
      <c r="FUB67" s="153"/>
      <c r="FUC67" s="153"/>
      <c r="FUD67" s="153"/>
      <c r="FUE67" s="153"/>
      <c r="FUF67" s="153"/>
      <c r="FUG67" s="153"/>
      <c r="FUH67" s="153"/>
      <c r="FUI67" s="153"/>
      <c r="FUJ67" s="153"/>
      <c r="FUK67" s="153"/>
      <c r="FUL67" s="153"/>
      <c r="FUM67" s="153"/>
      <c r="FUN67" s="153"/>
      <c r="FUO67" s="153"/>
      <c r="FUP67" s="153"/>
      <c r="FUQ67" s="153"/>
      <c r="FUR67" s="153"/>
      <c r="FUS67" s="153"/>
      <c r="FUT67" s="153"/>
      <c r="FUU67" s="153"/>
      <c r="FUV67" s="153"/>
      <c r="FUW67" s="153"/>
      <c r="FUX67" s="153"/>
      <c r="FUY67" s="153"/>
      <c r="FUZ67" s="153"/>
      <c r="FVA67" s="153"/>
      <c r="FVB67" s="153"/>
      <c r="FVC67" s="153"/>
      <c r="FVD67" s="153"/>
      <c r="FVE67" s="153"/>
      <c r="FVF67" s="153"/>
      <c r="FVG67" s="153"/>
      <c r="FVH67" s="153"/>
      <c r="FVI67" s="153"/>
      <c r="FVJ67" s="153"/>
      <c r="FVK67" s="153"/>
      <c r="FVL67" s="153"/>
      <c r="FVM67" s="153"/>
      <c r="FVN67" s="153"/>
      <c r="FVO67" s="153"/>
      <c r="FVP67" s="153"/>
      <c r="FVQ67" s="153"/>
      <c r="FVR67" s="153"/>
      <c r="FVS67" s="153"/>
      <c r="FVT67" s="153"/>
      <c r="FVU67" s="153"/>
      <c r="FVV67" s="153"/>
      <c r="FVW67" s="153"/>
      <c r="FVX67" s="153"/>
      <c r="FVY67" s="153"/>
      <c r="FVZ67" s="153"/>
      <c r="FWA67" s="153"/>
      <c r="FWB67" s="153"/>
      <c r="FWC67" s="153"/>
      <c r="FWD67" s="153"/>
      <c r="FWE67" s="153"/>
      <c r="FWF67" s="153"/>
      <c r="FWG67" s="153"/>
      <c r="FWH67" s="153"/>
      <c r="FWI67" s="153"/>
      <c r="FWJ67" s="153"/>
      <c r="FWK67" s="153"/>
      <c r="FWL67" s="153"/>
      <c r="FWM67" s="153"/>
      <c r="FWN67" s="153"/>
      <c r="FWO67" s="153"/>
      <c r="FWP67" s="153"/>
      <c r="FWQ67" s="153"/>
      <c r="FWR67" s="153"/>
      <c r="FWS67" s="153"/>
      <c r="FWT67" s="153"/>
      <c r="FWU67" s="153"/>
      <c r="FWV67" s="153"/>
      <c r="FWW67" s="153"/>
      <c r="FWX67" s="153"/>
      <c r="FWY67" s="153"/>
      <c r="FWZ67" s="153"/>
      <c r="FXA67" s="153"/>
      <c r="FXB67" s="153"/>
      <c r="FXC67" s="153"/>
      <c r="FXD67" s="153"/>
      <c r="FXE67" s="153"/>
      <c r="FXF67" s="153"/>
      <c r="FXG67" s="153"/>
      <c r="FXH67" s="153"/>
      <c r="FXI67" s="153"/>
      <c r="FXJ67" s="153"/>
      <c r="FXK67" s="153"/>
      <c r="FXL67" s="153"/>
      <c r="FXM67" s="153"/>
      <c r="FXN67" s="153"/>
      <c r="FXO67" s="153"/>
      <c r="FXP67" s="153"/>
      <c r="FXQ67" s="153"/>
      <c r="FXR67" s="153"/>
      <c r="FXS67" s="153"/>
      <c r="FXT67" s="153"/>
      <c r="FXU67" s="153"/>
      <c r="FXV67" s="153"/>
      <c r="FXW67" s="153"/>
      <c r="FXX67" s="153"/>
      <c r="FXY67" s="153"/>
      <c r="FXZ67" s="153"/>
      <c r="FYA67" s="153"/>
      <c r="FYB67" s="153"/>
      <c r="FYC67" s="153"/>
      <c r="FYD67" s="153"/>
      <c r="FYE67" s="153"/>
      <c r="FYF67" s="153"/>
      <c r="FYG67" s="153"/>
      <c r="FYH67" s="153"/>
      <c r="FYI67" s="153"/>
      <c r="FYJ67" s="153"/>
      <c r="FYK67" s="153"/>
      <c r="FYL67" s="153"/>
      <c r="FYM67" s="153"/>
      <c r="FYN67" s="153"/>
      <c r="FYO67" s="153"/>
      <c r="FYP67" s="153"/>
      <c r="FYQ67" s="153"/>
      <c r="FYR67" s="153"/>
      <c r="FYS67" s="153"/>
      <c r="FYT67" s="153"/>
      <c r="FYU67" s="153"/>
      <c r="FYV67" s="153"/>
      <c r="FYW67" s="153"/>
      <c r="FYX67" s="153"/>
      <c r="FYY67" s="153"/>
      <c r="FYZ67" s="153"/>
      <c r="FZA67" s="153"/>
      <c r="FZB67" s="153"/>
      <c r="FZC67" s="153"/>
      <c r="FZD67" s="153"/>
      <c r="FZE67" s="153"/>
      <c r="FZF67" s="153"/>
      <c r="FZG67" s="153"/>
      <c r="FZH67" s="153"/>
      <c r="FZI67" s="153"/>
      <c r="FZJ67" s="153"/>
      <c r="FZK67" s="153"/>
      <c r="FZL67" s="153"/>
      <c r="FZM67" s="153"/>
      <c r="FZN67" s="153"/>
      <c r="FZO67" s="153"/>
      <c r="FZP67" s="153"/>
      <c r="FZQ67" s="153"/>
      <c r="FZR67" s="153"/>
      <c r="FZS67" s="153"/>
      <c r="FZT67" s="153"/>
      <c r="FZU67" s="153"/>
      <c r="FZV67" s="153"/>
      <c r="FZW67" s="153"/>
      <c r="FZX67" s="153"/>
      <c r="FZY67" s="153"/>
      <c r="FZZ67" s="153"/>
      <c r="GAA67" s="153"/>
      <c r="GAB67" s="153"/>
      <c r="GAC67" s="153"/>
      <c r="GAD67" s="153"/>
      <c r="GAE67" s="153"/>
      <c r="GAF67" s="153"/>
      <c r="GAG67" s="153"/>
      <c r="GAH67" s="153"/>
      <c r="GAI67" s="153"/>
      <c r="GAJ67" s="153"/>
      <c r="GAK67" s="153"/>
      <c r="GAL67" s="153"/>
      <c r="GAM67" s="153"/>
      <c r="GAN67" s="153"/>
      <c r="GAO67" s="153"/>
      <c r="GAP67" s="153"/>
      <c r="GAQ67" s="153"/>
      <c r="GAR67" s="153"/>
      <c r="GAS67" s="153"/>
      <c r="GAT67" s="153"/>
      <c r="GAU67" s="153"/>
      <c r="GAV67" s="153"/>
      <c r="GAW67" s="153"/>
      <c r="GAX67" s="153"/>
      <c r="GAY67" s="153"/>
      <c r="GAZ67" s="153"/>
      <c r="GBA67" s="153"/>
      <c r="GBB67" s="153"/>
      <c r="GBC67" s="153"/>
      <c r="GBD67" s="153"/>
      <c r="GBE67" s="153"/>
      <c r="GBF67" s="153"/>
      <c r="GBG67" s="153"/>
      <c r="GBH67" s="153"/>
      <c r="GBI67" s="153"/>
      <c r="GBJ67" s="153"/>
      <c r="GBK67" s="153"/>
      <c r="GBL67" s="153"/>
      <c r="GBM67" s="153"/>
      <c r="GBN67" s="153"/>
      <c r="GBO67" s="153"/>
      <c r="GBP67" s="153"/>
      <c r="GBQ67" s="153"/>
      <c r="GBR67" s="153"/>
      <c r="GBS67" s="153"/>
      <c r="GBT67" s="153"/>
      <c r="GBU67" s="153"/>
      <c r="GBV67" s="153"/>
      <c r="GBW67" s="153"/>
      <c r="GBX67" s="153"/>
      <c r="GBY67" s="153"/>
      <c r="GBZ67" s="153"/>
      <c r="GCA67" s="153"/>
      <c r="GCB67" s="153"/>
      <c r="GCC67" s="153"/>
      <c r="GCD67" s="153"/>
      <c r="GCE67" s="153"/>
      <c r="GCF67" s="153"/>
      <c r="GCG67" s="153"/>
      <c r="GCH67" s="153"/>
      <c r="GCI67" s="153"/>
      <c r="GCJ67" s="153"/>
      <c r="GCK67" s="153"/>
      <c r="GCL67" s="153"/>
      <c r="GCM67" s="153"/>
      <c r="GCN67" s="153"/>
      <c r="GCO67" s="153"/>
      <c r="GCP67" s="153"/>
      <c r="GCQ67" s="153"/>
      <c r="GCR67" s="153"/>
      <c r="GCS67" s="153"/>
      <c r="GCT67" s="153"/>
      <c r="GCU67" s="153"/>
      <c r="GCV67" s="153"/>
      <c r="GCW67" s="153"/>
      <c r="GCX67" s="153"/>
      <c r="GCY67" s="153"/>
      <c r="GCZ67" s="153"/>
      <c r="GDA67" s="153"/>
      <c r="GDB67" s="153"/>
      <c r="GDC67" s="153"/>
      <c r="GDD67" s="153"/>
      <c r="GDE67" s="153"/>
      <c r="GDF67" s="153"/>
      <c r="GDG67" s="153"/>
      <c r="GDH67" s="153"/>
      <c r="GDI67" s="153"/>
      <c r="GDJ67" s="153"/>
      <c r="GDK67" s="153"/>
      <c r="GDL67" s="153"/>
      <c r="GDM67" s="153"/>
      <c r="GDN67" s="153"/>
      <c r="GDO67" s="153"/>
      <c r="GDP67" s="153"/>
      <c r="GDQ67" s="153"/>
      <c r="GDR67" s="153"/>
      <c r="GDS67" s="153"/>
      <c r="GDT67" s="153"/>
      <c r="GDU67" s="153"/>
      <c r="GDV67" s="153"/>
      <c r="GDW67" s="153"/>
      <c r="GDX67" s="153"/>
      <c r="GDY67" s="153"/>
      <c r="GDZ67" s="153"/>
      <c r="GEA67" s="153"/>
      <c r="GEB67" s="153"/>
      <c r="GEC67" s="153"/>
      <c r="GED67" s="153"/>
      <c r="GEE67" s="153"/>
      <c r="GEF67" s="153"/>
      <c r="GEG67" s="153"/>
      <c r="GEH67" s="153"/>
      <c r="GEI67" s="153"/>
      <c r="GEJ67" s="153"/>
      <c r="GEK67" s="153"/>
      <c r="GEL67" s="153"/>
      <c r="GEM67" s="153"/>
      <c r="GEN67" s="153"/>
      <c r="GEO67" s="153"/>
      <c r="GEP67" s="153"/>
      <c r="GEQ67" s="153"/>
      <c r="GER67" s="153"/>
      <c r="GES67" s="153"/>
      <c r="GET67" s="153"/>
      <c r="GEU67" s="153"/>
      <c r="GEV67" s="153"/>
      <c r="GEW67" s="153"/>
      <c r="GEX67" s="153"/>
      <c r="GEY67" s="153"/>
      <c r="GEZ67" s="153"/>
      <c r="GFA67" s="153"/>
      <c r="GFB67" s="153"/>
      <c r="GFC67" s="153"/>
      <c r="GFD67" s="153"/>
      <c r="GFE67" s="153"/>
      <c r="GFF67" s="153"/>
      <c r="GFG67" s="153"/>
      <c r="GFH67" s="153"/>
      <c r="GFI67" s="153"/>
      <c r="GFJ67" s="153"/>
      <c r="GFK67" s="153"/>
      <c r="GFL67" s="153"/>
      <c r="GFM67" s="153"/>
      <c r="GFN67" s="153"/>
      <c r="GFO67" s="153"/>
      <c r="GFP67" s="153"/>
      <c r="GFQ67" s="153"/>
      <c r="GFR67" s="153"/>
      <c r="GFS67" s="153"/>
      <c r="GFT67" s="153"/>
      <c r="GFU67" s="153"/>
      <c r="GFV67" s="153"/>
      <c r="GFW67" s="153"/>
      <c r="GFX67" s="153"/>
      <c r="GFY67" s="153"/>
      <c r="GFZ67" s="153"/>
      <c r="GGA67" s="153"/>
      <c r="GGB67" s="153"/>
      <c r="GGC67" s="153"/>
      <c r="GGD67" s="153"/>
      <c r="GGE67" s="153"/>
      <c r="GGF67" s="153"/>
      <c r="GGG67" s="153"/>
      <c r="GGH67" s="153"/>
      <c r="GGI67" s="153"/>
      <c r="GGJ67" s="153"/>
      <c r="GGK67" s="153"/>
      <c r="GGL67" s="153"/>
      <c r="GGM67" s="153"/>
      <c r="GGN67" s="153"/>
      <c r="GGO67" s="153"/>
      <c r="GGP67" s="153"/>
      <c r="GGQ67" s="153"/>
      <c r="GGR67" s="153"/>
      <c r="GGS67" s="153"/>
      <c r="GGT67" s="153"/>
      <c r="GGU67" s="153"/>
      <c r="GGV67" s="153"/>
      <c r="GGW67" s="153"/>
      <c r="GGX67" s="153"/>
      <c r="GGY67" s="153"/>
      <c r="GGZ67" s="153"/>
      <c r="GHA67" s="153"/>
      <c r="GHB67" s="153"/>
      <c r="GHC67" s="153"/>
      <c r="GHD67" s="153"/>
      <c r="GHE67" s="153"/>
      <c r="GHF67" s="153"/>
      <c r="GHG67" s="153"/>
      <c r="GHH67" s="153"/>
      <c r="GHI67" s="153"/>
      <c r="GHJ67" s="153"/>
      <c r="GHK67" s="153"/>
      <c r="GHL67" s="153"/>
      <c r="GHM67" s="153"/>
      <c r="GHN67" s="153"/>
      <c r="GHO67" s="153"/>
      <c r="GHP67" s="153"/>
      <c r="GHQ67" s="153"/>
      <c r="GHR67" s="153"/>
      <c r="GHS67" s="153"/>
      <c r="GHT67" s="153"/>
      <c r="GHU67" s="153"/>
      <c r="GHV67" s="153"/>
      <c r="GHW67" s="153"/>
      <c r="GHX67" s="153"/>
      <c r="GHY67" s="153"/>
      <c r="GHZ67" s="153"/>
      <c r="GIA67" s="153"/>
      <c r="GIB67" s="153"/>
      <c r="GIC67" s="153"/>
      <c r="GID67" s="153"/>
      <c r="GIE67" s="153"/>
      <c r="GIF67" s="153"/>
      <c r="GIG67" s="153"/>
      <c r="GIH67" s="153"/>
      <c r="GII67" s="153"/>
      <c r="GIJ67" s="153"/>
      <c r="GIK67" s="153"/>
      <c r="GIL67" s="153"/>
      <c r="GIM67" s="153"/>
      <c r="GIN67" s="153"/>
      <c r="GIO67" s="153"/>
      <c r="GIP67" s="153"/>
      <c r="GIQ67" s="153"/>
      <c r="GIR67" s="153"/>
      <c r="GIS67" s="153"/>
      <c r="GIT67" s="153"/>
      <c r="GIU67" s="153"/>
      <c r="GIV67" s="153"/>
      <c r="GIW67" s="153"/>
      <c r="GIX67" s="153"/>
      <c r="GIY67" s="153"/>
      <c r="GIZ67" s="153"/>
      <c r="GJA67" s="153"/>
      <c r="GJB67" s="153"/>
      <c r="GJC67" s="153"/>
      <c r="GJD67" s="153"/>
      <c r="GJE67" s="153"/>
      <c r="GJF67" s="153"/>
      <c r="GJG67" s="153"/>
      <c r="GJH67" s="153"/>
      <c r="GJI67" s="153"/>
      <c r="GJJ67" s="153"/>
      <c r="GJK67" s="153"/>
      <c r="GJL67" s="153"/>
      <c r="GJM67" s="153"/>
      <c r="GJN67" s="153"/>
      <c r="GJO67" s="153"/>
      <c r="GJP67" s="153"/>
      <c r="GJQ67" s="153"/>
      <c r="GJR67" s="153"/>
      <c r="GJS67" s="153"/>
      <c r="GJT67" s="153"/>
      <c r="GJU67" s="153"/>
      <c r="GJV67" s="153"/>
      <c r="GJW67" s="153"/>
      <c r="GJX67" s="153"/>
      <c r="GJY67" s="153"/>
      <c r="GJZ67" s="153"/>
      <c r="GKA67" s="153"/>
      <c r="GKB67" s="153"/>
      <c r="GKC67" s="153"/>
      <c r="GKD67" s="153"/>
      <c r="GKE67" s="153"/>
      <c r="GKF67" s="153"/>
      <c r="GKG67" s="153"/>
      <c r="GKH67" s="153"/>
      <c r="GKI67" s="153"/>
      <c r="GKJ67" s="153"/>
      <c r="GKK67" s="153"/>
      <c r="GKL67" s="153"/>
      <c r="GKM67" s="153"/>
      <c r="GKN67" s="153"/>
      <c r="GKO67" s="153"/>
      <c r="GKP67" s="153"/>
      <c r="GKQ67" s="153"/>
      <c r="GKR67" s="153"/>
      <c r="GKS67" s="153"/>
      <c r="GKT67" s="153"/>
      <c r="GKU67" s="153"/>
      <c r="GKV67" s="153"/>
      <c r="GKW67" s="153"/>
      <c r="GKX67" s="153"/>
      <c r="GKY67" s="153"/>
      <c r="GKZ67" s="153"/>
      <c r="GLA67" s="153"/>
      <c r="GLB67" s="153"/>
      <c r="GLC67" s="153"/>
      <c r="GLD67" s="153"/>
      <c r="GLE67" s="153"/>
      <c r="GLF67" s="153"/>
      <c r="GLG67" s="153"/>
      <c r="GLH67" s="153"/>
      <c r="GLI67" s="153"/>
      <c r="GLJ67" s="153"/>
      <c r="GLK67" s="153"/>
      <c r="GLL67" s="153"/>
      <c r="GLM67" s="153"/>
      <c r="GLN67" s="153"/>
      <c r="GLO67" s="153"/>
      <c r="GLP67" s="153"/>
      <c r="GLQ67" s="153"/>
      <c r="GLR67" s="153"/>
      <c r="GLS67" s="153"/>
      <c r="GLT67" s="153"/>
      <c r="GLU67" s="153"/>
      <c r="GLV67" s="153"/>
      <c r="GLW67" s="153"/>
      <c r="GLX67" s="153"/>
      <c r="GLY67" s="153"/>
      <c r="GLZ67" s="153"/>
      <c r="GMA67" s="153"/>
      <c r="GMB67" s="153"/>
      <c r="GMC67" s="153"/>
      <c r="GMD67" s="153"/>
      <c r="GME67" s="153"/>
      <c r="GMF67" s="153"/>
      <c r="GMG67" s="153"/>
      <c r="GMH67" s="153"/>
      <c r="GMI67" s="153"/>
      <c r="GMJ67" s="153"/>
      <c r="GMK67" s="153"/>
      <c r="GML67" s="153"/>
      <c r="GMM67" s="153"/>
      <c r="GMN67" s="153"/>
      <c r="GMO67" s="153"/>
      <c r="GMP67" s="153"/>
      <c r="GMQ67" s="153"/>
      <c r="GMR67" s="153"/>
      <c r="GMS67" s="153"/>
      <c r="GMT67" s="153"/>
      <c r="GMU67" s="153"/>
      <c r="GMV67" s="153"/>
      <c r="GMW67" s="153"/>
      <c r="GMX67" s="153"/>
      <c r="GMY67" s="153"/>
      <c r="GMZ67" s="153"/>
      <c r="GNA67" s="153"/>
      <c r="GNB67" s="153"/>
      <c r="GNC67" s="153"/>
      <c r="GND67" s="153"/>
      <c r="GNE67" s="153"/>
      <c r="GNF67" s="153"/>
      <c r="GNG67" s="153"/>
      <c r="GNH67" s="153"/>
      <c r="GNI67" s="153"/>
      <c r="GNJ67" s="153"/>
      <c r="GNK67" s="153"/>
      <c r="GNL67" s="153"/>
      <c r="GNM67" s="153"/>
      <c r="GNN67" s="153"/>
      <c r="GNO67" s="153"/>
      <c r="GNP67" s="153"/>
      <c r="GNQ67" s="153"/>
      <c r="GNR67" s="153"/>
      <c r="GNS67" s="153"/>
      <c r="GNT67" s="153"/>
      <c r="GNU67" s="153"/>
      <c r="GNV67" s="153"/>
      <c r="GNW67" s="153"/>
      <c r="GNX67" s="153"/>
      <c r="GNY67" s="153"/>
      <c r="GNZ67" s="153"/>
      <c r="GOA67" s="153"/>
      <c r="GOB67" s="153"/>
      <c r="GOC67" s="153"/>
      <c r="GOD67" s="153"/>
      <c r="GOE67" s="153"/>
      <c r="GOF67" s="153"/>
      <c r="GOG67" s="153"/>
      <c r="GOH67" s="153"/>
      <c r="GOI67" s="153"/>
      <c r="GOJ67" s="153"/>
      <c r="GOK67" s="153"/>
      <c r="GOL67" s="153"/>
      <c r="GOM67" s="153"/>
      <c r="GON67" s="153"/>
      <c r="GOO67" s="153"/>
      <c r="GOP67" s="153"/>
      <c r="GOQ67" s="153"/>
      <c r="GOR67" s="153"/>
      <c r="GOS67" s="153"/>
      <c r="GOT67" s="153"/>
      <c r="GOU67" s="153"/>
      <c r="GOV67" s="153"/>
      <c r="GOW67" s="153"/>
      <c r="GOX67" s="153"/>
      <c r="GOY67" s="153"/>
      <c r="GOZ67" s="153"/>
      <c r="GPA67" s="153"/>
      <c r="GPB67" s="153"/>
      <c r="GPC67" s="153"/>
      <c r="GPD67" s="153"/>
      <c r="GPE67" s="153"/>
      <c r="GPF67" s="153"/>
      <c r="GPG67" s="153"/>
      <c r="GPH67" s="153"/>
      <c r="GPI67" s="153"/>
      <c r="GPJ67" s="153"/>
      <c r="GPK67" s="153"/>
      <c r="GPL67" s="153"/>
      <c r="GPM67" s="153"/>
      <c r="GPN67" s="153"/>
      <c r="GPO67" s="153"/>
      <c r="GPP67" s="153"/>
      <c r="GPQ67" s="153"/>
      <c r="GPR67" s="153"/>
      <c r="GPS67" s="153"/>
      <c r="GPT67" s="153"/>
      <c r="GPU67" s="153"/>
      <c r="GPV67" s="153"/>
      <c r="GPW67" s="153"/>
      <c r="GPX67" s="153"/>
      <c r="GPY67" s="153"/>
      <c r="GPZ67" s="153"/>
      <c r="GQA67" s="153"/>
      <c r="GQB67" s="153"/>
      <c r="GQC67" s="153"/>
      <c r="GQD67" s="153"/>
      <c r="GQE67" s="153"/>
      <c r="GQF67" s="153"/>
      <c r="GQG67" s="153"/>
      <c r="GQH67" s="153"/>
      <c r="GQI67" s="153"/>
      <c r="GQJ67" s="153"/>
      <c r="GQK67" s="153"/>
      <c r="GQL67" s="153"/>
      <c r="GQM67" s="153"/>
      <c r="GQN67" s="153"/>
      <c r="GQO67" s="153"/>
      <c r="GQP67" s="153"/>
      <c r="GQQ67" s="153"/>
      <c r="GQR67" s="153"/>
      <c r="GQS67" s="153"/>
      <c r="GQT67" s="153"/>
      <c r="GQU67" s="153"/>
      <c r="GQV67" s="153"/>
      <c r="GQW67" s="153"/>
      <c r="GQX67" s="153"/>
      <c r="GQY67" s="153"/>
      <c r="GQZ67" s="153"/>
      <c r="GRA67" s="153"/>
      <c r="GRB67" s="153"/>
      <c r="GRC67" s="153"/>
      <c r="GRD67" s="153"/>
      <c r="GRE67" s="153"/>
      <c r="GRF67" s="153"/>
      <c r="GRG67" s="153"/>
      <c r="GRH67" s="153"/>
      <c r="GRI67" s="153"/>
      <c r="GRJ67" s="153"/>
      <c r="GRK67" s="153"/>
      <c r="GRL67" s="153"/>
      <c r="GRM67" s="153"/>
      <c r="GRN67" s="153"/>
      <c r="GRO67" s="153"/>
      <c r="GRP67" s="153"/>
      <c r="GRQ67" s="153"/>
      <c r="GRR67" s="153"/>
      <c r="GRS67" s="153"/>
      <c r="GRT67" s="153"/>
      <c r="GRU67" s="153"/>
      <c r="GRV67" s="153"/>
      <c r="GRW67" s="153"/>
      <c r="GRX67" s="153"/>
      <c r="GRY67" s="153"/>
      <c r="GRZ67" s="153"/>
      <c r="GSA67" s="153"/>
      <c r="GSB67" s="153"/>
      <c r="GSC67" s="153"/>
      <c r="GSD67" s="153"/>
      <c r="GSE67" s="153"/>
      <c r="GSF67" s="153"/>
      <c r="GSG67" s="153"/>
      <c r="GSH67" s="153"/>
      <c r="GSI67" s="153"/>
      <c r="GSJ67" s="153"/>
      <c r="GSK67" s="153"/>
      <c r="GSL67" s="153"/>
      <c r="GSM67" s="153"/>
      <c r="GSN67" s="153"/>
      <c r="GSO67" s="153"/>
      <c r="GSP67" s="153"/>
      <c r="GSQ67" s="153"/>
      <c r="GSR67" s="153"/>
      <c r="GSS67" s="153"/>
      <c r="GST67" s="153"/>
      <c r="GSU67" s="153"/>
      <c r="GSV67" s="153"/>
      <c r="GSW67" s="153"/>
      <c r="GSX67" s="153"/>
      <c r="GSY67" s="153"/>
      <c r="GSZ67" s="153"/>
      <c r="GTA67" s="153"/>
      <c r="GTB67" s="153"/>
      <c r="GTC67" s="153"/>
      <c r="GTD67" s="153"/>
      <c r="GTE67" s="153"/>
      <c r="GTF67" s="153"/>
      <c r="GTG67" s="153"/>
      <c r="GTH67" s="153"/>
      <c r="GTI67" s="153"/>
      <c r="GTJ67" s="153"/>
      <c r="GTK67" s="153"/>
      <c r="GTL67" s="153"/>
      <c r="GTM67" s="153"/>
      <c r="GTN67" s="153"/>
      <c r="GTO67" s="153"/>
      <c r="GTP67" s="153"/>
      <c r="GTQ67" s="153"/>
      <c r="GTR67" s="153"/>
      <c r="GTS67" s="153"/>
      <c r="GTT67" s="153"/>
      <c r="GTU67" s="153"/>
      <c r="GTV67" s="153"/>
      <c r="GTW67" s="153"/>
      <c r="GTX67" s="153"/>
      <c r="GTY67" s="153"/>
      <c r="GTZ67" s="153"/>
      <c r="GUA67" s="153"/>
      <c r="GUB67" s="153"/>
      <c r="GUC67" s="153"/>
      <c r="GUD67" s="153"/>
      <c r="GUE67" s="153"/>
      <c r="GUF67" s="153"/>
      <c r="GUG67" s="153"/>
      <c r="GUH67" s="153"/>
      <c r="GUI67" s="153"/>
      <c r="GUJ67" s="153"/>
      <c r="GUK67" s="153"/>
      <c r="GUL67" s="153"/>
      <c r="GUM67" s="153"/>
      <c r="GUN67" s="153"/>
      <c r="GUO67" s="153"/>
      <c r="GUP67" s="153"/>
      <c r="GUQ67" s="153"/>
      <c r="GUR67" s="153"/>
      <c r="GUS67" s="153"/>
      <c r="GUT67" s="153"/>
      <c r="GUU67" s="153"/>
      <c r="GUV67" s="153"/>
      <c r="GUW67" s="153"/>
      <c r="GUX67" s="153"/>
      <c r="GUY67" s="153"/>
      <c r="GUZ67" s="153"/>
      <c r="GVA67" s="153"/>
      <c r="GVB67" s="153"/>
      <c r="GVC67" s="153"/>
      <c r="GVD67" s="153"/>
      <c r="GVE67" s="153"/>
      <c r="GVF67" s="153"/>
      <c r="GVG67" s="153"/>
      <c r="GVH67" s="153"/>
      <c r="GVI67" s="153"/>
      <c r="GVJ67" s="153"/>
      <c r="GVK67" s="153"/>
      <c r="GVL67" s="153"/>
      <c r="GVM67" s="153"/>
      <c r="GVN67" s="153"/>
      <c r="GVO67" s="153"/>
      <c r="GVP67" s="153"/>
      <c r="GVQ67" s="153"/>
      <c r="GVR67" s="153"/>
      <c r="GVS67" s="153"/>
      <c r="GVT67" s="153"/>
      <c r="GVU67" s="153"/>
      <c r="GVV67" s="153"/>
      <c r="GVW67" s="153"/>
      <c r="GVX67" s="153"/>
      <c r="GVY67" s="153"/>
      <c r="GVZ67" s="153"/>
      <c r="GWA67" s="153"/>
      <c r="GWB67" s="153"/>
      <c r="GWC67" s="153"/>
      <c r="GWD67" s="153"/>
      <c r="GWE67" s="153"/>
      <c r="GWF67" s="153"/>
      <c r="GWG67" s="153"/>
      <c r="GWH67" s="153"/>
      <c r="GWI67" s="153"/>
      <c r="GWJ67" s="153"/>
      <c r="GWK67" s="153"/>
      <c r="GWL67" s="153"/>
      <c r="GWM67" s="153"/>
      <c r="GWN67" s="153"/>
      <c r="GWO67" s="153"/>
      <c r="GWP67" s="153"/>
      <c r="GWQ67" s="153"/>
      <c r="GWR67" s="153"/>
      <c r="GWS67" s="153"/>
      <c r="GWT67" s="153"/>
      <c r="GWU67" s="153"/>
      <c r="GWV67" s="153"/>
      <c r="GWW67" s="153"/>
      <c r="GWX67" s="153"/>
      <c r="GWY67" s="153"/>
      <c r="GWZ67" s="153"/>
      <c r="GXA67" s="153"/>
      <c r="GXB67" s="153"/>
      <c r="GXC67" s="153"/>
      <c r="GXD67" s="153"/>
      <c r="GXE67" s="153"/>
      <c r="GXF67" s="153"/>
      <c r="GXG67" s="153"/>
      <c r="GXH67" s="153"/>
      <c r="GXI67" s="153"/>
      <c r="GXJ67" s="153"/>
      <c r="GXK67" s="153"/>
      <c r="GXL67" s="153"/>
      <c r="GXM67" s="153"/>
      <c r="GXN67" s="153"/>
      <c r="GXO67" s="153"/>
      <c r="GXP67" s="153"/>
      <c r="GXQ67" s="153"/>
      <c r="GXR67" s="153"/>
      <c r="GXS67" s="153"/>
      <c r="GXT67" s="153"/>
      <c r="GXU67" s="153"/>
      <c r="GXV67" s="153"/>
      <c r="GXW67" s="153"/>
      <c r="GXX67" s="153"/>
      <c r="GXY67" s="153"/>
      <c r="GXZ67" s="153"/>
      <c r="GYA67" s="153"/>
      <c r="GYB67" s="153"/>
      <c r="GYC67" s="153"/>
      <c r="GYD67" s="153"/>
      <c r="GYE67" s="153"/>
      <c r="GYF67" s="153"/>
      <c r="GYG67" s="153"/>
      <c r="GYH67" s="153"/>
      <c r="GYI67" s="153"/>
      <c r="GYJ67" s="153"/>
      <c r="GYK67" s="153"/>
      <c r="GYL67" s="153"/>
      <c r="GYM67" s="153"/>
      <c r="GYN67" s="153"/>
      <c r="GYO67" s="153"/>
      <c r="GYP67" s="153"/>
      <c r="GYQ67" s="153"/>
      <c r="GYR67" s="153"/>
      <c r="GYS67" s="153"/>
      <c r="GYT67" s="153"/>
      <c r="GYU67" s="153"/>
      <c r="GYV67" s="153"/>
      <c r="GYW67" s="153"/>
      <c r="GYX67" s="153"/>
      <c r="GYY67" s="153"/>
      <c r="GYZ67" s="153"/>
      <c r="GZA67" s="153"/>
      <c r="GZB67" s="153"/>
      <c r="GZC67" s="153"/>
      <c r="GZD67" s="153"/>
      <c r="GZE67" s="153"/>
      <c r="GZF67" s="153"/>
      <c r="GZG67" s="153"/>
      <c r="GZH67" s="153"/>
      <c r="GZI67" s="153"/>
      <c r="GZJ67" s="153"/>
      <c r="GZK67" s="153"/>
      <c r="GZL67" s="153"/>
      <c r="GZM67" s="153"/>
      <c r="GZN67" s="153"/>
      <c r="GZO67" s="153"/>
      <c r="GZP67" s="153"/>
      <c r="GZQ67" s="153"/>
      <c r="GZR67" s="153"/>
      <c r="GZS67" s="153"/>
      <c r="GZT67" s="153"/>
      <c r="GZU67" s="153"/>
      <c r="GZV67" s="153"/>
      <c r="GZW67" s="153"/>
      <c r="GZX67" s="153"/>
      <c r="GZY67" s="153"/>
      <c r="GZZ67" s="153"/>
      <c r="HAA67" s="153"/>
      <c r="HAB67" s="153"/>
      <c r="HAC67" s="153"/>
      <c r="HAD67" s="153"/>
      <c r="HAE67" s="153"/>
      <c r="HAF67" s="153"/>
      <c r="HAG67" s="153"/>
      <c r="HAH67" s="153"/>
      <c r="HAI67" s="153"/>
      <c r="HAJ67" s="153"/>
      <c r="HAK67" s="153"/>
      <c r="HAL67" s="153"/>
      <c r="HAM67" s="153"/>
      <c r="HAN67" s="153"/>
      <c r="HAO67" s="153"/>
      <c r="HAP67" s="153"/>
      <c r="HAQ67" s="153"/>
      <c r="HAR67" s="153"/>
      <c r="HAS67" s="153"/>
      <c r="HAT67" s="153"/>
      <c r="HAU67" s="153"/>
      <c r="HAV67" s="153"/>
      <c r="HAW67" s="153"/>
      <c r="HAX67" s="153"/>
      <c r="HAY67" s="153"/>
      <c r="HAZ67" s="153"/>
      <c r="HBA67" s="153"/>
      <c r="HBB67" s="153"/>
      <c r="HBC67" s="153"/>
      <c r="HBD67" s="153"/>
      <c r="HBE67" s="153"/>
      <c r="HBF67" s="153"/>
      <c r="HBG67" s="153"/>
      <c r="HBH67" s="153"/>
      <c r="HBI67" s="153"/>
      <c r="HBJ67" s="153"/>
      <c r="HBK67" s="153"/>
      <c r="HBL67" s="153"/>
      <c r="HBM67" s="153"/>
      <c r="HBN67" s="153"/>
      <c r="HBO67" s="153"/>
      <c r="HBP67" s="153"/>
      <c r="HBQ67" s="153"/>
      <c r="HBR67" s="153"/>
      <c r="HBS67" s="153"/>
      <c r="HBT67" s="153"/>
      <c r="HBU67" s="153"/>
      <c r="HBV67" s="153"/>
      <c r="HBW67" s="153"/>
      <c r="HBX67" s="153"/>
      <c r="HBY67" s="153"/>
      <c r="HBZ67" s="153"/>
      <c r="HCA67" s="153"/>
      <c r="HCB67" s="153"/>
      <c r="HCC67" s="153"/>
      <c r="HCD67" s="153"/>
      <c r="HCE67" s="153"/>
      <c r="HCF67" s="153"/>
      <c r="HCG67" s="153"/>
      <c r="HCH67" s="153"/>
      <c r="HCI67" s="153"/>
      <c r="HCJ67" s="153"/>
      <c r="HCK67" s="153"/>
      <c r="HCL67" s="153"/>
      <c r="HCM67" s="153"/>
      <c r="HCN67" s="153"/>
      <c r="HCO67" s="153"/>
      <c r="HCP67" s="153"/>
      <c r="HCQ67" s="153"/>
      <c r="HCR67" s="153"/>
      <c r="HCS67" s="153"/>
      <c r="HCT67" s="153"/>
      <c r="HCU67" s="153"/>
      <c r="HCV67" s="153"/>
      <c r="HCW67" s="153"/>
      <c r="HCX67" s="153"/>
      <c r="HCY67" s="153"/>
      <c r="HCZ67" s="153"/>
      <c r="HDA67" s="153"/>
      <c r="HDB67" s="153"/>
      <c r="HDC67" s="153"/>
      <c r="HDD67" s="153"/>
      <c r="HDE67" s="153"/>
      <c r="HDF67" s="153"/>
      <c r="HDG67" s="153"/>
      <c r="HDH67" s="153"/>
      <c r="HDI67" s="153"/>
      <c r="HDJ67" s="153"/>
      <c r="HDK67" s="153"/>
      <c r="HDL67" s="153"/>
      <c r="HDM67" s="153"/>
      <c r="HDN67" s="153"/>
      <c r="HDO67" s="153"/>
      <c r="HDP67" s="153"/>
      <c r="HDQ67" s="153"/>
      <c r="HDR67" s="153"/>
      <c r="HDS67" s="153"/>
      <c r="HDT67" s="153"/>
      <c r="HDU67" s="153"/>
      <c r="HDV67" s="153"/>
      <c r="HDW67" s="153"/>
      <c r="HDX67" s="153"/>
      <c r="HDY67" s="153"/>
      <c r="HDZ67" s="153"/>
      <c r="HEA67" s="153"/>
      <c r="HEB67" s="153"/>
      <c r="HEC67" s="153"/>
      <c r="HED67" s="153"/>
      <c r="HEE67" s="153"/>
      <c r="HEF67" s="153"/>
      <c r="HEG67" s="153"/>
      <c r="HEH67" s="153"/>
      <c r="HEI67" s="153"/>
      <c r="HEJ67" s="153"/>
      <c r="HEK67" s="153"/>
      <c r="HEL67" s="153"/>
      <c r="HEM67" s="153"/>
      <c r="HEN67" s="153"/>
      <c r="HEO67" s="153"/>
      <c r="HEP67" s="153"/>
      <c r="HEQ67" s="153"/>
      <c r="HER67" s="153"/>
      <c r="HES67" s="153"/>
      <c r="HET67" s="153"/>
      <c r="HEU67" s="153"/>
      <c r="HEV67" s="153"/>
      <c r="HEW67" s="153"/>
      <c r="HEX67" s="153"/>
      <c r="HEY67" s="153"/>
      <c r="HEZ67" s="153"/>
      <c r="HFA67" s="153"/>
      <c r="HFB67" s="153"/>
      <c r="HFC67" s="153"/>
      <c r="HFD67" s="153"/>
      <c r="HFE67" s="153"/>
      <c r="HFF67" s="153"/>
      <c r="HFG67" s="153"/>
      <c r="HFH67" s="153"/>
      <c r="HFI67" s="153"/>
      <c r="HFJ67" s="153"/>
      <c r="HFK67" s="153"/>
      <c r="HFL67" s="153"/>
      <c r="HFM67" s="153"/>
      <c r="HFN67" s="153"/>
      <c r="HFO67" s="153"/>
      <c r="HFP67" s="153"/>
      <c r="HFQ67" s="153"/>
      <c r="HFR67" s="153"/>
      <c r="HFS67" s="153"/>
      <c r="HFT67" s="153"/>
      <c r="HFU67" s="153"/>
      <c r="HFV67" s="153"/>
      <c r="HFW67" s="153"/>
      <c r="HFX67" s="153"/>
      <c r="HFY67" s="153"/>
      <c r="HFZ67" s="153"/>
      <c r="HGA67" s="153"/>
      <c r="HGB67" s="153"/>
      <c r="HGC67" s="153"/>
      <c r="HGD67" s="153"/>
      <c r="HGE67" s="153"/>
      <c r="HGF67" s="153"/>
      <c r="HGG67" s="153"/>
      <c r="HGH67" s="153"/>
      <c r="HGI67" s="153"/>
      <c r="HGJ67" s="153"/>
      <c r="HGK67" s="153"/>
      <c r="HGL67" s="153"/>
      <c r="HGM67" s="153"/>
      <c r="HGN67" s="153"/>
      <c r="HGO67" s="153"/>
      <c r="HGP67" s="153"/>
      <c r="HGQ67" s="153"/>
      <c r="HGR67" s="153"/>
      <c r="HGS67" s="153"/>
      <c r="HGT67" s="153"/>
      <c r="HGU67" s="153"/>
      <c r="HGV67" s="153"/>
      <c r="HGW67" s="153"/>
      <c r="HGX67" s="153"/>
      <c r="HGY67" s="153"/>
      <c r="HGZ67" s="153"/>
      <c r="HHA67" s="153"/>
      <c r="HHB67" s="153"/>
      <c r="HHC67" s="153"/>
      <c r="HHD67" s="153"/>
      <c r="HHE67" s="153"/>
      <c r="HHF67" s="153"/>
      <c r="HHG67" s="153"/>
      <c r="HHH67" s="153"/>
      <c r="HHI67" s="153"/>
      <c r="HHJ67" s="153"/>
      <c r="HHK67" s="153"/>
      <c r="HHL67" s="153"/>
      <c r="HHM67" s="153"/>
      <c r="HHN67" s="153"/>
      <c r="HHO67" s="153"/>
      <c r="HHP67" s="153"/>
      <c r="HHQ67" s="153"/>
      <c r="HHR67" s="153"/>
      <c r="HHS67" s="153"/>
      <c r="HHT67" s="153"/>
      <c r="HHU67" s="153"/>
      <c r="HHV67" s="153"/>
      <c r="HHW67" s="153"/>
      <c r="HHX67" s="153"/>
      <c r="HHY67" s="153"/>
      <c r="HHZ67" s="153"/>
      <c r="HIA67" s="153"/>
      <c r="HIB67" s="153"/>
      <c r="HIC67" s="153"/>
      <c r="HID67" s="153"/>
      <c r="HIE67" s="153"/>
      <c r="HIF67" s="153"/>
      <c r="HIG67" s="153"/>
      <c r="HIH67" s="153"/>
      <c r="HII67" s="153"/>
      <c r="HIJ67" s="153"/>
      <c r="HIK67" s="153"/>
      <c r="HIL67" s="153"/>
      <c r="HIM67" s="153"/>
      <c r="HIN67" s="153"/>
      <c r="HIO67" s="153"/>
      <c r="HIP67" s="153"/>
      <c r="HIQ67" s="153"/>
      <c r="HIR67" s="153"/>
      <c r="HIS67" s="153"/>
      <c r="HIT67" s="153"/>
      <c r="HIU67" s="153"/>
      <c r="HIV67" s="153"/>
      <c r="HIW67" s="153"/>
      <c r="HIX67" s="153"/>
      <c r="HIY67" s="153"/>
      <c r="HIZ67" s="153"/>
      <c r="HJA67" s="153"/>
      <c r="HJB67" s="153"/>
      <c r="HJC67" s="153"/>
      <c r="HJD67" s="153"/>
      <c r="HJE67" s="153"/>
      <c r="HJF67" s="153"/>
      <c r="HJG67" s="153"/>
      <c r="HJH67" s="153"/>
      <c r="HJI67" s="153"/>
      <c r="HJJ67" s="153"/>
      <c r="HJK67" s="153"/>
      <c r="HJL67" s="153"/>
      <c r="HJM67" s="153"/>
      <c r="HJN67" s="153"/>
      <c r="HJO67" s="153"/>
      <c r="HJP67" s="153"/>
      <c r="HJQ67" s="153"/>
      <c r="HJR67" s="153"/>
      <c r="HJS67" s="153"/>
      <c r="HJT67" s="153"/>
      <c r="HJU67" s="153"/>
      <c r="HJV67" s="153"/>
      <c r="HJW67" s="153"/>
      <c r="HJX67" s="153"/>
      <c r="HJY67" s="153"/>
      <c r="HJZ67" s="153"/>
      <c r="HKA67" s="153"/>
      <c r="HKB67" s="153"/>
      <c r="HKC67" s="153"/>
      <c r="HKD67" s="153"/>
      <c r="HKE67" s="153"/>
      <c r="HKF67" s="153"/>
      <c r="HKG67" s="153"/>
      <c r="HKH67" s="153"/>
      <c r="HKI67" s="153"/>
      <c r="HKJ67" s="153"/>
      <c r="HKK67" s="153"/>
      <c r="HKL67" s="153"/>
      <c r="HKM67" s="153"/>
      <c r="HKN67" s="153"/>
      <c r="HKO67" s="153"/>
      <c r="HKP67" s="153"/>
      <c r="HKQ67" s="153"/>
      <c r="HKR67" s="153"/>
      <c r="HKS67" s="153"/>
      <c r="HKT67" s="153"/>
      <c r="HKU67" s="153"/>
      <c r="HKV67" s="153"/>
      <c r="HKW67" s="153"/>
      <c r="HKX67" s="153"/>
      <c r="HKY67" s="153"/>
      <c r="HKZ67" s="153"/>
      <c r="HLA67" s="153"/>
      <c r="HLB67" s="153"/>
      <c r="HLC67" s="153"/>
      <c r="HLD67" s="153"/>
      <c r="HLE67" s="153"/>
      <c r="HLF67" s="153"/>
      <c r="HLG67" s="153"/>
      <c r="HLH67" s="153"/>
      <c r="HLI67" s="153"/>
      <c r="HLJ67" s="153"/>
      <c r="HLK67" s="153"/>
      <c r="HLL67" s="153"/>
      <c r="HLM67" s="153"/>
      <c r="HLN67" s="153"/>
      <c r="HLO67" s="153"/>
      <c r="HLP67" s="153"/>
      <c r="HLQ67" s="153"/>
      <c r="HLR67" s="153"/>
      <c r="HLS67" s="153"/>
      <c r="HLT67" s="153"/>
      <c r="HLU67" s="153"/>
      <c r="HLV67" s="153"/>
      <c r="HLW67" s="153"/>
      <c r="HLX67" s="153"/>
      <c r="HLY67" s="153"/>
      <c r="HLZ67" s="153"/>
      <c r="HMA67" s="153"/>
      <c r="HMB67" s="153"/>
      <c r="HMC67" s="153"/>
      <c r="HMD67" s="153"/>
      <c r="HME67" s="153"/>
      <c r="HMF67" s="153"/>
      <c r="HMG67" s="153"/>
      <c r="HMH67" s="153"/>
      <c r="HMI67" s="153"/>
      <c r="HMJ67" s="153"/>
      <c r="HMK67" s="153"/>
      <c r="HML67" s="153"/>
      <c r="HMM67" s="153"/>
      <c r="HMN67" s="153"/>
      <c r="HMO67" s="153"/>
      <c r="HMP67" s="153"/>
      <c r="HMQ67" s="153"/>
      <c r="HMR67" s="153"/>
      <c r="HMS67" s="153"/>
      <c r="HMT67" s="153"/>
      <c r="HMU67" s="153"/>
      <c r="HMV67" s="153"/>
      <c r="HMW67" s="153"/>
      <c r="HMX67" s="153"/>
      <c r="HMY67" s="153"/>
      <c r="HMZ67" s="153"/>
      <c r="HNA67" s="153"/>
      <c r="HNB67" s="153"/>
      <c r="HNC67" s="153"/>
      <c r="HND67" s="153"/>
      <c r="HNE67" s="153"/>
      <c r="HNF67" s="153"/>
      <c r="HNG67" s="153"/>
      <c r="HNH67" s="153"/>
      <c r="HNI67" s="153"/>
      <c r="HNJ67" s="153"/>
      <c r="HNK67" s="153"/>
      <c r="HNL67" s="153"/>
      <c r="HNM67" s="153"/>
      <c r="HNN67" s="153"/>
      <c r="HNO67" s="153"/>
      <c r="HNP67" s="153"/>
      <c r="HNQ67" s="153"/>
      <c r="HNR67" s="153"/>
      <c r="HNS67" s="153"/>
      <c r="HNT67" s="153"/>
      <c r="HNU67" s="153"/>
      <c r="HNV67" s="153"/>
      <c r="HNW67" s="153"/>
      <c r="HNX67" s="153"/>
      <c r="HNY67" s="153"/>
      <c r="HNZ67" s="153"/>
      <c r="HOA67" s="153"/>
      <c r="HOB67" s="153"/>
      <c r="HOC67" s="153"/>
      <c r="HOD67" s="153"/>
      <c r="HOE67" s="153"/>
      <c r="HOF67" s="153"/>
      <c r="HOG67" s="153"/>
      <c r="HOH67" s="153"/>
      <c r="HOI67" s="153"/>
      <c r="HOJ67" s="153"/>
      <c r="HOK67" s="153"/>
      <c r="HOL67" s="153"/>
      <c r="HOM67" s="153"/>
      <c r="HON67" s="153"/>
      <c r="HOO67" s="153"/>
      <c r="HOP67" s="153"/>
      <c r="HOQ67" s="153"/>
      <c r="HOR67" s="153"/>
      <c r="HOS67" s="153"/>
      <c r="HOT67" s="153"/>
      <c r="HOU67" s="153"/>
      <c r="HOV67" s="153"/>
      <c r="HOW67" s="153"/>
      <c r="HOX67" s="153"/>
      <c r="HOY67" s="153"/>
      <c r="HOZ67" s="153"/>
      <c r="HPA67" s="153"/>
      <c r="HPB67" s="153"/>
      <c r="HPC67" s="153"/>
      <c r="HPD67" s="153"/>
      <c r="HPE67" s="153"/>
      <c r="HPF67" s="153"/>
      <c r="HPG67" s="153"/>
      <c r="HPH67" s="153"/>
      <c r="HPI67" s="153"/>
      <c r="HPJ67" s="153"/>
      <c r="HPK67" s="153"/>
      <c r="HPL67" s="153"/>
      <c r="HPM67" s="153"/>
      <c r="HPN67" s="153"/>
      <c r="HPO67" s="153"/>
      <c r="HPP67" s="153"/>
      <c r="HPQ67" s="153"/>
      <c r="HPR67" s="153"/>
      <c r="HPS67" s="153"/>
      <c r="HPT67" s="153"/>
      <c r="HPU67" s="153"/>
      <c r="HPV67" s="153"/>
      <c r="HPW67" s="153"/>
      <c r="HPX67" s="153"/>
      <c r="HPY67" s="153"/>
      <c r="HPZ67" s="153"/>
      <c r="HQA67" s="153"/>
      <c r="HQB67" s="153"/>
      <c r="HQC67" s="153"/>
      <c r="HQD67" s="153"/>
      <c r="HQE67" s="153"/>
      <c r="HQF67" s="153"/>
      <c r="HQG67" s="153"/>
      <c r="HQH67" s="153"/>
      <c r="HQI67" s="153"/>
      <c r="HQJ67" s="153"/>
      <c r="HQK67" s="153"/>
      <c r="HQL67" s="153"/>
      <c r="HQM67" s="153"/>
      <c r="HQN67" s="153"/>
      <c r="HQO67" s="153"/>
      <c r="HQP67" s="153"/>
      <c r="HQQ67" s="153"/>
      <c r="HQR67" s="153"/>
      <c r="HQS67" s="153"/>
      <c r="HQT67" s="153"/>
      <c r="HQU67" s="153"/>
      <c r="HQV67" s="153"/>
      <c r="HQW67" s="153"/>
      <c r="HQX67" s="153"/>
      <c r="HQY67" s="153"/>
      <c r="HQZ67" s="153"/>
      <c r="HRA67" s="153"/>
      <c r="HRB67" s="153"/>
      <c r="HRC67" s="153"/>
      <c r="HRD67" s="153"/>
      <c r="HRE67" s="153"/>
      <c r="HRF67" s="153"/>
      <c r="HRG67" s="153"/>
      <c r="HRH67" s="153"/>
      <c r="HRI67" s="153"/>
      <c r="HRJ67" s="153"/>
      <c r="HRK67" s="153"/>
      <c r="HRL67" s="153"/>
      <c r="HRM67" s="153"/>
      <c r="HRN67" s="153"/>
      <c r="HRO67" s="153"/>
      <c r="HRP67" s="153"/>
      <c r="HRQ67" s="153"/>
      <c r="HRR67" s="153"/>
      <c r="HRS67" s="153"/>
      <c r="HRT67" s="153"/>
      <c r="HRU67" s="153"/>
      <c r="HRV67" s="153"/>
      <c r="HRW67" s="153"/>
      <c r="HRX67" s="153"/>
      <c r="HRY67" s="153"/>
      <c r="HRZ67" s="153"/>
      <c r="HSA67" s="153"/>
      <c r="HSB67" s="153"/>
      <c r="HSC67" s="153"/>
      <c r="HSD67" s="153"/>
      <c r="HSE67" s="153"/>
      <c r="HSF67" s="153"/>
      <c r="HSG67" s="153"/>
      <c r="HSH67" s="153"/>
      <c r="HSI67" s="153"/>
      <c r="HSJ67" s="153"/>
      <c r="HSK67" s="153"/>
      <c r="HSL67" s="153"/>
      <c r="HSM67" s="153"/>
      <c r="HSN67" s="153"/>
      <c r="HSO67" s="153"/>
      <c r="HSP67" s="153"/>
      <c r="HSQ67" s="153"/>
      <c r="HSR67" s="153"/>
      <c r="HSS67" s="153"/>
      <c r="HST67" s="153"/>
      <c r="HSU67" s="153"/>
      <c r="HSV67" s="153"/>
      <c r="HSW67" s="153"/>
      <c r="HSX67" s="153"/>
      <c r="HSY67" s="153"/>
      <c r="HSZ67" s="153"/>
      <c r="HTA67" s="153"/>
      <c r="HTB67" s="153"/>
      <c r="HTC67" s="153"/>
      <c r="HTD67" s="153"/>
      <c r="HTE67" s="153"/>
      <c r="HTF67" s="153"/>
      <c r="HTG67" s="153"/>
      <c r="HTH67" s="153"/>
      <c r="HTI67" s="153"/>
      <c r="HTJ67" s="153"/>
      <c r="HTK67" s="153"/>
      <c r="HTL67" s="153"/>
      <c r="HTM67" s="153"/>
      <c r="HTN67" s="153"/>
      <c r="HTO67" s="153"/>
      <c r="HTP67" s="153"/>
      <c r="HTQ67" s="153"/>
      <c r="HTR67" s="153"/>
      <c r="HTS67" s="153"/>
      <c r="HTT67" s="153"/>
      <c r="HTU67" s="153"/>
      <c r="HTV67" s="153"/>
      <c r="HTW67" s="153"/>
      <c r="HTX67" s="153"/>
      <c r="HTY67" s="153"/>
      <c r="HTZ67" s="153"/>
      <c r="HUA67" s="153"/>
      <c r="HUB67" s="153"/>
      <c r="HUC67" s="153"/>
      <c r="HUD67" s="153"/>
      <c r="HUE67" s="153"/>
      <c r="HUF67" s="153"/>
      <c r="HUG67" s="153"/>
      <c r="HUH67" s="153"/>
      <c r="HUI67" s="153"/>
      <c r="HUJ67" s="153"/>
      <c r="HUK67" s="153"/>
      <c r="HUL67" s="153"/>
      <c r="HUM67" s="153"/>
      <c r="HUN67" s="153"/>
      <c r="HUO67" s="153"/>
      <c r="HUP67" s="153"/>
      <c r="HUQ67" s="153"/>
      <c r="HUR67" s="153"/>
      <c r="HUS67" s="153"/>
      <c r="HUT67" s="153"/>
      <c r="HUU67" s="153"/>
      <c r="HUV67" s="153"/>
      <c r="HUW67" s="153"/>
      <c r="HUX67" s="153"/>
      <c r="HUY67" s="153"/>
      <c r="HUZ67" s="153"/>
      <c r="HVA67" s="153"/>
      <c r="HVB67" s="153"/>
      <c r="HVC67" s="153"/>
      <c r="HVD67" s="153"/>
      <c r="HVE67" s="153"/>
      <c r="HVF67" s="153"/>
      <c r="HVG67" s="153"/>
      <c r="HVH67" s="153"/>
      <c r="HVI67" s="153"/>
      <c r="HVJ67" s="153"/>
      <c r="HVK67" s="153"/>
      <c r="HVL67" s="153"/>
      <c r="HVM67" s="153"/>
      <c r="HVN67" s="153"/>
      <c r="HVO67" s="153"/>
      <c r="HVP67" s="153"/>
      <c r="HVQ67" s="153"/>
      <c r="HVR67" s="153"/>
      <c r="HVS67" s="153"/>
      <c r="HVT67" s="153"/>
      <c r="HVU67" s="153"/>
      <c r="HVV67" s="153"/>
      <c r="HVW67" s="153"/>
      <c r="HVX67" s="153"/>
      <c r="HVY67" s="153"/>
      <c r="HVZ67" s="153"/>
      <c r="HWA67" s="153"/>
      <c r="HWB67" s="153"/>
      <c r="HWC67" s="153"/>
      <c r="HWD67" s="153"/>
      <c r="HWE67" s="153"/>
      <c r="HWF67" s="153"/>
      <c r="HWG67" s="153"/>
      <c r="HWH67" s="153"/>
      <c r="HWI67" s="153"/>
      <c r="HWJ67" s="153"/>
      <c r="HWK67" s="153"/>
      <c r="HWL67" s="153"/>
      <c r="HWM67" s="153"/>
      <c r="HWN67" s="153"/>
      <c r="HWO67" s="153"/>
      <c r="HWP67" s="153"/>
      <c r="HWQ67" s="153"/>
      <c r="HWR67" s="153"/>
      <c r="HWS67" s="153"/>
      <c r="HWT67" s="153"/>
      <c r="HWU67" s="153"/>
      <c r="HWV67" s="153"/>
      <c r="HWW67" s="153"/>
      <c r="HWX67" s="153"/>
      <c r="HWY67" s="153"/>
      <c r="HWZ67" s="153"/>
      <c r="HXA67" s="153"/>
      <c r="HXB67" s="153"/>
      <c r="HXC67" s="153"/>
      <c r="HXD67" s="153"/>
      <c r="HXE67" s="153"/>
      <c r="HXF67" s="153"/>
      <c r="HXG67" s="153"/>
      <c r="HXH67" s="153"/>
      <c r="HXI67" s="153"/>
      <c r="HXJ67" s="153"/>
      <c r="HXK67" s="153"/>
      <c r="HXL67" s="153"/>
      <c r="HXM67" s="153"/>
      <c r="HXN67" s="153"/>
      <c r="HXO67" s="153"/>
      <c r="HXP67" s="153"/>
      <c r="HXQ67" s="153"/>
      <c r="HXR67" s="153"/>
      <c r="HXS67" s="153"/>
      <c r="HXT67" s="153"/>
      <c r="HXU67" s="153"/>
      <c r="HXV67" s="153"/>
      <c r="HXW67" s="153"/>
      <c r="HXX67" s="153"/>
      <c r="HXY67" s="153"/>
      <c r="HXZ67" s="153"/>
      <c r="HYA67" s="153"/>
      <c r="HYB67" s="153"/>
      <c r="HYC67" s="153"/>
      <c r="HYD67" s="153"/>
      <c r="HYE67" s="153"/>
      <c r="HYF67" s="153"/>
      <c r="HYG67" s="153"/>
      <c r="HYH67" s="153"/>
      <c r="HYI67" s="153"/>
      <c r="HYJ67" s="153"/>
      <c r="HYK67" s="153"/>
      <c r="HYL67" s="153"/>
      <c r="HYM67" s="153"/>
      <c r="HYN67" s="153"/>
      <c r="HYO67" s="153"/>
      <c r="HYP67" s="153"/>
      <c r="HYQ67" s="153"/>
      <c r="HYR67" s="153"/>
      <c r="HYS67" s="153"/>
      <c r="HYT67" s="153"/>
      <c r="HYU67" s="153"/>
      <c r="HYV67" s="153"/>
      <c r="HYW67" s="153"/>
      <c r="HYX67" s="153"/>
      <c r="HYY67" s="153"/>
      <c r="HYZ67" s="153"/>
      <c r="HZA67" s="153"/>
      <c r="HZB67" s="153"/>
      <c r="HZC67" s="153"/>
      <c r="HZD67" s="153"/>
      <c r="HZE67" s="153"/>
      <c r="HZF67" s="153"/>
      <c r="HZG67" s="153"/>
      <c r="HZH67" s="153"/>
      <c r="HZI67" s="153"/>
      <c r="HZJ67" s="153"/>
      <c r="HZK67" s="153"/>
      <c r="HZL67" s="153"/>
      <c r="HZM67" s="153"/>
      <c r="HZN67" s="153"/>
      <c r="HZO67" s="153"/>
      <c r="HZP67" s="153"/>
      <c r="HZQ67" s="153"/>
      <c r="HZR67" s="153"/>
      <c r="HZS67" s="153"/>
      <c r="HZT67" s="153"/>
      <c r="HZU67" s="153"/>
      <c r="HZV67" s="153"/>
      <c r="HZW67" s="153"/>
      <c r="HZX67" s="153"/>
      <c r="HZY67" s="153"/>
      <c r="HZZ67" s="153"/>
      <c r="IAA67" s="153"/>
      <c r="IAB67" s="153"/>
      <c r="IAC67" s="153"/>
      <c r="IAD67" s="153"/>
      <c r="IAE67" s="153"/>
      <c r="IAF67" s="153"/>
      <c r="IAG67" s="153"/>
      <c r="IAH67" s="153"/>
      <c r="IAI67" s="153"/>
      <c r="IAJ67" s="153"/>
      <c r="IAK67" s="153"/>
      <c r="IAL67" s="153"/>
      <c r="IAM67" s="153"/>
      <c r="IAN67" s="153"/>
      <c r="IAO67" s="153"/>
      <c r="IAP67" s="153"/>
      <c r="IAQ67" s="153"/>
      <c r="IAR67" s="153"/>
      <c r="IAS67" s="153"/>
      <c r="IAT67" s="153"/>
      <c r="IAU67" s="153"/>
      <c r="IAV67" s="153"/>
      <c r="IAW67" s="153"/>
      <c r="IAX67" s="153"/>
      <c r="IAY67" s="153"/>
      <c r="IAZ67" s="153"/>
      <c r="IBA67" s="153"/>
      <c r="IBB67" s="153"/>
      <c r="IBC67" s="153"/>
      <c r="IBD67" s="153"/>
      <c r="IBE67" s="153"/>
      <c r="IBF67" s="153"/>
      <c r="IBG67" s="153"/>
      <c r="IBH67" s="153"/>
      <c r="IBI67" s="153"/>
      <c r="IBJ67" s="153"/>
      <c r="IBK67" s="153"/>
      <c r="IBL67" s="153"/>
      <c r="IBM67" s="153"/>
      <c r="IBN67" s="153"/>
      <c r="IBO67" s="153"/>
      <c r="IBP67" s="153"/>
      <c r="IBQ67" s="153"/>
      <c r="IBR67" s="153"/>
      <c r="IBS67" s="153"/>
      <c r="IBT67" s="153"/>
      <c r="IBU67" s="153"/>
      <c r="IBV67" s="153"/>
      <c r="IBW67" s="153"/>
      <c r="IBX67" s="153"/>
      <c r="IBY67" s="153"/>
      <c r="IBZ67" s="153"/>
      <c r="ICA67" s="153"/>
      <c r="ICB67" s="153"/>
      <c r="ICC67" s="153"/>
      <c r="ICD67" s="153"/>
      <c r="ICE67" s="153"/>
      <c r="ICF67" s="153"/>
      <c r="ICG67" s="153"/>
      <c r="ICH67" s="153"/>
      <c r="ICI67" s="153"/>
      <c r="ICJ67" s="153"/>
      <c r="ICK67" s="153"/>
      <c r="ICL67" s="153"/>
      <c r="ICM67" s="153"/>
      <c r="ICN67" s="153"/>
      <c r="ICO67" s="153"/>
      <c r="ICP67" s="153"/>
      <c r="ICQ67" s="153"/>
      <c r="ICR67" s="153"/>
      <c r="ICS67" s="153"/>
      <c r="ICT67" s="153"/>
      <c r="ICU67" s="153"/>
      <c r="ICV67" s="153"/>
      <c r="ICW67" s="153"/>
      <c r="ICX67" s="153"/>
      <c r="ICY67" s="153"/>
      <c r="ICZ67" s="153"/>
      <c r="IDA67" s="153"/>
      <c r="IDB67" s="153"/>
      <c r="IDC67" s="153"/>
      <c r="IDD67" s="153"/>
      <c r="IDE67" s="153"/>
      <c r="IDF67" s="153"/>
      <c r="IDG67" s="153"/>
      <c r="IDH67" s="153"/>
      <c r="IDI67" s="153"/>
      <c r="IDJ67" s="153"/>
      <c r="IDK67" s="153"/>
      <c r="IDL67" s="153"/>
      <c r="IDM67" s="153"/>
      <c r="IDN67" s="153"/>
      <c r="IDO67" s="153"/>
      <c r="IDP67" s="153"/>
      <c r="IDQ67" s="153"/>
      <c r="IDR67" s="153"/>
      <c r="IDS67" s="153"/>
      <c r="IDT67" s="153"/>
      <c r="IDU67" s="153"/>
      <c r="IDV67" s="153"/>
      <c r="IDW67" s="153"/>
      <c r="IDX67" s="153"/>
      <c r="IDY67" s="153"/>
      <c r="IDZ67" s="153"/>
      <c r="IEA67" s="153"/>
      <c r="IEB67" s="153"/>
      <c r="IEC67" s="153"/>
      <c r="IED67" s="153"/>
      <c r="IEE67" s="153"/>
      <c r="IEF67" s="153"/>
      <c r="IEG67" s="153"/>
      <c r="IEH67" s="153"/>
      <c r="IEI67" s="153"/>
      <c r="IEJ67" s="153"/>
      <c r="IEK67" s="153"/>
      <c r="IEL67" s="153"/>
      <c r="IEM67" s="153"/>
      <c r="IEN67" s="153"/>
      <c r="IEO67" s="153"/>
      <c r="IEP67" s="153"/>
      <c r="IEQ67" s="153"/>
      <c r="IER67" s="153"/>
      <c r="IES67" s="153"/>
      <c r="IET67" s="153"/>
      <c r="IEU67" s="153"/>
      <c r="IEV67" s="153"/>
      <c r="IEW67" s="153"/>
      <c r="IEX67" s="153"/>
      <c r="IEY67" s="153"/>
      <c r="IEZ67" s="153"/>
      <c r="IFA67" s="153"/>
      <c r="IFB67" s="153"/>
      <c r="IFC67" s="153"/>
      <c r="IFD67" s="153"/>
      <c r="IFE67" s="153"/>
      <c r="IFF67" s="153"/>
      <c r="IFG67" s="153"/>
      <c r="IFH67" s="153"/>
      <c r="IFI67" s="153"/>
      <c r="IFJ67" s="153"/>
      <c r="IFK67" s="153"/>
      <c r="IFL67" s="153"/>
      <c r="IFM67" s="153"/>
      <c r="IFN67" s="153"/>
      <c r="IFO67" s="153"/>
      <c r="IFP67" s="153"/>
      <c r="IFQ67" s="153"/>
      <c r="IFR67" s="153"/>
      <c r="IFS67" s="153"/>
      <c r="IFT67" s="153"/>
      <c r="IFU67" s="153"/>
      <c r="IFV67" s="153"/>
      <c r="IFW67" s="153"/>
      <c r="IFX67" s="153"/>
      <c r="IFY67" s="153"/>
      <c r="IFZ67" s="153"/>
      <c r="IGA67" s="153"/>
      <c r="IGB67" s="153"/>
      <c r="IGC67" s="153"/>
      <c r="IGD67" s="153"/>
      <c r="IGE67" s="153"/>
      <c r="IGF67" s="153"/>
      <c r="IGG67" s="153"/>
      <c r="IGH67" s="153"/>
      <c r="IGI67" s="153"/>
      <c r="IGJ67" s="153"/>
      <c r="IGK67" s="153"/>
      <c r="IGL67" s="153"/>
      <c r="IGM67" s="153"/>
      <c r="IGN67" s="153"/>
      <c r="IGO67" s="153"/>
      <c r="IGP67" s="153"/>
      <c r="IGQ67" s="153"/>
      <c r="IGR67" s="153"/>
      <c r="IGS67" s="153"/>
      <c r="IGT67" s="153"/>
      <c r="IGU67" s="153"/>
      <c r="IGV67" s="153"/>
      <c r="IGW67" s="153"/>
      <c r="IGX67" s="153"/>
      <c r="IGY67" s="153"/>
      <c r="IGZ67" s="153"/>
      <c r="IHA67" s="153"/>
      <c r="IHB67" s="153"/>
      <c r="IHC67" s="153"/>
      <c r="IHD67" s="153"/>
      <c r="IHE67" s="153"/>
      <c r="IHF67" s="153"/>
      <c r="IHG67" s="153"/>
      <c r="IHH67" s="153"/>
      <c r="IHI67" s="153"/>
      <c r="IHJ67" s="153"/>
      <c r="IHK67" s="153"/>
      <c r="IHL67" s="153"/>
      <c r="IHM67" s="153"/>
      <c r="IHN67" s="153"/>
      <c r="IHO67" s="153"/>
      <c r="IHP67" s="153"/>
      <c r="IHQ67" s="153"/>
      <c r="IHR67" s="153"/>
      <c r="IHS67" s="153"/>
      <c r="IHT67" s="153"/>
      <c r="IHU67" s="153"/>
      <c r="IHV67" s="153"/>
      <c r="IHW67" s="153"/>
      <c r="IHX67" s="153"/>
      <c r="IHY67" s="153"/>
      <c r="IHZ67" s="153"/>
      <c r="IIA67" s="153"/>
      <c r="IIB67" s="153"/>
      <c r="IIC67" s="153"/>
      <c r="IID67" s="153"/>
      <c r="IIE67" s="153"/>
      <c r="IIF67" s="153"/>
      <c r="IIG67" s="153"/>
      <c r="IIH67" s="153"/>
      <c r="III67" s="153"/>
      <c r="IIJ67" s="153"/>
      <c r="IIK67" s="153"/>
      <c r="IIL67" s="153"/>
      <c r="IIM67" s="153"/>
      <c r="IIN67" s="153"/>
      <c r="IIO67" s="153"/>
      <c r="IIP67" s="153"/>
      <c r="IIQ67" s="153"/>
      <c r="IIR67" s="153"/>
      <c r="IIS67" s="153"/>
      <c r="IIT67" s="153"/>
      <c r="IIU67" s="153"/>
      <c r="IIV67" s="153"/>
      <c r="IIW67" s="153"/>
      <c r="IIX67" s="153"/>
      <c r="IIY67" s="153"/>
      <c r="IIZ67" s="153"/>
      <c r="IJA67" s="153"/>
      <c r="IJB67" s="153"/>
      <c r="IJC67" s="153"/>
      <c r="IJD67" s="153"/>
      <c r="IJE67" s="153"/>
      <c r="IJF67" s="153"/>
      <c r="IJG67" s="153"/>
      <c r="IJH67" s="153"/>
      <c r="IJI67" s="153"/>
      <c r="IJJ67" s="153"/>
      <c r="IJK67" s="153"/>
      <c r="IJL67" s="153"/>
      <c r="IJM67" s="153"/>
      <c r="IJN67" s="153"/>
      <c r="IJO67" s="153"/>
      <c r="IJP67" s="153"/>
      <c r="IJQ67" s="153"/>
      <c r="IJR67" s="153"/>
      <c r="IJS67" s="153"/>
      <c r="IJT67" s="153"/>
      <c r="IJU67" s="153"/>
      <c r="IJV67" s="153"/>
      <c r="IJW67" s="153"/>
      <c r="IJX67" s="153"/>
      <c r="IJY67" s="153"/>
      <c r="IJZ67" s="153"/>
      <c r="IKA67" s="153"/>
      <c r="IKB67" s="153"/>
      <c r="IKC67" s="153"/>
      <c r="IKD67" s="153"/>
      <c r="IKE67" s="153"/>
      <c r="IKF67" s="153"/>
      <c r="IKG67" s="153"/>
      <c r="IKH67" s="153"/>
      <c r="IKI67" s="153"/>
      <c r="IKJ67" s="153"/>
      <c r="IKK67" s="153"/>
      <c r="IKL67" s="153"/>
      <c r="IKM67" s="153"/>
      <c r="IKN67" s="153"/>
      <c r="IKO67" s="153"/>
      <c r="IKP67" s="153"/>
      <c r="IKQ67" s="153"/>
      <c r="IKR67" s="153"/>
      <c r="IKS67" s="153"/>
      <c r="IKT67" s="153"/>
      <c r="IKU67" s="153"/>
      <c r="IKV67" s="153"/>
      <c r="IKW67" s="153"/>
      <c r="IKX67" s="153"/>
      <c r="IKY67" s="153"/>
      <c r="IKZ67" s="153"/>
      <c r="ILA67" s="153"/>
      <c r="ILB67" s="153"/>
      <c r="ILC67" s="153"/>
      <c r="ILD67" s="153"/>
      <c r="ILE67" s="153"/>
      <c r="ILF67" s="153"/>
      <c r="ILG67" s="153"/>
      <c r="ILH67" s="153"/>
      <c r="ILI67" s="153"/>
      <c r="ILJ67" s="153"/>
      <c r="ILK67" s="153"/>
      <c r="ILL67" s="153"/>
      <c r="ILM67" s="153"/>
      <c r="ILN67" s="153"/>
      <c r="ILO67" s="153"/>
      <c r="ILP67" s="153"/>
      <c r="ILQ67" s="153"/>
      <c r="ILR67" s="153"/>
      <c r="ILS67" s="153"/>
      <c r="ILT67" s="153"/>
      <c r="ILU67" s="153"/>
      <c r="ILV67" s="153"/>
      <c r="ILW67" s="153"/>
      <c r="ILX67" s="153"/>
      <c r="ILY67" s="153"/>
      <c r="ILZ67" s="153"/>
      <c r="IMA67" s="153"/>
      <c r="IMB67" s="153"/>
      <c r="IMC67" s="153"/>
      <c r="IMD67" s="153"/>
      <c r="IME67" s="153"/>
      <c r="IMF67" s="153"/>
      <c r="IMG67" s="153"/>
      <c r="IMH67" s="153"/>
      <c r="IMI67" s="153"/>
      <c r="IMJ67" s="153"/>
      <c r="IMK67" s="153"/>
      <c r="IML67" s="153"/>
      <c r="IMM67" s="153"/>
      <c r="IMN67" s="153"/>
      <c r="IMO67" s="153"/>
      <c r="IMP67" s="153"/>
      <c r="IMQ67" s="153"/>
      <c r="IMR67" s="153"/>
      <c r="IMS67" s="153"/>
      <c r="IMT67" s="153"/>
      <c r="IMU67" s="153"/>
      <c r="IMV67" s="153"/>
      <c r="IMW67" s="153"/>
      <c r="IMX67" s="153"/>
      <c r="IMY67" s="153"/>
      <c r="IMZ67" s="153"/>
      <c r="INA67" s="153"/>
      <c r="INB67" s="153"/>
      <c r="INC67" s="153"/>
      <c r="IND67" s="153"/>
      <c r="INE67" s="153"/>
      <c r="INF67" s="153"/>
      <c r="ING67" s="153"/>
      <c r="INH67" s="153"/>
      <c r="INI67" s="153"/>
      <c r="INJ67" s="153"/>
      <c r="INK67" s="153"/>
      <c r="INL67" s="153"/>
      <c r="INM67" s="153"/>
      <c r="INN67" s="153"/>
      <c r="INO67" s="153"/>
      <c r="INP67" s="153"/>
      <c r="INQ67" s="153"/>
      <c r="INR67" s="153"/>
      <c r="INS67" s="153"/>
      <c r="INT67" s="153"/>
      <c r="INU67" s="153"/>
      <c r="INV67" s="153"/>
      <c r="INW67" s="153"/>
      <c r="INX67" s="153"/>
      <c r="INY67" s="153"/>
      <c r="INZ67" s="153"/>
      <c r="IOA67" s="153"/>
      <c r="IOB67" s="153"/>
      <c r="IOC67" s="153"/>
      <c r="IOD67" s="153"/>
      <c r="IOE67" s="153"/>
      <c r="IOF67" s="153"/>
      <c r="IOG67" s="153"/>
      <c r="IOH67" s="153"/>
      <c r="IOI67" s="153"/>
      <c r="IOJ67" s="153"/>
      <c r="IOK67" s="153"/>
      <c r="IOL67" s="153"/>
      <c r="IOM67" s="153"/>
      <c r="ION67" s="153"/>
      <c r="IOO67" s="153"/>
      <c r="IOP67" s="153"/>
      <c r="IOQ67" s="153"/>
      <c r="IOR67" s="153"/>
      <c r="IOS67" s="153"/>
      <c r="IOT67" s="153"/>
      <c r="IOU67" s="153"/>
      <c r="IOV67" s="153"/>
      <c r="IOW67" s="153"/>
      <c r="IOX67" s="153"/>
      <c r="IOY67" s="153"/>
      <c r="IOZ67" s="153"/>
      <c r="IPA67" s="153"/>
      <c r="IPB67" s="153"/>
      <c r="IPC67" s="153"/>
      <c r="IPD67" s="153"/>
      <c r="IPE67" s="153"/>
      <c r="IPF67" s="153"/>
      <c r="IPG67" s="153"/>
      <c r="IPH67" s="153"/>
      <c r="IPI67" s="153"/>
      <c r="IPJ67" s="153"/>
      <c r="IPK67" s="153"/>
      <c r="IPL67" s="153"/>
      <c r="IPM67" s="153"/>
      <c r="IPN67" s="153"/>
      <c r="IPO67" s="153"/>
      <c r="IPP67" s="153"/>
      <c r="IPQ67" s="153"/>
      <c r="IPR67" s="153"/>
      <c r="IPS67" s="153"/>
      <c r="IPT67" s="153"/>
      <c r="IPU67" s="153"/>
      <c r="IPV67" s="153"/>
      <c r="IPW67" s="153"/>
      <c r="IPX67" s="153"/>
      <c r="IPY67" s="153"/>
      <c r="IPZ67" s="153"/>
      <c r="IQA67" s="153"/>
      <c r="IQB67" s="153"/>
      <c r="IQC67" s="153"/>
      <c r="IQD67" s="153"/>
      <c r="IQE67" s="153"/>
      <c r="IQF67" s="153"/>
      <c r="IQG67" s="153"/>
      <c r="IQH67" s="153"/>
      <c r="IQI67" s="153"/>
      <c r="IQJ67" s="153"/>
      <c r="IQK67" s="153"/>
      <c r="IQL67" s="153"/>
      <c r="IQM67" s="153"/>
      <c r="IQN67" s="153"/>
      <c r="IQO67" s="153"/>
      <c r="IQP67" s="153"/>
      <c r="IQQ67" s="153"/>
      <c r="IQR67" s="153"/>
      <c r="IQS67" s="153"/>
      <c r="IQT67" s="153"/>
      <c r="IQU67" s="153"/>
      <c r="IQV67" s="153"/>
      <c r="IQW67" s="153"/>
      <c r="IQX67" s="153"/>
      <c r="IQY67" s="153"/>
      <c r="IQZ67" s="153"/>
      <c r="IRA67" s="153"/>
      <c r="IRB67" s="153"/>
      <c r="IRC67" s="153"/>
      <c r="IRD67" s="153"/>
      <c r="IRE67" s="153"/>
      <c r="IRF67" s="153"/>
      <c r="IRG67" s="153"/>
      <c r="IRH67" s="153"/>
      <c r="IRI67" s="153"/>
      <c r="IRJ67" s="153"/>
      <c r="IRK67" s="153"/>
      <c r="IRL67" s="153"/>
      <c r="IRM67" s="153"/>
      <c r="IRN67" s="153"/>
      <c r="IRO67" s="153"/>
      <c r="IRP67" s="153"/>
      <c r="IRQ67" s="153"/>
      <c r="IRR67" s="153"/>
      <c r="IRS67" s="153"/>
      <c r="IRT67" s="153"/>
      <c r="IRU67" s="153"/>
      <c r="IRV67" s="153"/>
      <c r="IRW67" s="153"/>
      <c r="IRX67" s="153"/>
      <c r="IRY67" s="153"/>
      <c r="IRZ67" s="153"/>
      <c r="ISA67" s="153"/>
      <c r="ISB67" s="153"/>
      <c r="ISC67" s="153"/>
      <c r="ISD67" s="153"/>
      <c r="ISE67" s="153"/>
      <c r="ISF67" s="153"/>
      <c r="ISG67" s="153"/>
      <c r="ISH67" s="153"/>
      <c r="ISI67" s="153"/>
      <c r="ISJ67" s="153"/>
      <c r="ISK67" s="153"/>
      <c r="ISL67" s="153"/>
      <c r="ISM67" s="153"/>
      <c r="ISN67" s="153"/>
      <c r="ISO67" s="153"/>
      <c r="ISP67" s="153"/>
      <c r="ISQ67" s="153"/>
      <c r="ISR67" s="153"/>
      <c r="ISS67" s="153"/>
      <c r="IST67" s="153"/>
      <c r="ISU67" s="153"/>
      <c r="ISV67" s="153"/>
      <c r="ISW67" s="153"/>
      <c r="ISX67" s="153"/>
      <c r="ISY67" s="153"/>
      <c r="ISZ67" s="153"/>
      <c r="ITA67" s="153"/>
      <c r="ITB67" s="153"/>
      <c r="ITC67" s="153"/>
      <c r="ITD67" s="153"/>
      <c r="ITE67" s="153"/>
      <c r="ITF67" s="153"/>
      <c r="ITG67" s="153"/>
      <c r="ITH67" s="153"/>
      <c r="ITI67" s="153"/>
      <c r="ITJ67" s="153"/>
      <c r="ITK67" s="153"/>
      <c r="ITL67" s="153"/>
      <c r="ITM67" s="153"/>
      <c r="ITN67" s="153"/>
      <c r="ITO67" s="153"/>
      <c r="ITP67" s="153"/>
      <c r="ITQ67" s="153"/>
      <c r="ITR67" s="153"/>
      <c r="ITS67" s="153"/>
      <c r="ITT67" s="153"/>
      <c r="ITU67" s="153"/>
      <c r="ITV67" s="153"/>
      <c r="ITW67" s="153"/>
      <c r="ITX67" s="153"/>
      <c r="ITY67" s="153"/>
      <c r="ITZ67" s="153"/>
      <c r="IUA67" s="153"/>
      <c r="IUB67" s="153"/>
      <c r="IUC67" s="153"/>
      <c r="IUD67" s="153"/>
      <c r="IUE67" s="153"/>
      <c r="IUF67" s="153"/>
      <c r="IUG67" s="153"/>
      <c r="IUH67" s="153"/>
      <c r="IUI67" s="153"/>
      <c r="IUJ67" s="153"/>
      <c r="IUK67" s="153"/>
      <c r="IUL67" s="153"/>
      <c r="IUM67" s="153"/>
      <c r="IUN67" s="153"/>
      <c r="IUO67" s="153"/>
      <c r="IUP67" s="153"/>
      <c r="IUQ67" s="153"/>
      <c r="IUR67" s="153"/>
      <c r="IUS67" s="153"/>
      <c r="IUT67" s="153"/>
      <c r="IUU67" s="153"/>
      <c r="IUV67" s="153"/>
      <c r="IUW67" s="153"/>
      <c r="IUX67" s="153"/>
      <c r="IUY67" s="153"/>
      <c r="IUZ67" s="153"/>
      <c r="IVA67" s="153"/>
      <c r="IVB67" s="153"/>
      <c r="IVC67" s="153"/>
      <c r="IVD67" s="153"/>
      <c r="IVE67" s="153"/>
      <c r="IVF67" s="153"/>
      <c r="IVG67" s="153"/>
      <c r="IVH67" s="153"/>
      <c r="IVI67" s="153"/>
      <c r="IVJ67" s="153"/>
      <c r="IVK67" s="153"/>
      <c r="IVL67" s="153"/>
      <c r="IVM67" s="153"/>
      <c r="IVN67" s="153"/>
      <c r="IVO67" s="153"/>
      <c r="IVP67" s="153"/>
      <c r="IVQ67" s="153"/>
      <c r="IVR67" s="153"/>
      <c r="IVS67" s="153"/>
      <c r="IVT67" s="153"/>
      <c r="IVU67" s="153"/>
      <c r="IVV67" s="153"/>
      <c r="IVW67" s="153"/>
      <c r="IVX67" s="153"/>
      <c r="IVY67" s="153"/>
      <c r="IVZ67" s="153"/>
      <c r="IWA67" s="153"/>
      <c r="IWB67" s="153"/>
      <c r="IWC67" s="153"/>
      <c r="IWD67" s="153"/>
      <c r="IWE67" s="153"/>
      <c r="IWF67" s="153"/>
      <c r="IWG67" s="153"/>
      <c r="IWH67" s="153"/>
      <c r="IWI67" s="153"/>
      <c r="IWJ67" s="153"/>
      <c r="IWK67" s="153"/>
      <c r="IWL67" s="153"/>
      <c r="IWM67" s="153"/>
      <c r="IWN67" s="153"/>
      <c r="IWO67" s="153"/>
      <c r="IWP67" s="153"/>
      <c r="IWQ67" s="153"/>
      <c r="IWR67" s="153"/>
      <c r="IWS67" s="153"/>
      <c r="IWT67" s="153"/>
      <c r="IWU67" s="153"/>
      <c r="IWV67" s="153"/>
      <c r="IWW67" s="153"/>
      <c r="IWX67" s="153"/>
      <c r="IWY67" s="153"/>
      <c r="IWZ67" s="153"/>
      <c r="IXA67" s="153"/>
      <c r="IXB67" s="153"/>
      <c r="IXC67" s="153"/>
      <c r="IXD67" s="153"/>
      <c r="IXE67" s="153"/>
      <c r="IXF67" s="153"/>
      <c r="IXG67" s="153"/>
      <c r="IXH67" s="153"/>
      <c r="IXI67" s="153"/>
      <c r="IXJ67" s="153"/>
      <c r="IXK67" s="153"/>
      <c r="IXL67" s="153"/>
      <c r="IXM67" s="153"/>
      <c r="IXN67" s="153"/>
      <c r="IXO67" s="153"/>
      <c r="IXP67" s="153"/>
      <c r="IXQ67" s="153"/>
      <c r="IXR67" s="153"/>
      <c r="IXS67" s="153"/>
      <c r="IXT67" s="153"/>
      <c r="IXU67" s="153"/>
      <c r="IXV67" s="153"/>
      <c r="IXW67" s="153"/>
      <c r="IXX67" s="153"/>
      <c r="IXY67" s="153"/>
      <c r="IXZ67" s="153"/>
      <c r="IYA67" s="153"/>
      <c r="IYB67" s="153"/>
      <c r="IYC67" s="153"/>
      <c r="IYD67" s="153"/>
      <c r="IYE67" s="153"/>
      <c r="IYF67" s="153"/>
      <c r="IYG67" s="153"/>
      <c r="IYH67" s="153"/>
      <c r="IYI67" s="153"/>
      <c r="IYJ67" s="153"/>
      <c r="IYK67" s="153"/>
      <c r="IYL67" s="153"/>
      <c r="IYM67" s="153"/>
      <c r="IYN67" s="153"/>
      <c r="IYO67" s="153"/>
      <c r="IYP67" s="153"/>
      <c r="IYQ67" s="153"/>
      <c r="IYR67" s="153"/>
      <c r="IYS67" s="153"/>
      <c r="IYT67" s="153"/>
      <c r="IYU67" s="153"/>
      <c r="IYV67" s="153"/>
      <c r="IYW67" s="153"/>
      <c r="IYX67" s="153"/>
      <c r="IYY67" s="153"/>
      <c r="IYZ67" s="153"/>
      <c r="IZA67" s="153"/>
      <c r="IZB67" s="153"/>
      <c r="IZC67" s="153"/>
      <c r="IZD67" s="153"/>
      <c r="IZE67" s="153"/>
      <c r="IZF67" s="153"/>
      <c r="IZG67" s="153"/>
      <c r="IZH67" s="153"/>
      <c r="IZI67" s="153"/>
      <c r="IZJ67" s="153"/>
      <c r="IZK67" s="153"/>
      <c r="IZL67" s="153"/>
      <c r="IZM67" s="153"/>
      <c r="IZN67" s="153"/>
      <c r="IZO67" s="153"/>
      <c r="IZP67" s="153"/>
      <c r="IZQ67" s="153"/>
      <c r="IZR67" s="153"/>
      <c r="IZS67" s="153"/>
      <c r="IZT67" s="153"/>
      <c r="IZU67" s="153"/>
      <c r="IZV67" s="153"/>
      <c r="IZW67" s="153"/>
      <c r="IZX67" s="153"/>
      <c r="IZY67" s="153"/>
      <c r="IZZ67" s="153"/>
      <c r="JAA67" s="153"/>
      <c r="JAB67" s="153"/>
      <c r="JAC67" s="153"/>
      <c r="JAD67" s="153"/>
      <c r="JAE67" s="153"/>
      <c r="JAF67" s="153"/>
      <c r="JAG67" s="153"/>
      <c r="JAH67" s="153"/>
      <c r="JAI67" s="153"/>
      <c r="JAJ67" s="153"/>
      <c r="JAK67" s="153"/>
      <c r="JAL67" s="153"/>
      <c r="JAM67" s="153"/>
      <c r="JAN67" s="153"/>
      <c r="JAO67" s="153"/>
      <c r="JAP67" s="153"/>
      <c r="JAQ67" s="153"/>
      <c r="JAR67" s="153"/>
      <c r="JAS67" s="153"/>
      <c r="JAT67" s="153"/>
      <c r="JAU67" s="153"/>
      <c r="JAV67" s="153"/>
      <c r="JAW67" s="153"/>
      <c r="JAX67" s="153"/>
      <c r="JAY67" s="153"/>
      <c r="JAZ67" s="153"/>
      <c r="JBA67" s="153"/>
      <c r="JBB67" s="153"/>
      <c r="JBC67" s="153"/>
      <c r="JBD67" s="153"/>
      <c r="JBE67" s="153"/>
      <c r="JBF67" s="153"/>
      <c r="JBG67" s="153"/>
      <c r="JBH67" s="153"/>
      <c r="JBI67" s="153"/>
      <c r="JBJ67" s="153"/>
      <c r="JBK67" s="153"/>
      <c r="JBL67" s="153"/>
      <c r="JBM67" s="153"/>
      <c r="JBN67" s="153"/>
      <c r="JBO67" s="153"/>
      <c r="JBP67" s="153"/>
      <c r="JBQ67" s="153"/>
      <c r="JBR67" s="153"/>
      <c r="JBS67" s="153"/>
      <c r="JBT67" s="153"/>
      <c r="JBU67" s="153"/>
      <c r="JBV67" s="153"/>
      <c r="JBW67" s="153"/>
      <c r="JBX67" s="153"/>
      <c r="JBY67" s="153"/>
      <c r="JBZ67" s="153"/>
      <c r="JCA67" s="153"/>
      <c r="JCB67" s="153"/>
      <c r="JCC67" s="153"/>
      <c r="JCD67" s="153"/>
      <c r="JCE67" s="153"/>
      <c r="JCF67" s="153"/>
      <c r="JCG67" s="153"/>
      <c r="JCH67" s="153"/>
      <c r="JCI67" s="153"/>
      <c r="JCJ67" s="153"/>
      <c r="JCK67" s="153"/>
      <c r="JCL67" s="153"/>
      <c r="JCM67" s="153"/>
      <c r="JCN67" s="153"/>
      <c r="JCO67" s="153"/>
      <c r="JCP67" s="153"/>
      <c r="JCQ67" s="153"/>
      <c r="JCR67" s="153"/>
      <c r="JCS67" s="153"/>
      <c r="JCT67" s="153"/>
      <c r="JCU67" s="153"/>
      <c r="JCV67" s="153"/>
      <c r="JCW67" s="153"/>
      <c r="JCX67" s="153"/>
      <c r="JCY67" s="153"/>
      <c r="JCZ67" s="153"/>
      <c r="JDA67" s="153"/>
      <c r="JDB67" s="153"/>
      <c r="JDC67" s="153"/>
      <c r="JDD67" s="153"/>
      <c r="JDE67" s="153"/>
      <c r="JDF67" s="153"/>
      <c r="JDG67" s="153"/>
      <c r="JDH67" s="153"/>
      <c r="JDI67" s="153"/>
      <c r="JDJ67" s="153"/>
      <c r="JDK67" s="153"/>
      <c r="JDL67" s="153"/>
      <c r="JDM67" s="153"/>
      <c r="JDN67" s="153"/>
      <c r="JDO67" s="153"/>
      <c r="JDP67" s="153"/>
      <c r="JDQ67" s="153"/>
      <c r="JDR67" s="153"/>
      <c r="JDS67" s="153"/>
      <c r="JDT67" s="153"/>
      <c r="JDU67" s="153"/>
      <c r="JDV67" s="153"/>
      <c r="JDW67" s="153"/>
      <c r="JDX67" s="153"/>
      <c r="JDY67" s="153"/>
      <c r="JDZ67" s="153"/>
      <c r="JEA67" s="153"/>
      <c r="JEB67" s="153"/>
      <c r="JEC67" s="153"/>
      <c r="JED67" s="153"/>
      <c r="JEE67" s="153"/>
      <c r="JEF67" s="153"/>
      <c r="JEG67" s="153"/>
      <c r="JEH67" s="153"/>
      <c r="JEI67" s="153"/>
      <c r="JEJ67" s="153"/>
      <c r="JEK67" s="153"/>
      <c r="JEL67" s="153"/>
      <c r="JEM67" s="153"/>
      <c r="JEN67" s="153"/>
      <c r="JEO67" s="153"/>
      <c r="JEP67" s="153"/>
      <c r="JEQ67" s="153"/>
      <c r="JER67" s="153"/>
      <c r="JES67" s="153"/>
      <c r="JET67" s="153"/>
      <c r="JEU67" s="153"/>
      <c r="JEV67" s="153"/>
      <c r="JEW67" s="153"/>
      <c r="JEX67" s="153"/>
      <c r="JEY67" s="153"/>
      <c r="JEZ67" s="153"/>
      <c r="JFA67" s="153"/>
      <c r="JFB67" s="153"/>
      <c r="JFC67" s="153"/>
      <c r="JFD67" s="153"/>
      <c r="JFE67" s="153"/>
      <c r="JFF67" s="153"/>
      <c r="JFG67" s="153"/>
      <c r="JFH67" s="153"/>
      <c r="JFI67" s="153"/>
      <c r="JFJ67" s="153"/>
      <c r="JFK67" s="153"/>
      <c r="JFL67" s="153"/>
      <c r="JFM67" s="153"/>
      <c r="JFN67" s="153"/>
      <c r="JFO67" s="153"/>
      <c r="JFP67" s="153"/>
      <c r="JFQ67" s="153"/>
      <c r="JFR67" s="153"/>
      <c r="JFS67" s="153"/>
      <c r="JFT67" s="153"/>
      <c r="JFU67" s="153"/>
      <c r="JFV67" s="153"/>
      <c r="JFW67" s="153"/>
      <c r="JFX67" s="153"/>
      <c r="JFY67" s="153"/>
      <c r="JFZ67" s="153"/>
      <c r="JGA67" s="153"/>
      <c r="JGB67" s="153"/>
      <c r="JGC67" s="153"/>
      <c r="JGD67" s="153"/>
      <c r="JGE67" s="153"/>
      <c r="JGF67" s="153"/>
      <c r="JGG67" s="153"/>
      <c r="JGH67" s="153"/>
      <c r="JGI67" s="153"/>
      <c r="JGJ67" s="153"/>
      <c r="JGK67" s="153"/>
      <c r="JGL67" s="153"/>
      <c r="JGM67" s="153"/>
      <c r="JGN67" s="153"/>
      <c r="JGO67" s="153"/>
      <c r="JGP67" s="153"/>
      <c r="JGQ67" s="153"/>
      <c r="JGR67" s="153"/>
      <c r="JGS67" s="153"/>
      <c r="JGT67" s="153"/>
      <c r="JGU67" s="153"/>
      <c r="JGV67" s="153"/>
      <c r="JGW67" s="153"/>
      <c r="JGX67" s="153"/>
      <c r="JGY67" s="153"/>
      <c r="JGZ67" s="153"/>
      <c r="JHA67" s="153"/>
      <c r="JHB67" s="153"/>
      <c r="JHC67" s="153"/>
      <c r="JHD67" s="153"/>
      <c r="JHE67" s="153"/>
      <c r="JHF67" s="153"/>
      <c r="JHG67" s="153"/>
      <c r="JHH67" s="153"/>
      <c r="JHI67" s="153"/>
      <c r="JHJ67" s="153"/>
      <c r="JHK67" s="153"/>
      <c r="JHL67" s="153"/>
      <c r="JHM67" s="153"/>
      <c r="JHN67" s="153"/>
      <c r="JHO67" s="153"/>
      <c r="JHP67" s="153"/>
      <c r="JHQ67" s="153"/>
      <c r="JHR67" s="153"/>
      <c r="JHS67" s="153"/>
      <c r="JHT67" s="153"/>
      <c r="JHU67" s="153"/>
      <c r="JHV67" s="153"/>
      <c r="JHW67" s="153"/>
      <c r="JHX67" s="153"/>
      <c r="JHY67" s="153"/>
      <c r="JHZ67" s="153"/>
      <c r="JIA67" s="153"/>
      <c r="JIB67" s="153"/>
      <c r="JIC67" s="153"/>
      <c r="JID67" s="153"/>
      <c r="JIE67" s="153"/>
      <c r="JIF67" s="153"/>
      <c r="JIG67" s="153"/>
      <c r="JIH67" s="153"/>
      <c r="JII67" s="153"/>
      <c r="JIJ67" s="153"/>
      <c r="JIK67" s="153"/>
      <c r="JIL67" s="153"/>
      <c r="JIM67" s="153"/>
      <c r="JIN67" s="153"/>
      <c r="JIO67" s="153"/>
      <c r="JIP67" s="153"/>
      <c r="JIQ67" s="153"/>
      <c r="JIR67" s="153"/>
      <c r="JIS67" s="153"/>
      <c r="JIT67" s="153"/>
      <c r="JIU67" s="153"/>
      <c r="JIV67" s="153"/>
      <c r="JIW67" s="153"/>
      <c r="JIX67" s="153"/>
      <c r="JIY67" s="153"/>
      <c r="JIZ67" s="153"/>
      <c r="JJA67" s="153"/>
      <c r="JJB67" s="153"/>
      <c r="JJC67" s="153"/>
      <c r="JJD67" s="153"/>
      <c r="JJE67" s="153"/>
      <c r="JJF67" s="153"/>
      <c r="JJG67" s="153"/>
      <c r="JJH67" s="153"/>
      <c r="JJI67" s="153"/>
      <c r="JJJ67" s="153"/>
      <c r="JJK67" s="153"/>
      <c r="JJL67" s="153"/>
      <c r="JJM67" s="153"/>
      <c r="JJN67" s="153"/>
      <c r="JJO67" s="153"/>
      <c r="JJP67" s="153"/>
      <c r="JJQ67" s="153"/>
      <c r="JJR67" s="153"/>
      <c r="JJS67" s="153"/>
      <c r="JJT67" s="153"/>
      <c r="JJU67" s="153"/>
      <c r="JJV67" s="153"/>
      <c r="JJW67" s="153"/>
      <c r="JJX67" s="153"/>
      <c r="JJY67" s="153"/>
      <c r="JJZ67" s="153"/>
      <c r="JKA67" s="153"/>
      <c r="JKB67" s="153"/>
      <c r="JKC67" s="153"/>
      <c r="JKD67" s="153"/>
      <c r="JKE67" s="153"/>
      <c r="JKF67" s="153"/>
      <c r="JKG67" s="153"/>
      <c r="JKH67" s="153"/>
      <c r="JKI67" s="153"/>
      <c r="JKJ67" s="153"/>
      <c r="JKK67" s="153"/>
      <c r="JKL67" s="153"/>
      <c r="JKM67" s="153"/>
      <c r="JKN67" s="153"/>
      <c r="JKO67" s="153"/>
      <c r="JKP67" s="153"/>
      <c r="JKQ67" s="153"/>
      <c r="JKR67" s="153"/>
      <c r="JKS67" s="153"/>
      <c r="JKT67" s="153"/>
      <c r="JKU67" s="153"/>
      <c r="JKV67" s="153"/>
      <c r="JKW67" s="153"/>
      <c r="JKX67" s="153"/>
      <c r="JKY67" s="153"/>
      <c r="JKZ67" s="153"/>
      <c r="JLA67" s="153"/>
      <c r="JLB67" s="153"/>
      <c r="JLC67" s="153"/>
      <c r="JLD67" s="153"/>
      <c r="JLE67" s="153"/>
      <c r="JLF67" s="153"/>
      <c r="JLG67" s="153"/>
      <c r="JLH67" s="153"/>
      <c r="JLI67" s="153"/>
      <c r="JLJ67" s="153"/>
      <c r="JLK67" s="153"/>
      <c r="JLL67" s="153"/>
      <c r="JLM67" s="153"/>
      <c r="JLN67" s="153"/>
      <c r="JLO67" s="153"/>
      <c r="JLP67" s="153"/>
      <c r="JLQ67" s="153"/>
      <c r="JLR67" s="153"/>
      <c r="JLS67" s="153"/>
      <c r="JLT67" s="153"/>
      <c r="JLU67" s="153"/>
      <c r="JLV67" s="153"/>
      <c r="JLW67" s="153"/>
      <c r="JLX67" s="153"/>
      <c r="JLY67" s="153"/>
      <c r="JLZ67" s="153"/>
      <c r="JMA67" s="153"/>
      <c r="JMB67" s="153"/>
      <c r="JMC67" s="153"/>
      <c r="JMD67" s="153"/>
      <c r="JME67" s="153"/>
      <c r="JMF67" s="153"/>
      <c r="JMG67" s="153"/>
      <c r="JMH67" s="153"/>
      <c r="JMI67" s="153"/>
      <c r="JMJ67" s="153"/>
      <c r="JMK67" s="153"/>
      <c r="JML67" s="153"/>
      <c r="JMM67" s="153"/>
      <c r="JMN67" s="153"/>
      <c r="JMO67" s="153"/>
      <c r="JMP67" s="153"/>
      <c r="JMQ67" s="153"/>
      <c r="JMR67" s="153"/>
      <c r="JMS67" s="153"/>
      <c r="JMT67" s="153"/>
      <c r="JMU67" s="153"/>
      <c r="JMV67" s="153"/>
      <c r="JMW67" s="153"/>
      <c r="JMX67" s="153"/>
      <c r="JMY67" s="153"/>
      <c r="JMZ67" s="153"/>
      <c r="JNA67" s="153"/>
      <c r="JNB67" s="153"/>
      <c r="JNC67" s="153"/>
      <c r="JND67" s="153"/>
      <c r="JNE67" s="153"/>
      <c r="JNF67" s="153"/>
      <c r="JNG67" s="153"/>
      <c r="JNH67" s="153"/>
      <c r="JNI67" s="153"/>
      <c r="JNJ67" s="153"/>
      <c r="JNK67" s="153"/>
      <c r="JNL67" s="153"/>
      <c r="JNM67" s="153"/>
      <c r="JNN67" s="153"/>
      <c r="JNO67" s="153"/>
      <c r="JNP67" s="153"/>
      <c r="JNQ67" s="153"/>
      <c r="JNR67" s="153"/>
      <c r="JNS67" s="153"/>
      <c r="JNT67" s="153"/>
      <c r="JNU67" s="153"/>
      <c r="JNV67" s="153"/>
      <c r="JNW67" s="153"/>
      <c r="JNX67" s="153"/>
      <c r="JNY67" s="153"/>
      <c r="JNZ67" s="153"/>
      <c r="JOA67" s="153"/>
      <c r="JOB67" s="153"/>
      <c r="JOC67" s="153"/>
      <c r="JOD67" s="153"/>
      <c r="JOE67" s="153"/>
      <c r="JOF67" s="153"/>
      <c r="JOG67" s="153"/>
      <c r="JOH67" s="153"/>
      <c r="JOI67" s="153"/>
      <c r="JOJ67" s="153"/>
      <c r="JOK67" s="153"/>
      <c r="JOL67" s="153"/>
      <c r="JOM67" s="153"/>
      <c r="JON67" s="153"/>
      <c r="JOO67" s="153"/>
      <c r="JOP67" s="153"/>
      <c r="JOQ67" s="153"/>
      <c r="JOR67" s="153"/>
      <c r="JOS67" s="153"/>
      <c r="JOT67" s="153"/>
      <c r="JOU67" s="153"/>
      <c r="JOV67" s="153"/>
      <c r="JOW67" s="153"/>
      <c r="JOX67" s="153"/>
      <c r="JOY67" s="153"/>
      <c r="JOZ67" s="153"/>
      <c r="JPA67" s="153"/>
      <c r="JPB67" s="153"/>
      <c r="JPC67" s="153"/>
      <c r="JPD67" s="153"/>
      <c r="JPE67" s="153"/>
      <c r="JPF67" s="153"/>
      <c r="JPG67" s="153"/>
      <c r="JPH67" s="153"/>
      <c r="JPI67" s="153"/>
      <c r="JPJ67" s="153"/>
      <c r="JPK67" s="153"/>
      <c r="JPL67" s="153"/>
      <c r="JPM67" s="153"/>
      <c r="JPN67" s="153"/>
      <c r="JPO67" s="153"/>
      <c r="JPP67" s="153"/>
      <c r="JPQ67" s="153"/>
      <c r="JPR67" s="153"/>
      <c r="JPS67" s="153"/>
      <c r="JPT67" s="153"/>
      <c r="JPU67" s="153"/>
      <c r="JPV67" s="153"/>
      <c r="JPW67" s="153"/>
      <c r="JPX67" s="153"/>
      <c r="JPY67" s="153"/>
      <c r="JPZ67" s="153"/>
      <c r="JQA67" s="153"/>
      <c r="JQB67" s="153"/>
      <c r="JQC67" s="153"/>
      <c r="JQD67" s="153"/>
      <c r="JQE67" s="153"/>
      <c r="JQF67" s="153"/>
      <c r="JQG67" s="153"/>
      <c r="JQH67" s="153"/>
      <c r="JQI67" s="153"/>
      <c r="JQJ67" s="153"/>
      <c r="JQK67" s="153"/>
      <c r="JQL67" s="153"/>
      <c r="JQM67" s="153"/>
      <c r="JQN67" s="153"/>
      <c r="JQO67" s="153"/>
      <c r="JQP67" s="153"/>
      <c r="JQQ67" s="153"/>
      <c r="JQR67" s="153"/>
      <c r="JQS67" s="153"/>
      <c r="JQT67" s="153"/>
      <c r="JQU67" s="153"/>
      <c r="JQV67" s="153"/>
      <c r="JQW67" s="153"/>
      <c r="JQX67" s="153"/>
      <c r="JQY67" s="153"/>
      <c r="JQZ67" s="153"/>
      <c r="JRA67" s="153"/>
      <c r="JRB67" s="153"/>
      <c r="JRC67" s="153"/>
      <c r="JRD67" s="153"/>
      <c r="JRE67" s="153"/>
      <c r="JRF67" s="153"/>
      <c r="JRG67" s="153"/>
      <c r="JRH67" s="153"/>
      <c r="JRI67" s="153"/>
      <c r="JRJ67" s="153"/>
      <c r="JRK67" s="153"/>
      <c r="JRL67" s="153"/>
      <c r="JRM67" s="153"/>
      <c r="JRN67" s="153"/>
      <c r="JRO67" s="153"/>
      <c r="JRP67" s="153"/>
      <c r="JRQ67" s="153"/>
      <c r="JRR67" s="153"/>
      <c r="JRS67" s="153"/>
      <c r="JRT67" s="153"/>
      <c r="JRU67" s="153"/>
      <c r="JRV67" s="153"/>
      <c r="JRW67" s="153"/>
      <c r="JRX67" s="153"/>
      <c r="JRY67" s="153"/>
      <c r="JRZ67" s="153"/>
      <c r="JSA67" s="153"/>
      <c r="JSB67" s="153"/>
      <c r="JSC67" s="153"/>
      <c r="JSD67" s="153"/>
      <c r="JSE67" s="153"/>
      <c r="JSF67" s="153"/>
      <c r="JSG67" s="153"/>
      <c r="JSH67" s="153"/>
      <c r="JSI67" s="153"/>
      <c r="JSJ67" s="153"/>
      <c r="JSK67" s="153"/>
      <c r="JSL67" s="153"/>
      <c r="JSM67" s="153"/>
      <c r="JSN67" s="153"/>
      <c r="JSO67" s="153"/>
      <c r="JSP67" s="153"/>
      <c r="JSQ67" s="153"/>
      <c r="JSR67" s="153"/>
      <c r="JSS67" s="153"/>
      <c r="JST67" s="153"/>
      <c r="JSU67" s="153"/>
      <c r="JSV67" s="153"/>
      <c r="JSW67" s="153"/>
      <c r="JSX67" s="153"/>
      <c r="JSY67" s="153"/>
      <c r="JSZ67" s="153"/>
      <c r="JTA67" s="153"/>
      <c r="JTB67" s="153"/>
      <c r="JTC67" s="153"/>
      <c r="JTD67" s="153"/>
      <c r="JTE67" s="153"/>
      <c r="JTF67" s="153"/>
      <c r="JTG67" s="153"/>
      <c r="JTH67" s="153"/>
      <c r="JTI67" s="153"/>
      <c r="JTJ67" s="153"/>
      <c r="JTK67" s="153"/>
      <c r="JTL67" s="153"/>
      <c r="JTM67" s="153"/>
      <c r="JTN67" s="153"/>
      <c r="JTO67" s="153"/>
      <c r="JTP67" s="153"/>
      <c r="JTQ67" s="153"/>
      <c r="JTR67" s="153"/>
      <c r="JTS67" s="153"/>
      <c r="JTT67" s="153"/>
      <c r="JTU67" s="153"/>
      <c r="JTV67" s="153"/>
      <c r="JTW67" s="153"/>
      <c r="JTX67" s="153"/>
      <c r="JTY67" s="153"/>
      <c r="JTZ67" s="153"/>
      <c r="JUA67" s="153"/>
      <c r="JUB67" s="153"/>
      <c r="JUC67" s="153"/>
      <c r="JUD67" s="153"/>
      <c r="JUE67" s="153"/>
      <c r="JUF67" s="153"/>
      <c r="JUG67" s="153"/>
      <c r="JUH67" s="153"/>
      <c r="JUI67" s="153"/>
      <c r="JUJ67" s="153"/>
      <c r="JUK67" s="153"/>
      <c r="JUL67" s="153"/>
      <c r="JUM67" s="153"/>
      <c r="JUN67" s="153"/>
      <c r="JUO67" s="153"/>
      <c r="JUP67" s="153"/>
      <c r="JUQ67" s="153"/>
      <c r="JUR67" s="153"/>
      <c r="JUS67" s="153"/>
      <c r="JUT67" s="153"/>
      <c r="JUU67" s="153"/>
      <c r="JUV67" s="153"/>
      <c r="JUW67" s="153"/>
      <c r="JUX67" s="153"/>
      <c r="JUY67" s="153"/>
      <c r="JUZ67" s="153"/>
      <c r="JVA67" s="153"/>
      <c r="JVB67" s="153"/>
      <c r="JVC67" s="153"/>
      <c r="JVD67" s="153"/>
      <c r="JVE67" s="153"/>
      <c r="JVF67" s="153"/>
      <c r="JVG67" s="153"/>
      <c r="JVH67" s="153"/>
      <c r="JVI67" s="153"/>
      <c r="JVJ67" s="153"/>
      <c r="JVK67" s="153"/>
      <c r="JVL67" s="153"/>
      <c r="JVM67" s="153"/>
      <c r="JVN67" s="153"/>
      <c r="JVO67" s="153"/>
      <c r="JVP67" s="153"/>
      <c r="JVQ67" s="153"/>
      <c r="JVR67" s="153"/>
      <c r="JVS67" s="153"/>
      <c r="JVT67" s="153"/>
      <c r="JVU67" s="153"/>
      <c r="JVV67" s="153"/>
      <c r="JVW67" s="153"/>
      <c r="JVX67" s="153"/>
      <c r="JVY67" s="153"/>
      <c r="JVZ67" s="153"/>
      <c r="JWA67" s="153"/>
      <c r="JWB67" s="153"/>
      <c r="JWC67" s="153"/>
      <c r="JWD67" s="153"/>
      <c r="JWE67" s="153"/>
      <c r="JWF67" s="153"/>
      <c r="JWG67" s="153"/>
      <c r="JWH67" s="153"/>
      <c r="JWI67" s="153"/>
      <c r="JWJ67" s="153"/>
      <c r="JWK67" s="153"/>
      <c r="JWL67" s="153"/>
      <c r="JWM67" s="153"/>
      <c r="JWN67" s="153"/>
      <c r="JWO67" s="153"/>
      <c r="JWP67" s="153"/>
      <c r="JWQ67" s="153"/>
      <c r="JWR67" s="153"/>
      <c r="JWS67" s="153"/>
      <c r="JWT67" s="153"/>
      <c r="JWU67" s="153"/>
      <c r="JWV67" s="153"/>
      <c r="JWW67" s="153"/>
      <c r="JWX67" s="153"/>
      <c r="JWY67" s="153"/>
      <c r="JWZ67" s="153"/>
      <c r="JXA67" s="153"/>
      <c r="JXB67" s="153"/>
      <c r="JXC67" s="153"/>
      <c r="JXD67" s="153"/>
      <c r="JXE67" s="153"/>
      <c r="JXF67" s="153"/>
      <c r="JXG67" s="153"/>
      <c r="JXH67" s="153"/>
      <c r="JXI67" s="153"/>
      <c r="JXJ67" s="153"/>
      <c r="JXK67" s="153"/>
      <c r="JXL67" s="153"/>
      <c r="JXM67" s="153"/>
      <c r="JXN67" s="153"/>
      <c r="JXO67" s="153"/>
      <c r="JXP67" s="153"/>
      <c r="JXQ67" s="153"/>
      <c r="JXR67" s="153"/>
      <c r="JXS67" s="153"/>
      <c r="JXT67" s="153"/>
      <c r="JXU67" s="153"/>
      <c r="JXV67" s="153"/>
      <c r="JXW67" s="153"/>
      <c r="JXX67" s="153"/>
      <c r="JXY67" s="153"/>
      <c r="JXZ67" s="153"/>
      <c r="JYA67" s="153"/>
      <c r="JYB67" s="153"/>
      <c r="JYC67" s="153"/>
      <c r="JYD67" s="153"/>
      <c r="JYE67" s="153"/>
      <c r="JYF67" s="153"/>
      <c r="JYG67" s="153"/>
      <c r="JYH67" s="153"/>
      <c r="JYI67" s="153"/>
      <c r="JYJ67" s="153"/>
      <c r="JYK67" s="153"/>
      <c r="JYL67" s="153"/>
      <c r="JYM67" s="153"/>
      <c r="JYN67" s="153"/>
      <c r="JYO67" s="153"/>
      <c r="JYP67" s="153"/>
      <c r="JYQ67" s="153"/>
      <c r="JYR67" s="153"/>
      <c r="JYS67" s="153"/>
      <c r="JYT67" s="153"/>
      <c r="JYU67" s="153"/>
      <c r="JYV67" s="153"/>
      <c r="JYW67" s="153"/>
      <c r="JYX67" s="153"/>
      <c r="JYY67" s="153"/>
      <c r="JYZ67" s="153"/>
      <c r="JZA67" s="153"/>
      <c r="JZB67" s="153"/>
      <c r="JZC67" s="153"/>
      <c r="JZD67" s="153"/>
      <c r="JZE67" s="153"/>
      <c r="JZF67" s="153"/>
      <c r="JZG67" s="153"/>
      <c r="JZH67" s="153"/>
      <c r="JZI67" s="153"/>
      <c r="JZJ67" s="153"/>
      <c r="JZK67" s="153"/>
      <c r="JZL67" s="153"/>
      <c r="JZM67" s="153"/>
      <c r="JZN67" s="153"/>
      <c r="JZO67" s="153"/>
      <c r="JZP67" s="153"/>
      <c r="JZQ67" s="153"/>
      <c r="JZR67" s="153"/>
      <c r="JZS67" s="153"/>
      <c r="JZT67" s="153"/>
      <c r="JZU67" s="153"/>
      <c r="JZV67" s="153"/>
      <c r="JZW67" s="153"/>
      <c r="JZX67" s="153"/>
      <c r="JZY67" s="153"/>
      <c r="JZZ67" s="153"/>
      <c r="KAA67" s="153"/>
      <c r="KAB67" s="153"/>
      <c r="KAC67" s="153"/>
      <c r="KAD67" s="153"/>
      <c r="KAE67" s="153"/>
      <c r="KAF67" s="153"/>
      <c r="KAG67" s="153"/>
      <c r="KAH67" s="153"/>
      <c r="KAI67" s="153"/>
      <c r="KAJ67" s="153"/>
      <c r="KAK67" s="153"/>
      <c r="KAL67" s="153"/>
      <c r="KAM67" s="153"/>
      <c r="KAN67" s="153"/>
      <c r="KAO67" s="153"/>
      <c r="KAP67" s="153"/>
      <c r="KAQ67" s="153"/>
      <c r="KAR67" s="153"/>
      <c r="KAS67" s="153"/>
      <c r="KAT67" s="153"/>
      <c r="KAU67" s="153"/>
      <c r="KAV67" s="153"/>
      <c r="KAW67" s="153"/>
      <c r="KAX67" s="153"/>
      <c r="KAY67" s="153"/>
      <c r="KAZ67" s="153"/>
      <c r="KBA67" s="153"/>
      <c r="KBB67" s="153"/>
      <c r="KBC67" s="153"/>
      <c r="KBD67" s="153"/>
      <c r="KBE67" s="153"/>
      <c r="KBF67" s="153"/>
      <c r="KBG67" s="153"/>
      <c r="KBH67" s="153"/>
      <c r="KBI67" s="153"/>
      <c r="KBJ67" s="153"/>
      <c r="KBK67" s="153"/>
      <c r="KBL67" s="153"/>
      <c r="KBM67" s="153"/>
      <c r="KBN67" s="153"/>
      <c r="KBO67" s="153"/>
      <c r="KBP67" s="153"/>
      <c r="KBQ67" s="153"/>
      <c r="KBR67" s="153"/>
      <c r="KBS67" s="153"/>
      <c r="KBT67" s="153"/>
      <c r="KBU67" s="153"/>
      <c r="KBV67" s="153"/>
      <c r="KBW67" s="153"/>
      <c r="KBX67" s="153"/>
      <c r="KBY67" s="153"/>
      <c r="KBZ67" s="153"/>
      <c r="KCA67" s="153"/>
      <c r="KCB67" s="153"/>
      <c r="KCC67" s="153"/>
      <c r="KCD67" s="153"/>
      <c r="KCE67" s="153"/>
      <c r="KCF67" s="153"/>
      <c r="KCG67" s="153"/>
      <c r="KCH67" s="153"/>
      <c r="KCI67" s="153"/>
      <c r="KCJ67" s="153"/>
      <c r="KCK67" s="153"/>
      <c r="KCL67" s="153"/>
      <c r="KCM67" s="153"/>
      <c r="KCN67" s="153"/>
      <c r="KCO67" s="153"/>
      <c r="KCP67" s="153"/>
      <c r="KCQ67" s="153"/>
      <c r="KCR67" s="153"/>
      <c r="KCS67" s="153"/>
      <c r="KCT67" s="153"/>
      <c r="KCU67" s="153"/>
      <c r="KCV67" s="153"/>
      <c r="KCW67" s="153"/>
      <c r="KCX67" s="153"/>
      <c r="KCY67" s="153"/>
      <c r="KCZ67" s="153"/>
      <c r="KDA67" s="153"/>
      <c r="KDB67" s="153"/>
      <c r="KDC67" s="153"/>
      <c r="KDD67" s="153"/>
      <c r="KDE67" s="153"/>
      <c r="KDF67" s="153"/>
      <c r="KDG67" s="153"/>
      <c r="KDH67" s="153"/>
      <c r="KDI67" s="153"/>
      <c r="KDJ67" s="153"/>
      <c r="KDK67" s="153"/>
      <c r="KDL67" s="153"/>
      <c r="KDM67" s="153"/>
      <c r="KDN67" s="153"/>
      <c r="KDO67" s="153"/>
      <c r="KDP67" s="153"/>
      <c r="KDQ67" s="153"/>
      <c r="KDR67" s="153"/>
      <c r="KDS67" s="153"/>
      <c r="KDT67" s="153"/>
      <c r="KDU67" s="153"/>
      <c r="KDV67" s="153"/>
      <c r="KDW67" s="153"/>
      <c r="KDX67" s="153"/>
      <c r="KDY67" s="153"/>
      <c r="KDZ67" s="153"/>
      <c r="KEA67" s="153"/>
      <c r="KEB67" s="153"/>
      <c r="KEC67" s="153"/>
      <c r="KED67" s="153"/>
      <c r="KEE67" s="153"/>
      <c r="KEF67" s="153"/>
      <c r="KEG67" s="153"/>
      <c r="KEH67" s="153"/>
      <c r="KEI67" s="153"/>
      <c r="KEJ67" s="153"/>
      <c r="KEK67" s="153"/>
      <c r="KEL67" s="153"/>
      <c r="KEM67" s="153"/>
      <c r="KEN67" s="153"/>
      <c r="KEO67" s="153"/>
      <c r="KEP67" s="153"/>
      <c r="KEQ67" s="153"/>
      <c r="KER67" s="153"/>
      <c r="KES67" s="153"/>
      <c r="KET67" s="153"/>
      <c r="KEU67" s="153"/>
      <c r="KEV67" s="153"/>
      <c r="KEW67" s="153"/>
      <c r="KEX67" s="153"/>
      <c r="KEY67" s="153"/>
      <c r="KEZ67" s="153"/>
      <c r="KFA67" s="153"/>
      <c r="KFB67" s="153"/>
      <c r="KFC67" s="153"/>
      <c r="KFD67" s="153"/>
      <c r="KFE67" s="153"/>
      <c r="KFF67" s="153"/>
      <c r="KFG67" s="153"/>
      <c r="KFH67" s="153"/>
      <c r="KFI67" s="153"/>
      <c r="KFJ67" s="153"/>
      <c r="KFK67" s="153"/>
      <c r="KFL67" s="153"/>
      <c r="KFM67" s="153"/>
      <c r="KFN67" s="153"/>
      <c r="KFO67" s="153"/>
      <c r="KFP67" s="153"/>
      <c r="KFQ67" s="153"/>
      <c r="KFR67" s="153"/>
      <c r="KFS67" s="153"/>
      <c r="KFT67" s="153"/>
      <c r="KFU67" s="153"/>
      <c r="KFV67" s="153"/>
      <c r="KFW67" s="153"/>
      <c r="KFX67" s="153"/>
      <c r="KFY67" s="153"/>
      <c r="KFZ67" s="153"/>
      <c r="KGA67" s="153"/>
      <c r="KGB67" s="153"/>
      <c r="KGC67" s="153"/>
      <c r="KGD67" s="153"/>
      <c r="KGE67" s="153"/>
      <c r="KGF67" s="153"/>
      <c r="KGG67" s="153"/>
      <c r="KGH67" s="153"/>
      <c r="KGI67" s="153"/>
      <c r="KGJ67" s="153"/>
      <c r="KGK67" s="153"/>
      <c r="KGL67" s="153"/>
      <c r="KGM67" s="153"/>
      <c r="KGN67" s="153"/>
      <c r="KGO67" s="153"/>
      <c r="KGP67" s="153"/>
      <c r="KGQ67" s="153"/>
      <c r="KGR67" s="153"/>
      <c r="KGS67" s="153"/>
      <c r="KGT67" s="153"/>
      <c r="KGU67" s="153"/>
      <c r="KGV67" s="153"/>
      <c r="KGW67" s="153"/>
      <c r="KGX67" s="153"/>
      <c r="KGY67" s="153"/>
      <c r="KGZ67" s="153"/>
      <c r="KHA67" s="153"/>
      <c r="KHB67" s="153"/>
      <c r="KHC67" s="153"/>
      <c r="KHD67" s="153"/>
      <c r="KHE67" s="153"/>
      <c r="KHF67" s="153"/>
      <c r="KHG67" s="153"/>
      <c r="KHH67" s="153"/>
      <c r="KHI67" s="153"/>
      <c r="KHJ67" s="153"/>
      <c r="KHK67" s="153"/>
      <c r="KHL67" s="153"/>
      <c r="KHM67" s="153"/>
      <c r="KHN67" s="153"/>
      <c r="KHO67" s="153"/>
      <c r="KHP67" s="153"/>
      <c r="KHQ67" s="153"/>
      <c r="KHR67" s="153"/>
      <c r="KHS67" s="153"/>
      <c r="KHT67" s="153"/>
      <c r="KHU67" s="153"/>
      <c r="KHV67" s="153"/>
      <c r="KHW67" s="153"/>
      <c r="KHX67" s="153"/>
      <c r="KHY67" s="153"/>
      <c r="KHZ67" s="153"/>
      <c r="KIA67" s="153"/>
      <c r="KIB67" s="153"/>
      <c r="KIC67" s="153"/>
      <c r="KID67" s="153"/>
      <c r="KIE67" s="153"/>
      <c r="KIF67" s="153"/>
      <c r="KIG67" s="153"/>
      <c r="KIH67" s="153"/>
      <c r="KII67" s="153"/>
      <c r="KIJ67" s="153"/>
      <c r="KIK67" s="153"/>
      <c r="KIL67" s="153"/>
      <c r="KIM67" s="153"/>
      <c r="KIN67" s="153"/>
      <c r="KIO67" s="153"/>
      <c r="KIP67" s="153"/>
      <c r="KIQ67" s="153"/>
      <c r="KIR67" s="153"/>
      <c r="KIS67" s="153"/>
      <c r="KIT67" s="153"/>
      <c r="KIU67" s="153"/>
      <c r="KIV67" s="153"/>
      <c r="KIW67" s="153"/>
      <c r="KIX67" s="153"/>
      <c r="KIY67" s="153"/>
      <c r="KIZ67" s="153"/>
      <c r="KJA67" s="153"/>
      <c r="KJB67" s="153"/>
      <c r="KJC67" s="153"/>
      <c r="KJD67" s="153"/>
      <c r="KJE67" s="153"/>
      <c r="KJF67" s="153"/>
      <c r="KJG67" s="153"/>
      <c r="KJH67" s="153"/>
      <c r="KJI67" s="153"/>
      <c r="KJJ67" s="153"/>
      <c r="KJK67" s="153"/>
      <c r="KJL67" s="153"/>
      <c r="KJM67" s="153"/>
      <c r="KJN67" s="153"/>
      <c r="KJO67" s="153"/>
      <c r="KJP67" s="153"/>
      <c r="KJQ67" s="153"/>
      <c r="KJR67" s="153"/>
      <c r="KJS67" s="153"/>
      <c r="KJT67" s="153"/>
      <c r="KJU67" s="153"/>
      <c r="KJV67" s="153"/>
      <c r="KJW67" s="153"/>
      <c r="KJX67" s="153"/>
      <c r="KJY67" s="153"/>
      <c r="KJZ67" s="153"/>
      <c r="KKA67" s="153"/>
      <c r="KKB67" s="153"/>
      <c r="KKC67" s="153"/>
      <c r="KKD67" s="153"/>
      <c r="KKE67" s="153"/>
      <c r="KKF67" s="153"/>
      <c r="KKG67" s="153"/>
      <c r="KKH67" s="153"/>
      <c r="KKI67" s="153"/>
      <c r="KKJ67" s="153"/>
      <c r="KKK67" s="153"/>
      <c r="KKL67" s="153"/>
      <c r="KKM67" s="153"/>
      <c r="KKN67" s="153"/>
      <c r="KKO67" s="153"/>
      <c r="KKP67" s="153"/>
      <c r="KKQ67" s="153"/>
      <c r="KKR67" s="153"/>
      <c r="KKS67" s="153"/>
      <c r="KKT67" s="153"/>
      <c r="KKU67" s="153"/>
      <c r="KKV67" s="153"/>
      <c r="KKW67" s="153"/>
      <c r="KKX67" s="153"/>
      <c r="KKY67" s="153"/>
      <c r="KKZ67" s="153"/>
      <c r="KLA67" s="153"/>
      <c r="KLB67" s="153"/>
      <c r="KLC67" s="153"/>
      <c r="KLD67" s="153"/>
      <c r="KLE67" s="153"/>
      <c r="KLF67" s="153"/>
      <c r="KLG67" s="153"/>
      <c r="KLH67" s="153"/>
      <c r="KLI67" s="153"/>
      <c r="KLJ67" s="153"/>
      <c r="KLK67" s="153"/>
      <c r="KLL67" s="153"/>
      <c r="KLM67" s="153"/>
      <c r="KLN67" s="153"/>
      <c r="KLO67" s="153"/>
      <c r="KLP67" s="153"/>
      <c r="KLQ67" s="153"/>
      <c r="KLR67" s="153"/>
      <c r="KLS67" s="153"/>
      <c r="KLT67" s="153"/>
      <c r="KLU67" s="153"/>
      <c r="KLV67" s="153"/>
      <c r="KLW67" s="153"/>
      <c r="KLX67" s="153"/>
      <c r="KLY67" s="153"/>
      <c r="KLZ67" s="153"/>
      <c r="KMA67" s="153"/>
      <c r="KMB67" s="153"/>
      <c r="KMC67" s="153"/>
      <c r="KMD67" s="153"/>
      <c r="KME67" s="153"/>
      <c r="KMF67" s="153"/>
      <c r="KMG67" s="153"/>
      <c r="KMH67" s="153"/>
      <c r="KMI67" s="153"/>
      <c r="KMJ67" s="153"/>
      <c r="KMK67" s="153"/>
      <c r="KML67" s="153"/>
      <c r="KMM67" s="153"/>
      <c r="KMN67" s="153"/>
      <c r="KMO67" s="153"/>
      <c r="KMP67" s="153"/>
      <c r="KMQ67" s="153"/>
      <c r="KMR67" s="153"/>
      <c r="KMS67" s="153"/>
      <c r="KMT67" s="153"/>
      <c r="KMU67" s="153"/>
      <c r="KMV67" s="153"/>
      <c r="KMW67" s="153"/>
      <c r="KMX67" s="153"/>
      <c r="KMY67" s="153"/>
      <c r="KMZ67" s="153"/>
      <c r="KNA67" s="153"/>
      <c r="KNB67" s="153"/>
      <c r="KNC67" s="153"/>
      <c r="KND67" s="153"/>
      <c r="KNE67" s="153"/>
      <c r="KNF67" s="153"/>
      <c r="KNG67" s="153"/>
      <c r="KNH67" s="153"/>
      <c r="KNI67" s="153"/>
      <c r="KNJ67" s="153"/>
      <c r="KNK67" s="153"/>
      <c r="KNL67" s="153"/>
      <c r="KNM67" s="153"/>
      <c r="KNN67" s="153"/>
      <c r="KNO67" s="153"/>
      <c r="KNP67" s="153"/>
      <c r="KNQ67" s="153"/>
      <c r="KNR67" s="153"/>
      <c r="KNS67" s="153"/>
      <c r="KNT67" s="153"/>
      <c r="KNU67" s="153"/>
      <c r="KNV67" s="153"/>
      <c r="KNW67" s="153"/>
      <c r="KNX67" s="153"/>
      <c r="KNY67" s="153"/>
      <c r="KNZ67" s="153"/>
      <c r="KOA67" s="153"/>
      <c r="KOB67" s="153"/>
      <c r="KOC67" s="153"/>
      <c r="KOD67" s="153"/>
      <c r="KOE67" s="153"/>
      <c r="KOF67" s="153"/>
      <c r="KOG67" s="153"/>
      <c r="KOH67" s="153"/>
      <c r="KOI67" s="153"/>
      <c r="KOJ67" s="153"/>
      <c r="KOK67" s="153"/>
      <c r="KOL67" s="153"/>
      <c r="KOM67" s="153"/>
      <c r="KON67" s="153"/>
      <c r="KOO67" s="153"/>
      <c r="KOP67" s="153"/>
      <c r="KOQ67" s="153"/>
      <c r="KOR67" s="153"/>
      <c r="KOS67" s="153"/>
      <c r="KOT67" s="153"/>
      <c r="KOU67" s="153"/>
      <c r="KOV67" s="153"/>
      <c r="KOW67" s="153"/>
      <c r="KOX67" s="153"/>
      <c r="KOY67" s="153"/>
      <c r="KOZ67" s="153"/>
      <c r="KPA67" s="153"/>
      <c r="KPB67" s="153"/>
      <c r="KPC67" s="153"/>
      <c r="KPD67" s="153"/>
      <c r="KPE67" s="153"/>
      <c r="KPF67" s="153"/>
      <c r="KPG67" s="153"/>
      <c r="KPH67" s="153"/>
      <c r="KPI67" s="153"/>
      <c r="KPJ67" s="153"/>
      <c r="KPK67" s="153"/>
      <c r="KPL67" s="153"/>
      <c r="KPM67" s="153"/>
      <c r="KPN67" s="153"/>
      <c r="KPO67" s="153"/>
      <c r="KPP67" s="153"/>
      <c r="KPQ67" s="153"/>
      <c r="KPR67" s="153"/>
      <c r="KPS67" s="153"/>
      <c r="KPT67" s="153"/>
      <c r="KPU67" s="153"/>
      <c r="KPV67" s="153"/>
      <c r="KPW67" s="153"/>
      <c r="KPX67" s="153"/>
      <c r="KPY67" s="153"/>
      <c r="KPZ67" s="153"/>
      <c r="KQA67" s="153"/>
      <c r="KQB67" s="153"/>
      <c r="KQC67" s="153"/>
      <c r="KQD67" s="153"/>
      <c r="KQE67" s="153"/>
      <c r="KQF67" s="153"/>
      <c r="KQG67" s="153"/>
      <c r="KQH67" s="153"/>
      <c r="KQI67" s="153"/>
      <c r="KQJ67" s="153"/>
      <c r="KQK67" s="153"/>
      <c r="KQL67" s="153"/>
      <c r="KQM67" s="153"/>
      <c r="KQN67" s="153"/>
      <c r="KQO67" s="153"/>
      <c r="KQP67" s="153"/>
      <c r="KQQ67" s="153"/>
      <c r="KQR67" s="153"/>
      <c r="KQS67" s="153"/>
      <c r="KQT67" s="153"/>
      <c r="KQU67" s="153"/>
      <c r="KQV67" s="153"/>
      <c r="KQW67" s="153"/>
      <c r="KQX67" s="153"/>
      <c r="KQY67" s="153"/>
      <c r="KQZ67" s="153"/>
      <c r="KRA67" s="153"/>
      <c r="KRB67" s="153"/>
      <c r="KRC67" s="153"/>
      <c r="KRD67" s="153"/>
      <c r="KRE67" s="153"/>
      <c r="KRF67" s="153"/>
      <c r="KRG67" s="153"/>
      <c r="KRH67" s="153"/>
      <c r="KRI67" s="153"/>
      <c r="KRJ67" s="153"/>
      <c r="KRK67" s="153"/>
      <c r="KRL67" s="153"/>
      <c r="KRM67" s="153"/>
      <c r="KRN67" s="153"/>
      <c r="KRO67" s="153"/>
      <c r="KRP67" s="153"/>
      <c r="KRQ67" s="153"/>
      <c r="KRR67" s="153"/>
      <c r="KRS67" s="153"/>
      <c r="KRT67" s="153"/>
      <c r="KRU67" s="153"/>
      <c r="KRV67" s="153"/>
      <c r="KRW67" s="153"/>
      <c r="KRX67" s="153"/>
      <c r="KRY67" s="153"/>
      <c r="KRZ67" s="153"/>
      <c r="KSA67" s="153"/>
      <c r="KSB67" s="153"/>
      <c r="KSC67" s="153"/>
      <c r="KSD67" s="153"/>
      <c r="KSE67" s="153"/>
      <c r="KSF67" s="153"/>
      <c r="KSG67" s="153"/>
      <c r="KSH67" s="153"/>
      <c r="KSI67" s="153"/>
      <c r="KSJ67" s="153"/>
      <c r="KSK67" s="153"/>
      <c r="KSL67" s="153"/>
      <c r="KSM67" s="153"/>
      <c r="KSN67" s="153"/>
      <c r="KSO67" s="153"/>
      <c r="KSP67" s="153"/>
      <c r="KSQ67" s="153"/>
      <c r="KSR67" s="153"/>
      <c r="KSS67" s="153"/>
      <c r="KST67" s="153"/>
      <c r="KSU67" s="153"/>
      <c r="KSV67" s="153"/>
      <c r="KSW67" s="153"/>
      <c r="KSX67" s="153"/>
      <c r="KSY67" s="153"/>
      <c r="KSZ67" s="153"/>
      <c r="KTA67" s="153"/>
      <c r="KTB67" s="153"/>
      <c r="KTC67" s="153"/>
      <c r="KTD67" s="153"/>
      <c r="KTE67" s="153"/>
      <c r="KTF67" s="153"/>
      <c r="KTG67" s="153"/>
      <c r="KTH67" s="153"/>
      <c r="KTI67" s="153"/>
      <c r="KTJ67" s="153"/>
      <c r="KTK67" s="153"/>
      <c r="KTL67" s="153"/>
      <c r="KTM67" s="153"/>
      <c r="KTN67" s="153"/>
      <c r="KTO67" s="153"/>
      <c r="KTP67" s="153"/>
      <c r="KTQ67" s="153"/>
      <c r="KTR67" s="153"/>
      <c r="KTS67" s="153"/>
      <c r="KTT67" s="153"/>
      <c r="KTU67" s="153"/>
      <c r="KTV67" s="153"/>
      <c r="KTW67" s="153"/>
      <c r="KTX67" s="153"/>
      <c r="KTY67" s="153"/>
      <c r="KTZ67" s="153"/>
      <c r="KUA67" s="153"/>
      <c r="KUB67" s="153"/>
      <c r="KUC67" s="153"/>
      <c r="KUD67" s="153"/>
      <c r="KUE67" s="153"/>
      <c r="KUF67" s="153"/>
      <c r="KUG67" s="153"/>
      <c r="KUH67" s="153"/>
      <c r="KUI67" s="153"/>
      <c r="KUJ67" s="153"/>
      <c r="KUK67" s="153"/>
      <c r="KUL67" s="153"/>
      <c r="KUM67" s="153"/>
      <c r="KUN67" s="153"/>
      <c r="KUO67" s="153"/>
      <c r="KUP67" s="153"/>
      <c r="KUQ67" s="153"/>
      <c r="KUR67" s="153"/>
      <c r="KUS67" s="153"/>
      <c r="KUT67" s="153"/>
      <c r="KUU67" s="153"/>
      <c r="KUV67" s="153"/>
      <c r="KUW67" s="153"/>
      <c r="KUX67" s="153"/>
      <c r="KUY67" s="153"/>
      <c r="KUZ67" s="153"/>
      <c r="KVA67" s="153"/>
      <c r="KVB67" s="153"/>
      <c r="KVC67" s="153"/>
      <c r="KVD67" s="153"/>
      <c r="KVE67" s="153"/>
      <c r="KVF67" s="153"/>
      <c r="KVG67" s="153"/>
      <c r="KVH67" s="153"/>
      <c r="KVI67" s="153"/>
      <c r="KVJ67" s="153"/>
      <c r="KVK67" s="153"/>
      <c r="KVL67" s="153"/>
      <c r="KVM67" s="153"/>
      <c r="KVN67" s="153"/>
      <c r="KVO67" s="153"/>
      <c r="KVP67" s="153"/>
      <c r="KVQ67" s="153"/>
      <c r="KVR67" s="153"/>
      <c r="KVS67" s="153"/>
      <c r="KVT67" s="153"/>
      <c r="KVU67" s="153"/>
      <c r="KVV67" s="153"/>
      <c r="KVW67" s="153"/>
      <c r="KVX67" s="153"/>
      <c r="KVY67" s="153"/>
      <c r="KVZ67" s="153"/>
      <c r="KWA67" s="153"/>
      <c r="KWB67" s="153"/>
      <c r="KWC67" s="153"/>
      <c r="KWD67" s="153"/>
      <c r="KWE67" s="153"/>
      <c r="KWF67" s="153"/>
      <c r="KWG67" s="153"/>
      <c r="KWH67" s="153"/>
      <c r="KWI67" s="153"/>
      <c r="KWJ67" s="153"/>
      <c r="KWK67" s="153"/>
      <c r="KWL67" s="153"/>
      <c r="KWM67" s="153"/>
      <c r="KWN67" s="153"/>
      <c r="KWO67" s="153"/>
      <c r="KWP67" s="153"/>
      <c r="KWQ67" s="153"/>
      <c r="KWR67" s="153"/>
      <c r="KWS67" s="153"/>
      <c r="KWT67" s="153"/>
      <c r="KWU67" s="153"/>
      <c r="KWV67" s="153"/>
      <c r="KWW67" s="153"/>
      <c r="KWX67" s="153"/>
      <c r="KWY67" s="153"/>
      <c r="KWZ67" s="153"/>
      <c r="KXA67" s="153"/>
      <c r="KXB67" s="153"/>
      <c r="KXC67" s="153"/>
      <c r="KXD67" s="153"/>
      <c r="KXE67" s="153"/>
      <c r="KXF67" s="153"/>
      <c r="KXG67" s="153"/>
      <c r="KXH67" s="153"/>
      <c r="KXI67" s="153"/>
      <c r="KXJ67" s="153"/>
      <c r="KXK67" s="153"/>
      <c r="KXL67" s="153"/>
      <c r="KXM67" s="153"/>
      <c r="KXN67" s="153"/>
      <c r="KXO67" s="153"/>
      <c r="KXP67" s="153"/>
      <c r="KXQ67" s="153"/>
      <c r="KXR67" s="153"/>
      <c r="KXS67" s="153"/>
      <c r="KXT67" s="153"/>
      <c r="KXU67" s="153"/>
      <c r="KXV67" s="153"/>
      <c r="KXW67" s="153"/>
      <c r="KXX67" s="153"/>
      <c r="KXY67" s="153"/>
      <c r="KXZ67" s="153"/>
      <c r="KYA67" s="153"/>
      <c r="KYB67" s="153"/>
      <c r="KYC67" s="153"/>
      <c r="KYD67" s="153"/>
      <c r="KYE67" s="153"/>
      <c r="KYF67" s="153"/>
      <c r="KYG67" s="153"/>
      <c r="KYH67" s="153"/>
      <c r="KYI67" s="153"/>
      <c r="KYJ67" s="153"/>
      <c r="KYK67" s="153"/>
      <c r="KYL67" s="153"/>
      <c r="KYM67" s="153"/>
      <c r="KYN67" s="153"/>
      <c r="KYO67" s="153"/>
      <c r="KYP67" s="153"/>
      <c r="KYQ67" s="153"/>
      <c r="KYR67" s="153"/>
      <c r="KYS67" s="153"/>
      <c r="KYT67" s="153"/>
      <c r="KYU67" s="153"/>
      <c r="KYV67" s="153"/>
      <c r="KYW67" s="153"/>
      <c r="KYX67" s="153"/>
      <c r="KYY67" s="153"/>
      <c r="KYZ67" s="153"/>
      <c r="KZA67" s="153"/>
      <c r="KZB67" s="153"/>
      <c r="KZC67" s="153"/>
      <c r="KZD67" s="153"/>
      <c r="KZE67" s="153"/>
      <c r="KZF67" s="153"/>
      <c r="KZG67" s="153"/>
      <c r="KZH67" s="153"/>
      <c r="KZI67" s="153"/>
      <c r="KZJ67" s="153"/>
      <c r="KZK67" s="153"/>
      <c r="KZL67" s="153"/>
      <c r="KZM67" s="153"/>
      <c r="KZN67" s="153"/>
      <c r="KZO67" s="153"/>
      <c r="KZP67" s="153"/>
      <c r="KZQ67" s="153"/>
      <c r="KZR67" s="153"/>
      <c r="KZS67" s="153"/>
      <c r="KZT67" s="153"/>
      <c r="KZU67" s="153"/>
      <c r="KZV67" s="153"/>
      <c r="KZW67" s="153"/>
      <c r="KZX67" s="153"/>
      <c r="KZY67" s="153"/>
      <c r="KZZ67" s="153"/>
      <c r="LAA67" s="153"/>
      <c r="LAB67" s="153"/>
      <c r="LAC67" s="153"/>
      <c r="LAD67" s="153"/>
      <c r="LAE67" s="153"/>
      <c r="LAF67" s="153"/>
      <c r="LAG67" s="153"/>
      <c r="LAH67" s="153"/>
      <c r="LAI67" s="153"/>
      <c r="LAJ67" s="153"/>
      <c r="LAK67" s="153"/>
      <c r="LAL67" s="153"/>
      <c r="LAM67" s="153"/>
      <c r="LAN67" s="153"/>
      <c r="LAO67" s="153"/>
      <c r="LAP67" s="153"/>
      <c r="LAQ67" s="153"/>
      <c r="LAR67" s="153"/>
      <c r="LAS67" s="153"/>
      <c r="LAT67" s="153"/>
      <c r="LAU67" s="153"/>
      <c r="LAV67" s="153"/>
      <c r="LAW67" s="153"/>
      <c r="LAX67" s="153"/>
      <c r="LAY67" s="153"/>
      <c r="LAZ67" s="153"/>
      <c r="LBA67" s="153"/>
      <c r="LBB67" s="153"/>
      <c r="LBC67" s="153"/>
      <c r="LBD67" s="153"/>
      <c r="LBE67" s="153"/>
      <c r="LBF67" s="153"/>
      <c r="LBG67" s="153"/>
      <c r="LBH67" s="153"/>
      <c r="LBI67" s="153"/>
      <c r="LBJ67" s="153"/>
      <c r="LBK67" s="153"/>
      <c r="LBL67" s="153"/>
      <c r="LBM67" s="153"/>
      <c r="LBN67" s="153"/>
      <c r="LBO67" s="153"/>
      <c r="LBP67" s="153"/>
      <c r="LBQ67" s="153"/>
      <c r="LBR67" s="153"/>
      <c r="LBS67" s="153"/>
      <c r="LBT67" s="153"/>
      <c r="LBU67" s="153"/>
      <c r="LBV67" s="153"/>
      <c r="LBW67" s="153"/>
      <c r="LBX67" s="153"/>
      <c r="LBY67" s="153"/>
      <c r="LBZ67" s="153"/>
      <c r="LCA67" s="153"/>
      <c r="LCB67" s="153"/>
      <c r="LCC67" s="153"/>
      <c r="LCD67" s="153"/>
      <c r="LCE67" s="153"/>
      <c r="LCF67" s="153"/>
      <c r="LCG67" s="153"/>
      <c r="LCH67" s="153"/>
      <c r="LCI67" s="153"/>
      <c r="LCJ67" s="153"/>
      <c r="LCK67" s="153"/>
      <c r="LCL67" s="153"/>
      <c r="LCM67" s="153"/>
      <c r="LCN67" s="153"/>
      <c r="LCO67" s="153"/>
      <c r="LCP67" s="153"/>
      <c r="LCQ67" s="153"/>
      <c r="LCR67" s="153"/>
      <c r="LCS67" s="153"/>
      <c r="LCT67" s="153"/>
      <c r="LCU67" s="153"/>
      <c r="LCV67" s="153"/>
      <c r="LCW67" s="153"/>
      <c r="LCX67" s="153"/>
      <c r="LCY67" s="153"/>
      <c r="LCZ67" s="153"/>
      <c r="LDA67" s="153"/>
      <c r="LDB67" s="153"/>
      <c r="LDC67" s="153"/>
      <c r="LDD67" s="153"/>
      <c r="LDE67" s="153"/>
      <c r="LDF67" s="153"/>
      <c r="LDG67" s="153"/>
      <c r="LDH67" s="153"/>
      <c r="LDI67" s="153"/>
      <c r="LDJ67" s="153"/>
      <c r="LDK67" s="153"/>
      <c r="LDL67" s="153"/>
      <c r="LDM67" s="153"/>
      <c r="LDN67" s="153"/>
      <c r="LDO67" s="153"/>
      <c r="LDP67" s="153"/>
      <c r="LDQ67" s="153"/>
      <c r="LDR67" s="153"/>
      <c r="LDS67" s="153"/>
      <c r="LDT67" s="153"/>
      <c r="LDU67" s="153"/>
      <c r="LDV67" s="153"/>
      <c r="LDW67" s="153"/>
      <c r="LDX67" s="153"/>
      <c r="LDY67" s="153"/>
      <c r="LDZ67" s="153"/>
      <c r="LEA67" s="153"/>
      <c r="LEB67" s="153"/>
      <c r="LEC67" s="153"/>
      <c r="LED67" s="153"/>
      <c r="LEE67" s="153"/>
      <c r="LEF67" s="153"/>
      <c r="LEG67" s="153"/>
      <c r="LEH67" s="153"/>
      <c r="LEI67" s="153"/>
      <c r="LEJ67" s="153"/>
      <c r="LEK67" s="153"/>
      <c r="LEL67" s="153"/>
      <c r="LEM67" s="153"/>
      <c r="LEN67" s="153"/>
      <c r="LEO67" s="153"/>
      <c r="LEP67" s="153"/>
      <c r="LEQ67" s="153"/>
      <c r="LER67" s="153"/>
      <c r="LES67" s="153"/>
      <c r="LET67" s="153"/>
      <c r="LEU67" s="153"/>
      <c r="LEV67" s="153"/>
      <c r="LEW67" s="153"/>
      <c r="LEX67" s="153"/>
      <c r="LEY67" s="153"/>
      <c r="LEZ67" s="153"/>
      <c r="LFA67" s="153"/>
      <c r="LFB67" s="153"/>
      <c r="LFC67" s="153"/>
      <c r="LFD67" s="153"/>
      <c r="LFE67" s="153"/>
      <c r="LFF67" s="153"/>
      <c r="LFG67" s="153"/>
      <c r="LFH67" s="153"/>
      <c r="LFI67" s="153"/>
      <c r="LFJ67" s="153"/>
      <c r="LFK67" s="153"/>
      <c r="LFL67" s="153"/>
      <c r="LFM67" s="153"/>
      <c r="LFN67" s="153"/>
      <c r="LFO67" s="153"/>
      <c r="LFP67" s="153"/>
      <c r="LFQ67" s="153"/>
      <c r="LFR67" s="153"/>
      <c r="LFS67" s="153"/>
      <c r="LFT67" s="153"/>
      <c r="LFU67" s="153"/>
      <c r="LFV67" s="153"/>
      <c r="LFW67" s="153"/>
      <c r="LFX67" s="153"/>
      <c r="LFY67" s="153"/>
      <c r="LFZ67" s="153"/>
      <c r="LGA67" s="153"/>
      <c r="LGB67" s="153"/>
      <c r="LGC67" s="153"/>
      <c r="LGD67" s="153"/>
      <c r="LGE67" s="153"/>
      <c r="LGF67" s="153"/>
      <c r="LGG67" s="153"/>
      <c r="LGH67" s="153"/>
      <c r="LGI67" s="153"/>
      <c r="LGJ67" s="153"/>
      <c r="LGK67" s="153"/>
      <c r="LGL67" s="153"/>
      <c r="LGM67" s="153"/>
      <c r="LGN67" s="153"/>
      <c r="LGO67" s="153"/>
      <c r="LGP67" s="153"/>
      <c r="LGQ67" s="153"/>
      <c r="LGR67" s="153"/>
      <c r="LGS67" s="153"/>
      <c r="LGT67" s="153"/>
      <c r="LGU67" s="153"/>
      <c r="LGV67" s="153"/>
      <c r="LGW67" s="153"/>
      <c r="LGX67" s="153"/>
      <c r="LGY67" s="153"/>
      <c r="LGZ67" s="153"/>
      <c r="LHA67" s="153"/>
      <c r="LHB67" s="153"/>
      <c r="LHC67" s="153"/>
      <c r="LHD67" s="153"/>
      <c r="LHE67" s="153"/>
      <c r="LHF67" s="153"/>
      <c r="LHG67" s="153"/>
      <c r="LHH67" s="153"/>
      <c r="LHI67" s="153"/>
      <c r="LHJ67" s="153"/>
      <c r="LHK67" s="153"/>
      <c r="LHL67" s="153"/>
      <c r="LHM67" s="153"/>
      <c r="LHN67" s="153"/>
      <c r="LHO67" s="153"/>
      <c r="LHP67" s="153"/>
      <c r="LHQ67" s="153"/>
      <c r="LHR67" s="153"/>
      <c r="LHS67" s="153"/>
      <c r="LHT67" s="153"/>
      <c r="LHU67" s="153"/>
      <c r="LHV67" s="153"/>
      <c r="LHW67" s="153"/>
      <c r="LHX67" s="153"/>
      <c r="LHY67" s="153"/>
      <c r="LHZ67" s="153"/>
      <c r="LIA67" s="153"/>
      <c r="LIB67" s="153"/>
      <c r="LIC67" s="153"/>
      <c r="LID67" s="153"/>
      <c r="LIE67" s="153"/>
      <c r="LIF67" s="153"/>
      <c r="LIG67" s="153"/>
      <c r="LIH67" s="153"/>
      <c r="LII67" s="153"/>
      <c r="LIJ67" s="153"/>
      <c r="LIK67" s="153"/>
      <c r="LIL67" s="153"/>
      <c r="LIM67" s="153"/>
      <c r="LIN67" s="153"/>
      <c r="LIO67" s="153"/>
      <c r="LIP67" s="153"/>
      <c r="LIQ67" s="153"/>
      <c r="LIR67" s="153"/>
      <c r="LIS67" s="153"/>
      <c r="LIT67" s="153"/>
      <c r="LIU67" s="153"/>
      <c r="LIV67" s="153"/>
      <c r="LIW67" s="153"/>
      <c r="LIX67" s="153"/>
      <c r="LIY67" s="153"/>
      <c r="LIZ67" s="153"/>
      <c r="LJA67" s="153"/>
      <c r="LJB67" s="153"/>
      <c r="LJC67" s="153"/>
      <c r="LJD67" s="153"/>
      <c r="LJE67" s="153"/>
      <c r="LJF67" s="153"/>
      <c r="LJG67" s="153"/>
      <c r="LJH67" s="153"/>
      <c r="LJI67" s="153"/>
      <c r="LJJ67" s="153"/>
      <c r="LJK67" s="153"/>
      <c r="LJL67" s="153"/>
      <c r="LJM67" s="153"/>
      <c r="LJN67" s="153"/>
      <c r="LJO67" s="153"/>
      <c r="LJP67" s="153"/>
      <c r="LJQ67" s="153"/>
      <c r="LJR67" s="153"/>
      <c r="LJS67" s="153"/>
      <c r="LJT67" s="153"/>
      <c r="LJU67" s="153"/>
      <c r="LJV67" s="153"/>
      <c r="LJW67" s="153"/>
      <c r="LJX67" s="153"/>
      <c r="LJY67" s="153"/>
      <c r="LJZ67" s="153"/>
      <c r="LKA67" s="153"/>
      <c r="LKB67" s="153"/>
      <c r="LKC67" s="153"/>
      <c r="LKD67" s="153"/>
      <c r="LKE67" s="153"/>
      <c r="LKF67" s="153"/>
      <c r="LKG67" s="153"/>
      <c r="LKH67" s="153"/>
      <c r="LKI67" s="153"/>
      <c r="LKJ67" s="153"/>
      <c r="LKK67" s="153"/>
      <c r="LKL67" s="153"/>
      <c r="LKM67" s="153"/>
      <c r="LKN67" s="153"/>
      <c r="LKO67" s="153"/>
      <c r="LKP67" s="153"/>
      <c r="LKQ67" s="153"/>
      <c r="LKR67" s="153"/>
      <c r="LKS67" s="153"/>
      <c r="LKT67" s="153"/>
      <c r="LKU67" s="153"/>
      <c r="LKV67" s="153"/>
      <c r="LKW67" s="153"/>
      <c r="LKX67" s="153"/>
      <c r="LKY67" s="153"/>
      <c r="LKZ67" s="153"/>
      <c r="LLA67" s="153"/>
      <c r="LLB67" s="153"/>
      <c r="LLC67" s="153"/>
      <c r="LLD67" s="153"/>
      <c r="LLE67" s="153"/>
      <c r="LLF67" s="153"/>
      <c r="LLG67" s="153"/>
      <c r="LLH67" s="153"/>
      <c r="LLI67" s="153"/>
      <c r="LLJ67" s="153"/>
      <c r="LLK67" s="153"/>
      <c r="LLL67" s="153"/>
      <c r="LLM67" s="153"/>
      <c r="LLN67" s="153"/>
      <c r="LLO67" s="153"/>
      <c r="LLP67" s="153"/>
      <c r="LLQ67" s="153"/>
      <c r="LLR67" s="153"/>
      <c r="LLS67" s="153"/>
      <c r="LLT67" s="153"/>
      <c r="LLU67" s="153"/>
      <c r="LLV67" s="153"/>
      <c r="LLW67" s="153"/>
      <c r="LLX67" s="153"/>
      <c r="LLY67" s="153"/>
      <c r="LLZ67" s="153"/>
      <c r="LMA67" s="153"/>
      <c r="LMB67" s="153"/>
      <c r="LMC67" s="153"/>
      <c r="LMD67" s="153"/>
      <c r="LME67" s="153"/>
      <c r="LMF67" s="153"/>
      <c r="LMG67" s="153"/>
      <c r="LMH67" s="153"/>
      <c r="LMI67" s="153"/>
      <c r="LMJ67" s="153"/>
      <c r="LMK67" s="153"/>
      <c r="LML67" s="153"/>
      <c r="LMM67" s="153"/>
      <c r="LMN67" s="153"/>
      <c r="LMO67" s="153"/>
      <c r="LMP67" s="153"/>
      <c r="LMQ67" s="153"/>
      <c r="LMR67" s="153"/>
      <c r="LMS67" s="153"/>
      <c r="LMT67" s="153"/>
      <c r="LMU67" s="153"/>
      <c r="LMV67" s="153"/>
      <c r="LMW67" s="153"/>
      <c r="LMX67" s="153"/>
      <c r="LMY67" s="153"/>
      <c r="LMZ67" s="153"/>
      <c r="LNA67" s="153"/>
      <c r="LNB67" s="153"/>
      <c r="LNC67" s="153"/>
      <c r="LND67" s="153"/>
      <c r="LNE67" s="153"/>
      <c r="LNF67" s="153"/>
      <c r="LNG67" s="153"/>
      <c r="LNH67" s="153"/>
      <c r="LNI67" s="153"/>
      <c r="LNJ67" s="153"/>
      <c r="LNK67" s="153"/>
      <c r="LNL67" s="153"/>
      <c r="LNM67" s="153"/>
      <c r="LNN67" s="153"/>
      <c r="LNO67" s="153"/>
      <c r="LNP67" s="153"/>
      <c r="LNQ67" s="153"/>
      <c r="LNR67" s="153"/>
      <c r="LNS67" s="153"/>
      <c r="LNT67" s="153"/>
      <c r="LNU67" s="153"/>
      <c r="LNV67" s="153"/>
      <c r="LNW67" s="153"/>
      <c r="LNX67" s="153"/>
      <c r="LNY67" s="153"/>
      <c r="LNZ67" s="153"/>
      <c r="LOA67" s="153"/>
      <c r="LOB67" s="153"/>
      <c r="LOC67" s="153"/>
      <c r="LOD67" s="153"/>
      <c r="LOE67" s="153"/>
      <c r="LOF67" s="153"/>
      <c r="LOG67" s="153"/>
      <c r="LOH67" s="153"/>
      <c r="LOI67" s="153"/>
      <c r="LOJ67" s="153"/>
      <c r="LOK67" s="153"/>
      <c r="LOL67" s="153"/>
      <c r="LOM67" s="153"/>
      <c r="LON67" s="153"/>
      <c r="LOO67" s="153"/>
      <c r="LOP67" s="153"/>
      <c r="LOQ67" s="153"/>
      <c r="LOR67" s="153"/>
      <c r="LOS67" s="153"/>
      <c r="LOT67" s="153"/>
      <c r="LOU67" s="153"/>
      <c r="LOV67" s="153"/>
      <c r="LOW67" s="153"/>
      <c r="LOX67" s="153"/>
      <c r="LOY67" s="153"/>
      <c r="LOZ67" s="153"/>
      <c r="LPA67" s="153"/>
      <c r="LPB67" s="153"/>
      <c r="LPC67" s="153"/>
      <c r="LPD67" s="153"/>
      <c r="LPE67" s="153"/>
      <c r="LPF67" s="153"/>
      <c r="LPG67" s="153"/>
      <c r="LPH67" s="153"/>
      <c r="LPI67" s="153"/>
      <c r="LPJ67" s="153"/>
      <c r="LPK67" s="153"/>
      <c r="LPL67" s="153"/>
      <c r="LPM67" s="153"/>
      <c r="LPN67" s="153"/>
      <c r="LPO67" s="153"/>
      <c r="LPP67" s="153"/>
      <c r="LPQ67" s="153"/>
      <c r="LPR67" s="153"/>
      <c r="LPS67" s="153"/>
      <c r="LPT67" s="153"/>
      <c r="LPU67" s="153"/>
      <c r="LPV67" s="153"/>
      <c r="LPW67" s="153"/>
      <c r="LPX67" s="153"/>
      <c r="LPY67" s="153"/>
      <c r="LPZ67" s="153"/>
      <c r="LQA67" s="153"/>
      <c r="LQB67" s="153"/>
      <c r="LQC67" s="153"/>
      <c r="LQD67" s="153"/>
      <c r="LQE67" s="153"/>
      <c r="LQF67" s="153"/>
      <c r="LQG67" s="153"/>
      <c r="LQH67" s="153"/>
      <c r="LQI67" s="153"/>
      <c r="LQJ67" s="153"/>
      <c r="LQK67" s="153"/>
      <c r="LQL67" s="153"/>
      <c r="LQM67" s="153"/>
      <c r="LQN67" s="153"/>
      <c r="LQO67" s="153"/>
      <c r="LQP67" s="153"/>
      <c r="LQQ67" s="153"/>
      <c r="LQR67" s="153"/>
      <c r="LQS67" s="153"/>
      <c r="LQT67" s="153"/>
      <c r="LQU67" s="153"/>
      <c r="LQV67" s="153"/>
      <c r="LQW67" s="153"/>
      <c r="LQX67" s="153"/>
      <c r="LQY67" s="153"/>
      <c r="LQZ67" s="153"/>
      <c r="LRA67" s="153"/>
      <c r="LRB67" s="153"/>
      <c r="LRC67" s="153"/>
      <c r="LRD67" s="153"/>
      <c r="LRE67" s="153"/>
      <c r="LRF67" s="153"/>
      <c r="LRG67" s="153"/>
      <c r="LRH67" s="153"/>
      <c r="LRI67" s="153"/>
      <c r="LRJ67" s="153"/>
      <c r="LRK67" s="153"/>
      <c r="LRL67" s="153"/>
      <c r="LRM67" s="153"/>
      <c r="LRN67" s="153"/>
      <c r="LRO67" s="153"/>
      <c r="LRP67" s="153"/>
      <c r="LRQ67" s="153"/>
      <c r="LRR67" s="153"/>
      <c r="LRS67" s="153"/>
      <c r="LRT67" s="153"/>
      <c r="LRU67" s="153"/>
      <c r="LRV67" s="153"/>
      <c r="LRW67" s="153"/>
      <c r="LRX67" s="153"/>
      <c r="LRY67" s="153"/>
      <c r="LRZ67" s="153"/>
      <c r="LSA67" s="153"/>
      <c r="LSB67" s="153"/>
      <c r="LSC67" s="153"/>
      <c r="LSD67" s="153"/>
      <c r="LSE67" s="153"/>
      <c r="LSF67" s="153"/>
      <c r="LSG67" s="153"/>
      <c r="LSH67" s="153"/>
      <c r="LSI67" s="153"/>
      <c r="LSJ67" s="153"/>
      <c r="LSK67" s="153"/>
      <c r="LSL67" s="153"/>
      <c r="LSM67" s="153"/>
      <c r="LSN67" s="153"/>
      <c r="LSO67" s="153"/>
      <c r="LSP67" s="153"/>
      <c r="LSQ67" s="153"/>
      <c r="LSR67" s="153"/>
      <c r="LSS67" s="153"/>
      <c r="LST67" s="153"/>
      <c r="LSU67" s="153"/>
      <c r="LSV67" s="153"/>
      <c r="LSW67" s="153"/>
      <c r="LSX67" s="153"/>
      <c r="LSY67" s="153"/>
      <c r="LSZ67" s="153"/>
      <c r="LTA67" s="153"/>
      <c r="LTB67" s="153"/>
      <c r="LTC67" s="153"/>
      <c r="LTD67" s="153"/>
      <c r="LTE67" s="153"/>
      <c r="LTF67" s="153"/>
      <c r="LTG67" s="153"/>
      <c r="LTH67" s="153"/>
      <c r="LTI67" s="153"/>
      <c r="LTJ67" s="153"/>
      <c r="LTK67" s="153"/>
      <c r="LTL67" s="153"/>
      <c r="LTM67" s="153"/>
      <c r="LTN67" s="153"/>
      <c r="LTO67" s="153"/>
      <c r="LTP67" s="153"/>
      <c r="LTQ67" s="153"/>
      <c r="LTR67" s="153"/>
      <c r="LTS67" s="153"/>
      <c r="LTT67" s="153"/>
      <c r="LTU67" s="153"/>
      <c r="LTV67" s="153"/>
      <c r="LTW67" s="153"/>
      <c r="LTX67" s="153"/>
      <c r="LTY67" s="153"/>
      <c r="LTZ67" s="153"/>
      <c r="LUA67" s="153"/>
      <c r="LUB67" s="153"/>
      <c r="LUC67" s="153"/>
      <c r="LUD67" s="153"/>
      <c r="LUE67" s="153"/>
      <c r="LUF67" s="153"/>
      <c r="LUG67" s="153"/>
      <c r="LUH67" s="153"/>
      <c r="LUI67" s="153"/>
      <c r="LUJ67" s="153"/>
      <c r="LUK67" s="153"/>
      <c r="LUL67" s="153"/>
      <c r="LUM67" s="153"/>
      <c r="LUN67" s="153"/>
      <c r="LUO67" s="153"/>
      <c r="LUP67" s="153"/>
      <c r="LUQ67" s="153"/>
      <c r="LUR67" s="153"/>
      <c r="LUS67" s="153"/>
      <c r="LUT67" s="153"/>
      <c r="LUU67" s="153"/>
      <c r="LUV67" s="153"/>
      <c r="LUW67" s="153"/>
      <c r="LUX67" s="153"/>
      <c r="LUY67" s="153"/>
      <c r="LUZ67" s="153"/>
      <c r="LVA67" s="153"/>
      <c r="LVB67" s="153"/>
      <c r="LVC67" s="153"/>
      <c r="LVD67" s="153"/>
      <c r="LVE67" s="153"/>
      <c r="LVF67" s="153"/>
      <c r="LVG67" s="153"/>
      <c r="LVH67" s="153"/>
      <c r="LVI67" s="153"/>
      <c r="LVJ67" s="153"/>
      <c r="LVK67" s="153"/>
      <c r="LVL67" s="153"/>
      <c r="LVM67" s="153"/>
      <c r="LVN67" s="153"/>
      <c r="LVO67" s="153"/>
      <c r="LVP67" s="153"/>
      <c r="LVQ67" s="153"/>
      <c r="LVR67" s="153"/>
      <c r="LVS67" s="153"/>
      <c r="LVT67" s="153"/>
      <c r="LVU67" s="153"/>
      <c r="LVV67" s="153"/>
      <c r="LVW67" s="153"/>
      <c r="LVX67" s="153"/>
      <c r="LVY67" s="153"/>
      <c r="LVZ67" s="153"/>
      <c r="LWA67" s="153"/>
      <c r="LWB67" s="153"/>
      <c r="LWC67" s="153"/>
      <c r="LWD67" s="153"/>
      <c r="LWE67" s="153"/>
      <c r="LWF67" s="153"/>
      <c r="LWG67" s="153"/>
      <c r="LWH67" s="153"/>
      <c r="LWI67" s="153"/>
      <c r="LWJ67" s="153"/>
      <c r="LWK67" s="153"/>
      <c r="LWL67" s="153"/>
      <c r="LWM67" s="153"/>
      <c r="LWN67" s="153"/>
      <c r="LWO67" s="153"/>
      <c r="LWP67" s="153"/>
      <c r="LWQ67" s="153"/>
      <c r="LWR67" s="153"/>
      <c r="LWS67" s="153"/>
      <c r="LWT67" s="153"/>
      <c r="LWU67" s="153"/>
      <c r="LWV67" s="153"/>
      <c r="LWW67" s="153"/>
      <c r="LWX67" s="153"/>
      <c r="LWY67" s="153"/>
      <c r="LWZ67" s="153"/>
      <c r="LXA67" s="153"/>
      <c r="LXB67" s="153"/>
      <c r="LXC67" s="153"/>
      <c r="LXD67" s="153"/>
      <c r="LXE67" s="153"/>
      <c r="LXF67" s="153"/>
      <c r="LXG67" s="153"/>
      <c r="LXH67" s="153"/>
      <c r="LXI67" s="153"/>
      <c r="LXJ67" s="153"/>
      <c r="LXK67" s="153"/>
      <c r="LXL67" s="153"/>
      <c r="LXM67" s="153"/>
      <c r="LXN67" s="153"/>
      <c r="LXO67" s="153"/>
      <c r="LXP67" s="153"/>
      <c r="LXQ67" s="153"/>
      <c r="LXR67" s="153"/>
      <c r="LXS67" s="153"/>
      <c r="LXT67" s="153"/>
      <c r="LXU67" s="153"/>
      <c r="LXV67" s="153"/>
      <c r="LXW67" s="153"/>
      <c r="LXX67" s="153"/>
      <c r="LXY67" s="153"/>
      <c r="LXZ67" s="153"/>
      <c r="LYA67" s="153"/>
      <c r="LYB67" s="153"/>
      <c r="LYC67" s="153"/>
      <c r="LYD67" s="153"/>
      <c r="LYE67" s="153"/>
      <c r="LYF67" s="153"/>
      <c r="LYG67" s="153"/>
      <c r="LYH67" s="153"/>
      <c r="LYI67" s="153"/>
      <c r="LYJ67" s="153"/>
      <c r="LYK67" s="153"/>
      <c r="LYL67" s="153"/>
      <c r="LYM67" s="153"/>
      <c r="LYN67" s="153"/>
      <c r="LYO67" s="153"/>
      <c r="LYP67" s="153"/>
      <c r="LYQ67" s="153"/>
      <c r="LYR67" s="153"/>
      <c r="LYS67" s="153"/>
      <c r="LYT67" s="153"/>
      <c r="LYU67" s="153"/>
      <c r="LYV67" s="153"/>
      <c r="LYW67" s="153"/>
      <c r="LYX67" s="153"/>
      <c r="LYY67" s="153"/>
      <c r="LYZ67" s="153"/>
      <c r="LZA67" s="153"/>
      <c r="LZB67" s="153"/>
      <c r="LZC67" s="153"/>
      <c r="LZD67" s="153"/>
      <c r="LZE67" s="153"/>
      <c r="LZF67" s="153"/>
      <c r="LZG67" s="153"/>
      <c r="LZH67" s="153"/>
      <c r="LZI67" s="153"/>
      <c r="LZJ67" s="153"/>
      <c r="LZK67" s="153"/>
      <c r="LZL67" s="153"/>
      <c r="LZM67" s="153"/>
      <c r="LZN67" s="153"/>
      <c r="LZO67" s="153"/>
      <c r="LZP67" s="153"/>
      <c r="LZQ67" s="153"/>
      <c r="LZR67" s="153"/>
      <c r="LZS67" s="153"/>
      <c r="LZT67" s="153"/>
      <c r="LZU67" s="153"/>
      <c r="LZV67" s="153"/>
      <c r="LZW67" s="153"/>
      <c r="LZX67" s="153"/>
      <c r="LZY67" s="153"/>
      <c r="LZZ67" s="153"/>
      <c r="MAA67" s="153"/>
      <c r="MAB67" s="153"/>
      <c r="MAC67" s="153"/>
      <c r="MAD67" s="153"/>
      <c r="MAE67" s="153"/>
      <c r="MAF67" s="153"/>
      <c r="MAG67" s="153"/>
      <c r="MAH67" s="153"/>
      <c r="MAI67" s="153"/>
      <c r="MAJ67" s="153"/>
      <c r="MAK67" s="153"/>
      <c r="MAL67" s="153"/>
      <c r="MAM67" s="153"/>
      <c r="MAN67" s="153"/>
      <c r="MAO67" s="153"/>
      <c r="MAP67" s="153"/>
      <c r="MAQ67" s="153"/>
      <c r="MAR67" s="153"/>
      <c r="MAS67" s="153"/>
      <c r="MAT67" s="153"/>
      <c r="MAU67" s="153"/>
      <c r="MAV67" s="153"/>
      <c r="MAW67" s="153"/>
      <c r="MAX67" s="153"/>
      <c r="MAY67" s="153"/>
      <c r="MAZ67" s="153"/>
      <c r="MBA67" s="153"/>
      <c r="MBB67" s="153"/>
      <c r="MBC67" s="153"/>
      <c r="MBD67" s="153"/>
      <c r="MBE67" s="153"/>
      <c r="MBF67" s="153"/>
      <c r="MBG67" s="153"/>
      <c r="MBH67" s="153"/>
      <c r="MBI67" s="153"/>
      <c r="MBJ67" s="153"/>
      <c r="MBK67" s="153"/>
      <c r="MBL67" s="153"/>
      <c r="MBM67" s="153"/>
      <c r="MBN67" s="153"/>
      <c r="MBO67" s="153"/>
      <c r="MBP67" s="153"/>
      <c r="MBQ67" s="153"/>
      <c r="MBR67" s="153"/>
      <c r="MBS67" s="153"/>
      <c r="MBT67" s="153"/>
      <c r="MBU67" s="153"/>
      <c r="MBV67" s="153"/>
      <c r="MBW67" s="153"/>
      <c r="MBX67" s="153"/>
      <c r="MBY67" s="153"/>
      <c r="MBZ67" s="153"/>
      <c r="MCA67" s="153"/>
      <c r="MCB67" s="153"/>
      <c r="MCC67" s="153"/>
      <c r="MCD67" s="153"/>
      <c r="MCE67" s="153"/>
      <c r="MCF67" s="153"/>
      <c r="MCG67" s="153"/>
      <c r="MCH67" s="153"/>
      <c r="MCI67" s="153"/>
      <c r="MCJ67" s="153"/>
      <c r="MCK67" s="153"/>
      <c r="MCL67" s="153"/>
      <c r="MCM67" s="153"/>
      <c r="MCN67" s="153"/>
      <c r="MCO67" s="153"/>
      <c r="MCP67" s="153"/>
      <c r="MCQ67" s="153"/>
      <c r="MCR67" s="153"/>
      <c r="MCS67" s="153"/>
      <c r="MCT67" s="153"/>
      <c r="MCU67" s="153"/>
      <c r="MCV67" s="153"/>
      <c r="MCW67" s="153"/>
      <c r="MCX67" s="153"/>
      <c r="MCY67" s="153"/>
      <c r="MCZ67" s="153"/>
      <c r="MDA67" s="153"/>
      <c r="MDB67" s="153"/>
      <c r="MDC67" s="153"/>
      <c r="MDD67" s="153"/>
      <c r="MDE67" s="153"/>
      <c r="MDF67" s="153"/>
      <c r="MDG67" s="153"/>
      <c r="MDH67" s="153"/>
      <c r="MDI67" s="153"/>
      <c r="MDJ67" s="153"/>
      <c r="MDK67" s="153"/>
      <c r="MDL67" s="153"/>
      <c r="MDM67" s="153"/>
      <c r="MDN67" s="153"/>
      <c r="MDO67" s="153"/>
      <c r="MDP67" s="153"/>
      <c r="MDQ67" s="153"/>
      <c r="MDR67" s="153"/>
      <c r="MDS67" s="153"/>
      <c r="MDT67" s="153"/>
      <c r="MDU67" s="153"/>
      <c r="MDV67" s="153"/>
      <c r="MDW67" s="153"/>
      <c r="MDX67" s="153"/>
      <c r="MDY67" s="153"/>
      <c r="MDZ67" s="153"/>
      <c r="MEA67" s="153"/>
      <c r="MEB67" s="153"/>
      <c r="MEC67" s="153"/>
      <c r="MED67" s="153"/>
      <c r="MEE67" s="153"/>
      <c r="MEF67" s="153"/>
      <c r="MEG67" s="153"/>
      <c r="MEH67" s="153"/>
      <c r="MEI67" s="153"/>
      <c r="MEJ67" s="153"/>
      <c r="MEK67" s="153"/>
      <c r="MEL67" s="153"/>
      <c r="MEM67" s="153"/>
      <c r="MEN67" s="153"/>
      <c r="MEO67" s="153"/>
      <c r="MEP67" s="153"/>
      <c r="MEQ67" s="153"/>
      <c r="MER67" s="153"/>
      <c r="MES67" s="153"/>
      <c r="MET67" s="153"/>
      <c r="MEU67" s="153"/>
      <c r="MEV67" s="153"/>
      <c r="MEW67" s="153"/>
      <c r="MEX67" s="153"/>
      <c r="MEY67" s="153"/>
      <c r="MEZ67" s="153"/>
      <c r="MFA67" s="153"/>
      <c r="MFB67" s="153"/>
      <c r="MFC67" s="153"/>
      <c r="MFD67" s="153"/>
      <c r="MFE67" s="153"/>
      <c r="MFF67" s="153"/>
      <c r="MFG67" s="153"/>
      <c r="MFH67" s="153"/>
      <c r="MFI67" s="153"/>
      <c r="MFJ67" s="153"/>
      <c r="MFK67" s="153"/>
      <c r="MFL67" s="153"/>
      <c r="MFM67" s="153"/>
      <c r="MFN67" s="153"/>
      <c r="MFO67" s="153"/>
      <c r="MFP67" s="153"/>
      <c r="MFQ67" s="153"/>
      <c r="MFR67" s="153"/>
      <c r="MFS67" s="153"/>
      <c r="MFT67" s="153"/>
      <c r="MFU67" s="153"/>
      <c r="MFV67" s="153"/>
      <c r="MFW67" s="153"/>
      <c r="MFX67" s="153"/>
      <c r="MFY67" s="153"/>
      <c r="MFZ67" s="153"/>
      <c r="MGA67" s="153"/>
      <c r="MGB67" s="153"/>
      <c r="MGC67" s="153"/>
      <c r="MGD67" s="153"/>
      <c r="MGE67" s="153"/>
      <c r="MGF67" s="153"/>
      <c r="MGG67" s="153"/>
      <c r="MGH67" s="153"/>
      <c r="MGI67" s="153"/>
      <c r="MGJ67" s="153"/>
      <c r="MGK67" s="153"/>
      <c r="MGL67" s="153"/>
      <c r="MGM67" s="153"/>
      <c r="MGN67" s="153"/>
      <c r="MGO67" s="153"/>
      <c r="MGP67" s="153"/>
      <c r="MGQ67" s="153"/>
      <c r="MGR67" s="153"/>
      <c r="MGS67" s="153"/>
      <c r="MGT67" s="153"/>
      <c r="MGU67" s="153"/>
      <c r="MGV67" s="153"/>
      <c r="MGW67" s="153"/>
      <c r="MGX67" s="153"/>
      <c r="MGY67" s="153"/>
      <c r="MGZ67" s="153"/>
      <c r="MHA67" s="153"/>
      <c r="MHB67" s="153"/>
      <c r="MHC67" s="153"/>
      <c r="MHD67" s="153"/>
      <c r="MHE67" s="153"/>
      <c r="MHF67" s="153"/>
      <c r="MHG67" s="153"/>
      <c r="MHH67" s="153"/>
      <c r="MHI67" s="153"/>
      <c r="MHJ67" s="153"/>
      <c r="MHK67" s="153"/>
      <c r="MHL67" s="153"/>
      <c r="MHM67" s="153"/>
      <c r="MHN67" s="153"/>
      <c r="MHO67" s="153"/>
      <c r="MHP67" s="153"/>
      <c r="MHQ67" s="153"/>
      <c r="MHR67" s="153"/>
      <c r="MHS67" s="153"/>
      <c r="MHT67" s="153"/>
      <c r="MHU67" s="153"/>
      <c r="MHV67" s="153"/>
      <c r="MHW67" s="153"/>
      <c r="MHX67" s="153"/>
      <c r="MHY67" s="153"/>
      <c r="MHZ67" s="153"/>
      <c r="MIA67" s="153"/>
      <c r="MIB67" s="153"/>
      <c r="MIC67" s="153"/>
      <c r="MID67" s="153"/>
      <c r="MIE67" s="153"/>
      <c r="MIF67" s="153"/>
      <c r="MIG67" s="153"/>
      <c r="MIH67" s="153"/>
      <c r="MII67" s="153"/>
      <c r="MIJ67" s="153"/>
      <c r="MIK67" s="153"/>
      <c r="MIL67" s="153"/>
      <c r="MIM67" s="153"/>
      <c r="MIN67" s="153"/>
      <c r="MIO67" s="153"/>
      <c r="MIP67" s="153"/>
      <c r="MIQ67" s="153"/>
      <c r="MIR67" s="153"/>
      <c r="MIS67" s="153"/>
      <c r="MIT67" s="153"/>
      <c r="MIU67" s="153"/>
      <c r="MIV67" s="153"/>
      <c r="MIW67" s="153"/>
      <c r="MIX67" s="153"/>
      <c r="MIY67" s="153"/>
      <c r="MIZ67" s="153"/>
      <c r="MJA67" s="153"/>
      <c r="MJB67" s="153"/>
      <c r="MJC67" s="153"/>
      <c r="MJD67" s="153"/>
      <c r="MJE67" s="153"/>
      <c r="MJF67" s="153"/>
      <c r="MJG67" s="153"/>
      <c r="MJH67" s="153"/>
      <c r="MJI67" s="153"/>
      <c r="MJJ67" s="153"/>
      <c r="MJK67" s="153"/>
      <c r="MJL67" s="153"/>
      <c r="MJM67" s="153"/>
      <c r="MJN67" s="153"/>
      <c r="MJO67" s="153"/>
      <c r="MJP67" s="153"/>
      <c r="MJQ67" s="153"/>
      <c r="MJR67" s="153"/>
      <c r="MJS67" s="153"/>
      <c r="MJT67" s="153"/>
      <c r="MJU67" s="153"/>
      <c r="MJV67" s="153"/>
      <c r="MJW67" s="153"/>
      <c r="MJX67" s="153"/>
      <c r="MJY67" s="153"/>
      <c r="MJZ67" s="153"/>
      <c r="MKA67" s="153"/>
      <c r="MKB67" s="153"/>
      <c r="MKC67" s="153"/>
      <c r="MKD67" s="153"/>
      <c r="MKE67" s="153"/>
      <c r="MKF67" s="153"/>
      <c r="MKG67" s="153"/>
      <c r="MKH67" s="153"/>
      <c r="MKI67" s="153"/>
      <c r="MKJ67" s="153"/>
      <c r="MKK67" s="153"/>
      <c r="MKL67" s="153"/>
      <c r="MKM67" s="153"/>
      <c r="MKN67" s="153"/>
      <c r="MKO67" s="153"/>
      <c r="MKP67" s="153"/>
      <c r="MKQ67" s="153"/>
      <c r="MKR67" s="153"/>
      <c r="MKS67" s="153"/>
      <c r="MKT67" s="153"/>
      <c r="MKU67" s="153"/>
      <c r="MKV67" s="153"/>
      <c r="MKW67" s="153"/>
      <c r="MKX67" s="153"/>
      <c r="MKY67" s="153"/>
      <c r="MKZ67" s="153"/>
      <c r="MLA67" s="153"/>
      <c r="MLB67" s="153"/>
      <c r="MLC67" s="153"/>
      <c r="MLD67" s="153"/>
      <c r="MLE67" s="153"/>
      <c r="MLF67" s="153"/>
      <c r="MLG67" s="153"/>
      <c r="MLH67" s="153"/>
      <c r="MLI67" s="153"/>
      <c r="MLJ67" s="153"/>
      <c r="MLK67" s="153"/>
      <c r="MLL67" s="153"/>
      <c r="MLM67" s="153"/>
      <c r="MLN67" s="153"/>
      <c r="MLO67" s="153"/>
      <c r="MLP67" s="153"/>
      <c r="MLQ67" s="153"/>
      <c r="MLR67" s="153"/>
      <c r="MLS67" s="153"/>
      <c r="MLT67" s="153"/>
      <c r="MLU67" s="153"/>
      <c r="MLV67" s="153"/>
      <c r="MLW67" s="153"/>
      <c r="MLX67" s="153"/>
      <c r="MLY67" s="153"/>
      <c r="MLZ67" s="153"/>
      <c r="MMA67" s="153"/>
      <c r="MMB67" s="153"/>
      <c r="MMC67" s="153"/>
      <c r="MMD67" s="153"/>
      <c r="MME67" s="153"/>
      <c r="MMF67" s="153"/>
      <c r="MMG67" s="153"/>
      <c r="MMH67" s="153"/>
      <c r="MMI67" s="153"/>
      <c r="MMJ67" s="153"/>
      <c r="MMK67" s="153"/>
      <c r="MML67" s="153"/>
      <c r="MMM67" s="153"/>
      <c r="MMN67" s="153"/>
      <c r="MMO67" s="153"/>
      <c r="MMP67" s="153"/>
      <c r="MMQ67" s="153"/>
      <c r="MMR67" s="153"/>
      <c r="MMS67" s="153"/>
      <c r="MMT67" s="153"/>
      <c r="MMU67" s="153"/>
      <c r="MMV67" s="153"/>
      <c r="MMW67" s="153"/>
      <c r="MMX67" s="153"/>
      <c r="MMY67" s="153"/>
      <c r="MMZ67" s="153"/>
      <c r="MNA67" s="153"/>
      <c r="MNB67" s="153"/>
      <c r="MNC67" s="153"/>
      <c r="MND67" s="153"/>
      <c r="MNE67" s="153"/>
      <c r="MNF67" s="153"/>
      <c r="MNG67" s="153"/>
      <c r="MNH67" s="153"/>
      <c r="MNI67" s="153"/>
      <c r="MNJ67" s="153"/>
      <c r="MNK67" s="153"/>
      <c r="MNL67" s="153"/>
      <c r="MNM67" s="153"/>
      <c r="MNN67" s="153"/>
      <c r="MNO67" s="153"/>
      <c r="MNP67" s="153"/>
      <c r="MNQ67" s="153"/>
      <c r="MNR67" s="153"/>
      <c r="MNS67" s="153"/>
      <c r="MNT67" s="153"/>
      <c r="MNU67" s="153"/>
      <c r="MNV67" s="153"/>
      <c r="MNW67" s="153"/>
      <c r="MNX67" s="153"/>
      <c r="MNY67" s="153"/>
      <c r="MNZ67" s="153"/>
      <c r="MOA67" s="153"/>
      <c r="MOB67" s="153"/>
      <c r="MOC67" s="153"/>
      <c r="MOD67" s="153"/>
      <c r="MOE67" s="153"/>
      <c r="MOF67" s="153"/>
      <c r="MOG67" s="153"/>
      <c r="MOH67" s="153"/>
      <c r="MOI67" s="153"/>
      <c r="MOJ67" s="153"/>
      <c r="MOK67" s="153"/>
      <c r="MOL67" s="153"/>
      <c r="MOM67" s="153"/>
      <c r="MON67" s="153"/>
      <c r="MOO67" s="153"/>
      <c r="MOP67" s="153"/>
      <c r="MOQ67" s="153"/>
      <c r="MOR67" s="153"/>
      <c r="MOS67" s="153"/>
      <c r="MOT67" s="153"/>
      <c r="MOU67" s="153"/>
      <c r="MOV67" s="153"/>
      <c r="MOW67" s="153"/>
      <c r="MOX67" s="153"/>
      <c r="MOY67" s="153"/>
      <c r="MOZ67" s="153"/>
      <c r="MPA67" s="153"/>
      <c r="MPB67" s="153"/>
      <c r="MPC67" s="153"/>
      <c r="MPD67" s="153"/>
      <c r="MPE67" s="153"/>
      <c r="MPF67" s="153"/>
      <c r="MPG67" s="153"/>
      <c r="MPH67" s="153"/>
      <c r="MPI67" s="153"/>
      <c r="MPJ67" s="153"/>
      <c r="MPK67" s="153"/>
      <c r="MPL67" s="153"/>
      <c r="MPM67" s="153"/>
      <c r="MPN67" s="153"/>
      <c r="MPO67" s="153"/>
      <c r="MPP67" s="153"/>
      <c r="MPQ67" s="153"/>
      <c r="MPR67" s="153"/>
      <c r="MPS67" s="153"/>
      <c r="MPT67" s="153"/>
      <c r="MPU67" s="153"/>
      <c r="MPV67" s="153"/>
      <c r="MPW67" s="153"/>
      <c r="MPX67" s="153"/>
      <c r="MPY67" s="153"/>
      <c r="MPZ67" s="153"/>
      <c r="MQA67" s="153"/>
      <c r="MQB67" s="153"/>
      <c r="MQC67" s="153"/>
      <c r="MQD67" s="153"/>
      <c r="MQE67" s="153"/>
      <c r="MQF67" s="153"/>
      <c r="MQG67" s="153"/>
      <c r="MQH67" s="153"/>
      <c r="MQI67" s="153"/>
      <c r="MQJ67" s="153"/>
      <c r="MQK67" s="153"/>
      <c r="MQL67" s="153"/>
      <c r="MQM67" s="153"/>
      <c r="MQN67" s="153"/>
      <c r="MQO67" s="153"/>
      <c r="MQP67" s="153"/>
      <c r="MQQ67" s="153"/>
      <c r="MQR67" s="153"/>
      <c r="MQS67" s="153"/>
      <c r="MQT67" s="153"/>
      <c r="MQU67" s="153"/>
      <c r="MQV67" s="153"/>
      <c r="MQW67" s="153"/>
      <c r="MQX67" s="153"/>
      <c r="MQY67" s="153"/>
      <c r="MQZ67" s="153"/>
      <c r="MRA67" s="153"/>
      <c r="MRB67" s="153"/>
      <c r="MRC67" s="153"/>
      <c r="MRD67" s="153"/>
      <c r="MRE67" s="153"/>
      <c r="MRF67" s="153"/>
      <c r="MRG67" s="153"/>
      <c r="MRH67" s="153"/>
      <c r="MRI67" s="153"/>
      <c r="MRJ67" s="153"/>
      <c r="MRK67" s="153"/>
      <c r="MRL67" s="153"/>
      <c r="MRM67" s="153"/>
      <c r="MRN67" s="153"/>
      <c r="MRO67" s="153"/>
      <c r="MRP67" s="153"/>
      <c r="MRQ67" s="153"/>
      <c r="MRR67" s="153"/>
      <c r="MRS67" s="153"/>
      <c r="MRT67" s="153"/>
      <c r="MRU67" s="153"/>
      <c r="MRV67" s="153"/>
      <c r="MRW67" s="153"/>
      <c r="MRX67" s="153"/>
      <c r="MRY67" s="153"/>
      <c r="MRZ67" s="153"/>
      <c r="MSA67" s="153"/>
      <c r="MSB67" s="153"/>
      <c r="MSC67" s="153"/>
      <c r="MSD67" s="153"/>
      <c r="MSE67" s="153"/>
      <c r="MSF67" s="153"/>
      <c r="MSG67" s="153"/>
      <c r="MSH67" s="153"/>
      <c r="MSI67" s="153"/>
      <c r="MSJ67" s="153"/>
      <c r="MSK67" s="153"/>
      <c r="MSL67" s="153"/>
      <c r="MSM67" s="153"/>
      <c r="MSN67" s="153"/>
      <c r="MSO67" s="153"/>
      <c r="MSP67" s="153"/>
      <c r="MSQ67" s="153"/>
      <c r="MSR67" s="153"/>
      <c r="MSS67" s="153"/>
      <c r="MST67" s="153"/>
      <c r="MSU67" s="153"/>
      <c r="MSV67" s="153"/>
      <c r="MSW67" s="153"/>
      <c r="MSX67" s="153"/>
      <c r="MSY67" s="153"/>
      <c r="MSZ67" s="153"/>
      <c r="MTA67" s="153"/>
      <c r="MTB67" s="153"/>
      <c r="MTC67" s="153"/>
      <c r="MTD67" s="153"/>
      <c r="MTE67" s="153"/>
      <c r="MTF67" s="153"/>
      <c r="MTG67" s="153"/>
      <c r="MTH67" s="153"/>
      <c r="MTI67" s="153"/>
      <c r="MTJ67" s="153"/>
      <c r="MTK67" s="153"/>
      <c r="MTL67" s="153"/>
      <c r="MTM67" s="153"/>
      <c r="MTN67" s="153"/>
      <c r="MTO67" s="153"/>
      <c r="MTP67" s="153"/>
      <c r="MTQ67" s="153"/>
      <c r="MTR67" s="153"/>
      <c r="MTS67" s="153"/>
      <c r="MTT67" s="153"/>
      <c r="MTU67" s="153"/>
      <c r="MTV67" s="153"/>
      <c r="MTW67" s="153"/>
      <c r="MTX67" s="153"/>
      <c r="MTY67" s="153"/>
      <c r="MTZ67" s="153"/>
      <c r="MUA67" s="153"/>
      <c r="MUB67" s="153"/>
      <c r="MUC67" s="153"/>
      <c r="MUD67" s="153"/>
      <c r="MUE67" s="153"/>
      <c r="MUF67" s="153"/>
      <c r="MUG67" s="153"/>
      <c r="MUH67" s="153"/>
      <c r="MUI67" s="153"/>
      <c r="MUJ67" s="153"/>
      <c r="MUK67" s="153"/>
      <c r="MUL67" s="153"/>
      <c r="MUM67" s="153"/>
      <c r="MUN67" s="153"/>
      <c r="MUO67" s="153"/>
      <c r="MUP67" s="153"/>
      <c r="MUQ67" s="153"/>
      <c r="MUR67" s="153"/>
      <c r="MUS67" s="153"/>
      <c r="MUT67" s="153"/>
      <c r="MUU67" s="153"/>
      <c r="MUV67" s="153"/>
      <c r="MUW67" s="153"/>
      <c r="MUX67" s="153"/>
      <c r="MUY67" s="153"/>
      <c r="MUZ67" s="153"/>
      <c r="MVA67" s="153"/>
      <c r="MVB67" s="153"/>
      <c r="MVC67" s="153"/>
      <c r="MVD67" s="153"/>
      <c r="MVE67" s="153"/>
      <c r="MVF67" s="153"/>
      <c r="MVG67" s="153"/>
      <c r="MVH67" s="153"/>
      <c r="MVI67" s="153"/>
      <c r="MVJ67" s="153"/>
      <c r="MVK67" s="153"/>
      <c r="MVL67" s="153"/>
      <c r="MVM67" s="153"/>
      <c r="MVN67" s="153"/>
      <c r="MVO67" s="153"/>
      <c r="MVP67" s="153"/>
      <c r="MVQ67" s="153"/>
      <c r="MVR67" s="153"/>
      <c r="MVS67" s="153"/>
      <c r="MVT67" s="153"/>
      <c r="MVU67" s="153"/>
      <c r="MVV67" s="153"/>
      <c r="MVW67" s="153"/>
      <c r="MVX67" s="153"/>
      <c r="MVY67" s="153"/>
      <c r="MVZ67" s="153"/>
      <c r="MWA67" s="153"/>
      <c r="MWB67" s="153"/>
      <c r="MWC67" s="153"/>
      <c r="MWD67" s="153"/>
      <c r="MWE67" s="153"/>
      <c r="MWF67" s="153"/>
      <c r="MWG67" s="153"/>
      <c r="MWH67" s="153"/>
      <c r="MWI67" s="153"/>
      <c r="MWJ67" s="153"/>
      <c r="MWK67" s="153"/>
      <c r="MWL67" s="153"/>
      <c r="MWM67" s="153"/>
      <c r="MWN67" s="153"/>
      <c r="MWO67" s="153"/>
      <c r="MWP67" s="153"/>
      <c r="MWQ67" s="153"/>
      <c r="MWR67" s="153"/>
      <c r="MWS67" s="153"/>
      <c r="MWT67" s="153"/>
      <c r="MWU67" s="153"/>
      <c r="MWV67" s="153"/>
      <c r="MWW67" s="153"/>
      <c r="MWX67" s="153"/>
      <c r="MWY67" s="153"/>
      <c r="MWZ67" s="153"/>
      <c r="MXA67" s="153"/>
      <c r="MXB67" s="153"/>
      <c r="MXC67" s="153"/>
      <c r="MXD67" s="153"/>
      <c r="MXE67" s="153"/>
      <c r="MXF67" s="153"/>
      <c r="MXG67" s="153"/>
      <c r="MXH67" s="153"/>
      <c r="MXI67" s="153"/>
      <c r="MXJ67" s="153"/>
      <c r="MXK67" s="153"/>
      <c r="MXL67" s="153"/>
      <c r="MXM67" s="153"/>
      <c r="MXN67" s="153"/>
      <c r="MXO67" s="153"/>
      <c r="MXP67" s="153"/>
      <c r="MXQ67" s="153"/>
      <c r="MXR67" s="153"/>
      <c r="MXS67" s="153"/>
      <c r="MXT67" s="153"/>
      <c r="MXU67" s="153"/>
      <c r="MXV67" s="153"/>
      <c r="MXW67" s="153"/>
      <c r="MXX67" s="153"/>
      <c r="MXY67" s="153"/>
      <c r="MXZ67" s="153"/>
      <c r="MYA67" s="153"/>
      <c r="MYB67" s="153"/>
      <c r="MYC67" s="153"/>
      <c r="MYD67" s="153"/>
      <c r="MYE67" s="153"/>
      <c r="MYF67" s="153"/>
      <c r="MYG67" s="153"/>
      <c r="MYH67" s="153"/>
      <c r="MYI67" s="153"/>
      <c r="MYJ67" s="153"/>
      <c r="MYK67" s="153"/>
      <c r="MYL67" s="153"/>
      <c r="MYM67" s="153"/>
      <c r="MYN67" s="153"/>
      <c r="MYO67" s="153"/>
      <c r="MYP67" s="153"/>
      <c r="MYQ67" s="153"/>
      <c r="MYR67" s="153"/>
      <c r="MYS67" s="153"/>
      <c r="MYT67" s="153"/>
      <c r="MYU67" s="153"/>
      <c r="MYV67" s="153"/>
      <c r="MYW67" s="153"/>
      <c r="MYX67" s="153"/>
      <c r="MYY67" s="153"/>
      <c r="MYZ67" s="153"/>
      <c r="MZA67" s="153"/>
      <c r="MZB67" s="153"/>
      <c r="MZC67" s="153"/>
      <c r="MZD67" s="153"/>
      <c r="MZE67" s="153"/>
      <c r="MZF67" s="153"/>
      <c r="MZG67" s="153"/>
      <c r="MZH67" s="153"/>
      <c r="MZI67" s="153"/>
      <c r="MZJ67" s="153"/>
      <c r="MZK67" s="153"/>
      <c r="MZL67" s="153"/>
      <c r="MZM67" s="153"/>
      <c r="MZN67" s="153"/>
      <c r="MZO67" s="153"/>
      <c r="MZP67" s="153"/>
      <c r="MZQ67" s="153"/>
      <c r="MZR67" s="153"/>
      <c r="MZS67" s="153"/>
      <c r="MZT67" s="153"/>
      <c r="MZU67" s="153"/>
      <c r="MZV67" s="153"/>
      <c r="MZW67" s="153"/>
      <c r="MZX67" s="153"/>
      <c r="MZY67" s="153"/>
      <c r="MZZ67" s="153"/>
      <c r="NAA67" s="153"/>
      <c r="NAB67" s="153"/>
      <c r="NAC67" s="153"/>
      <c r="NAD67" s="153"/>
      <c r="NAE67" s="153"/>
      <c r="NAF67" s="153"/>
      <c r="NAG67" s="153"/>
      <c r="NAH67" s="153"/>
      <c r="NAI67" s="153"/>
      <c r="NAJ67" s="153"/>
      <c r="NAK67" s="153"/>
      <c r="NAL67" s="153"/>
      <c r="NAM67" s="153"/>
      <c r="NAN67" s="153"/>
      <c r="NAO67" s="153"/>
      <c r="NAP67" s="153"/>
      <c r="NAQ67" s="153"/>
      <c r="NAR67" s="153"/>
      <c r="NAS67" s="153"/>
      <c r="NAT67" s="153"/>
      <c r="NAU67" s="153"/>
      <c r="NAV67" s="153"/>
      <c r="NAW67" s="153"/>
      <c r="NAX67" s="153"/>
      <c r="NAY67" s="153"/>
      <c r="NAZ67" s="153"/>
      <c r="NBA67" s="153"/>
      <c r="NBB67" s="153"/>
      <c r="NBC67" s="153"/>
      <c r="NBD67" s="153"/>
      <c r="NBE67" s="153"/>
      <c r="NBF67" s="153"/>
      <c r="NBG67" s="153"/>
      <c r="NBH67" s="153"/>
      <c r="NBI67" s="153"/>
      <c r="NBJ67" s="153"/>
      <c r="NBK67" s="153"/>
      <c r="NBL67" s="153"/>
      <c r="NBM67" s="153"/>
      <c r="NBN67" s="153"/>
      <c r="NBO67" s="153"/>
      <c r="NBP67" s="153"/>
      <c r="NBQ67" s="153"/>
      <c r="NBR67" s="153"/>
      <c r="NBS67" s="153"/>
      <c r="NBT67" s="153"/>
      <c r="NBU67" s="153"/>
      <c r="NBV67" s="153"/>
      <c r="NBW67" s="153"/>
      <c r="NBX67" s="153"/>
      <c r="NBY67" s="153"/>
      <c r="NBZ67" s="153"/>
      <c r="NCA67" s="153"/>
      <c r="NCB67" s="153"/>
      <c r="NCC67" s="153"/>
      <c r="NCD67" s="153"/>
      <c r="NCE67" s="153"/>
      <c r="NCF67" s="153"/>
      <c r="NCG67" s="153"/>
      <c r="NCH67" s="153"/>
      <c r="NCI67" s="153"/>
      <c r="NCJ67" s="153"/>
      <c r="NCK67" s="153"/>
      <c r="NCL67" s="153"/>
      <c r="NCM67" s="153"/>
      <c r="NCN67" s="153"/>
      <c r="NCO67" s="153"/>
      <c r="NCP67" s="153"/>
      <c r="NCQ67" s="153"/>
      <c r="NCR67" s="153"/>
      <c r="NCS67" s="153"/>
      <c r="NCT67" s="153"/>
      <c r="NCU67" s="153"/>
      <c r="NCV67" s="153"/>
      <c r="NCW67" s="153"/>
      <c r="NCX67" s="153"/>
      <c r="NCY67" s="153"/>
      <c r="NCZ67" s="153"/>
      <c r="NDA67" s="153"/>
      <c r="NDB67" s="153"/>
      <c r="NDC67" s="153"/>
      <c r="NDD67" s="153"/>
      <c r="NDE67" s="153"/>
      <c r="NDF67" s="153"/>
      <c r="NDG67" s="153"/>
      <c r="NDH67" s="153"/>
      <c r="NDI67" s="153"/>
      <c r="NDJ67" s="153"/>
      <c r="NDK67" s="153"/>
      <c r="NDL67" s="153"/>
      <c r="NDM67" s="153"/>
      <c r="NDN67" s="153"/>
      <c r="NDO67" s="153"/>
      <c r="NDP67" s="153"/>
      <c r="NDQ67" s="153"/>
      <c r="NDR67" s="153"/>
      <c r="NDS67" s="153"/>
      <c r="NDT67" s="153"/>
      <c r="NDU67" s="153"/>
      <c r="NDV67" s="153"/>
      <c r="NDW67" s="153"/>
      <c r="NDX67" s="153"/>
      <c r="NDY67" s="153"/>
      <c r="NDZ67" s="153"/>
      <c r="NEA67" s="153"/>
      <c r="NEB67" s="153"/>
      <c r="NEC67" s="153"/>
      <c r="NED67" s="153"/>
      <c r="NEE67" s="153"/>
      <c r="NEF67" s="153"/>
      <c r="NEG67" s="153"/>
      <c r="NEH67" s="153"/>
      <c r="NEI67" s="153"/>
      <c r="NEJ67" s="153"/>
      <c r="NEK67" s="153"/>
      <c r="NEL67" s="153"/>
      <c r="NEM67" s="153"/>
      <c r="NEN67" s="153"/>
      <c r="NEO67" s="153"/>
      <c r="NEP67" s="153"/>
      <c r="NEQ67" s="153"/>
      <c r="NER67" s="153"/>
      <c r="NES67" s="153"/>
      <c r="NET67" s="153"/>
      <c r="NEU67" s="153"/>
      <c r="NEV67" s="153"/>
      <c r="NEW67" s="153"/>
      <c r="NEX67" s="153"/>
      <c r="NEY67" s="153"/>
      <c r="NEZ67" s="153"/>
      <c r="NFA67" s="153"/>
      <c r="NFB67" s="153"/>
      <c r="NFC67" s="153"/>
      <c r="NFD67" s="153"/>
      <c r="NFE67" s="153"/>
      <c r="NFF67" s="153"/>
      <c r="NFG67" s="153"/>
      <c r="NFH67" s="153"/>
      <c r="NFI67" s="153"/>
      <c r="NFJ67" s="153"/>
      <c r="NFK67" s="153"/>
      <c r="NFL67" s="153"/>
      <c r="NFM67" s="153"/>
      <c r="NFN67" s="153"/>
      <c r="NFO67" s="153"/>
      <c r="NFP67" s="153"/>
      <c r="NFQ67" s="153"/>
      <c r="NFR67" s="153"/>
      <c r="NFS67" s="153"/>
      <c r="NFT67" s="153"/>
      <c r="NFU67" s="153"/>
      <c r="NFV67" s="153"/>
      <c r="NFW67" s="153"/>
      <c r="NFX67" s="153"/>
      <c r="NFY67" s="153"/>
      <c r="NFZ67" s="153"/>
      <c r="NGA67" s="153"/>
      <c r="NGB67" s="153"/>
      <c r="NGC67" s="153"/>
      <c r="NGD67" s="153"/>
      <c r="NGE67" s="153"/>
      <c r="NGF67" s="153"/>
      <c r="NGG67" s="153"/>
      <c r="NGH67" s="153"/>
      <c r="NGI67" s="153"/>
      <c r="NGJ67" s="153"/>
      <c r="NGK67" s="153"/>
      <c r="NGL67" s="153"/>
      <c r="NGM67" s="153"/>
      <c r="NGN67" s="153"/>
      <c r="NGO67" s="153"/>
      <c r="NGP67" s="153"/>
      <c r="NGQ67" s="153"/>
      <c r="NGR67" s="153"/>
      <c r="NGS67" s="153"/>
      <c r="NGT67" s="153"/>
      <c r="NGU67" s="153"/>
      <c r="NGV67" s="153"/>
      <c r="NGW67" s="153"/>
      <c r="NGX67" s="153"/>
      <c r="NGY67" s="153"/>
      <c r="NGZ67" s="153"/>
      <c r="NHA67" s="153"/>
      <c r="NHB67" s="153"/>
      <c r="NHC67" s="153"/>
      <c r="NHD67" s="153"/>
      <c r="NHE67" s="153"/>
      <c r="NHF67" s="153"/>
      <c r="NHG67" s="153"/>
      <c r="NHH67" s="153"/>
      <c r="NHI67" s="153"/>
      <c r="NHJ67" s="153"/>
      <c r="NHK67" s="153"/>
      <c r="NHL67" s="153"/>
      <c r="NHM67" s="153"/>
      <c r="NHN67" s="153"/>
      <c r="NHO67" s="153"/>
      <c r="NHP67" s="153"/>
      <c r="NHQ67" s="153"/>
      <c r="NHR67" s="153"/>
      <c r="NHS67" s="153"/>
      <c r="NHT67" s="153"/>
      <c r="NHU67" s="153"/>
      <c r="NHV67" s="153"/>
      <c r="NHW67" s="153"/>
      <c r="NHX67" s="153"/>
      <c r="NHY67" s="153"/>
      <c r="NHZ67" s="153"/>
      <c r="NIA67" s="153"/>
      <c r="NIB67" s="153"/>
      <c r="NIC67" s="153"/>
      <c r="NID67" s="153"/>
      <c r="NIE67" s="153"/>
      <c r="NIF67" s="153"/>
      <c r="NIG67" s="153"/>
      <c r="NIH67" s="153"/>
      <c r="NII67" s="153"/>
      <c r="NIJ67" s="153"/>
      <c r="NIK67" s="153"/>
      <c r="NIL67" s="153"/>
      <c r="NIM67" s="153"/>
      <c r="NIN67" s="153"/>
      <c r="NIO67" s="153"/>
      <c r="NIP67" s="153"/>
      <c r="NIQ67" s="153"/>
      <c r="NIR67" s="153"/>
      <c r="NIS67" s="153"/>
      <c r="NIT67" s="153"/>
      <c r="NIU67" s="153"/>
      <c r="NIV67" s="153"/>
      <c r="NIW67" s="153"/>
      <c r="NIX67" s="153"/>
      <c r="NIY67" s="153"/>
      <c r="NIZ67" s="153"/>
      <c r="NJA67" s="153"/>
      <c r="NJB67" s="153"/>
      <c r="NJC67" s="153"/>
      <c r="NJD67" s="153"/>
      <c r="NJE67" s="153"/>
      <c r="NJF67" s="153"/>
      <c r="NJG67" s="153"/>
      <c r="NJH67" s="153"/>
      <c r="NJI67" s="153"/>
      <c r="NJJ67" s="153"/>
      <c r="NJK67" s="153"/>
      <c r="NJL67" s="153"/>
      <c r="NJM67" s="153"/>
      <c r="NJN67" s="153"/>
      <c r="NJO67" s="153"/>
      <c r="NJP67" s="153"/>
      <c r="NJQ67" s="153"/>
      <c r="NJR67" s="153"/>
      <c r="NJS67" s="153"/>
      <c r="NJT67" s="153"/>
      <c r="NJU67" s="153"/>
      <c r="NJV67" s="153"/>
      <c r="NJW67" s="153"/>
      <c r="NJX67" s="153"/>
      <c r="NJY67" s="153"/>
      <c r="NJZ67" s="153"/>
      <c r="NKA67" s="153"/>
      <c r="NKB67" s="153"/>
      <c r="NKC67" s="153"/>
      <c r="NKD67" s="153"/>
      <c r="NKE67" s="153"/>
      <c r="NKF67" s="153"/>
      <c r="NKG67" s="153"/>
      <c r="NKH67" s="153"/>
      <c r="NKI67" s="153"/>
      <c r="NKJ67" s="153"/>
      <c r="NKK67" s="153"/>
      <c r="NKL67" s="153"/>
      <c r="NKM67" s="153"/>
      <c r="NKN67" s="153"/>
      <c r="NKO67" s="153"/>
      <c r="NKP67" s="153"/>
      <c r="NKQ67" s="153"/>
      <c r="NKR67" s="153"/>
      <c r="NKS67" s="153"/>
      <c r="NKT67" s="153"/>
      <c r="NKU67" s="153"/>
      <c r="NKV67" s="153"/>
      <c r="NKW67" s="153"/>
      <c r="NKX67" s="153"/>
      <c r="NKY67" s="153"/>
      <c r="NKZ67" s="153"/>
      <c r="NLA67" s="153"/>
      <c r="NLB67" s="153"/>
      <c r="NLC67" s="153"/>
      <c r="NLD67" s="153"/>
      <c r="NLE67" s="153"/>
      <c r="NLF67" s="153"/>
      <c r="NLG67" s="153"/>
      <c r="NLH67" s="153"/>
      <c r="NLI67" s="153"/>
      <c r="NLJ67" s="153"/>
      <c r="NLK67" s="153"/>
      <c r="NLL67" s="153"/>
      <c r="NLM67" s="153"/>
      <c r="NLN67" s="153"/>
      <c r="NLO67" s="153"/>
      <c r="NLP67" s="153"/>
      <c r="NLQ67" s="153"/>
      <c r="NLR67" s="153"/>
      <c r="NLS67" s="153"/>
      <c r="NLT67" s="153"/>
      <c r="NLU67" s="153"/>
      <c r="NLV67" s="153"/>
      <c r="NLW67" s="153"/>
      <c r="NLX67" s="153"/>
      <c r="NLY67" s="153"/>
      <c r="NLZ67" s="153"/>
      <c r="NMA67" s="153"/>
      <c r="NMB67" s="153"/>
      <c r="NMC67" s="153"/>
      <c r="NMD67" s="153"/>
      <c r="NME67" s="153"/>
      <c r="NMF67" s="153"/>
      <c r="NMG67" s="153"/>
      <c r="NMH67" s="153"/>
      <c r="NMI67" s="153"/>
      <c r="NMJ67" s="153"/>
      <c r="NMK67" s="153"/>
      <c r="NML67" s="153"/>
      <c r="NMM67" s="153"/>
      <c r="NMN67" s="153"/>
      <c r="NMO67" s="153"/>
      <c r="NMP67" s="153"/>
      <c r="NMQ67" s="153"/>
      <c r="NMR67" s="153"/>
      <c r="NMS67" s="153"/>
      <c r="NMT67" s="153"/>
      <c r="NMU67" s="153"/>
      <c r="NMV67" s="153"/>
      <c r="NMW67" s="153"/>
      <c r="NMX67" s="153"/>
      <c r="NMY67" s="153"/>
      <c r="NMZ67" s="153"/>
      <c r="NNA67" s="153"/>
      <c r="NNB67" s="153"/>
      <c r="NNC67" s="153"/>
      <c r="NND67" s="153"/>
      <c r="NNE67" s="153"/>
      <c r="NNF67" s="153"/>
      <c r="NNG67" s="153"/>
      <c r="NNH67" s="153"/>
      <c r="NNI67" s="153"/>
      <c r="NNJ67" s="153"/>
      <c r="NNK67" s="153"/>
      <c r="NNL67" s="153"/>
      <c r="NNM67" s="153"/>
      <c r="NNN67" s="153"/>
      <c r="NNO67" s="153"/>
      <c r="NNP67" s="153"/>
      <c r="NNQ67" s="153"/>
      <c r="NNR67" s="153"/>
      <c r="NNS67" s="153"/>
      <c r="NNT67" s="153"/>
      <c r="NNU67" s="153"/>
      <c r="NNV67" s="153"/>
      <c r="NNW67" s="153"/>
      <c r="NNX67" s="153"/>
      <c r="NNY67" s="153"/>
      <c r="NNZ67" s="153"/>
      <c r="NOA67" s="153"/>
      <c r="NOB67" s="153"/>
      <c r="NOC67" s="153"/>
      <c r="NOD67" s="153"/>
      <c r="NOE67" s="153"/>
      <c r="NOF67" s="153"/>
      <c r="NOG67" s="153"/>
      <c r="NOH67" s="153"/>
      <c r="NOI67" s="153"/>
      <c r="NOJ67" s="153"/>
      <c r="NOK67" s="153"/>
      <c r="NOL67" s="153"/>
      <c r="NOM67" s="153"/>
      <c r="NON67" s="153"/>
      <c r="NOO67" s="153"/>
      <c r="NOP67" s="153"/>
      <c r="NOQ67" s="153"/>
      <c r="NOR67" s="153"/>
      <c r="NOS67" s="153"/>
      <c r="NOT67" s="153"/>
      <c r="NOU67" s="153"/>
      <c r="NOV67" s="153"/>
      <c r="NOW67" s="153"/>
      <c r="NOX67" s="153"/>
      <c r="NOY67" s="153"/>
      <c r="NOZ67" s="153"/>
      <c r="NPA67" s="153"/>
      <c r="NPB67" s="153"/>
      <c r="NPC67" s="153"/>
      <c r="NPD67" s="153"/>
      <c r="NPE67" s="153"/>
      <c r="NPF67" s="153"/>
      <c r="NPG67" s="153"/>
      <c r="NPH67" s="153"/>
      <c r="NPI67" s="153"/>
      <c r="NPJ67" s="153"/>
      <c r="NPK67" s="153"/>
      <c r="NPL67" s="153"/>
      <c r="NPM67" s="153"/>
      <c r="NPN67" s="153"/>
      <c r="NPO67" s="153"/>
      <c r="NPP67" s="153"/>
      <c r="NPQ67" s="153"/>
      <c r="NPR67" s="153"/>
      <c r="NPS67" s="153"/>
      <c r="NPT67" s="153"/>
      <c r="NPU67" s="153"/>
      <c r="NPV67" s="153"/>
      <c r="NPW67" s="153"/>
      <c r="NPX67" s="153"/>
      <c r="NPY67" s="153"/>
      <c r="NPZ67" s="153"/>
      <c r="NQA67" s="153"/>
      <c r="NQB67" s="153"/>
      <c r="NQC67" s="153"/>
      <c r="NQD67" s="153"/>
      <c r="NQE67" s="153"/>
      <c r="NQF67" s="153"/>
      <c r="NQG67" s="153"/>
      <c r="NQH67" s="153"/>
      <c r="NQI67" s="153"/>
      <c r="NQJ67" s="153"/>
      <c r="NQK67" s="153"/>
      <c r="NQL67" s="153"/>
      <c r="NQM67" s="153"/>
      <c r="NQN67" s="153"/>
      <c r="NQO67" s="153"/>
      <c r="NQP67" s="153"/>
      <c r="NQQ67" s="153"/>
      <c r="NQR67" s="153"/>
      <c r="NQS67" s="153"/>
      <c r="NQT67" s="153"/>
      <c r="NQU67" s="153"/>
      <c r="NQV67" s="153"/>
      <c r="NQW67" s="153"/>
      <c r="NQX67" s="153"/>
      <c r="NQY67" s="153"/>
      <c r="NQZ67" s="153"/>
      <c r="NRA67" s="153"/>
      <c r="NRB67" s="153"/>
      <c r="NRC67" s="153"/>
      <c r="NRD67" s="153"/>
      <c r="NRE67" s="153"/>
      <c r="NRF67" s="153"/>
      <c r="NRG67" s="153"/>
      <c r="NRH67" s="153"/>
      <c r="NRI67" s="153"/>
      <c r="NRJ67" s="153"/>
      <c r="NRK67" s="153"/>
      <c r="NRL67" s="153"/>
      <c r="NRM67" s="153"/>
      <c r="NRN67" s="153"/>
      <c r="NRO67" s="153"/>
      <c r="NRP67" s="153"/>
      <c r="NRQ67" s="153"/>
      <c r="NRR67" s="153"/>
      <c r="NRS67" s="153"/>
      <c r="NRT67" s="153"/>
      <c r="NRU67" s="153"/>
      <c r="NRV67" s="153"/>
      <c r="NRW67" s="153"/>
      <c r="NRX67" s="153"/>
      <c r="NRY67" s="153"/>
      <c r="NRZ67" s="153"/>
      <c r="NSA67" s="153"/>
      <c r="NSB67" s="153"/>
      <c r="NSC67" s="153"/>
      <c r="NSD67" s="153"/>
      <c r="NSE67" s="153"/>
      <c r="NSF67" s="153"/>
      <c r="NSG67" s="153"/>
      <c r="NSH67" s="153"/>
      <c r="NSI67" s="153"/>
      <c r="NSJ67" s="153"/>
      <c r="NSK67" s="153"/>
      <c r="NSL67" s="153"/>
      <c r="NSM67" s="153"/>
      <c r="NSN67" s="153"/>
      <c r="NSO67" s="153"/>
      <c r="NSP67" s="153"/>
      <c r="NSQ67" s="153"/>
      <c r="NSR67" s="153"/>
      <c r="NSS67" s="153"/>
      <c r="NST67" s="153"/>
      <c r="NSU67" s="153"/>
      <c r="NSV67" s="153"/>
      <c r="NSW67" s="153"/>
      <c r="NSX67" s="153"/>
      <c r="NSY67" s="153"/>
      <c r="NSZ67" s="153"/>
      <c r="NTA67" s="153"/>
      <c r="NTB67" s="153"/>
      <c r="NTC67" s="153"/>
      <c r="NTD67" s="153"/>
      <c r="NTE67" s="153"/>
      <c r="NTF67" s="153"/>
      <c r="NTG67" s="153"/>
      <c r="NTH67" s="153"/>
      <c r="NTI67" s="153"/>
      <c r="NTJ67" s="153"/>
      <c r="NTK67" s="153"/>
      <c r="NTL67" s="153"/>
      <c r="NTM67" s="153"/>
      <c r="NTN67" s="153"/>
      <c r="NTO67" s="153"/>
      <c r="NTP67" s="153"/>
      <c r="NTQ67" s="153"/>
      <c r="NTR67" s="153"/>
      <c r="NTS67" s="153"/>
      <c r="NTT67" s="153"/>
      <c r="NTU67" s="153"/>
      <c r="NTV67" s="153"/>
      <c r="NTW67" s="153"/>
      <c r="NTX67" s="153"/>
      <c r="NTY67" s="153"/>
      <c r="NTZ67" s="153"/>
      <c r="NUA67" s="153"/>
      <c r="NUB67" s="153"/>
      <c r="NUC67" s="153"/>
      <c r="NUD67" s="153"/>
      <c r="NUE67" s="153"/>
      <c r="NUF67" s="153"/>
      <c r="NUG67" s="153"/>
      <c r="NUH67" s="153"/>
      <c r="NUI67" s="153"/>
      <c r="NUJ67" s="153"/>
      <c r="NUK67" s="153"/>
      <c r="NUL67" s="153"/>
      <c r="NUM67" s="153"/>
      <c r="NUN67" s="153"/>
      <c r="NUO67" s="153"/>
      <c r="NUP67" s="153"/>
      <c r="NUQ67" s="153"/>
      <c r="NUR67" s="153"/>
      <c r="NUS67" s="153"/>
      <c r="NUT67" s="153"/>
      <c r="NUU67" s="153"/>
      <c r="NUV67" s="153"/>
      <c r="NUW67" s="153"/>
      <c r="NUX67" s="153"/>
      <c r="NUY67" s="153"/>
      <c r="NUZ67" s="153"/>
      <c r="NVA67" s="153"/>
      <c r="NVB67" s="153"/>
      <c r="NVC67" s="153"/>
      <c r="NVD67" s="153"/>
      <c r="NVE67" s="153"/>
      <c r="NVF67" s="153"/>
      <c r="NVG67" s="153"/>
      <c r="NVH67" s="153"/>
      <c r="NVI67" s="153"/>
      <c r="NVJ67" s="153"/>
      <c r="NVK67" s="153"/>
      <c r="NVL67" s="153"/>
      <c r="NVM67" s="153"/>
      <c r="NVN67" s="153"/>
      <c r="NVO67" s="153"/>
      <c r="NVP67" s="153"/>
      <c r="NVQ67" s="153"/>
      <c r="NVR67" s="153"/>
      <c r="NVS67" s="153"/>
      <c r="NVT67" s="153"/>
      <c r="NVU67" s="153"/>
      <c r="NVV67" s="153"/>
      <c r="NVW67" s="153"/>
      <c r="NVX67" s="153"/>
      <c r="NVY67" s="153"/>
      <c r="NVZ67" s="153"/>
      <c r="NWA67" s="153"/>
      <c r="NWB67" s="153"/>
      <c r="NWC67" s="153"/>
      <c r="NWD67" s="153"/>
      <c r="NWE67" s="153"/>
      <c r="NWF67" s="153"/>
      <c r="NWG67" s="153"/>
      <c r="NWH67" s="153"/>
      <c r="NWI67" s="153"/>
      <c r="NWJ67" s="153"/>
      <c r="NWK67" s="153"/>
      <c r="NWL67" s="153"/>
      <c r="NWM67" s="153"/>
      <c r="NWN67" s="153"/>
      <c r="NWO67" s="153"/>
      <c r="NWP67" s="153"/>
      <c r="NWQ67" s="153"/>
      <c r="NWR67" s="153"/>
      <c r="NWS67" s="153"/>
      <c r="NWT67" s="153"/>
      <c r="NWU67" s="153"/>
      <c r="NWV67" s="153"/>
      <c r="NWW67" s="153"/>
      <c r="NWX67" s="153"/>
      <c r="NWY67" s="153"/>
      <c r="NWZ67" s="153"/>
      <c r="NXA67" s="153"/>
      <c r="NXB67" s="153"/>
      <c r="NXC67" s="153"/>
      <c r="NXD67" s="153"/>
      <c r="NXE67" s="153"/>
      <c r="NXF67" s="153"/>
      <c r="NXG67" s="153"/>
      <c r="NXH67" s="153"/>
      <c r="NXI67" s="153"/>
      <c r="NXJ67" s="153"/>
      <c r="NXK67" s="153"/>
      <c r="NXL67" s="153"/>
      <c r="NXM67" s="153"/>
      <c r="NXN67" s="153"/>
      <c r="NXO67" s="153"/>
      <c r="NXP67" s="153"/>
      <c r="NXQ67" s="153"/>
      <c r="NXR67" s="153"/>
      <c r="NXS67" s="153"/>
      <c r="NXT67" s="153"/>
      <c r="NXU67" s="153"/>
      <c r="NXV67" s="153"/>
      <c r="NXW67" s="153"/>
      <c r="NXX67" s="153"/>
      <c r="NXY67" s="153"/>
      <c r="NXZ67" s="153"/>
      <c r="NYA67" s="153"/>
      <c r="NYB67" s="153"/>
      <c r="NYC67" s="153"/>
      <c r="NYD67" s="153"/>
      <c r="NYE67" s="153"/>
      <c r="NYF67" s="153"/>
      <c r="NYG67" s="153"/>
      <c r="NYH67" s="153"/>
      <c r="NYI67" s="153"/>
      <c r="NYJ67" s="153"/>
      <c r="NYK67" s="153"/>
      <c r="NYL67" s="153"/>
      <c r="NYM67" s="153"/>
      <c r="NYN67" s="153"/>
      <c r="NYO67" s="153"/>
      <c r="NYP67" s="153"/>
      <c r="NYQ67" s="153"/>
      <c r="NYR67" s="153"/>
      <c r="NYS67" s="153"/>
      <c r="NYT67" s="153"/>
      <c r="NYU67" s="153"/>
      <c r="NYV67" s="153"/>
      <c r="NYW67" s="153"/>
      <c r="NYX67" s="153"/>
      <c r="NYY67" s="153"/>
      <c r="NYZ67" s="153"/>
      <c r="NZA67" s="153"/>
      <c r="NZB67" s="153"/>
      <c r="NZC67" s="153"/>
      <c r="NZD67" s="153"/>
      <c r="NZE67" s="153"/>
      <c r="NZF67" s="153"/>
      <c r="NZG67" s="153"/>
      <c r="NZH67" s="153"/>
      <c r="NZI67" s="153"/>
      <c r="NZJ67" s="153"/>
      <c r="NZK67" s="153"/>
      <c r="NZL67" s="153"/>
      <c r="NZM67" s="153"/>
      <c r="NZN67" s="153"/>
      <c r="NZO67" s="153"/>
      <c r="NZP67" s="153"/>
      <c r="NZQ67" s="153"/>
      <c r="NZR67" s="153"/>
      <c r="NZS67" s="153"/>
      <c r="NZT67" s="153"/>
      <c r="NZU67" s="153"/>
      <c r="NZV67" s="153"/>
      <c r="NZW67" s="153"/>
      <c r="NZX67" s="153"/>
      <c r="NZY67" s="153"/>
      <c r="NZZ67" s="153"/>
      <c r="OAA67" s="153"/>
      <c r="OAB67" s="153"/>
      <c r="OAC67" s="153"/>
      <c r="OAD67" s="153"/>
      <c r="OAE67" s="153"/>
      <c r="OAF67" s="153"/>
      <c r="OAG67" s="153"/>
      <c r="OAH67" s="153"/>
      <c r="OAI67" s="153"/>
      <c r="OAJ67" s="153"/>
      <c r="OAK67" s="153"/>
      <c r="OAL67" s="153"/>
      <c r="OAM67" s="153"/>
      <c r="OAN67" s="153"/>
      <c r="OAO67" s="153"/>
      <c r="OAP67" s="153"/>
      <c r="OAQ67" s="153"/>
      <c r="OAR67" s="153"/>
      <c r="OAS67" s="153"/>
      <c r="OAT67" s="153"/>
      <c r="OAU67" s="153"/>
      <c r="OAV67" s="153"/>
      <c r="OAW67" s="153"/>
      <c r="OAX67" s="153"/>
      <c r="OAY67" s="153"/>
      <c r="OAZ67" s="153"/>
      <c r="OBA67" s="153"/>
      <c r="OBB67" s="153"/>
      <c r="OBC67" s="153"/>
      <c r="OBD67" s="153"/>
      <c r="OBE67" s="153"/>
      <c r="OBF67" s="153"/>
      <c r="OBG67" s="153"/>
      <c r="OBH67" s="153"/>
      <c r="OBI67" s="153"/>
      <c r="OBJ67" s="153"/>
      <c r="OBK67" s="153"/>
      <c r="OBL67" s="153"/>
      <c r="OBM67" s="153"/>
      <c r="OBN67" s="153"/>
      <c r="OBO67" s="153"/>
      <c r="OBP67" s="153"/>
      <c r="OBQ67" s="153"/>
      <c r="OBR67" s="153"/>
      <c r="OBS67" s="153"/>
      <c r="OBT67" s="153"/>
      <c r="OBU67" s="153"/>
      <c r="OBV67" s="153"/>
      <c r="OBW67" s="153"/>
      <c r="OBX67" s="153"/>
      <c r="OBY67" s="153"/>
      <c r="OBZ67" s="153"/>
      <c r="OCA67" s="153"/>
      <c r="OCB67" s="153"/>
      <c r="OCC67" s="153"/>
      <c r="OCD67" s="153"/>
      <c r="OCE67" s="153"/>
      <c r="OCF67" s="153"/>
      <c r="OCG67" s="153"/>
      <c r="OCH67" s="153"/>
      <c r="OCI67" s="153"/>
      <c r="OCJ67" s="153"/>
      <c r="OCK67" s="153"/>
      <c r="OCL67" s="153"/>
      <c r="OCM67" s="153"/>
      <c r="OCN67" s="153"/>
      <c r="OCO67" s="153"/>
      <c r="OCP67" s="153"/>
      <c r="OCQ67" s="153"/>
      <c r="OCR67" s="153"/>
      <c r="OCS67" s="153"/>
      <c r="OCT67" s="153"/>
      <c r="OCU67" s="153"/>
      <c r="OCV67" s="153"/>
      <c r="OCW67" s="153"/>
      <c r="OCX67" s="153"/>
      <c r="OCY67" s="153"/>
      <c r="OCZ67" s="153"/>
      <c r="ODA67" s="153"/>
      <c r="ODB67" s="153"/>
      <c r="ODC67" s="153"/>
      <c r="ODD67" s="153"/>
      <c r="ODE67" s="153"/>
      <c r="ODF67" s="153"/>
      <c r="ODG67" s="153"/>
      <c r="ODH67" s="153"/>
      <c r="ODI67" s="153"/>
      <c r="ODJ67" s="153"/>
      <c r="ODK67" s="153"/>
      <c r="ODL67" s="153"/>
      <c r="ODM67" s="153"/>
      <c r="ODN67" s="153"/>
      <c r="ODO67" s="153"/>
      <c r="ODP67" s="153"/>
      <c r="ODQ67" s="153"/>
      <c r="ODR67" s="153"/>
      <c r="ODS67" s="153"/>
      <c r="ODT67" s="153"/>
      <c r="ODU67" s="153"/>
      <c r="ODV67" s="153"/>
      <c r="ODW67" s="153"/>
      <c r="ODX67" s="153"/>
      <c r="ODY67" s="153"/>
      <c r="ODZ67" s="153"/>
      <c r="OEA67" s="153"/>
      <c r="OEB67" s="153"/>
      <c r="OEC67" s="153"/>
      <c r="OED67" s="153"/>
      <c r="OEE67" s="153"/>
      <c r="OEF67" s="153"/>
      <c r="OEG67" s="153"/>
      <c r="OEH67" s="153"/>
      <c r="OEI67" s="153"/>
      <c r="OEJ67" s="153"/>
      <c r="OEK67" s="153"/>
      <c r="OEL67" s="153"/>
      <c r="OEM67" s="153"/>
      <c r="OEN67" s="153"/>
      <c r="OEO67" s="153"/>
      <c r="OEP67" s="153"/>
      <c r="OEQ67" s="153"/>
      <c r="OER67" s="153"/>
      <c r="OES67" s="153"/>
      <c r="OET67" s="153"/>
      <c r="OEU67" s="153"/>
      <c r="OEV67" s="153"/>
      <c r="OEW67" s="153"/>
      <c r="OEX67" s="153"/>
      <c r="OEY67" s="153"/>
      <c r="OEZ67" s="153"/>
      <c r="OFA67" s="153"/>
      <c r="OFB67" s="153"/>
      <c r="OFC67" s="153"/>
      <c r="OFD67" s="153"/>
      <c r="OFE67" s="153"/>
      <c r="OFF67" s="153"/>
      <c r="OFG67" s="153"/>
      <c r="OFH67" s="153"/>
      <c r="OFI67" s="153"/>
      <c r="OFJ67" s="153"/>
      <c r="OFK67" s="153"/>
      <c r="OFL67" s="153"/>
      <c r="OFM67" s="153"/>
      <c r="OFN67" s="153"/>
      <c r="OFO67" s="153"/>
      <c r="OFP67" s="153"/>
      <c r="OFQ67" s="153"/>
      <c r="OFR67" s="153"/>
      <c r="OFS67" s="153"/>
      <c r="OFT67" s="153"/>
      <c r="OFU67" s="153"/>
      <c r="OFV67" s="153"/>
      <c r="OFW67" s="153"/>
      <c r="OFX67" s="153"/>
      <c r="OFY67" s="153"/>
      <c r="OFZ67" s="153"/>
      <c r="OGA67" s="153"/>
      <c r="OGB67" s="153"/>
      <c r="OGC67" s="153"/>
      <c r="OGD67" s="153"/>
      <c r="OGE67" s="153"/>
      <c r="OGF67" s="153"/>
      <c r="OGG67" s="153"/>
      <c r="OGH67" s="153"/>
      <c r="OGI67" s="153"/>
      <c r="OGJ67" s="153"/>
      <c r="OGK67" s="153"/>
      <c r="OGL67" s="153"/>
      <c r="OGM67" s="153"/>
      <c r="OGN67" s="153"/>
      <c r="OGO67" s="153"/>
      <c r="OGP67" s="153"/>
      <c r="OGQ67" s="153"/>
      <c r="OGR67" s="153"/>
      <c r="OGS67" s="153"/>
      <c r="OGT67" s="153"/>
      <c r="OGU67" s="153"/>
      <c r="OGV67" s="153"/>
      <c r="OGW67" s="153"/>
      <c r="OGX67" s="153"/>
      <c r="OGY67" s="153"/>
      <c r="OGZ67" s="153"/>
      <c r="OHA67" s="153"/>
      <c r="OHB67" s="153"/>
      <c r="OHC67" s="153"/>
      <c r="OHD67" s="153"/>
      <c r="OHE67" s="153"/>
      <c r="OHF67" s="153"/>
      <c r="OHG67" s="153"/>
      <c r="OHH67" s="153"/>
      <c r="OHI67" s="153"/>
      <c r="OHJ67" s="153"/>
      <c r="OHK67" s="153"/>
      <c r="OHL67" s="153"/>
      <c r="OHM67" s="153"/>
      <c r="OHN67" s="153"/>
      <c r="OHO67" s="153"/>
      <c r="OHP67" s="153"/>
      <c r="OHQ67" s="153"/>
      <c r="OHR67" s="153"/>
      <c r="OHS67" s="153"/>
      <c r="OHT67" s="153"/>
      <c r="OHU67" s="153"/>
      <c r="OHV67" s="153"/>
      <c r="OHW67" s="153"/>
      <c r="OHX67" s="153"/>
      <c r="OHY67" s="153"/>
      <c r="OHZ67" s="153"/>
      <c r="OIA67" s="153"/>
      <c r="OIB67" s="153"/>
      <c r="OIC67" s="153"/>
      <c r="OID67" s="153"/>
      <c r="OIE67" s="153"/>
      <c r="OIF67" s="153"/>
      <c r="OIG67" s="153"/>
      <c r="OIH67" s="153"/>
      <c r="OII67" s="153"/>
      <c r="OIJ67" s="153"/>
      <c r="OIK67" s="153"/>
      <c r="OIL67" s="153"/>
      <c r="OIM67" s="153"/>
      <c r="OIN67" s="153"/>
      <c r="OIO67" s="153"/>
      <c r="OIP67" s="153"/>
      <c r="OIQ67" s="153"/>
      <c r="OIR67" s="153"/>
      <c r="OIS67" s="153"/>
      <c r="OIT67" s="153"/>
      <c r="OIU67" s="153"/>
      <c r="OIV67" s="153"/>
      <c r="OIW67" s="153"/>
      <c r="OIX67" s="153"/>
      <c r="OIY67" s="153"/>
      <c r="OIZ67" s="153"/>
      <c r="OJA67" s="153"/>
      <c r="OJB67" s="153"/>
      <c r="OJC67" s="153"/>
      <c r="OJD67" s="153"/>
      <c r="OJE67" s="153"/>
      <c r="OJF67" s="153"/>
      <c r="OJG67" s="153"/>
      <c r="OJH67" s="153"/>
      <c r="OJI67" s="153"/>
      <c r="OJJ67" s="153"/>
      <c r="OJK67" s="153"/>
      <c r="OJL67" s="153"/>
      <c r="OJM67" s="153"/>
      <c r="OJN67" s="153"/>
      <c r="OJO67" s="153"/>
      <c r="OJP67" s="153"/>
      <c r="OJQ67" s="153"/>
      <c r="OJR67" s="153"/>
      <c r="OJS67" s="153"/>
      <c r="OJT67" s="153"/>
      <c r="OJU67" s="153"/>
      <c r="OJV67" s="153"/>
      <c r="OJW67" s="153"/>
      <c r="OJX67" s="153"/>
      <c r="OJY67" s="153"/>
      <c r="OJZ67" s="153"/>
      <c r="OKA67" s="153"/>
      <c r="OKB67" s="153"/>
      <c r="OKC67" s="153"/>
      <c r="OKD67" s="153"/>
      <c r="OKE67" s="153"/>
      <c r="OKF67" s="153"/>
      <c r="OKG67" s="153"/>
      <c r="OKH67" s="153"/>
      <c r="OKI67" s="153"/>
      <c r="OKJ67" s="153"/>
      <c r="OKK67" s="153"/>
      <c r="OKL67" s="153"/>
      <c r="OKM67" s="153"/>
      <c r="OKN67" s="153"/>
      <c r="OKO67" s="153"/>
      <c r="OKP67" s="153"/>
      <c r="OKQ67" s="153"/>
      <c r="OKR67" s="153"/>
      <c r="OKS67" s="153"/>
      <c r="OKT67" s="153"/>
      <c r="OKU67" s="153"/>
      <c r="OKV67" s="153"/>
      <c r="OKW67" s="153"/>
      <c r="OKX67" s="153"/>
      <c r="OKY67" s="153"/>
      <c r="OKZ67" s="153"/>
      <c r="OLA67" s="153"/>
      <c r="OLB67" s="153"/>
      <c r="OLC67" s="153"/>
      <c r="OLD67" s="153"/>
      <c r="OLE67" s="153"/>
      <c r="OLF67" s="153"/>
      <c r="OLG67" s="153"/>
      <c r="OLH67" s="153"/>
      <c r="OLI67" s="153"/>
      <c r="OLJ67" s="153"/>
      <c r="OLK67" s="153"/>
      <c r="OLL67" s="153"/>
      <c r="OLM67" s="153"/>
      <c r="OLN67" s="153"/>
      <c r="OLO67" s="153"/>
      <c r="OLP67" s="153"/>
      <c r="OLQ67" s="153"/>
      <c r="OLR67" s="153"/>
      <c r="OLS67" s="153"/>
      <c r="OLT67" s="153"/>
      <c r="OLU67" s="153"/>
      <c r="OLV67" s="153"/>
      <c r="OLW67" s="153"/>
      <c r="OLX67" s="153"/>
      <c r="OLY67" s="153"/>
      <c r="OLZ67" s="153"/>
      <c r="OMA67" s="153"/>
      <c r="OMB67" s="153"/>
      <c r="OMC67" s="153"/>
      <c r="OMD67" s="153"/>
      <c r="OME67" s="153"/>
      <c r="OMF67" s="153"/>
      <c r="OMG67" s="153"/>
      <c r="OMH67" s="153"/>
      <c r="OMI67" s="153"/>
      <c r="OMJ67" s="153"/>
      <c r="OMK67" s="153"/>
      <c r="OML67" s="153"/>
      <c r="OMM67" s="153"/>
      <c r="OMN67" s="153"/>
      <c r="OMO67" s="153"/>
      <c r="OMP67" s="153"/>
      <c r="OMQ67" s="153"/>
      <c r="OMR67" s="153"/>
      <c r="OMS67" s="153"/>
      <c r="OMT67" s="153"/>
      <c r="OMU67" s="153"/>
      <c r="OMV67" s="153"/>
      <c r="OMW67" s="153"/>
      <c r="OMX67" s="153"/>
      <c r="OMY67" s="153"/>
      <c r="OMZ67" s="153"/>
      <c r="ONA67" s="153"/>
      <c r="ONB67" s="153"/>
      <c r="ONC67" s="153"/>
      <c r="OND67" s="153"/>
      <c r="ONE67" s="153"/>
      <c r="ONF67" s="153"/>
      <c r="ONG67" s="153"/>
      <c r="ONH67" s="153"/>
      <c r="ONI67" s="153"/>
      <c r="ONJ67" s="153"/>
      <c r="ONK67" s="153"/>
      <c r="ONL67" s="153"/>
      <c r="ONM67" s="153"/>
      <c r="ONN67" s="153"/>
      <c r="ONO67" s="153"/>
      <c r="ONP67" s="153"/>
      <c r="ONQ67" s="153"/>
      <c r="ONR67" s="153"/>
      <c r="ONS67" s="153"/>
      <c r="ONT67" s="153"/>
      <c r="ONU67" s="153"/>
      <c r="ONV67" s="153"/>
      <c r="ONW67" s="153"/>
      <c r="ONX67" s="153"/>
      <c r="ONY67" s="153"/>
      <c r="ONZ67" s="153"/>
      <c r="OOA67" s="153"/>
      <c r="OOB67" s="153"/>
      <c r="OOC67" s="153"/>
      <c r="OOD67" s="153"/>
      <c r="OOE67" s="153"/>
      <c r="OOF67" s="153"/>
      <c r="OOG67" s="153"/>
      <c r="OOH67" s="153"/>
      <c r="OOI67" s="153"/>
      <c r="OOJ67" s="153"/>
      <c r="OOK67" s="153"/>
      <c r="OOL67" s="153"/>
      <c r="OOM67" s="153"/>
      <c r="OON67" s="153"/>
      <c r="OOO67" s="153"/>
      <c r="OOP67" s="153"/>
      <c r="OOQ67" s="153"/>
      <c r="OOR67" s="153"/>
      <c r="OOS67" s="153"/>
      <c r="OOT67" s="153"/>
      <c r="OOU67" s="153"/>
      <c r="OOV67" s="153"/>
      <c r="OOW67" s="153"/>
      <c r="OOX67" s="153"/>
      <c r="OOY67" s="153"/>
      <c r="OOZ67" s="153"/>
      <c r="OPA67" s="153"/>
      <c r="OPB67" s="153"/>
      <c r="OPC67" s="153"/>
      <c r="OPD67" s="153"/>
      <c r="OPE67" s="153"/>
      <c r="OPF67" s="153"/>
      <c r="OPG67" s="153"/>
      <c r="OPH67" s="153"/>
      <c r="OPI67" s="153"/>
      <c r="OPJ67" s="153"/>
      <c r="OPK67" s="153"/>
      <c r="OPL67" s="153"/>
      <c r="OPM67" s="153"/>
      <c r="OPN67" s="153"/>
      <c r="OPO67" s="153"/>
      <c r="OPP67" s="153"/>
      <c r="OPQ67" s="153"/>
      <c r="OPR67" s="153"/>
      <c r="OPS67" s="153"/>
      <c r="OPT67" s="153"/>
      <c r="OPU67" s="153"/>
      <c r="OPV67" s="153"/>
      <c r="OPW67" s="153"/>
      <c r="OPX67" s="153"/>
      <c r="OPY67" s="153"/>
      <c r="OPZ67" s="153"/>
      <c r="OQA67" s="153"/>
      <c r="OQB67" s="153"/>
      <c r="OQC67" s="153"/>
      <c r="OQD67" s="153"/>
      <c r="OQE67" s="153"/>
      <c r="OQF67" s="153"/>
      <c r="OQG67" s="153"/>
      <c r="OQH67" s="153"/>
      <c r="OQI67" s="153"/>
      <c r="OQJ67" s="153"/>
      <c r="OQK67" s="153"/>
      <c r="OQL67" s="153"/>
      <c r="OQM67" s="153"/>
      <c r="OQN67" s="153"/>
      <c r="OQO67" s="153"/>
      <c r="OQP67" s="153"/>
      <c r="OQQ67" s="153"/>
      <c r="OQR67" s="153"/>
      <c r="OQS67" s="153"/>
      <c r="OQT67" s="153"/>
      <c r="OQU67" s="153"/>
      <c r="OQV67" s="153"/>
      <c r="OQW67" s="153"/>
      <c r="OQX67" s="153"/>
      <c r="OQY67" s="153"/>
      <c r="OQZ67" s="153"/>
      <c r="ORA67" s="153"/>
      <c r="ORB67" s="153"/>
      <c r="ORC67" s="153"/>
      <c r="ORD67" s="153"/>
      <c r="ORE67" s="153"/>
      <c r="ORF67" s="153"/>
      <c r="ORG67" s="153"/>
      <c r="ORH67" s="153"/>
      <c r="ORI67" s="153"/>
      <c r="ORJ67" s="153"/>
      <c r="ORK67" s="153"/>
      <c r="ORL67" s="153"/>
      <c r="ORM67" s="153"/>
      <c r="ORN67" s="153"/>
      <c r="ORO67" s="153"/>
      <c r="ORP67" s="153"/>
      <c r="ORQ67" s="153"/>
      <c r="ORR67" s="153"/>
      <c r="ORS67" s="153"/>
      <c r="ORT67" s="153"/>
      <c r="ORU67" s="153"/>
      <c r="ORV67" s="153"/>
      <c r="ORW67" s="153"/>
      <c r="ORX67" s="153"/>
      <c r="ORY67" s="153"/>
      <c r="ORZ67" s="153"/>
      <c r="OSA67" s="153"/>
      <c r="OSB67" s="153"/>
      <c r="OSC67" s="153"/>
      <c r="OSD67" s="153"/>
      <c r="OSE67" s="153"/>
      <c r="OSF67" s="153"/>
      <c r="OSG67" s="153"/>
      <c r="OSH67" s="153"/>
      <c r="OSI67" s="153"/>
      <c r="OSJ67" s="153"/>
      <c r="OSK67" s="153"/>
      <c r="OSL67" s="153"/>
      <c r="OSM67" s="153"/>
      <c r="OSN67" s="153"/>
      <c r="OSO67" s="153"/>
      <c r="OSP67" s="153"/>
      <c r="OSQ67" s="153"/>
      <c r="OSR67" s="153"/>
      <c r="OSS67" s="153"/>
      <c r="OST67" s="153"/>
      <c r="OSU67" s="153"/>
      <c r="OSV67" s="153"/>
      <c r="OSW67" s="153"/>
      <c r="OSX67" s="153"/>
      <c r="OSY67" s="153"/>
      <c r="OSZ67" s="153"/>
      <c r="OTA67" s="153"/>
      <c r="OTB67" s="153"/>
      <c r="OTC67" s="153"/>
      <c r="OTD67" s="153"/>
      <c r="OTE67" s="153"/>
      <c r="OTF67" s="153"/>
      <c r="OTG67" s="153"/>
      <c r="OTH67" s="153"/>
      <c r="OTI67" s="153"/>
      <c r="OTJ67" s="153"/>
      <c r="OTK67" s="153"/>
      <c r="OTL67" s="153"/>
      <c r="OTM67" s="153"/>
      <c r="OTN67" s="153"/>
      <c r="OTO67" s="153"/>
      <c r="OTP67" s="153"/>
      <c r="OTQ67" s="153"/>
      <c r="OTR67" s="153"/>
      <c r="OTS67" s="153"/>
      <c r="OTT67" s="153"/>
      <c r="OTU67" s="153"/>
      <c r="OTV67" s="153"/>
      <c r="OTW67" s="153"/>
      <c r="OTX67" s="153"/>
      <c r="OTY67" s="153"/>
      <c r="OTZ67" s="153"/>
      <c r="OUA67" s="153"/>
      <c r="OUB67" s="153"/>
      <c r="OUC67" s="153"/>
      <c r="OUD67" s="153"/>
      <c r="OUE67" s="153"/>
      <c r="OUF67" s="153"/>
      <c r="OUG67" s="153"/>
      <c r="OUH67" s="153"/>
      <c r="OUI67" s="153"/>
      <c r="OUJ67" s="153"/>
      <c r="OUK67" s="153"/>
      <c r="OUL67" s="153"/>
      <c r="OUM67" s="153"/>
      <c r="OUN67" s="153"/>
      <c r="OUO67" s="153"/>
      <c r="OUP67" s="153"/>
      <c r="OUQ67" s="153"/>
      <c r="OUR67" s="153"/>
      <c r="OUS67" s="153"/>
      <c r="OUT67" s="153"/>
      <c r="OUU67" s="153"/>
      <c r="OUV67" s="153"/>
      <c r="OUW67" s="153"/>
      <c r="OUX67" s="153"/>
      <c r="OUY67" s="153"/>
      <c r="OUZ67" s="153"/>
      <c r="OVA67" s="153"/>
      <c r="OVB67" s="153"/>
      <c r="OVC67" s="153"/>
      <c r="OVD67" s="153"/>
      <c r="OVE67" s="153"/>
      <c r="OVF67" s="153"/>
      <c r="OVG67" s="153"/>
      <c r="OVH67" s="153"/>
      <c r="OVI67" s="153"/>
      <c r="OVJ67" s="153"/>
      <c r="OVK67" s="153"/>
      <c r="OVL67" s="153"/>
      <c r="OVM67" s="153"/>
      <c r="OVN67" s="153"/>
      <c r="OVO67" s="153"/>
      <c r="OVP67" s="153"/>
      <c r="OVQ67" s="153"/>
      <c r="OVR67" s="153"/>
      <c r="OVS67" s="153"/>
      <c r="OVT67" s="153"/>
      <c r="OVU67" s="153"/>
      <c r="OVV67" s="153"/>
      <c r="OVW67" s="153"/>
      <c r="OVX67" s="153"/>
      <c r="OVY67" s="153"/>
      <c r="OVZ67" s="153"/>
      <c r="OWA67" s="153"/>
      <c r="OWB67" s="153"/>
      <c r="OWC67" s="153"/>
      <c r="OWD67" s="153"/>
      <c r="OWE67" s="153"/>
      <c r="OWF67" s="153"/>
      <c r="OWG67" s="153"/>
      <c r="OWH67" s="153"/>
      <c r="OWI67" s="153"/>
      <c r="OWJ67" s="153"/>
      <c r="OWK67" s="153"/>
      <c r="OWL67" s="153"/>
      <c r="OWM67" s="153"/>
      <c r="OWN67" s="153"/>
      <c r="OWO67" s="153"/>
      <c r="OWP67" s="153"/>
      <c r="OWQ67" s="153"/>
      <c r="OWR67" s="153"/>
      <c r="OWS67" s="153"/>
      <c r="OWT67" s="153"/>
      <c r="OWU67" s="153"/>
      <c r="OWV67" s="153"/>
      <c r="OWW67" s="153"/>
      <c r="OWX67" s="153"/>
      <c r="OWY67" s="153"/>
      <c r="OWZ67" s="153"/>
      <c r="OXA67" s="153"/>
      <c r="OXB67" s="153"/>
      <c r="OXC67" s="153"/>
      <c r="OXD67" s="153"/>
      <c r="OXE67" s="153"/>
      <c r="OXF67" s="153"/>
      <c r="OXG67" s="153"/>
      <c r="OXH67" s="153"/>
      <c r="OXI67" s="153"/>
      <c r="OXJ67" s="153"/>
      <c r="OXK67" s="153"/>
      <c r="OXL67" s="153"/>
      <c r="OXM67" s="153"/>
      <c r="OXN67" s="153"/>
      <c r="OXO67" s="153"/>
      <c r="OXP67" s="153"/>
      <c r="OXQ67" s="153"/>
      <c r="OXR67" s="153"/>
      <c r="OXS67" s="153"/>
      <c r="OXT67" s="153"/>
      <c r="OXU67" s="153"/>
      <c r="OXV67" s="153"/>
      <c r="OXW67" s="153"/>
      <c r="OXX67" s="153"/>
      <c r="OXY67" s="153"/>
      <c r="OXZ67" s="153"/>
      <c r="OYA67" s="153"/>
      <c r="OYB67" s="153"/>
      <c r="OYC67" s="153"/>
      <c r="OYD67" s="153"/>
      <c r="OYE67" s="153"/>
      <c r="OYF67" s="153"/>
      <c r="OYG67" s="153"/>
      <c r="OYH67" s="153"/>
      <c r="OYI67" s="153"/>
      <c r="OYJ67" s="153"/>
      <c r="OYK67" s="153"/>
      <c r="OYL67" s="153"/>
      <c r="OYM67" s="153"/>
      <c r="OYN67" s="153"/>
      <c r="OYO67" s="153"/>
      <c r="OYP67" s="153"/>
      <c r="OYQ67" s="153"/>
      <c r="OYR67" s="153"/>
      <c r="OYS67" s="153"/>
      <c r="OYT67" s="153"/>
      <c r="OYU67" s="153"/>
      <c r="OYV67" s="153"/>
      <c r="OYW67" s="153"/>
      <c r="OYX67" s="153"/>
      <c r="OYY67" s="153"/>
      <c r="OYZ67" s="153"/>
      <c r="OZA67" s="153"/>
      <c r="OZB67" s="153"/>
      <c r="OZC67" s="153"/>
      <c r="OZD67" s="153"/>
      <c r="OZE67" s="153"/>
      <c r="OZF67" s="153"/>
      <c r="OZG67" s="153"/>
      <c r="OZH67" s="153"/>
      <c r="OZI67" s="153"/>
      <c r="OZJ67" s="153"/>
      <c r="OZK67" s="153"/>
      <c r="OZL67" s="153"/>
      <c r="OZM67" s="153"/>
      <c r="OZN67" s="153"/>
      <c r="OZO67" s="153"/>
      <c r="OZP67" s="153"/>
      <c r="OZQ67" s="153"/>
      <c r="OZR67" s="153"/>
      <c r="OZS67" s="153"/>
      <c r="OZT67" s="153"/>
      <c r="OZU67" s="153"/>
      <c r="OZV67" s="153"/>
      <c r="OZW67" s="153"/>
      <c r="OZX67" s="153"/>
      <c r="OZY67" s="153"/>
      <c r="OZZ67" s="153"/>
      <c r="PAA67" s="153"/>
      <c r="PAB67" s="153"/>
      <c r="PAC67" s="153"/>
      <c r="PAD67" s="153"/>
      <c r="PAE67" s="153"/>
      <c r="PAF67" s="153"/>
      <c r="PAG67" s="153"/>
      <c r="PAH67" s="153"/>
      <c r="PAI67" s="153"/>
      <c r="PAJ67" s="153"/>
      <c r="PAK67" s="153"/>
      <c r="PAL67" s="153"/>
      <c r="PAM67" s="153"/>
      <c r="PAN67" s="153"/>
      <c r="PAO67" s="153"/>
      <c r="PAP67" s="153"/>
      <c r="PAQ67" s="153"/>
      <c r="PAR67" s="153"/>
      <c r="PAS67" s="153"/>
      <c r="PAT67" s="153"/>
      <c r="PAU67" s="153"/>
      <c r="PAV67" s="153"/>
      <c r="PAW67" s="153"/>
      <c r="PAX67" s="153"/>
      <c r="PAY67" s="153"/>
      <c r="PAZ67" s="153"/>
      <c r="PBA67" s="153"/>
      <c r="PBB67" s="153"/>
      <c r="PBC67" s="153"/>
      <c r="PBD67" s="153"/>
      <c r="PBE67" s="153"/>
      <c r="PBF67" s="153"/>
      <c r="PBG67" s="153"/>
      <c r="PBH67" s="153"/>
      <c r="PBI67" s="153"/>
      <c r="PBJ67" s="153"/>
      <c r="PBK67" s="153"/>
      <c r="PBL67" s="153"/>
      <c r="PBM67" s="153"/>
      <c r="PBN67" s="153"/>
      <c r="PBO67" s="153"/>
      <c r="PBP67" s="153"/>
      <c r="PBQ67" s="153"/>
      <c r="PBR67" s="153"/>
      <c r="PBS67" s="153"/>
      <c r="PBT67" s="153"/>
      <c r="PBU67" s="153"/>
      <c r="PBV67" s="153"/>
      <c r="PBW67" s="153"/>
      <c r="PBX67" s="153"/>
      <c r="PBY67" s="153"/>
      <c r="PBZ67" s="153"/>
      <c r="PCA67" s="153"/>
      <c r="PCB67" s="153"/>
      <c r="PCC67" s="153"/>
      <c r="PCD67" s="153"/>
      <c r="PCE67" s="153"/>
      <c r="PCF67" s="153"/>
      <c r="PCG67" s="153"/>
      <c r="PCH67" s="153"/>
      <c r="PCI67" s="153"/>
      <c r="PCJ67" s="153"/>
      <c r="PCK67" s="153"/>
      <c r="PCL67" s="153"/>
      <c r="PCM67" s="153"/>
      <c r="PCN67" s="153"/>
      <c r="PCO67" s="153"/>
      <c r="PCP67" s="153"/>
      <c r="PCQ67" s="153"/>
      <c r="PCR67" s="153"/>
      <c r="PCS67" s="153"/>
      <c r="PCT67" s="153"/>
      <c r="PCU67" s="153"/>
      <c r="PCV67" s="153"/>
      <c r="PCW67" s="153"/>
      <c r="PCX67" s="153"/>
      <c r="PCY67" s="153"/>
      <c r="PCZ67" s="153"/>
      <c r="PDA67" s="153"/>
      <c r="PDB67" s="153"/>
      <c r="PDC67" s="153"/>
      <c r="PDD67" s="153"/>
      <c r="PDE67" s="153"/>
      <c r="PDF67" s="153"/>
      <c r="PDG67" s="153"/>
      <c r="PDH67" s="153"/>
      <c r="PDI67" s="153"/>
      <c r="PDJ67" s="153"/>
      <c r="PDK67" s="153"/>
      <c r="PDL67" s="153"/>
      <c r="PDM67" s="153"/>
      <c r="PDN67" s="153"/>
      <c r="PDO67" s="153"/>
      <c r="PDP67" s="153"/>
      <c r="PDQ67" s="153"/>
      <c r="PDR67" s="153"/>
      <c r="PDS67" s="153"/>
      <c r="PDT67" s="153"/>
      <c r="PDU67" s="153"/>
      <c r="PDV67" s="153"/>
      <c r="PDW67" s="153"/>
      <c r="PDX67" s="153"/>
      <c r="PDY67" s="153"/>
      <c r="PDZ67" s="153"/>
      <c r="PEA67" s="153"/>
      <c r="PEB67" s="153"/>
      <c r="PEC67" s="153"/>
      <c r="PED67" s="153"/>
      <c r="PEE67" s="153"/>
      <c r="PEF67" s="153"/>
      <c r="PEG67" s="153"/>
      <c r="PEH67" s="153"/>
      <c r="PEI67" s="153"/>
      <c r="PEJ67" s="153"/>
      <c r="PEK67" s="153"/>
      <c r="PEL67" s="153"/>
      <c r="PEM67" s="153"/>
      <c r="PEN67" s="153"/>
      <c r="PEO67" s="153"/>
      <c r="PEP67" s="153"/>
      <c r="PEQ67" s="153"/>
      <c r="PER67" s="153"/>
      <c r="PES67" s="153"/>
      <c r="PET67" s="153"/>
      <c r="PEU67" s="153"/>
      <c r="PEV67" s="153"/>
      <c r="PEW67" s="153"/>
      <c r="PEX67" s="153"/>
      <c r="PEY67" s="153"/>
      <c r="PEZ67" s="153"/>
      <c r="PFA67" s="153"/>
      <c r="PFB67" s="153"/>
      <c r="PFC67" s="153"/>
      <c r="PFD67" s="153"/>
      <c r="PFE67" s="153"/>
      <c r="PFF67" s="153"/>
      <c r="PFG67" s="153"/>
      <c r="PFH67" s="153"/>
      <c r="PFI67" s="153"/>
      <c r="PFJ67" s="153"/>
      <c r="PFK67" s="153"/>
      <c r="PFL67" s="153"/>
      <c r="PFM67" s="153"/>
      <c r="PFN67" s="153"/>
      <c r="PFO67" s="153"/>
      <c r="PFP67" s="153"/>
      <c r="PFQ67" s="153"/>
      <c r="PFR67" s="153"/>
      <c r="PFS67" s="153"/>
      <c r="PFT67" s="153"/>
      <c r="PFU67" s="153"/>
      <c r="PFV67" s="153"/>
      <c r="PFW67" s="153"/>
      <c r="PFX67" s="153"/>
      <c r="PFY67" s="153"/>
      <c r="PFZ67" s="153"/>
      <c r="PGA67" s="153"/>
      <c r="PGB67" s="153"/>
      <c r="PGC67" s="153"/>
      <c r="PGD67" s="153"/>
      <c r="PGE67" s="153"/>
      <c r="PGF67" s="153"/>
      <c r="PGG67" s="153"/>
      <c r="PGH67" s="153"/>
      <c r="PGI67" s="153"/>
      <c r="PGJ67" s="153"/>
      <c r="PGK67" s="153"/>
      <c r="PGL67" s="153"/>
      <c r="PGM67" s="153"/>
      <c r="PGN67" s="153"/>
      <c r="PGO67" s="153"/>
      <c r="PGP67" s="153"/>
      <c r="PGQ67" s="153"/>
      <c r="PGR67" s="153"/>
      <c r="PGS67" s="153"/>
      <c r="PGT67" s="153"/>
      <c r="PGU67" s="153"/>
      <c r="PGV67" s="153"/>
      <c r="PGW67" s="153"/>
      <c r="PGX67" s="153"/>
      <c r="PGY67" s="153"/>
      <c r="PGZ67" s="153"/>
      <c r="PHA67" s="153"/>
      <c r="PHB67" s="153"/>
      <c r="PHC67" s="153"/>
      <c r="PHD67" s="153"/>
      <c r="PHE67" s="153"/>
      <c r="PHF67" s="153"/>
      <c r="PHG67" s="153"/>
      <c r="PHH67" s="153"/>
      <c r="PHI67" s="153"/>
      <c r="PHJ67" s="153"/>
      <c r="PHK67" s="153"/>
      <c r="PHL67" s="153"/>
      <c r="PHM67" s="153"/>
      <c r="PHN67" s="153"/>
      <c r="PHO67" s="153"/>
      <c r="PHP67" s="153"/>
      <c r="PHQ67" s="153"/>
      <c r="PHR67" s="153"/>
      <c r="PHS67" s="153"/>
      <c r="PHT67" s="153"/>
      <c r="PHU67" s="153"/>
      <c r="PHV67" s="153"/>
      <c r="PHW67" s="153"/>
      <c r="PHX67" s="153"/>
      <c r="PHY67" s="153"/>
      <c r="PHZ67" s="153"/>
      <c r="PIA67" s="153"/>
      <c r="PIB67" s="153"/>
      <c r="PIC67" s="153"/>
      <c r="PID67" s="153"/>
      <c r="PIE67" s="153"/>
      <c r="PIF67" s="153"/>
      <c r="PIG67" s="153"/>
      <c r="PIH67" s="153"/>
      <c r="PII67" s="153"/>
      <c r="PIJ67" s="153"/>
      <c r="PIK67" s="153"/>
      <c r="PIL67" s="153"/>
      <c r="PIM67" s="153"/>
      <c r="PIN67" s="153"/>
      <c r="PIO67" s="153"/>
      <c r="PIP67" s="153"/>
      <c r="PIQ67" s="153"/>
      <c r="PIR67" s="153"/>
      <c r="PIS67" s="153"/>
      <c r="PIT67" s="153"/>
      <c r="PIU67" s="153"/>
      <c r="PIV67" s="153"/>
      <c r="PIW67" s="153"/>
      <c r="PIX67" s="153"/>
      <c r="PIY67" s="153"/>
      <c r="PIZ67" s="153"/>
      <c r="PJA67" s="153"/>
      <c r="PJB67" s="153"/>
      <c r="PJC67" s="153"/>
      <c r="PJD67" s="153"/>
      <c r="PJE67" s="153"/>
      <c r="PJF67" s="153"/>
      <c r="PJG67" s="153"/>
      <c r="PJH67" s="153"/>
      <c r="PJI67" s="153"/>
      <c r="PJJ67" s="153"/>
      <c r="PJK67" s="153"/>
      <c r="PJL67" s="153"/>
      <c r="PJM67" s="153"/>
      <c r="PJN67" s="153"/>
      <c r="PJO67" s="153"/>
      <c r="PJP67" s="153"/>
      <c r="PJQ67" s="153"/>
      <c r="PJR67" s="153"/>
      <c r="PJS67" s="153"/>
      <c r="PJT67" s="153"/>
      <c r="PJU67" s="153"/>
      <c r="PJV67" s="153"/>
      <c r="PJW67" s="153"/>
      <c r="PJX67" s="153"/>
      <c r="PJY67" s="153"/>
      <c r="PJZ67" s="153"/>
      <c r="PKA67" s="153"/>
      <c r="PKB67" s="153"/>
      <c r="PKC67" s="153"/>
      <c r="PKD67" s="153"/>
      <c r="PKE67" s="153"/>
      <c r="PKF67" s="153"/>
      <c r="PKG67" s="153"/>
      <c r="PKH67" s="153"/>
      <c r="PKI67" s="153"/>
      <c r="PKJ67" s="153"/>
      <c r="PKK67" s="153"/>
      <c r="PKL67" s="153"/>
      <c r="PKM67" s="153"/>
      <c r="PKN67" s="153"/>
      <c r="PKO67" s="153"/>
      <c r="PKP67" s="153"/>
      <c r="PKQ67" s="153"/>
      <c r="PKR67" s="153"/>
      <c r="PKS67" s="153"/>
      <c r="PKT67" s="153"/>
      <c r="PKU67" s="153"/>
      <c r="PKV67" s="153"/>
      <c r="PKW67" s="153"/>
      <c r="PKX67" s="153"/>
      <c r="PKY67" s="153"/>
      <c r="PKZ67" s="153"/>
      <c r="PLA67" s="153"/>
      <c r="PLB67" s="153"/>
      <c r="PLC67" s="153"/>
      <c r="PLD67" s="153"/>
      <c r="PLE67" s="153"/>
      <c r="PLF67" s="153"/>
      <c r="PLG67" s="153"/>
      <c r="PLH67" s="153"/>
      <c r="PLI67" s="153"/>
      <c r="PLJ67" s="153"/>
      <c r="PLK67" s="153"/>
      <c r="PLL67" s="153"/>
      <c r="PLM67" s="153"/>
      <c r="PLN67" s="153"/>
      <c r="PLO67" s="153"/>
      <c r="PLP67" s="153"/>
      <c r="PLQ67" s="153"/>
      <c r="PLR67" s="153"/>
      <c r="PLS67" s="153"/>
      <c r="PLT67" s="153"/>
      <c r="PLU67" s="153"/>
      <c r="PLV67" s="153"/>
      <c r="PLW67" s="153"/>
      <c r="PLX67" s="153"/>
      <c r="PLY67" s="153"/>
      <c r="PLZ67" s="153"/>
      <c r="PMA67" s="153"/>
      <c r="PMB67" s="153"/>
      <c r="PMC67" s="153"/>
      <c r="PMD67" s="153"/>
      <c r="PME67" s="153"/>
      <c r="PMF67" s="153"/>
      <c r="PMG67" s="153"/>
      <c r="PMH67" s="153"/>
      <c r="PMI67" s="153"/>
      <c r="PMJ67" s="153"/>
      <c r="PMK67" s="153"/>
      <c r="PML67" s="153"/>
      <c r="PMM67" s="153"/>
      <c r="PMN67" s="153"/>
      <c r="PMO67" s="153"/>
      <c r="PMP67" s="153"/>
      <c r="PMQ67" s="153"/>
      <c r="PMR67" s="153"/>
      <c r="PMS67" s="153"/>
      <c r="PMT67" s="153"/>
      <c r="PMU67" s="153"/>
      <c r="PMV67" s="153"/>
      <c r="PMW67" s="153"/>
      <c r="PMX67" s="153"/>
      <c r="PMY67" s="153"/>
      <c r="PMZ67" s="153"/>
      <c r="PNA67" s="153"/>
      <c r="PNB67" s="153"/>
      <c r="PNC67" s="153"/>
      <c r="PND67" s="153"/>
      <c r="PNE67" s="153"/>
      <c r="PNF67" s="153"/>
      <c r="PNG67" s="153"/>
      <c r="PNH67" s="153"/>
      <c r="PNI67" s="153"/>
      <c r="PNJ67" s="153"/>
      <c r="PNK67" s="153"/>
      <c r="PNL67" s="153"/>
      <c r="PNM67" s="153"/>
      <c r="PNN67" s="153"/>
      <c r="PNO67" s="153"/>
      <c r="PNP67" s="153"/>
      <c r="PNQ67" s="153"/>
      <c r="PNR67" s="153"/>
      <c r="PNS67" s="153"/>
      <c r="PNT67" s="153"/>
      <c r="PNU67" s="153"/>
      <c r="PNV67" s="153"/>
      <c r="PNW67" s="153"/>
      <c r="PNX67" s="153"/>
      <c r="PNY67" s="153"/>
      <c r="PNZ67" s="153"/>
      <c r="POA67" s="153"/>
      <c r="POB67" s="153"/>
      <c r="POC67" s="153"/>
      <c r="POD67" s="153"/>
      <c r="POE67" s="153"/>
      <c r="POF67" s="153"/>
      <c r="POG67" s="153"/>
      <c r="POH67" s="153"/>
      <c r="POI67" s="153"/>
      <c r="POJ67" s="153"/>
      <c r="POK67" s="153"/>
      <c r="POL67" s="153"/>
      <c r="POM67" s="153"/>
      <c r="PON67" s="153"/>
      <c r="POO67" s="153"/>
      <c r="POP67" s="153"/>
      <c r="POQ67" s="153"/>
      <c r="POR67" s="153"/>
      <c r="POS67" s="153"/>
      <c r="POT67" s="153"/>
      <c r="POU67" s="153"/>
      <c r="POV67" s="153"/>
      <c r="POW67" s="153"/>
      <c r="POX67" s="153"/>
      <c r="POY67" s="153"/>
      <c r="POZ67" s="153"/>
      <c r="PPA67" s="153"/>
      <c r="PPB67" s="153"/>
      <c r="PPC67" s="153"/>
      <c r="PPD67" s="153"/>
      <c r="PPE67" s="153"/>
      <c r="PPF67" s="153"/>
      <c r="PPG67" s="153"/>
      <c r="PPH67" s="153"/>
      <c r="PPI67" s="153"/>
      <c r="PPJ67" s="153"/>
      <c r="PPK67" s="153"/>
      <c r="PPL67" s="153"/>
      <c r="PPM67" s="153"/>
      <c r="PPN67" s="153"/>
      <c r="PPO67" s="153"/>
      <c r="PPP67" s="153"/>
      <c r="PPQ67" s="153"/>
      <c r="PPR67" s="153"/>
      <c r="PPS67" s="153"/>
      <c r="PPT67" s="153"/>
      <c r="PPU67" s="153"/>
      <c r="PPV67" s="153"/>
      <c r="PPW67" s="153"/>
      <c r="PPX67" s="153"/>
      <c r="PPY67" s="153"/>
      <c r="PPZ67" s="153"/>
      <c r="PQA67" s="153"/>
      <c r="PQB67" s="153"/>
      <c r="PQC67" s="153"/>
      <c r="PQD67" s="153"/>
      <c r="PQE67" s="153"/>
      <c r="PQF67" s="153"/>
      <c r="PQG67" s="153"/>
      <c r="PQH67" s="153"/>
      <c r="PQI67" s="153"/>
      <c r="PQJ67" s="153"/>
      <c r="PQK67" s="153"/>
      <c r="PQL67" s="153"/>
      <c r="PQM67" s="153"/>
      <c r="PQN67" s="153"/>
      <c r="PQO67" s="153"/>
      <c r="PQP67" s="153"/>
      <c r="PQQ67" s="153"/>
      <c r="PQR67" s="153"/>
      <c r="PQS67" s="153"/>
      <c r="PQT67" s="153"/>
      <c r="PQU67" s="153"/>
      <c r="PQV67" s="153"/>
      <c r="PQW67" s="153"/>
      <c r="PQX67" s="153"/>
      <c r="PQY67" s="153"/>
      <c r="PQZ67" s="153"/>
      <c r="PRA67" s="153"/>
      <c r="PRB67" s="153"/>
      <c r="PRC67" s="153"/>
      <c r="PRD67" s="153"/>
      <c r="PRE67" s="153"/>
      <c r="PRF67" s="153"/>
      <c r="PRG67" s="153"/>
      <c r="PRH67" s="153"/>
      <c r="PRI67" s="153"/>
      <c r="PRJ67" s="153"/>
      <c r="PRK67" s="153"/>
      <c r="PRL67" s="153"/>
      <c r="PRM67" s="153"/>
      <c r="PRN67" s="153"/>
      <c r="PRO67" s="153"/>
      <c r="PRP67" s="153"/>
      <c r="PRQ67" s="153"/>
      <c r="PRR67" s="153"/>
      <c r="PRS67" s="153"/>
      <c r="PRT67" s="153"/>
      <c r="PRU67" s="153"/>
      <c r="PRV67" s="153"/>
      <c r="PRW67" s="153"/>
      <c r="PRX67" s="153"/>
      <c r="PRY67" s="153"/>
      <c r="PRZ67" s="153"/>
      <c r="PSA67" s="153"/>
      <c r="PSB67" s="153"/>
      <c r="PSC67" s="153"/>
      <c r="PSD67" s="153"/>
      <c r="PSE67" s="153"/>
      <c r="PSF67" s="153"/>
      <c r="PSG67" s="153"/>
      <c r="PSH67" s="153"/>
      <c r="PSI67" s="153"/>
      <c r="PSJ67" s="153"/>
      <c r="PSK67" s="153"/>
      <c r="PSL67" s="153"/>
      <c r="PSM67" s="153"/>
      <c r="PSN67" s="153"/>
      <c r="PSO67" s="153"/>
      <c r="PSP67" s="153"/>
      <c r="PSQ67" s="153"/>
      <c r="PSR67" s="153"/>
      <c r="PSS67" s="153"/>
      <c r="PST67" s="153"/>
      <c r="PSU67" s="153"/>
      <c r="PSV67" s="153"/>
      <c r="PSW67" s="153"/>
      <c r="PSX67" s="153"/>
      <c r="PSY67" s="153"/>
      <c r="PSZ67" s="153"/>
      <c r="PTA67" s="153"/>
      <c r="PTB67" s="153"/>
      <c r="PTC67" s="153"/>
      <c r="PTD67" s="153"/>
      <c r="PTE67" s="153"/>
      <c r="PTF67" s="153"/>
      <c r="PTG67" s="153"/>
      <c r="PTH67" s="153"/>
      <c r="PTI67" s="153"/>
      <c r="PTJ67" s="153"/>
      <c r="PTK67" s="153"/>
      <c r="PTL67" s="153"/>
      <c r="PTM67" s="153"/>
      <c r="PTN67" s="153"/>
      <c r="PTO67" s="153"/>
      <c r="PTP67" s="153"/>
      <c r="PTQ67" s="153"/>
      <c r="PTR67" s="153"/>
      <c r="PTS67" s="153"/>
      <c r="PTT67" s="153"/>
      <c r="PTU67" s="153"/>
      <c r="PTV67" s="153"/>
      <c r="PTW67" s="153"/>
      <c r="PTX67" s="153"/>
      <c r="PTY67" s="153"/>
      <c r="PTZ67" s="153"/>
      <c r="PUA67" s="153"/>
      <c r="PUB67" s="153"/>
      <c r="PUC67" s="153"/>
      <c r="PUD67" s="153"/>
      <c r="PUE67" s="153"/>
      <c r="PUF67" s="153"/>
      <c r="PUG67" s="153"/>
      <c r="PUH67" s="153"/>
      <c r="PUI67" s="153"/>
      <c r="PUJ67" s="153"/>
      <c r="PUK67" s="153"/>
      <c r="PUL67" s="153"/>
      <c r="PUM67" s="153"/>
      <c r="PUN67" s="153"/>
      <c r="PUO67" s="153"/>
      <c r="PUP67" s="153"/>
      <c r="PUQ67" s="153"/>
      <c r="PUR67" s="153"/>
      <c r="PUS67" s="153"/>
      <c r="PUT67" s="153"/>
      <c r="PUU67" s="153"/>
      <c r="PUV67" s="153"/>
      <c r="PUW67" s="153"/>
      <c r="PUX67" s="153"/>
      <c r="PUY67" s="153"/>
      <c r="PUZ67" s="153"/>
      <c r="PVA67" s="153"/>
      <c r="PVB67" s="153"/>
      <c r="PVC67" s="153"/>
      <c r="PVD67" s="153"/>
      <c r="PVE67" s="153"/>
      <c r="PVF67" s="153"/>
      <c r="PVG67" s="153"/>
      <c r="PVH67" s="153"/>
      <c r="PVI67" s="153"/>
      <c r="PVJ67" s="153"/>
      <c r="PVK67" s="153"/>
      <c r="PVL67" s="153"/>
      <c r="PVM67" s="153"/>
      <c r="PVN67" s="153"/>
      <c r="PVO67" s="153"/>
      <c r="PVP67" s="153"/>
      <c r="PVQ67" s="153"/>
      <c r="PVR67" s="153"/>
      <c r="PVS67" s="153"/>
      <c r="PVT67" s="153"/>
      <c r="PVU67" s="153"/>
      <c r="PVV67" s="153"/>
      <c r="PVW67" s="153"/>
      <c r="PVX67" s="153"/>
      <c r="PVY67" s="153"/>
      <c r="PVZ67" s="153"/>
      <c r="PWA67" s="153"/>
      <c r="PWB67" s="153"/>
      <c r="PWC67" s="153"/>
      <c r="PWD67" s="153"/>
      <c r="PWE67" s="153"/>
      <c r="PWF67" s="153"/>
      <c r="PWG67" s="153"/>
      <c r="PWH67" s="153"/>
      <c r="PWI67" s="153"/>
      <c r="PWJ67" s="153"/>
      <c r="PWK67" s="153"/>
      <c r="PWL67" s="153"/>
      <c r="PWM67" s="153"/>
      <c r="PWN67" s="153"/>
      <c r="PWO67" s="153"/>
      <c r="PWP67" s="153"/>
      <c r="PWQ67" s="153"/>
      <c r="PWR67" s="153"/>
      <c r="PWS67" s="153"/>
      <c r="PWT67" s="153"/>
      <c r="PWU67" s="153"/>
      <c r="PWV67" s="153"/>
      <c r="PWW67" s="153"/>
      <c r="PWX67" s="153"/>
      <c r="PWY67" s="153"/>
      <c r="PWZ67" s="153"/>
      <c r="PXA67" s="153"/>
      <c r="PXB67" s="153"/>
      <c r="PXC67" s="153"/>
      <c r="PXD67" s="153"/>
      <c r="PXE67" s="153"/>
      <c r="PXF67" s="153"/>
      <c r="PXG67" s="153"/>
      <c r="PXH67" s="153"/>
      <c r="PXI67" s="153"/>
      <c r="PXJ67" s="153"/>
      <c r="PXK67" s="153"/>
      <c r="PXL67" s="153"/>
      <c r="PXM67" s="153"/>
      <c r="PXN67" s="153"/>
      <c r="PXO67" s="153"/>
      <c r="PXP67" s="153"/>
      <c r="PXQ67" s="153"/>
      <c r="PXR67" s="153"/>
      <c r="PXS67" s="153"/>
      <c r="PXT67" s="153"/>
      <c r="PXU67" s="153"/>
      <c r="PXV67" s="153"/>
      <c r="PXW67" s="153"/>
      <c r="PXX67" s="153"/>
      <c r="PXY67" s="153"/>
      <c r="PXZ67" s="153"/>
      <c r="PYA67" s="153"/>
      <c r="PYB67" s="153"/>
      <c r="PYC67" s="153"/>
      <c r="PYD67" s="153"/>
      <c r="PYE67" s="153"/>
      <c r="PYF67" s="153"/>
      <c r="PYG67" s="153"/>
      <c r="PYH67" s="153"/>
      <c r="PYI67" s="153"/>
      <c r="PYJ67" s="153"/>
      <c r="PYK67" s="153"/>
      <c r="PYL67" s="153"/>
      <c r="PYM67" s="153"/>
      <c r="PYN67" s="153"/>
      <c r="PYO67" s="153"/>
      <c r="PYP67" s="153"/>
      <c r="PYQ67" s="153"/>
      <c r="PYR67" s="153"/>
      <c r="PYS67" s="153"/>
      <c r="PYT67" s="153"/>
      <c r="PYU67" s="153"/>
      <c r="PYV67" s="153"/>
      <c r="PYW67" s="153"/>
      <c r="PYX67" s="153"/>
      <c r="PYY67" s="153"/>
      <c r="PYZ67" s="153"/>
      <c r="PZA67" s="153"/>
      <c r="PZB67" s="153"/>
      <c r="PZC67" s="153"/>
      <c r="PZD67" s="153"/>
      <c r="PZE67" s="153"/>
      <c r="PZF67" s="153"/>
      <c r="PZG67" s="153"/>
      <c r="PZH67" s="153"/>
      <c r="PZI67" s="153"/>
      <c r="PZJ67" s="153"/>
      <c r="PZK67" s="153"/>
      <c r="PZL67" s="153"/>
      <c r="PZM67" s="153"/>
      <c r="PZN67" s="153"/>
      <c r="PZO67" s="153"/>
      <c r="PZP67" s="153"/>
      <c r="PZQ67" s="153"/>
      <c r="PZR67" s="153"/>
      <c r="PZS67" s="153"/>
      <c r="PZT67" s="153"/>
      <c r="PZU67" s="153"/>
      <c r="PZV67" s="153"/>
      <c r="PZW67" s="153"/>
      <c r="PZX67" s="153"/>
      <c r="PZY67" s="153"/>
      <c r="PZZ67" s="153"/>
      <c r="QAA67" s="153"/>
      <c r="QAB67" s="153"/>
      <c r="QAC67" s="153"/>
      <c r="QAD67" s="153"/>
      <c r="QAE67" s="153"/>
      <c r="QAF67" s="153"/>
      <c r="QAG67" s="153"/>
      <c r="QAH67" s="153"/>
      <c r="QAI67" s="153"/>
      <c r="QAJ67" s="153"/>
      <c r="QAK67" s="153"/>
      <c r="QAL67" s="153"/>
      <c r="QAM67" s="153"/>
      <c r="QAN67" s="153"/>
      <c r="QAO67" s="153"/>
      <c r="QAP67" s="153"/>
      <c r="QAQ67" s="153"/>
      <c r="QAR67" s="153"/>
      <c r="QAS67" s="153"/>
      <c r="QAT67" s="153"/>
      <c r="QAU67" s="153"/>
      <c r="QAV67" s="153"/>
      <c r="QAW67" s="153"/>
      <c r="QAX67" s="153"/>
      <c r="QAY67" s="153"/>
      <c r="QAZ67" s="153"/>
      <c r="QBA67" s="153"/>
      <c r="QBB67" s="153"/>
      <c r="QBC67" s="153"/>
      <c r="QBD67" s="153"/>
      <c r="QBE67" s="153"/>
      <c r="QBF67" s="153"/>
      <c r="QBG67" s="153"/>
      <c r="QBH67" s="153"/>
      <c r="QBI67" s="153"/>
      <c r="QBJ67" s="153"/>
      <c r="QBK67" s="153"/>
      <c r="QBL67" s="153"/>
      <c r="QBM67" s="153"/>
      <c r="QBN67" s="153"/>
      <c r="QBO67" s="153"/>
      <c r="QBP67" s="153"/>
      <c r="QBQ67" s="153"/>
      <c r="QBR67" s="153"/>
      <c r="QBS67" s="153"/>
      <c r="QBT67" s="153"/>
      <c r="QBU67" s="153"/>
      <c r="QBV67" s="153"/>
      <c r="QBW67" s="153"/>
      <c r="QBX67" s="153"/>
      <c r="QBY67" s="153"/>
      <c r="QBZ67" s="153"/>
      <c r="QCA67" s="153"/>
      <c r="QCB67" s="153"/>
      <c r="QCC67" s="153"/>
      <c r="QCD67" s="153"/>
      <c r="QCE67" s="153"/>
      <c r="QCF67" s="153"/>
      <c r="QCG67" s="153"/>
      <c r="QCH67" s="153"/>
      <c r="QCI67" s="153"/>
      <c r="QCJ67" s="153"/>
      <c r="QCK67" s="153"/>
      <c r="QCL67" s="153"/>
      <c r="QCM67" s="153"/>
      <c r="QCN67" s="153"/>
      <c r="QCO67" s="153"/>
      <c r="QCP67" s="153"/>
      <c r="QCQ67" s="153"/>
      <c r="QCR67" s="153"/>
      <c r="QCS67" s="153"/>
      <c r="QCT67" s="153"/>
      <c r="QCU67" s="153"/>
      <c r="QCV67" s="153"/>
      <c r="QCW67" s="153"/>
      <c r="QCX67" s="153"/>
      <c r="QCY67" s="153"/>
      <c r="QCZ67" s="153"/>
      <c r="QDA67" s="153"/>
      <c r="QDB67" s="153"/>
      <c r="QDC67" s="153"/>
      <c r="QDD67" s="153"/>
      <c r="QDE67" s="153"/>
      <c r="QDF67" s="153"/>
      <c r="QDG67" s="153"/>
      <c r="QDH67" s="153"/>
      <c r="QDI67" s="153"/>
      <c r="QDJ67" s="153"/>
      <c r="QDK67" s="153"/>
      <c r="QDL67" s="153"/>
      <c r="QDM67" s="153"/>
      <c r="QDN67" s="153"/>
      <c r="QDO67" s="153"/>
      <c r="QDP67" s="153"/>
      <c r="QDQ67" s="153"/>
      <c r="QDR67" s="153"/>
      <c r="QDS67" s="153"/>
      <c r="QDT67" s="153"/>
      <c r="QDU67" s="153"/>
      <c r="QDV67" s="153"/>
      <c r="QDW67" s="153"/>
      <c r="QDX67" s="153"/>
      <c r="QDY67" s="153"/>
      <c r="QDZ67" s="153"/>
      <c r="QEA67" s="153"/>
      <c r="QEB67" s="153"/>
      <c r="QEC67" s="153"/>
      <c r="QED67" s="153"/>
      <c r="QEE67" s="153"/>
      <c r="QEF67" s="153"/>
      <c r="QEG67" s="153"/>
      <c r="QEH67" s="153"/>
      <c r="QEI67" s="153"/>
      <c r="QEJ67" s="153"/>
      <c r="QEK67" s="153"/>
      <c r="QEL67" s="153"/>
      <c r="QEM67" s="153"/>
      <c r="QEN67" s="153"/>
      <c r="QEO67" s="153"/>
      <c r="QEP67" s="153"/>
      <c r="QEQ67" s="153"/>
      <c r="QER67" s="153"/>
      <c r="QES67" s="153"/>
      <c r="QET67" s="153"/>
      <c r="QEU67" s="153"/>
      <c r="QEV67" s="153"/>
      <c r="QEW67" s="153"/>
      <c r="QEX67" s="153"/>
      <c r="QEY67" s="153"/>
      <c r="QEZ67" s="153"/>
      <c r="QFA67" s="153"/>
      <c r="QFB67" s="153"/>
      <c r="QFC67" s="153"/>
      <c r="QFD67" s="153"/>
      <c r="QFE67" s="153"/>
      <c r="QFF67" s="153"/>
      <c r="QFG67" s="153"/>
      <c r="QFH67" s="153"/>
      <c r="QFI67" s="153"/>
      <c r="QFJ67" s="153"/>
      <c r="QFK67" s="153"/>
      <c r="QFL67" s="153"/>
      <c r="QFM67" s="153"/>
      <c r="QFN67" s="153"/>
      <c r="QFO67" s="153"/>
      <c r="QFP67" s="153"/>
      <c r="QFQ67" s="153"/>
      <c r="QFR67" s="153"/>
      <c r="QFS67" s="153"/>
      <c r="QFT67" s="153"/>
      <c r="QFU67" s="153"/>
      <c r="QFV67" s="153"/>
      <c r="QFW67" s="153"/>
      <c r="QFX67" s="153"/>
      <c r="QFY67" s="153"/>
      <c r="QFZ67" s="153"/>
      <c r="QGA67" s="153"/>
      <c r="QGB67" s="153"/>
      <c r="QGC67" s="153"/>
      <c r="QGD67" s="153"/>
      <c r="QGE67" s="153"/>
      <c r="QGF67" s="153"/>
      <c r="QGG67" s="153"/>
      <c r="QGH67" s="153"/>
      <c r="QGI67" s="153"/>
      <c r="QGJ67" s="153"/>
      <c r="QGK67" s="153"/>
      <c r="QGL67" s="153"/>
      <c r="QGM67" s="153"/>
      <c r="QGN67" s="153"/>
      <c r="QGO67" s="153"/>
      <c r="QGP67" s="153"/>
      <c r="QGQ67" s="153"/>
      <c r="QGR67" s="153"/>
      <c r="QGS67" s="153"/>
      <c r="QGT67" s="153"/>
      <c r="QGU67" s="153"/>
      <c r="QGV67" s="153"/>
      <c r="QGW67" s="153"/>
      <c r="QGX67" s="153"/>
      <c r="QGY67" s="153"/>
      <c r="QGZ67" s="153"/>
      <c r="QHA67" s="153"/>
      <c r="QHB67" s="153"/>
      <c r="QHC67" s="153"/>
      <c r="QHD67" s="153"/>
      <c r="QHE67" s="153"/>
      <c r="QHF67" s="153"/>
      <c r="QHG67" s="153"/>
      <c r="QHH67" s="153"/>
      <c r="QHI67" s="153"/>
      <c r="QHJ67" s="153"/>
      <c r="QHK67" s="153"/>
      <c r="QHL67" s="153"/>
      <c r="QHM67" s="153"/>
      <c r="QHN67" s="153"/>
      <c r="QHO67" s="153"/>
      <c r="QHP67" s="153"/>
      <c r="QHQ67" s="153"/>
      <c r="QHR67" s="153"/>
      <c r="QHS67" s="153"/>
      <c r="QHT67" s="153"/>
      <c r="QHU67" s="153"/>
      <c r="QHV67" s="153"/>
      <c r="QHW67" s="153"/>
      <c r="QHX67" s="153"/>
      <c r="QHY67" s="153"/>
      <c r="QHZ67" s="153"/>
      <c r="QIA67" s="153"/>
      <c r="QIB67" s="153"/>
      <c r="QIC67" s="153"/>
      <c r="QID67" s="153"/>
      <c r="QIE67" s="153"/>
      <c r="QIF67" s="153"/>
      <c r="QIG67" s="153"/>
      <c r="QIH67" s="153"/>
      <c r="QII67" s="153"/>
      <c r="QIJ67" s="153"/>
      <c r="QIK67" s="153"/>
      <c r="QIL67" s="153"/>
      <c r="QIM67" s="153"/>
      <c r="QIN67" s="153"/>
      <c r="QIO67" s="153"/>
      <c r="QIP67" s="153"/>
      <c r="QIQ67" s="153"/>
      <c r="QIR67" s="153"/>
      <c r="QIS67" s="153"/>
      <c r="QIT67" s="153"/>
      <c r="QIU67" s="153"/>
      <c r="QIV67" s="153"/>
      <c r="QIW67" s="153"/>
      <c r="QIX67" s="153"/>
      <c r="QIY67" s="153"/>
      <c r="QIZ67" s="153"/>
      <c r="QJA67" s="153"/>
      <c r="QJB67" s="153"/>
      <c r="QJC67" s="153"/>
      <c r="QJD67" s="153"/>
      <c r="QJE67" s="153"/>
      <c r="QJF67" s="153"/>
      <c r="QJG67" s="153"/>
      <c r="QJH67" s="153"/>
      <c r="QJI67" s="153"/>
      <c r="QJJ67" s="153"/>
      <c r="QJK67" s="153"/>
      <c r="QJL67" s="153"/>
      <c r="QJM67" s="153"/>
      <c r="QJN67" s="153"/>
      <c r="QJO67" s="153"/>
      <c r="QJP67" s="153"/>
      <c r="QJQ67" s="153"/>
      <c r="QJR67" s="153"/>
      <c r="QJS67" s="153"/>
      <c r="QJT67" s="153"/>
      <c r="QJU67" s="153"/>
      <c r="QJV67" s="153"/>
      <c r="QJW67" s="153"/>
      <c r="QJX67" s="153"/>
      <c r="QJY67" s="153"/>
      <c r="QJZ67" s="153"/>
      <c r="QKA67" s="153"/>
      <c r="QKB67" s="153"/>
      <c r="QKC67" s="153"/>
      <c r="QKD67" s="153"/>
      <c r="QKE67" s="153"/>
      <c r="QKF67" s="153"/>
      <c r="QKG67" s="153"/>
      <c r="QKH67" s="153"/>
      <c r="QKI67" s="153"/>
      <c r="QKJ67" s="153"/>
      <c r="QKK67" s="153"/>
      <c r="QKL67" s="153"/>
      <c r="QKM67" s="153"/>
      <c r="QKN67" s="153"/>
      <c r="QKO67" s="153"/>
      <c r="QKP67" s="153"/>
      <c r="QKQ67" s="153"/>
      <c r="QKR67" s="153"/>
      <c r="QKS67" s="153"/>
      <c r="QKT67" s="153"/>
      <c r="QKU67" s="153"/>
      <c r="QKV67" s="153"/>
      <c r="QKW67" s="153"/>
      <c r="QKX67" s="153"/>
      <c r="QKY67" s="153"/>
      <c r="QKZ67" s="153"/>
      <c r="QLA67" s="153"/>
      <c r="QLB67" s="153"/>
      <c r="QLC67" s="153"/>
      <c r="QLD67" s="153"/>
      <c r="QLE67" s="153"/>
      <c r="QLF67" s="153"/>
      <c r="QLG67" s="153"/>
      <c r="QLH67" s="153"/>
      <c r="QLI67" s="153"/>
      <c r="QLJ67" s="153"/>
      <c r="QLK67" s="153"/>
      <c r="QLL67" s="153"/>
      <c r="QLM67" s="153"/>
      <c r="QLN67" s="153"/>
      <c r="QLO67" s="153"/>
      <c r="QLP67" s="153"/>
      <c r="QLQ67" s="153"/>
      <c r="QLR67" s="153"/>
      <c r="QLS67" s="153"/>
      <c r="QLT67" s="153"/>
      <c r="QLU67" s="153"/>
      <c r="QLV67" s="153"/>
      <c r="QLW67" s="153"/>
      <c r="QLX67" s="153"/>
      <c r="QLY67" s="153"/>
      <c r="QLZ67" s="153"/>
      <c r="QMA67" s="153"/>
      <c r="QMB67" s="153"/>
      <c r="QMC67" s="153"/>
      <c r="QMD67" s="153"/>
      <c r="QME67" s="153"/>
      <c r="QMF67" s="153"/>
      <c r="QMG67" s="153"/>
      <c r="QMH67" s="153"/>
      <c r="QMI67" s="153"/>
      <c r="QMJ67" s="153"/>
      <c r="QMK67" s="153"/>
      <c r="QML67" s="153"/>
      <c r="QMM67" s="153"/>
      <c r="QMN67" s="153"/>
      <c r="QMO67" s="153"/>
      <c r="QMP67" s="153"/>
      <c r="QMQ67" s="153"/>
      <c r="QMR67" s="153"/>
      <c r="QMS67" s="153"/>
      <c r="QMT67" s="153"/>
      <c r="QMU67" s="153"/>
      <c r="QMV67" s="153"/>
      <c r="QMW67" s="153"/>
      <c r="QMX67" s="153"/>
      <c r="QMY67" s="153"/>
      <c r="QMZ67" s="153"/>
      <c r="QNA67" s="153"/>
      <c r="QNB67" s="153"/>
      <c r="QNC67" s="153"/>
      <c r="QND67" s="153"/>
      <c r="QNE67" s="153"/>
      <c r="QNF67" s="153"/>
      <c r="QNG67" s="153"/>
      <c r="QNH67" s="153"/>
      <c r="QNI67" s="153"/>
      <c r="QNJ67" s="153"/>
      <c r="QNK67" s="153"/>
      <c r="QNL67" s="153"/>
      <c r="QNM67" s="153"/>
      <c r="QNN67" s="153"/>
      <c r="QNO67" s="153"/>
      <c r="QNP67" s="153"/>
      <c r="QNQ67" s="153"/>
      <c r="QNR67" s="153"/>
      <c r="QNS67" s="153"/>
      <c r="QNT67" s="153"/>
      <c r="QNU67" s="153"/>
      <c r="QNV67" s="153"/>
      <c r="QNW67" s="153"/>
      <c r="QNX67" s="153"/>
      <c r="QNY67" s="153"/>
      <c r="QNZ67" s="153"/>
      <c r="QOA67" s="153"/>
      <c r="QOB67" s="153"/>
      <c r="QOC67" s="153"/>
      <c r="QOD67" s="153"/>
      <c r="QOE67" s="153"/>
      <c r="QOF67" s="153"/>
      <c r="QOG67" s="153"/>
      <c r="QOH67" s="153"/>
      <c r="QOI67" s="153"/>
      <c r="QOJ67" s="153"/>
      <c r="QOK67" s="153"/>
      <c r="QOL67" s="153"/>
      <c r="QOM67" s="153"/>
      <c r="QON67" s="153"/>
      <c r="QOO67" s="153"/>
      <c r="QOP67" s="153"/>
      <c r="QOQ67" s="153"/>
      <c r="QOR67" s="153"/>
      <c r="QOS67" s="153"/>
      <c r="QOT67" s="153"/>
      <c r="QOU67" s="153"/>
      <c r="QOV67" s="153"/>
      <c r="QOW67" s="153"/>
      <c r="QOX67" s="153"/>
      <c r="QOY67" s="153"/>
      <c r="QOZ67" s="153"/>
      <c r="QPA67" s="153"/>
      <c r="QPB67" s="153"/>
      <c r="QPC67" s="153"/>
      <c r="QPD67" s="153"/>
      <c r="QPE67" s="153"/>
      <c r="QPF67" s="153"/>
      <c r="QPG67" s="153"/>
      <c r="QPH67" s="153"/>
      <c r="QPI67" s="153"/>
      <c r="QPJ67" s="153"/>
      <c r="QPK67" s="153"/>
      <c r="QPL67" s="153"/>
      <c r="QPM67" s="153"/>
      <c r="QPN67" s="153"/>
      <c r="QPO67" s="153"/>
      <c r="QPP67" s="153"/>
      <c r="QPQ67" s="153"/>
      <c r="QPR67" s="153"/>
      <c r="QPS67" s="153"/>
      <c r="QPT67" s="153"/>
      <c r="QPU67" s="153"/>
      <c r="QPV67" s="153"/>
      <c r="QPW67" s="153"/>
      <c r="QPX67" s="153"/>
      <c r="QPY67" s="153"/>
      <c r="QPZ67" s="153"/>
      <c r="QQA67" s="153"/>
      <c r="QQB67" s="153"/>
      <c r="QQC67" s="153"/>
      <c r="QQD67" s="153"/>
      <c r="QQE67" s="153"/>
      <c r="QQF67" s="153"/>
      <c r="QQG67" s="153"/>
      <c r="QQH67" s="153"/>
      <c r="QQI67" s="153"/>
      <c r="QQJ67" s="153"/>
      <c r="QQK67" s="153"/>
      <c r="QQL67" s="153"/>
      <c r="QQM67" s="153"/>
      <c r="QQN67" s="153"/>
      <c r="QQO67" s="153"/>
      <c r="QQP67" s="153"/>
      <c r="QQQ67" s="153"/>
      <c r="QQR67" s="153"/>
      <c r="QQS67" s="153"/>
      <c r="QQT67" s="153"/>
      <c r="QQU67" s="153"/>
      <c r="QQV67" s="153"/>
      <c r="QQW67" s="153"/>
      <c r="QQX67" s="153"/>
      <c r="QQY67" s="153"/>
      <c r="QQZ67" s="153"/>
      <c r="QRA67" s="153"/>
      <c r="QRB67" s="153"/>
      <c r="QRC67" s="153"/>
      <c r="QRD67" s="153"/>
      <c r="QRE67" s="153"/>
      <c r="QRF67" s="153"/>
      <c r="QRG67" s="153"/>
      <c r="QRH67" s="153"/>
      <c r="QRI67" s="153"/>
      <c r="QRJ67" s="153"/>
      <c r="QRK67" s="153"/>
      <c r="QRL67" s="153"/>
      <c r="QRM67" s="153"/>
      <c r="QRN67" s="153"/>
      <c r="QRO67" s="153"/>
      <c r="QRP67" s="153"/>
      <c r="QRQ67" s="153"/>
      <c r="QRR67" s="153"/>
      <c r="QRS67" s="153"/>
      <c r="QRT67" s="153"/>
      <c r="QRU67" s="153"/>
      <c r="QRV67" s="153"/>
      <c r="QRW67" s="153"/>
      <c r="QRX67" s="153"/>
      <c r="QRY67" s="153"/>
      <c r="QRZ67" s="153"/>
      <c r="QSA67" s="153"/>
      <c r="QSB67" s="153"/>
      <c r="QSC67" s="153"/>
      <c r="QSD67" s="153"/>
      <c r="QSE67" s="153"/>
      <c r="QSF67" s="153"/>
      <c r="QSG67" s="153"/>
      <c r="QSH67" s="153"/>
      <c r="QSI67" s="153"/>
      <c r="QSJ67" s="153"/>
      <c r="QSK67" s="153"/>
      <c r="QSL67" s="153"/>
      <c r="QSM67" s="153"/>
      <c r="QSN67" s="153"/>
      <c r="QSO67" s="153"/>
      <c r="QSP67" s="153"/>
      <c r="QSQ67" s="153"/>
      <c r="QSR67" s="153"/>
      <c r="QSS67" s="153"/>
      <c r="QST67" s="153"/>
      <c r="QSU67" s="153"/>
      <c r="QSV67" s="153"/>
      <c r="QSW67" s="153"/>
      <c r="QSX67" s="153"/>
      <c r="QSY67" s="153"/>
      <c r="QSZ67" s="153"/>
      <c r="QTA67" s="153"/>
      <c r="QTB67" s="153"/>
      <c r="QTC67" s="153"/>
      <c r="QTD67" s="153"/>
      <c r="QTE67" s="153"/>
      <c r="QTF67" s="153"/>
      <c r="QTG67" s="153"/>
      <c r="QTH67" s="153"/>
      <c r="QTI67" s="153"/>
      <c r="QTJ67" s="153"/>
      <c r="QTK67" s="153"/>
      <c r="QTL67" s="153"/>
      <c r="QTM67" s="153"/>
      <c r="QTN67" s="153"/>
      <c r="QTO67" s="153"/>
      <c r="QTP67" s="153"/>
      <c r="QTQ67" s="153"/>
      <c r="QTR67" s="153"/>
      <c r="QTS67" s="153"/>
      <c r="QTT67" s="153"/>
      <c r="QTU67" s="153"/>
      <c r="QTV67" s="153"/>
      <c r="QTW67" s="153"/>
      <c r="QTX67" s="153"/>
      <c r="QTY67" s="153"/>
      <c r="QTZ67" s="153"/>
      <c r="QUA67" s="153"/>
      <c r="QUB67" s="153"/>
      <c r="QUC67" s="153"/>
      <c r="QUD67" s="153"/>
      <c r="QUE67" s="153"/>
      <c r="QUF67" s="153"/>
      <c r="QUG67" s="153"/>
      <c r="QUH67" s="153"/>
      <c r="QUI67" s="153"/>
      <c r="QUJ67" s="153"/>
      <c r="QUK67" s="153"/>
      <c r="QUL67" s="153"/>
      <c r="QUM67" s="153"/>
      <c r="QUN67" s="153"/>
      <c r="QUO67" s="153"/>
      <c r="QUP67" s="153"/>
      <c r="QUQ67" s="153"/>
      <c r="QUR67" s="153"/>
      <c r="QUS67" s="153"/>
      <c r="QUT67" s="153"/>
      <c r="QUU67" s="153"/>
      <c r="QUV67" s="153"/>
      <c r="QUW67" s="153"/>
      <c r="QUX67" s="153"/>
      <c r="QUY67" s="153"/>
      <c r="QUZ67" s="153"/>
      <c r="QVA67" s="153"/>
      <c r="QVB67" s="153"/>
      <c r="QVC67" s="153"/>
      <c r="QVD67" s="153"/>
      <c r="QVE67" s="153"/>
      <c r="QVF67" s="153"/>
      <c r="QVG67" s="153"/>
      <c r="QVH67" s="153"/>
      <c r="QVI67" s="153"/>
      <c r="QVJ67" s="153"/>
      <c r="QVK67" s="153"/>
      <c r="QVL67" s="153"/>
      <c r="QVM67" s="153"/>
      <c r="QVN67" s="153"/>
      <c r="QVO67" s="153"/>
      <c r="QVP67" s="153"/>
      <c r="QVQ67" s="153"/>
      <c r="QVR67" s="153"/>
      <c r="QVS67" s="153"/>
      <c r="QVT67" s="153"/>
      <c r="QVU67" s="153"/>
      <c r="QVV67" s="153"/>
      <c r="QVW67" s="153"/>
      <c r="QVX67" s="153"/>
      <c r="QVY67" s="153"/>
      <c r="QVZ67" s="153"/>
      <c r="QWA67" s="153"/>
      <c r="QWB67" s="153"/>
      <c r="QWC67" s="153"/>
      <c r="QWD67" s="153"/>
      <c r="QWE67" s="153"/>
      <c r="QWF67" s="153"/>
      <c r="QWG67" s="153"/>
      <c r="QWH67" s="153"/>
      <c r="QWI67" s="153"/>
      <c r="QWJ67" s="153"/>
      <c r="QWK67" s="153"/>
      <c r="QWL67" s="153"/>
      <c r="QWM67" s="153"/>
      <c r="QWN67" s="153"/>
      <c r="QWO67" s="153"/>
      <c r="QWP67" s="153"/>
      <c r="QWQ67" s="153"/>
      <c r="QWR67" s="153"/>
      <c r="QWS67" s="153"/>
      <c r="QWT67" s="153"/>
      <c r="QWU67" s="153"/>
      <c r="QWV67" s="153"/>
      <c r="QWW67" s="153"/>
      <c r="QWX67" s="153"/>
      <c r="QWY67" s="153"/>
      <c r="QWZ67" s="153"/>
      <c r="QXA67" s="153"/>
      <c r="QXB67" s="153"/>
      <c r="QXC67" s="153"/>
      <c r="QXD67" s="153"/>
      <c r="QXE67" s="153"/>
      <c r="QXF67" s="153"/>
      <c r="QXG67" s="153"/>
      <c r="QXH67" s="153"/>
      <c r="QXI67" s="153"/>
      <c r="QXJ67" s="153"/>
      <c r="QXK67" s="153"/>
      <c r="QXL67" s="153"/>
      <c r="QXM67" s="153"/>
      <c r="QXN67" s="153"/>
      <c r="QXO67" s="153"/>
      <c r="QXP67" s="153"/>
      <c r="QXQ67" s="153"/>
      <c r="QXR67" s="153"/>
      <c r="QXS67" s="153"/>
      <c r="QXT67" s="153"/>
      <c r="QXU67" s="153"/>
      <c r="QXV67" s="153"/>
      <c r="QXW67" s="153"/>
      <c r="QXX67" s="153"/>
      <c r="QXY67" s="153"/>
      <c r="QXZ67" s="153"/>
      <c r="QYA67" s="153"/>
      <c r="QYB67" s="153"/>
      <c r="QYC67" s="153"/>
      <c r="QYD67" s="153"/>
      <c r="QYE67" s="153"/>
      <c r="QYF67" s="153"/>
      <c r="QYG67" s="153"/>
      <c r="QYH67" s="153"/>
      <c r="QYI67" s="153"/>
      <c r="QYJ67" s="153"/>
      <c r="QYK67" s="153"/>
      <c r="QYL67" s="153"/>
      <c r="QYM67" s="153"/>
      <c r="QYN67" s="153"/>
      <c r="QYO67" s="153"/>
      <c r="QYP67" s="153"/>
      <c r="QYQ67" s="153"/>
      <c r="QYR67" s="153"/>
      <c r="QYS67" s="153"/>
      <c r="QYT67" s="153"/>
      <c r="QYU67" s="153"/>
      <c r="QYV67" s="153"/>
      <c r="QYW67" s="153"/>
      <c r="QYX67" s="153"/>
      <c r="QYY67" s="153"/>
      <c r="QYZ67" s="153"/>
      <c r="QZA67" s="153"/>
      <c r="QZB67" s="153"/>
      <c r="QZC67" s="153"/>
      <c r="QZD67" s="153"/>
      <c r="QZE67" s="153"/>
      <c r="QZF67" s="153"/>
      <c r="QZG67" s="153"/>
      <c r="QZH67" s="153"/>
      <c r="QZI67" s="153"/>
      <c r="QZJ67" s="153"/>
      <c r="QZK67" s="153"/>
      <c r="QZL67" s="153"/>
      <c r="QZM67" s="153"/>
      <c r="QZN67" s="153"/>
      <c r="QZO67" s="153"/>
      <c r="QZP67" s="153"/>
      <c r="QZQ67" s="153"/>
      <c r="QZR67" s="153"/>
      <c r="QZS67" s="153"/>
      <c r="QZT67" s="153"/>
      <c r="QZU67" s="153"/>
      <c r="QZV67" s="153"/>
      <c r="QZW67" s="153"/>
      <c r="QZX67" s="153"/>
      <c r="QZY67" s="153"/>
      <c r="QZZ67" s="153"/>
      <c r="RAA67" s="153"/>
      <c r="RAB67" s="153"/>
      <c r="RAC67" s="153"/>
      <c r="RAD67" s="153"/>
      <c r="RAE67" s="153"/>
      <c r="RAF67" s="153"/>
      <c r="RAG67" s="153"/>
      <c r="RAH67" s="153"/>
      <c r="RAI67" s="153"/>
      <c r="RAJ67" s="153"/>
      <c r="RAK67" s="153"/>
      <c r="RAL67" s="153"/>
      <c r="RAM67" s="153"/>
      <c r="RAN67" s="153"/>
      <c r="RAO67" s="153"/>
      <c r="RAP67" s="153"/>
      <c r="RAQ67" s="153"/>
      <c r="RAR67" s="153"/>
      <c r="RAS67" s="153"/>
      <c r="RAT67" s="153"/>
      <c r="RAU67" s="153"/>
      <c r="RAV67" s="153"/>
      <c r="RAW67" s="153"/>
      <c r="RAX67" s="153"/>
      <c r="RAY67" s="153"/>
      <c r="RAZ67" s="153"/>
      <c r="RBA67" s="153"/>
      <c r="RBB67" s="153"/>
      <c r="RBC67" s="153"/>
      <c r="RBD67" s="153"/>
      <c r="RBE67" s="153"/>
      <c r="RBF67" s="153"/>
      <c r="RBG67" s="153"/>
      <c r="RBH67" s="153"/>
      <c r="RBI67" s="153"/>
      <c r="RBJ67" s="153"/>
      <c r="RBK67" s="153"/>
      <c r="RBL67" s="153"/>
      <c r="RBM67" s="153"/>
      <c r="RBN67" s="153"/>
      <c r="RBO67" s="153"/>
      <c r="RBP67" s="153"/>
      <c r="RBQ67" s="153"/>
      <c r="RBR67" s="153"/>
      <c r="RBS67" s="153"/>
      <c r="RBT67" s="153"/>
      <c r="RBU67" s="153"/>
      <c r="RBV67" s="153"/>
      <c r="RBW67" s="153"/>
      <c r="RBX67" s="153"/>
      <c r="RBY67" s="153"/>
      <c r="RBZ67" s="153"/>
      <c r="RCA67" s="153"/>
      <c r="RCB67" s="153"/>
      <c r="RCC67" s="153"/>
      <c r="RCD67" s="153"/>
      <c r="RCE67" s="153"/>
      <c r="RCF67" s="153"/>
      <c r="RCG67" s="153"/>
      <c r="RCH67" s="153"/>
      <c r="RCI67" s="153"/>
      <c r="RCJ67" s="153"/>
      <c r="RCK67" s="153"/>
      <c r="RCL67" s="153"/>
      <c r="RCM67" s="153"/>
      <c r="RCN67" s="153"/>
      <c r="RCO67" s="153"/>
      <c r="RCP67" s="153"/>
      <c r="RCQ67" s="153"/>
      <c r="RCR67" s="153"/>
      <c r="RCS67" s="153"/>
      <c r="RCT67" s="153"/>
      <c r="RCU67" s="153"/>
      <c r="RCV67" s="153"/>
      <c r="RCW67" s="153"/>
      <c r="RCX67" s="153"/>
      <c r="RCY67" s="153"/>
      <c r="RCZ67" s="153"/>
      <c r="RDA67" s="153"/>
      <c r="RDB67" s="153"/>
      <c r="RDC67" s="153"/>
      <c r="RDD67" s="153"/>
      <c r="RDE67" s="153"/>
      <c r="RDF67" s="153"/>
      <c r="RDG67" s="153"/>
      <c r="RDH67" s="153"/>
      <c r="RDI67" s="153"/>
      <c r="RDJ67" s="153"/>
      <c r="RDK67" s="153"/>
      <c r="RDL67" s="153"/>
      <c r="RDM67" s="153"/>
      <c r="RDN67" s="153"/>
      <c r="RDO67" s="153"/>
      <c r="RDP67" s="153"/>
      <c r="RDQ67" s="153"/>
      <c r="RDR67" s="153"/>
      <c r="RDS67" s="153"/>
      <c r="RDT67" s="153"/>
      <c r="RDU67" s="153"/>
      <c r="RDV67" s="153"/>
      <c r="RDW67" s="153"/>
      <c r="RDX67" s="153"/>
      <c r="RDY67" s="153"/>
      <c r="RDZ67" s="153"/>
      <c r="REA67" s="153"/>
      <c r="REB67" s="153"/>
      <c r="REC67" s="153"/>
      <c r="RED67" s="153"/>
      <c r="REE67" s="153"/>
      <c r="REF67" s="153"/>
      <c r="REG67" s="153"/>
      <c r="REH67" s="153"/>
      <c r="REI67" s="153"/>
      <c r="REJ67" s="153"/>
      <c r="REK67" s="153"/>
      <c r="REL67" s="153"/>
      <c r="REM67" s="153"/>
      <c r="REN67" s="153"/>
      <c r="REO67" s="153"/>
      <c r="REP67" s="153"/>
      <c r="REQ67" s="153"/>
      <c r="RER67" s="153"/>
      <c r="RES67" s="153"/>
      <c r="RET67" s="153"/>
      <c r="REU67" s="153"/>
      <c r="REV67" s="153"/>
      <c r="REW67" s="153"/>
      <c r="REX67" s="153"/>
      <c r="REY67" s="153"/>
      <c r="REZ67" s="153"/>
      <c r="RFA67" s="153"/>
      <c r="RFB67" s="153"/>
      <c r="RFC67" s="153"/>
      <c r="RFD67" s="153"/>
      <c r="RFE67" s="153"/>
      <c r="RFF67" s="153"/>
      <c r="RFG67" s="153"/>
      <c r="RFH67" s="153"/>
      <c r="RFI67" s="153"/>
      <c r="RFJ67" s="153"/>
      <c r="RFK67" s="153"/>
      <c r="RFL67" s="153"/>
      <c r="RFM67" s="153"/>
      <c r="RFN67" s="153"/>
      <c r="RFO67" s="153"/>
      <c r="RFP67" s="153"/>
      <c r="RFQ67" s="153"/>
      <c r="RFR67" s="153"/>
      <c r="RFS67" s="153"/>
      <c r="RFT67" s="153"/>
      <c r="RFU67" s="153"/>
      <c r="RFV67" s="153"/>
      <c r="RFW67" s="153"/>
      <c r="RFX67" s="153"/>
      <c r="RFY67" s="153"/>
      <c r="RFZ67" s="153"/>
      <c r="RGA67" s="153"/>
      <c r="RGB67" s="153"/>
      <c r="RGC67" s="153"/>
      <c r="RGD67" s="153"/>
      <c r="RGE67" s="153"/>
      <c r="RGF67" s="153"/>
      <c r="RGG67" s="153"/>
      <c r="RGH67" s="153"/>
      <c r="RGI67" s="153"/>
      <c r="RGJ67" s="153"/>
      <c r="RGK67" s="153"/>
      <c r="RGL67" s="153"/>
      <c r="RGM67" s="153"/>
      <c r="RGN67" s="153"/>
      <c r="RGO67" s="153"/>
      <c r="RGP67" s="153"/>
      <c r="RGQ67" s="153"/>
      <c r="RGR67" s="153"/>
      <c r="RGS67" s="153"/>
      <c r="RGT67" s="153"/>
      <c r="RGU67" s="153"/>
      <c r="RGV67" s="153"/>
      <c r="RGW67" s="153"/>
      <c r="RGX67" s="153"/>
      <c r="RGY67" s="153"/>
      <c r="RGZ67" s="153"/>
      <c r="RHA67" s="153"/>
      <c r="RHB67" s="153"/>
      <c r="RHC67" s="153"/>
      <c r="RHD67" s="153"/>
      <c r="RHE67" s="153"/>
      <c r="RHF67" s="153"/>
      <c r="RHG67" s="153"/>
      <c r="RHH67" s="153"/>
      <c r="RHI67" s="153"/>
      <c r="RHJ67" s="153"/>
      <c r="RHK67" s="153"/>
      <c r="RHL67" s="153"/>
      <c r="RHM67" s="153"/>
      <c r="RHN67" s="153"/>
      <c r="RHO67" s="153"/>
      <c r="RHP67" s="153"/>
      <c r="RHQ67" s="153"/>
      <c r="RHR67" s="153"/>
      <c r="RHS67" s="153"/>
      <c r="RHT67" s="153"/>
      <c r="RHU67" s="153"/>
      <c r="RHV67" s="153"/>
      <c r="RHW67" s="153"/>
      <c r="RHX67" s="153"/>
      <c r="RHY67" s="153"/>
      <c r="RHZ67" s="153"/>
      <c r="RIA67" s="153"/>
      <c r="RIB67" s="153"/>
      <c r="RIC67" s="153"/>
      <c r="RID67" s="153"/>
      <c r="RIE67" s="153"/>
      <c r="RIF67" s="153"/>
      <c r="RIG67" s="153"/>
      <c r="RIH67" s="153"/>
      <c r="RII67" s="153"/>
      <c r="RIJ67" s="153"/>
      <c r="RIK67" s="153"/>
      <c r="RIL67" s="153"/>
      <c r="RIM67" s="153"/>
      <c r="RIN67" s="153"/>
      <c r="RIO67" s="153"/>
      <c r="RIP67" s="153"/>
      <c r="RIQ67" s="153"/>
      <c r="RIR67" s="153"/>
      <c r="RIS67" s="153"/>
      <c r="RIT67" s="153"/>
      <c r="RIU67" s="153"/>
      <c r="RIV67" s="153"/>
      <c r="RIW67" s="153"/>
      <c r="RIX67" s="153"/>
      <c r="RIY67" s="153"/>
      <c r="RIZ67" s="153"/>
      <c r="RJA67" s="153"/>
      <c r="RJB67" s="153"/>
      <c r="RJC67" s="153"/>
      <c r="RJD67" s="153"/>
      <c r="RJE67" s="153"/>
      <c r="RJF67" s="153"/>
      <c r="RJG67" s="153"/>
      <c r="RJH67" s="153"/>
      <c r="RJI67" s="153"/>
      <c r="RJJ67" s="153"/>
      <c r="RJK67" s="153"/>
      <c r="RJL67" s="153"/>
      <c r="RJM67" s="153"/>
      <c r="RJN67" s="153"/>
      <c r="RJO67" s="153"/>
      <c r="RJP67" s="153"/>
      <c r="RJQ67" s="153"/>
      <c r="RJR67" s="153"/>
      <c r="RJS67" s="153"/>
      <c r="RJT67" s="153"/>
      <c r="RJU67" s="153"/>
      <c r="RJV67" s="153"/>
      <c r="RJW67" s="153"/>
      <c r="RJX67" s="153"/>
      <c r="RJY67" s="153"/>
      <c r="RJZ67" s="153"/>
      <c r="RKA67" s="153"/>
      <c r="RKB67" s="153"/>
      <c r="RKC67" s="153"/>
      <c r="RKD67" s="153"/>
      <c r="RKE67" s="153"/>
      <c r="RKF67" s="153"/>
      <c r="RKG67" s="153"/>
      <c r="RKH67" s="153"/>
      <c r="RKI67" s="153"/>
      <c r="RKJ67" s="153"/>
      <c r="RKK67" s="153"/>
      <c r="RKL67" s="153"/>
      <c r="RKM67" s="153"/>
      <c r="RKN67" s="153"/>
      <c r="RKO67" s="153"/>
      <c r="RKP67" s="153"/>
      <c r="RKQ67" s="153"/>
      <c r="RKR67" s="153"/>
      <c r="RKS67" s="153"/>
      <c r="RKT67" s="153"/>
      <c r="RKU67" s="153"/>
      <c r="RKV67" s="153"/>
      <c r="RKW67" s="153"/>
      <c r="RKX67" s="153"/>
      <c r="RKY67" s="153"/>
      <c r="RKZ67" s="153"/>
      <c r="RLA67" s="153"/>
      <c r="RLB67" s="153"/>
      <c r="RLC67" s="153"/>
      <c r="RLD67" s="153"/>
      <c r="RLE67" s="153"/>
      <c r="RLF67" s="153"/>
      <c r="RLG67" s="153"/>
      <c r="RLH67" s="153"/>
      <c r="RLI67" s="153"/>
      <c r="RLJ67" s="153"/>
      <c r="RLK67" s="153"/>
      <c r="RLL67" s="153"/>
      <c r="RLM67" s="153"/>
      <c r="RLN67" s="153"/>
      <c r="RLO67" s="153"/>
      <c r="RLP67" s="153"/>
      <c r="RLQ67" s="153"/>
      <c r="RLR67" s="153"/>
      <c r="RLS67" s="153"/>
      <c r="RLT67" s="153"/>
      <c r="RLU67" s="153"/>
      <c r="RLV67" s="153"/>
      <c r="RLW67" s="153"/>
      <c r="RLX67" s="153"/>
      <c r="RLY67" s="153"/>
      <c r="RLZ67" s="153"/>
      <c r="RMA67" s="153"/>
      <c r="RMB67" s="153"/>
      <c r="RMC67" s="153"/>
      <c r="RMD67" s="153"/>
      <c r="RME67" s="153"/>
      <c r="RMF67" s="153"/>
      <c r="RMG67" s="153"/>
      <c r="RMH67" s="153"/>
      <c r="RMI67" s="153"/>
      <c r="RMJ67" s="153"/>
      <c r="RMK67" s="153"/>
      <c r="RML67" s="153"/>
      <c r="RMM67" s="153"/>
      <c r="RMN67" s="153"/>
      <c r="RMO67" s="153"/>
      <c r="RMP67" s="153"/>
      <c r="RMQ67" s="153"/>
      <c r="RMR67" s="153"/>
      <c r="RMS67" s="153"/>
      <c r="RMT67" s="153"/>
      <c r="RMU67" s="153"/>
      <c r="RMV67" s="153"/>
      <c r="RMW67" s="153"/>
      <c r="RMX67" s="153"/>
      <c r="RMY67" s="153"/>
      <c r="RMZ67" s="153"/>
      <c r="RNA67" s="153"/>
      <c r="RNB67" s="153"/>
      <c r="RNC67" s="153"/>
      <c r="RND67" s="153"/>
      <c r="RNE67" s="153"/>
      <c r="RNF67" s="153"/>
      <c r="RNG67" s="153"/>
      <c r="RNH67" s="153"/>
      <c r="RNI67" s="153"/>
      <c r="RNJ67" s="153"/>
      <c r="RNK67" s="153"/>
      <c r="RNL67" s="153"/>
      <c r="RNM67" s="153"/>
      <c r="RNN67" s="153"/>
      <c r="RNO67" s="153"/>
      <c r="RNP67" s="153"/>
      <c r="RNQ67" s="153"/>
      <c r="RNR67" s="153"/>
      <c r="RNS67" s="153"/>
      <c r="RNT67" s="153"/>
      <c r="RNU67" s="153"/>
      <c r="RNV67" s="153"/>
      <c r="RNW67" s="153"/>
      <c r="RNX67" s="153"/>
      <c r="RNY67" s="153"/>
      <c r="RNZ67" s="153"/>
      <c r="ROA67" s="153"/>
      <c r="ROB67" s="153"/>
      <c r="ROC67" s="153"/>
      <c r="ROD67" s="153"/>
      <c r="ROE67" s="153"/>
      <c r="ROF67" s="153"/>
      <c r="ROG67" s="153"/>
      <c r="ROH67" s="153"/>
      <c r="ROI67" s="153"/>
      <c r="ROJ67" s="153"/>
      <c r="ROK67" s="153"/>
      <c r="ROL67" s="153"/>
      <c r="ROM67" s="153"/>
      <c r="RON67" s="153"/>
      <c r="ROO67" s="153"/>
      <c r="ROP67" s="153"/>
      <c r="ROQ67" s="153"/>
      <c r="ROR67" s="153"/>
      <c r="ROS67" s="153"/>
      <c r="ROT67" s="153"/>
      <c r="ROU67" s="153"/>
      <c r="ROV67" s="153"/>
      <c r="ROW67" s="153"/>
      <c r="ROX67" s="153"/>
      <c r="ROY67" s="153"/>
      <c r="ROZ67" s="153"/>
      <c r="RPA67" s="153"/>
      <c r="RPB67" s="153"/>
      <c r="RPC67" s="153"/>
      <c r="RPD67" s="153"/>
      <c r="RPE67" s="153"/>
      <c r="RPF67" s="153"/>
      <c r="RPG67" s="153"/>
      <c r="RPH67" s="153"/>
      <c r="RPI67" s="153"/>
      <c r="RPJ67" s="153"/>
      <c r="RPK67" s="153"/>
      <c r="RPL67" s="153"/>
      <c r="RPM67" s="153"/>
      <c r="RPN67" s="153"/>
      <c r="RPO67" s="153"/>
      <c r="RPP67" s="153"/>
      <c r="RPQ67" s="153"/>
      <c r="RPR67" s="153"/>
      <c r="RPS67" s="153"/>
      <c r="RPT67" s="153"/>
      <c r="RPU67" s="153"/>
      <c r="RPV67" s="153"/>
      <c r="RPW67" s="153"/>
      <c r="RPX67" s="153"/>
      <c r="RPY67" s="153"/>
      <c r="RPZ67" s="153"/>
      <c r="RQA67" s="153"/>
      <c r="RQB67" s="153"/>
      <c r="RQC67" s="153"/>
      <c r="RQD67" s="153"/>
      <c r="RQE67" s="153"/>
      <c r="RQF67" s="153"/>
      <c r="RQG67" s="153"/>
      <c r="RQH67" s="153"/>
      <c r="RQI67" s="153"/>
      <c r="RQJ67" s="153"/>
      <c r="RQK67" s="153"/>
      <c r="RQL67" s="153"/>
      <c r="RQM67" s="153"/>
      <c r="RQN67" s="153"/>
      <c r="RQO67" s="153"/>
      <c r="RQP67" s="153"/>
      <c r="RQQ67" s="153"/>
      <c r="RQR67" s="153"/>
      <c r="RQS67" s="153"/>
      <c r="RQT67" s="153"/>
      <c r="RQU67" s="153"/>
      <c r="RQV67" s="153"/>
      <c r="RQW67" s="153"/>
      <c r="RQX67" s="153"/>
      <c r="RQY67" s="153"/>
      <c r="RQZ67" s="153"/>
      <c r="RRA67" s="153"/>
      <c r="RRB67" s="153"/>
      <c r="RRC67" s="153"/>
      <c r="RRD67" s="153"/>
      <c r="RRE67" s="153"/>
      <c r="RRF67" s="153"/>
      <c r="RRG67" s="153"/>
      <c r="RRH67" s="153"/>
      <c r="RRI67" s="153"/>
      <c r="RRJ67" s="153"/>
      <c r="RRK67" s="153"/>
      <c r="RRL67" s="153"/>
      <c r="RRM67" s="153"/>
      <c r="RRN67" s="153"/>
      <c r="RRO67" s="153"/>
      <c r="RRP67" s="153"/>
      <c r="RRQ67" s="153"/>
      <c r="RRR67" s="153"/>
      <c r="RRS67" s="153"/>
      <c r="RRT67" s="153"/>
      <c r="RRU67" s="153"/>
      <c r="RRV67" s="153"/>
      <c r="RRW67" s="153"/>
      <c r="RRX67" s="153"/>
      <c r="RRY67" s="153"/>
      <c r="RRZ67" s="153"/>
      <c r="RSA67" s="153"/>
      <c r="RSB67" s="153"/>
      <c r="RSC67" s="153"/>
      <c r="RSD67" s="153"/>
      <c r="RSE67" s="153"/>
      <c r="RSF67" s="153"/>
      <c r="RSG67" s="153"/>
      <c r="RSH67" s="153"/>
      <c r="RSI67" s="153"/>
      <c r="RSJ67" s="153"/>
      <c r="RSK67" s="153"/>
      <c r="RSL67" s="153"/>
      <c r="RSM67" s="153"/>
      <c r="RSN67" s="153"/>
      <c r="RSO67" s="153"/>
      <c r="RSP67" s="153"/>
      <c r="RSQ67" s="153"/>
      <c r="RSR67" s="153"/>
      <c r="RSS67" s="153"/>
      <c r="RST67" s="153"/>
      <c r="RSU67" s="153"/>
      <c r="RSV67" s="153"/>
      <c r="RSW67" s="153"/>
      <c r="RSX67" s="153"/>
      <c r="RSY67" s="153"/>
      <c r="RSZ67" s="153"/>
      <c r="RTA67" s="153"/>
      <c r="RTB67" s="153"/>
      <c r="RTC67" s="153"/>
      <c r="RTD67" s="153"/>
      <c r="RTE67" s="153"/>
      <c r="RTF67" s="153"/>
      <c r="RTG67" s="153"/>
      <c r="RTH67" s="153"/>
      <c r="RTI67" s="153"/>
      <c r="RTJ67" s="153"/>
      <c r="RTK67" s="153"/>
      <c r="RTL67" s="153"/>
      <c r="RTM67" s="153"/>
      <c r="RTN67" s="153"/>
      <c r="RTO67" s="153"/>
      <c r="RTP67" s="153"/>
      <c r="RTQ67" s="153"/>
      <c r="RTR67" s="153"/>
      <c r="RTS67" s="153"/>
      <c r="RTT67" s="153"/>
      <c r="RTU67" s="153"/>
      <c r="RTV67" s="153"/>
      <c r="RTW67" s="153"/>
      <c r="RTX67" s="153"/>
      <c r="RTY67" s="153"/>
      <c r="RTZ67" s="153"/>
      <c r="RUA67" s="153"/>
      <c r="RUB67" s="153"/>
      <c r="RUC67" s="153"/>
      <c r="RUD67" s="153"/>
      <c r="RUE67" s="153"/>
      <c r="RUF67" s="153"/>
      <c r="RUG67" s="153"/>
      <c r="RUH67" s="153"/>
      <c r="RUI67" s="153"/>
      <c r="RUJ67" s="153"/>
      <c r="RUK67" s="153"/>
      <c r="RUL67" s="153"/>
      <c r="RUM67" s="153"/>
      <c r="RUN67" s="153"/>
      <c r="RUO67" s="153"/>
      <c r="RUP67" s="153"/>
      <c r="RUQ67" s="153"/>
      <c r="RUR67" s="153"/>
      <c r="RUS67" s="153"/>
      <c r="RUT67" s="153"/>
      <c r="RUU67" s="153"/>
      <c r="RUV67" s="153"/>
      <c r="RUW67" s="153"/>
      <c r="RUX67" s="153"/>
      <c r="RUY67" s="153"/>
      <c r="RUZ67" s="153"/>
      <c r="RVA67" s="153"/>
      <c r="RVB67" s="153"/>
      <c r="RVC67" s="153"/>
      <c r="RVD67" s="153"/>
      <c r="RVE67" s="153"/>
      <c r="RVF67" s="153"/>
      <c r="RVG67" s="153"/>
      <c r="RVH67" s="153"/>
      <c r="RVI67" s="153"/>
      <c r="RVJ67" s="153"/>
      <c r="RVK67" s="153"/>
      <c r="RVL67" s="153"/>
      <c r="RVM67" s="153"/>
      <c r="RVN67" s="153"/>
      <c r="RVO67" s="153"/>
      <c r="RVP67" s="153"/>
      <c r="RVQ67" s="153"/>
      <c r="RVR67" s="153"/>
      <c r="RVS67" s="153"/>
      <c r="RVT67" s="153"/>
      <c r="RVU67" s="153"/>
      <c r="RVV67" s="153"/>
      <c r="RVW67" s="153"/>
      <c r="RVX67" s="153"/>
      <c r="RVY67" s="153"/>
      <c r="RVZ67" s="153"/>
      <c r="RWA67" s="153"/>
      <c r="RWB67" s="153"/>
      <c r="RWC67" s="153"/>
      <c r="RWD67" s="153"/>
      <c r="RWE67" s="153"/>
      <c r="RWF67" s="153"/>
      <c r="RWG67" s="153"/>
      <c r="RWH67" s="153"/>
      <c r="RWI67" s="153"/>
      <c r="RWJ67" s="153"/>
      <c r="RWK67" s="153"/>
      <c r="RWL67" s="153"/>
      <c r="RWM67" s="153"/>
      <c r="RWN67" s="153"/>
      <c r="RWO67" s="153"/>
      <c r="RWP67" s="153"/>
      <c r="RWQ67" s="153"/>
      <c r="RWR67" s="153"/>
      <c r="RWS67" s="153"/>
      <c r="RWT67" s="153"/>
      <c r="RWU67" s="153"/>
      <c r="RWV67" s="153"/>
      <c r="RWW67" s="153"/>
      <c r="RWX67" s="153"/>
      <c r="RWY67" s="153"/>
      <c r="RWZ67" s="153"/>
      <c r="RXA67" s="153"/>
      <c r="RXB67" s="153"/>
      <c r="RXC67" s="153"/>
      <c r="RXD67" s="153"/>
      <c r="RXE67" s="153"/>
      <c r="RXF67" s="153"/>
      <c r="RXG67" s="153"/>
      <c r="RXH67" s="153"/>
      <c r="RXI67" s="153"/>
      <c r="RXJ67" s="153"/>
      <c r="RXK67" s="153"/>
      <c r="RXL67" s="153"/>
      <c r="RXM67" s="153"/>
      <c r="RXN67" s="153"/>
      <c r="RXO67" s="153"/>
      <c r="RXP67" s="153"/>
      <c r="RXQ67" s="153"/>
      <c r="RXR67" s="153"/>
      <c r="RXS67" s="153"/>
      <c r="RXT67" s="153"/>
      <c r="RXU67" s="153"/>
      <c r="RXV67" s="153"/>
      <c r="RXW67" s="153"/>
      <c r="RXX67" s="153"/>
      <c r="RXY67" s="153"/>
      <c r="RXZ67" s="153"/>
      <c r="RYA67" s="153"/>
      <c r="RYB67" s="153"/>
      <c r="RYC67" s="153"/>
      <c r="RYD67" s="153"/>
      <c r="RYE67" s="153"/>
      <c r="RYF67" s="153"/>
      <c r="RYG67" s="153"/>
      <c r="RYH67" s="153"/>
      <c r="RYI67" s="153"/>
      <c r="RYJ67" s="153"/>
      <c r="RYK67" s="153"/>
      <c r="RYL67" s="153"/>
      <c r="RYM67" s="153"/>
      <c r="RYN67" s="153"/>
      <c r="RYO67" s="153"/>
      <c r="RYP67" s="153"/>
      <c r="RYQ67" s="153"/>
      <c r="RYR67" s="153"/>
      <c r="RYS67" s="153"/>
      <c r="RYT67" s="153"/>
      <c r="RYU67" s="153"/>
      <c r="RYV67" s="153"/>
      <c r="RYW67" s="153"/>
      <c r="RYX67" s="153"/>
      <c r="RYY67" s="153"/>
      <c r="RYZ67" s="153"/>
      <c r="RZA67" s="153"/>
      <c r="RZB67" s="153"/>
      <c r="RZC67" s="153"/>
      <c r="RZD67" s="153"/>
      <c r="RZE67" s="153"/>
      <c r="RZF67" s="153"/>
      <c r="RZG67" s="153"/>
      <c r="RZH67" s="153"/>
      <c r="RZI67" s="153"/>
      <c r="RZJ67" s="153"/>
      <c r="RZK67" s="153"/>
      <c r="RZL67" s="153"/>
      <c r="RZM67" s="153"/>
      <c r="RZN67" s="153"/>
      <c r="RZO67" s="153"/>
      <c r="RZP67" s="153"/>
      <c r="RZQ67" s="153"/>
      <c r="RZR67" s="153"/>
      <c r="RZS67" s="153"/>
      <c r="RZT67" s="153"/>
      <c r="RZU67" s="153"/>
      <c r="RZV67" s="153"/>
      <c r="RZW67" s="153"/>
      <c r="RZX67" s="153"/>
      <c r="RZY67" s="153"/>
      <c r="RZZ67" s="153"/>
      <c r="SAA67" s="153"/>
      <c r="SAB67" s="153"/>
      <c r="SAC67" s="153"/>
      <c r="SAD67" s="153"/>
      <c r="SAE67" s="153"/>
      <c r="SAF67" s="153"/>
      <c r="SAG67" s="153"/>
      <c r="SAH67" s="153"/>
      <c r="SAI67" s="153"/>
      <c r="SAJ67" s="153"/>
      <c r="SAK67" s="153"/>
      <c r="SAL67" s="153"/>
      <c r="SAM67" s="153"/>
      <c r="SAN67" s="153"/>
      <c r="SAO67" s="153"/>
      <c r="SAP67" s="153"/>
      <c r="SAQ67" s="153"/>
      <c r="SAR67" s="153"/>
      <c r="SAS67" s="153"/>
      <c r="SAT67" s="153"/>
      <c r="SAU67" s="153"/>
      <c r="SAV67" s="153"/>
      <c r="SAW67" s="153"/>
      <c r="SAX67" s="153"/>
      <c r="SAY67" s="153"/>
      <c r="SAZ67" s="153"/>
      <c r="SBA67" s="153"/>
      <c r="SBB67" s="153"/>
      <c r="SBC67" s="153"/>
      <c r="SBD67" s="153"/>
      <c r="SBE67" s="153"/>
      <c r="SBF67" s="153"/>
      <c r="SBG67" s="153"/>
      <c r="SBH67" s="153"/>
      <c r="SBI67" s="153"/>
      <c r="SBJ67" s="153"/>
      <c r="SBK67" s="153"/>
      <c r="SBL67" s="153"/>
      <c r="SBM67" s="153"/>
      <c r="SBN67" s="153"/>
      <c r="SBO67" s="153"/>
      <c r="SBP67" s="153"/>
      <c r="SBQ67" s="153"/>
      <c r="SBR67" s="153"/>
      <c r="SBS67" s="153"/>
      <c r="SBT67" s="153"/>
      <c r="SBU67" s="153"/>
      <c r="SBV67" s="153"/>
      <c r="SBW67" s="153"/>
      <c r="SBX67" s="153"/>
      <c r="SBY67" s="153"/>
      <c r="SBZ67" s="153"/>
      <c r="SCA67" s="153"/>
      <c r="SCB67" s="153"/>
      <c r="SCC67" s="153"/>
      <c r="SCD67" s="153"/>
      <c r="SCE67" s="153"/>
      <c r="SCF67" s="153"/>
      <c r="SCG67" s="153"/>
      <c r="SCH67" s="153"/>
      <c r="SCI67" s="153"/>
      <c r="SCJ67" s="153"/>
      <c r="SCK67" s="153"/>
      <c r="SCL67" s="153"/>
      <c r="SCM67" s="153"/>
      <c r="SCN67" s="153"/>
      <c r="SCO67" s="153"/>
      <c r="SCP67" s="153"/>
      <c r="SCQ67" s="153"/>
      <c r="SCR67" s="153"/>
      <c r="SCS67" s="153"/>
      <c r="SCT67" s="153"/>
      <c r="SCU67" s="153"/>
      <c r="SCV67" s="153"/>
      <c r="SCW67" s="153"/>
      <c r="SCX67" s="153"/>
      <c r="SCY67" s="153"/>
      <c r="SCZ67" s="153"/>
      <c r="SDA67" s="153"/>
      <c r="SDB67" s="153"/>
      <c r="SDC67" s="153"/>
      <c r="SDD67" s="153"/>
      <c r="SDE67" s="153"/>
      <c r="SDF67" s="153"/>
      <c r="SDG67" s="153"/>
      <c r="SDH67" s="153"/>
      <c r="SDI67" s="153"/>
      <c r="SDJ67" s="153"/>
      <c r="SDK67" s="153"/>
      <c r="SDL67" s="153"/>
      <c r="SDM67" s="153"/>
      <c r="SDN67" s="153"/>
      <c r="SDO67" s="153"/>
      <c r="SDP67" s="153"/>
      <c r="SDQ67" s="153"/>
      <c r="SDR67" s="153"/>
      <c r="SDS67" s="153"/>
      <c r="SDT67" s="153"/>
      <c r="SDU67" s="153"/>
      <c r="SDV67" s="153"/>
      <c r="SDW67" s="153"/>
      <c r="SDX67" s="153"/>
      <c r="SDY67" s="153"/>
      <c r="SDZ67" s="153"/>
      <c r="SEA67" s="153"/>
      <c r="SEB67" s="153"/>
      <c r="SEC67" s="153"/>
      <c r="SED67" s="153"/>
      <c r="SEE67" s="153"/>
      <c r="SEF67" s="153"/>
      <c r="SEG67" s="153"/>
      <c r="SEH67" s="153"/>
      <c r="SEI67" s="153"/>
      <c r="SEJ67" s="153"/>
      <c r="SEK67" s="153"/>
      <c r="SEL67" s="153"/>
      <c r="SEM67" s="153"/>
      <c r="SEN67" s="153"/>
      <c r="SEO67" s="153"/>
      <c r="SEP67" s="153"/>
      <c r="SEQ67" s="153"/>
      <c r="SER67" s="153"/>
      <c r="SES67" s="153"/>
      <c r="SET67" s="153"/>
      <c r="SEU67" s="153"/>
      <c r="SEV67" s="153"/>
      <c r="SEW67" s="153"/>
      <c r="SEX67" s="153"/>
      <c r="SEY67" s="153"/>
      <c r="SEZ67" s="153"/>
      <c r="SFA67" s="153"/>
      <c r="SFB67" s="153"/>
      <c r="SFC67" s="153"/>
      <c r="SFD67" s="153"/>
      <c r="SFE67" s="153"/>
      <c r="SFF67" s="153"/>
      <c r="SFG67" s="153"/>
      <c r="SFH67" s="153"/>
      <c r="SFI67" s="153"/>
      <c r="SFJ67" s="153"/>
      <c r="SFK67" s="153"/>
      <c r="SFL67" s="153"/>
      <c r="SFM67" s="153"/>
      <c r="SFN67" s="153"/>
      <c r="SFO67" s="153"/>
      <c r="SFP67" s="153"/>
      <c r="SFQ67" s="153"/>
      <c r="SFR67" s="153"/>
      <c r="SFS67" s="153"/>
      <c r="SFT67" s="153"/>
      <c r="SFU67" s="153"/>
      <c r="SFV67" s="153"/>
      <c r="SFW67" s="153"/>
      <c r="SFX67" s="153"/>
      <c r="SFY67" s="153"/>
      <c r="SFZ67" s="153"/>
      <c r="SGA67" s="153"/>
      <c r="SGB67" s="153"/>
      <c r="SGC67" s="153"/>
      <c r="SGD67" s="153"/>
      <c r="SGE67" s="153"/>
      <c r="SGF67" s="153"/>
      <c r="SGG67" s="153"/>
      <c r="SGH67" s="153"/>
      <c r="SGI67" s="153"/>
      <c r="SGJ67" s="153"/>
      <c r="SGK67" s="153"/>
      <c r="SGL67" s="153"/>
      <c r="SGM67" s="153"/>
      <c r="SGN67" s="153"/>
      <c r="SGO67" s="153"/>
      <c r="SGP67" s="153"/>
      <c r="SGQ67" s="153"/>
      <c r="SGR67" s="153"/>
      <c r="SGS67" s="153"/>
      <c r="SGT67" s="153"/>
      <c r="SGU67" s="153"/>
      <c r="SGV67" s="153"/>
      <c r="SGW67" s="153"/>
      <c r="SGX67" s="153"/>
      <c r="SGY67" s="153"/>
      <c r="SGZ67" s="153"/>
      <c r="SHA67" s="153"/>
      <c r="SHB67" s="153"/>
      <c r="SHC67" s="153"/>
      <c r="SHD67" s="153"/>
      <c r="SHE67" s="153"/>
      <c r="SHF67" s="153"/>
      <c r="SHG67" s="153"/>
      <c r="SHH67" s="153"/>
      <c r="SHI67" s="153"/>
      <c r="SHJ67" s="153"/>
      <c r="SHK67" s="153"/>
      <c r="SHL67" s="153"/>
      <c r="SHM67" s="153"/>
      <c r="SHN67" s="153"/>
      <c r="SHO67" s="153"/>
      <c r="SHP67" s="153"/>
      <c r="SHQ67" s="153"/>
      <c r="SHR67" s="153"/>
      <c r="SHS67" s="153"/>
      <c r="SHT67" s="153"/>
      <c r="SHU67" s="153"/>
      <c r="SHV67" s="153"/>
      <c r="SHW67" s="153"/>
      <c r="SHX67" s="153"/>
      <c r="SHY67" s="153"/>
      <c r="SHZ67" s="153"/>
      <c r="SIA67" s="153"/>
      <c r="SIB67" s="153"/>
      <c r="SIC67" s="153"/>
      <c r="SID67" s="153"/>
      <c r="SIE67" s="153"/>
      <c r="SIF67" s="153"/>
      <c r="SIG67" s="153"/>
      <c r="SIH67" s="153"/>
      <c r="SII67" s="153"/>
      <c r="SIJ67" s="153"/>
      <c r="SIK67" s="153"/>
      <c r="SIL67" s="153"/>
      <c r="SIM67" s="153"/>
      <c r="SIN67" s="153"/>
      <c r="SIO67" s="153"/>
      <c r="SIP67" s="153"/>
      <c r="SIQ67" s="153"/>
      <c r="SIR67" s="153"/>
      <c r="SIS67" s="153"/>
      <c r="SIT67" s="153"/>
      <c r="SIU67" s="153"/>
      <c r="SIV67" s="153"/>
      <c r="SIW67" s="153"/>
      <c r="SIX67" s="153"/>
      <c r="SIY67" s="153"/>
      <c r="SIZ67" s="153"/>
      <c r="SJA67" s="153"/>
      <c r="SJB67" s="153"/>
      <c r="SJC67" s="153"/>
      <c r="SJD67" s="153"/>
      <c r="SJE67" s="153"/>
      <c r="SJF67" s="153"/>
      <c r="SJG67" s="153"/>
      <c r="SJH67" s="153"/>
      <c r="SJI67" s="153"/>
      <c r="SJJ67" s="153"/>
      <c r="SJK67" s="153"/>
      <c r="SJL67" s="153"/>
      <c r="SJM67" s="153"/>
      <c r="SJN67" s="153"/>
      <c r="SJO67" s="153"/>
      <c r="SJP67" s="153"/>
      <c r="SJQ67" s="153"/>
      <c r="SJR67" s="153"/>
      <c r="SJS67" s="153"/>
      <c r="SJT67" s="153"/>
      <c r="SJU67" s="153"/>
      <c r="SJV67" s="153"/>
      <c r="SJW67" s="153"/>
      <c r="SJX67" s="153"/>
      <c r="SJY67" s="153"/>
      <c r="SJZ67" s="153"/>
      <c r="SKA67" s="153"/>
      <c r="SKB67" s="153"/>
      <c r="SKC67" s="153"/>
      <c r="SKD67" s="153"/>
      <c r="SKE67" s="153"/>
      <c r="SKF67" s="153"/>
      <c r="SKG67" s="153"/>
      <c r="SKH67" s="153"/>
      <c r="SKI67" s="153"/>
      <c r="SKJ67" s="153"/>
      <c r="SKK67" s="153"/>
      <c r="SKL67" s="153"/>
      <c r="SKM67" s="153"/>
      <c r="SKN67" s="153"/>
      <c r="SKO67" s="153"/>
      <c r="SKP67" s="153"/>
      <c r="SKQ67" s="153"/>
      <c r="SKR67" s="153"/>
      <c r="SKS67" s="153"/>
      <c r="SKT67" s="153"/>
      <c r="SKU67" s="153"/>
      <c r="SKV67" s="153"/>
      <c r="SKW67" s="153"/>
      <c r="SKX67" s="153"/>
      <c r="SKY67" s="153"/>
      <c r="SKZ67" s="153"/>
      <c r="SLA67" s="153"/>
      <c r="SLB67" s="153"/>
      <c r="SLC67" s="153"/>
      <c r="SLD67" s="153"/>
      <c r="SLE67" s="153"/>
      <c r="SLF67" s="153"/>
      <c r="SLG67" s="153"/>
      <c r="SLH67" s="153"/>
      <c r="SLI67" s="153"/>
      <c r="SLJ67" s="153"/>
      <c r="SLK67" s="153"/>
      <c r="SLL67" s="153"/>
      <c r="SLM67" s="153"/>
      <c r="SLN67" s="153"/>
      <c r="SLO67" s="153"/>
      <c r="SLP67" s="153"/>
      <c r="SLQ67" s="153"/>
      <c r="SLR67" s="153"/>
      <c r="SLS67" s="153"/>
      <c r="SLT67" s="153"/>
      <c r="SLU67" s="153"/>
      <c r="SLV67" s="153"/>
      <c r="SLW67" s="153"/>
      <c r="SLX67" s="153"/>
      <c r="SLY67" s="153"/>
      <c r="SLZ67" s="153"/>
      <c r="SMA67" s="153"/>
      <c r="SMB67" s="153"/>
      <c r="SMC67" s="153"/>
      <c r="SMD67" s="153"/>
      <c r="SME67" s="153"/>
      <c r="SMF67" s="153"/>
      <c r="SMG67" s="153"/>
      <c r="SMH67" s="153"/>
      <c r="SMI67" s="153"/>
      <c r="SMJ67" s="153"/>
      <c r="SMK67" s="153"/>
      <c r="SML67" s="153"/>
      <c r="SMM67" s="153"/>
      <c r="SMN67" s="153"/>
      <c r="SMO67" s="153"/>
      <c r="SMP67" s="153"/>
      <c r="SMQ67" s="153"/>
      <c r="SMR67" s="153"/>
      <c r="SMS67" s="153"/>
      <c r="SMT67" s="153"/>
      <c r="SMU67" s="153"/>
      <c r="SMV67" s="153"/>
      <c r="SMW67" s="153"/>
      <c r="SMX67" s="153"/>
      <c r="SMY67" s="153"/>
      <c r="SMZ67" s="153"/>
      <c r="SNA67" s="153"/>
      <c r="SNB67" s="153"/>
      <c r="SNC67" s="153"/>
      <c r="SND67" s="153"/>
      <c r="SNE67" s="153"/>
      <c r="SNF67" s="153"/>
      <c r="SNG67" s="153"/>
      <c r="SNH67" s="153"/>
      <c r="SNI67" s="153"/>
      <c r="SNJ67" s="153"/>
      <c r="SNK67" s="153"/>
      <c r="SNL67" s="153"/>
      <c r="SNM67" s="153"/>
      <c r="SNN67" s="153"/>
      <c r="SNO67" s="153"/>
      <c r="SNP67" s="153"/>
      <c r="SNQ67" s="153"/>
      <c r="SNR67" s="153"/>
      <c r="SNS67" s="153"/>
      <c r="SNT67" s="153"/>
      <c r="SNU67" s="153"/>
      <c r="SNV67" s="153"/>
      <c r="SNW67" s="153"/>
      <c r="SNX67" s="153"/>
      <c r="SNY67" s="153"/>
      <c r="SNZ67" s="153"/>
      <c r="SOA67" s="153"/>
      <c r="SOB67" s="153"/>
      <c r="SOC67" s="153"/>
      <c r="SOD67" s="153"/>
      <c r="SOE67" s="153"/>
      <c r="SOF67" s="153"/>
      <c r="SOG67" s="153"/>
      <c r="SOH67" s="153"/>
      <c r="SOI67" s="153"/>
      <c r="SOJ67" s="153"/>
      <c r="SOK67" s="153"/>
      <c r="SOL67" s="153"/>
      <c r="SOM67" s="153"/>
      <c r="SON67" s="153"/>
      <c r="SOO67" s="153"/>
      <c r="SOP67" s="153"/>
      <c r="SOQ67" s="153"/>
      <c r="SOR67" s="153"/>
      <c r="SOS67" s="153"/>
      <c r="SOT67" s="153"/>
      <c r="SOU67" s="153"/>
      <c r="SOV67" s="153"/>
      <c r="SOW67" s="153"/>
      <c r="SOX67" s="153"/>
      <c r="SOY67" s="153"/>
      <c r="SOZ67" s="153"/>
      <c r="SPA67" s="153"/>
      <c r="SPB67" s="153"/>
      <c r="SPC67" s="153"/>
      <c r="SPD67" s="153"/>
      <c r="SPE67" s="153"/>
      <c r="SPF67" s="153"/>
      <c r="SPG67" s="153"/>
      <c r="SPH67" s="153"/>
      <c r="SPI67" s="153"/>
      <c r="SPJ67" s="153"/>
      <c r="SPK67" s="153"/>
      <c r="SPL67" s="153"/>
      <c r="SPM67" s="153"/>
      <c r="SPN67" s="153"/>
      <c r="SPO67" s="153"/>
      <c r="SPP67" s="153"/>
      <c r="SPQ67" s="153"/>
      <c r="SPR67" s="153"/>
      <c r="SPS67" s="153"/>
      <c r="SPT67" s="153"/>
      <c r="SPU67" s="153"/>
      <c r="SPV67" s="153"/>
      <c r="SPW67" s="153"/>
      <c r="SPX67" s="153"/>
      <c r="SPY67" s="153"/>
      <c r="SPZ67" s="153"/>
      <c r="SQA67" s="153"/>
      <c r="SQB67" s="153"/>
      <c r="SQC67" s="153"/>
      <c r="SQD67" s="153"/>
      <c r="SQE67" s="153"/>
      <c r="SQF67" s="153"/>
      <c r="SQG67" s="153"/>
      <c r="SQH67" s="153"/>
      <c r="SQI67" s="153"/>
      <c r="SQJ67" s="153"/>
      <c r="SQK67" s="153"/>
      <c r="SQL67" s="153"/>
      <c r="SQM67" s="153"/>
      <c r="SQN67" s="153"/>
      <c r="SQO67" s="153"/>
      <c r="SQP67" s="153"/>
      <c r="SQQ67" s="153"/>
      <c r="SQR67" s="153"/>
      <c r="SQS67" s="153"/>
      <c r="SQT67" s="153"/>
      <c r="SQU67" s="153"/>
      <c r="SQV67" s="153"/>
      <c r="SQW67" s="153"/>
      <c r="SQX67" s="153"/>
      <c r="SQY67" s="153"/>
      <c r="SQZ67" s="153"/>
      <c r="SRA67" s="153"/>
      <c r="SRB67" s="153"/>
      <c r="SRC67" s="153"/>
      <c r="SRD67" s="153"/>
      <c r="SRE67" s="153"/>
      <c r="SRF67" s="153"/>
      <c r="SRG67" s="153"/>
      <c r="SRH67" s="153"/>
      <c r="SRI67" s="153"/>
      <c r="SRJ67" s="153"/>
      <c r="SRK67" s="153"/>
      <c r="SRL67" s="153"/>
      <c r="SRM67" s="153"/>
      <c r="SRN67" s="153"/>
      <c r="SRO67" s="153"/>
      <c r="SRP67" s="153"/>
      <c r="SRQ67" s="153"/>
      <c r="SRR67" s="153"/>
      <c r="SRS67" s="153"/>
      <c r="SRT67" s="153"/>
      <c r="SRU67" s="153"/>
      <c r="SRV67" s="153"/>
      <c r="SRW67" s="153"/>
      <c r="SRX67" s="153"/>
      <c r="SRY67" s="153"/>
      <c r="SRZ67" s="153"/>
      <c r="SSA67" s="153"/>
      <c r="SSB67" s="153"/>
      <c r="SSC67" s="153"/>
      <c r="SSD67" s="153"/>
      <c r="SSE67" s="153"/>
      <c r="SSF67" s="153"/>
      <c r="SSG67" s="153"/>
      <c r="SSH67" s="153"/>
      <c r="SSI67" s="153"/>
      <c r="SSJ67" s="153"/>
      <c r="SSK67" s="153"/>
      <c r="SSL67" s="153"/>
      <c r="SSM67" s="153"/>
      <c r="SSN67" s="153"/>
      <c r="SSO67" s="153"/>
      <c r="SSP67" s="153"/>
      <c r="SSQ67" s="153"/>
      <c r="SSR67" s="153"/>
      <c r="SSS67" s="153"/>
      <c r="SST67" s="153"/>
      <c r="SSU67" s="153"/>
      <c r="SSV67" s="153"/>
      <c r="SSW67" s="153"/>
      <c r="SSX67" s="153"/>
      <c r="SSY67" s="153"/>
      <c r="SSZ67" s="153"/>
      <c r="STA67" s="153"/>
      <c r="STB67" s="153"/>
      <c r="STC67" s="153"/>
      <c r="STD67" s="153"/>
      <c r="STE67" s="153"/>
      <c r="STF67" s="153"/>
      <c r="STG67" s="153"/>
      <c r="STH67" s="153"/>
      <c r="STI67" s="153"/>
      <c r="STJ67" s="153"/>
      <c r="STK67" s="153"/>
      <c r="STL67" s="153"/>
      <c r="STM67" s="153"/>
      <c r="STN67" s="153"/>
      <c r="STO67" s="153"/>
      <c r="STP67" s="153"/>
      <c r="STQ67" s="153"/>
      <c r="STR67" s="153"/>
      <c r="STS67" s="153"/>
      <c r="STT67" s="153"/>
      <c r="STU67" s="153"/>
      <c r="STV67" s="153"/>
      <c r="STW67" s="153"/>
      <c r="STX67" s="153"/>
      <c r="STY67" s="153"/>
      <c r="STZ67" s="153"/>
      <c r="SUA67" s="153"/>
      <c r="SUB67" s="153"/>
      <c r="SUC67" s="153"/>
      <c r="SUD67" s="153"/>
      <c r="SUE67" s="153"/>
      <c r="SUF67" s="153"/>
      <c r="SUG67" s="153"/>
      <c r="SUH67" s="153"/>
      <c r="SUI67" s="153"/>
      <c r="SUJ67" s="153"/>
      <c r="SUK67" s="153"/>
      <c r="SUL67" s="153"/>
      <c r="SUM67" s="153"/>
      <c r="SUN67" s="153"/>
      <c r="SUO67" s="153"/>
      <c r="SUP67" s="153"/>
      <c r="SUQ67" s="153"/>
      <c r="SUR67" s="153"/>
      <c r="SUS67" s="153"/>
      <c r="SUT67" s="153"/>
      <c r="SUU67" s="153"/>
      <c r="SUV67" s="153"/>
      <c r="SUW67" s="153"/>
      <c r="SUX67" s="153"/>
      <c r="SUY67" s="153"/>
      <c r="SUZ67" s="153"/>
      <c r="SVA67" s="153"/>
      <c r="SVB67" s="153"/>
      <c r="SVC67" s="153"/>
      <c r="SVD67" s="153"/>
      <c r="SVE67" s="153"/>
      <c r="SVF67" s="153"/>
      <c r="SVG67" s="153"/>
      <c r="SVH67" s="153"/>
      <c r="SVI67" s="153"/>
      <c r="SVJ67" s="153"/>
      <c r="SVK67" s="153"/>
      <c r="SVL67" s="153"/>
      <c r="SVM67" s="153"/>
      <c r="SVN67" s="153"/>
      <c r="SVO67" s="153"/>
      <c r="SVP67" s="153"/>
      <c r="SVQ67" s="153"/>
      <c r="SVR67" s="153"/>
      <c r="SVS67" s="153"/>
      <c r="SVT67" s="153"/>
      <c r="SVU67" s="153"/>
      <c r="SVV67" s="153"/>
      <c r="SVW67" s="153"/>
      <c r="SVX67" s="153"/>
      <c r="SVY67" s="153"/>
      <c r="SVZ67" s="153"/>
      <c r="SWA67" s="153"/>
      <c r="SWB67" s="153"/>
      <c r="SWC67" s="153"/>
      <c r="SWD67" s="153"/>
      <c r="SWE67" s="153"/>
      <c r="SWF67" s="153"/>
      <c r="SWG67" s="153"/>
      <c r="SWH67" s="153"/>
      <c r="SWI67" s="153"/>
      <c r="SWJ67" s="153"/>
      <c r="SWK67" s="153"/>
      <c r="SWL67" s="153"/>
      <c r="SWM67" s="153"/>
      <c r="SWN67" s="153"/>
      <c r="SWO67" s="153"/>
      <c r="SWP67" s="153"/>
      <c r="SWQ67" s="153"/>
      <c r="SWR67" s="153"/>
      <c r="SWS67" s="153"/>
      <c r="SWT67" s="153"/>
      <c r="SWU67" s="153"/>
      <c r="SWV67" s="153"/>
      <c r="SWW67" s="153"/>
      <c r="SWX67" s="153"/>
      <c r="SWY67" s="153"/>
      <c r="SWZ67" s="153"/>
      <c r="SXA67" s="153"/>
      <c r="SXB67" s="153"/>
      <c r="SXC67" s="153"/>
      <c r="SXD67" s="153"/>
      <c r="SXE67" s="153"/>
      <c r="SXF67" s="153"/>
      <c r="SXG67" s="153"/>
      <c r="SXH67" s="153"/>
      <c r="SXI67" s="153"/>
      <c r="SXJ67" s="153"/>
      <c r="SXK67" s="153"/>
      <c r="SXL67" s="153"/>
      <c r="SXM67" s="153"/>
      <c r="SXN67" s="153"/>
      <c r="SXO67" s="153"/>
      <c r="SXP67" s="153"/>
      <c r="SXQ67" s="153"/>
      <c r="SXR67" s="153"/>
      <c r="SXS67" s="153"/>
      <c r="SXT67" s="153"/>
      <c r="SXU67" s="153"/>
      <c r="SXV67" s="153"/>
      <c r="SXW67" s="153"/>
      <c r="SXX67" s="153"/>
      <c r="SXY67" s="153"/>
      <c r="SXZ67" s="153"/>
      <c r="SYA67" s="153"/>
      <c r="SYB67" s="153"/>
      <c r="SYC67" s="153"/>
      <c r="SYD67" s="153"/>
      <c r="SYE67" s="153"/>
      <c r="SYF67" s="153"/>
      <c r="SYG67" s="153"/>
      <c r="SYH67" s="153"/>
      <c r="SYI67" s="153"/>
      <c r="SYJ67" s="153"/>
      <c r="SYK67" s="153"/>
      <c r="SYL67" s="153"/>
      <c r="SYM67" s="153"/>
      <c r="SYN67" s="153"/>
      <c r="SYO67" s="153"/>
      <c r="SYP67" s="153"/>
      <c r="SYQ67" s="153"/>
      <c r="SYR67" s="153"/>
      <c r="SYS67" s="153"/>
      <c r="SYT67" s="153"/>
      <c r="SYU67" s="153"/>
      <c r="SYV67" s="153"/>
      <c r="SYW67" s="153"/>
      <c r="SYX67" s="153"/>
      <c r="SYY67" s="153"/>
      <c r="SYZ67" s="153"/>
      <c r="SZA67" s="153"/>
      <c r="SZB67" s="153"/>
      <c r="SZC67" s="153"/>
      <c r="SZD67" s="153"/>
      <c r="SZE67" s="153"/>
      <c r="SZF67" s="153"/>
      <c r="SZG67" s="153"/>
      <c r="SZH67" s="153"/>
      <c r="SZI67" s="153"/>
      <c r="SZJ67" s="153"/>
      <c r="SZK67" s="153"/>
      <c r="SZL67" s="153"/>
      <c r="SZM67" s="153"/>
      <c r="SZN67" s="153"/>
      <c r="SZO67" s="153"/>
      <c r="SZP67" s="153"/>
      <c r="SZQ67" s="153"/>
      <c r="SZR67" s="153"/>
      <c r="SZS67" s="153"/>
      <c r="SZT67" s="153"/>
      <c r="SZU67" s="153"/>
      <c r="SZV67" s="153"/>
      <c r="SZW67" s="153"/>
      <c r="SZX67" s="153"/>
      <c r="SZY67" s="153"/>
      <c r="SZZ67" s="153"/>
      <c r="TAA67" s="153"/>
      <c r="TAB67" s="153"/>
      <c r="TAC67" s="153"/>
      <c r="TAD67" s="153"/>
      <c r="TAE67" s="153"/>
      <c r="TAF67" s="153"/>
      <c r="TAG67" s="153"/>
      <c r="TAH67" s="153"/>
      <c r="TAI67" s="153"/>
      <c r="TAJ67" s="153"/>
      <c r="TAK67" s="153"/>
      <c r="TAL67" s="153"/>
      <c r="TAM67" s="153"/>
      <c r="TAN67" s="153"/>
      <c r="TAO67" s="153"/>
      <c r="TAP67" s="153"/>
      <c r="TAQ67" s="153"/>
      <c r="TAR67" s="153"/>
      <c r="TAS67" s="153"/>
      <c r="TAT67" s="153"/>
      <c r="TAU67" s="153"/>
      <c r="TAV67" s="153"/>
      <c r="TAW67" s="153"/>
      <c r="TAX67" s="153"/>
      <c r="TAY67" s="153"/>
      <c r="TAZ67" s="153"/>
      <c r="TBA67" s="153"/>
      <c r="TBB67" s="153"/>
      <c r="TBC67" s="153"/>
      <c r="TBD67" s="153"/>
      <c r="TBE67" s="153"/>
      <c r="TBF67" s="153"/>
      <c r="TBG67" s="153"/>
      <c r="TBH67" s="153"/>
      <c r="TBI67" s="153"/>
      <c r="TBJ67" s="153"/>
      <c r="TBK67" s="153"/>
      <c r="TBL67" s="153"/>
      <c r="TBM67" s="153"/>
      <c r="TBN67" s="153"/>
      <c r="TBO67" s="153"/>
      <c r="TBP67" s="153"/>
      <c r="TBQ67" s="153"/>
      <c r="TBR67" s="153"/>
      <c r="TBS67" s="153"/>
      <c r="TBT67" s="153"/>
      <c r="TBU67" s="153"/>
      <c r="TBV67" s="153"/>
      <c r="TBW67" s="153"/>
      <c r="TBX67" s="153"/>
      <c r="TBY67" s="153"/>
      <c r="TBZ67" s="153"/>
      <c r="TCA67" s="153"/>
      <c r="TCB67" s="153"/>
      <c r="TCC67" s="153"/>
      <c r="TCD67" s="153"/>
      <c r="TCE67" s="153"/>
      <c r="TCF67" s="153"/>
      <c r="TCG67" s="153"/>
      <c r="TCH67" s="153"/>
      <c r="TCI67" s="153"/>
      <c r="TCJ67" s="153"/>
      <c r="TCK67" s="153"/>
      <c r="TCL67" s="153"/>
      <c r="TCM67" s="153"/>
      <c r="TCN67" s="153"/>
      <c r="TCO67" s="153"/>
      <c r="TCP67" s="153"/>
      <c r="TCQ67" s="153"/>
      <c r="TCR67" s="153"/>
      <c r="TCS67" s="153"/>
      <c r="TCT67" s="153"/>
      <c r="TCU67" s="153"/>
      <c r="TCV67" s="153"/>
      <c r="TCW67" s="153"/>
      <c r="TCX67" s="153"/>
      <c r="TCY67" s="153"/>
      <c r="TCZ67" s="153"/>
      <c r="TDA67" s="153"/>
      <c r="TDB67" s="153"/>
      <c r="TDC67" s="153"/>
      <c r="TDD67" s="153"/>
      <c r="TDE67" s="153"/>
      <c r="TDF67" s="153"/>
      <c r="TDG67" s="153"/>
      <c r="TDH67" s="153"/>
      <c r="TDI67" s="153"/>
      <c r="TDJ67" s="153"/>
      <c r="TDK67" s="153"/>
      <c r="TDL67" s="153"/>
      <c r="TDM67" s="153"/>
      <c r="TDN67" s="153"/>
      <c r="TDO67" s="153"/>
      <c r="TDP67" s="153"/>
      <c r="TDQ67" s="153"/>
      <c r="TDR67" s="153"/>
      <c r="TDS67" s="153"/>
      <c r="TDT67" s="153"/>
      <c r="TDU67" s="153"/>
      <c r="TDV67" s="153"/>
      <c r="TDW67" s="153"/>
      <c r="TDX67" s="153"/>
      <c r="TDY67" s="153"/>
      <c r="TDZ67" s="153"/>
      <c r="TEA67" s="153"/>
      <c r="TEB67" s="153"/>
      <c r="TEC67" s="153"/>
      <c r="TED67" s="153"/>
      <c r="TEE67" s="153"/>
      <c r="TEF67" s="153"/>
      <c r="TEG67" s="153"/>
      <c r="TEH67" s="153"/>
      <c r="TEI67" s="153"/>
      <c r="TEJ67" s="153"/>
      <c r="TEK67" s="153"/>
      <c r="TEL67" s="153"/>
      <c r="TEM67" s="153"/>
      <c r="TEN67" s="153"/>
      <c r="TEO67" s="153"/>
      <c r="TEP67" s="153"/>
      <c r="TEQ67" s="153"/>
      <c r="TER67" s="153"/>
      <c r="TES67" s="153"/>
      <c r="TET67" s="153"/>
      <c r="TEU67" s="153"/>
      <c r="TEV67" s="153"/>
      <c r="TEW67" s="153"/>
      <c r="TEX67" s="153"/>
      <c r="TEY67" s="153"/>
      <c r="TEZ67" s="153"/>
      <c r="TFA67" s="153"/>
      <c r="TFB67" s="153"/>
      <c r="TFC67" s="153"/>
      <c r="TFD67" s="153"/>
      <c r="TFE67" s="153"/>
      <c r="TFF67" s="153"/>
      <c r="TFG67" s="153"/>
      <c r="TFH67" s="153"/>
      <c r="TFI67" s="153"/>
      <c r="TFJ67" s="153"/>
      <c r="TFK67" s="153"/>
      <c r="TFL67" s="153"/>
      <c r="TFM67" s="153"/>
      <c r="TFN67" s="153"/>
      <c r="TFO67" s="153"/>
      <c r="TFP67" s="153"/>
      <c r="TFQ67" s="153"/>
      <c r="TFR67" s="153"/>
      <c r="TFS67" s="153"/>
      <c r="TFT67" s="153"/>
      <c r="TFU67" s="153"/>
      <c r="TFV67" s="153"/>
      <c r="TFW67" s="153"/>
      <c r="TFX67" s="153"/>
      <c r="TFY67" s="153"/>
      <c r="TFZ67" s="153"/>
      <c r="TGA67" s="153"/>
      <c r="TGB67" s="153"/>
      <c r="TGC67" s="153"/>
      <c r="TGD67" s="153"/>
      <c r="TGE67" s="153"/>
      <c r="TGF67" s="153"/>
      <c r="TGG67" s="153"/>
      <c r="TGH67" s="153"/>
      <c r="TGI67" s="153"/>
      <c r="TGJ67" s="153"/>
      <c r="TGK67" s="153"/>
      <c r="TGL67" s="153"/>
      <c r="TGM67" s="153"/>
      <c r="TGN67" s="153"/>
      <c r="TGO67" s="153"/>
      <c r="TGP67" s="153"/>
      <c r="TGQ67" s="153"/>
      <c r="TGR67" s="153"/>
      <c r="TGS67" s="153"/>
      <c r="TGT67" s="153"/>
      <c r="TGU67" s="153"/>
      <c r="TGV67" s="153"/>
      <c r="TGW67" s="153"/>
      <c r="TGX67" s="153"/>
      <c r="TGY67" s="153"/>
      <c r="TGZ67" s="153"/>
      <c r="THA67" s="153"/>
      <c r="THB67" s="153"/>
      <c r="THC67" s="153"/>
      <c r="THD67" s="153"/>
      <c r="THE67" s="153"/>
      <c r="THF67" s="153"/>
      <c r="THG67" s="153"/>
      <c r="THH67" s="153"/>
      <c r="THI67" s="153"/>
      <c r="THJ67" s="153"/>
      <c r="THK67" s="153"/>
      <c r="THL67" s="153"/>
      <c r="THM67" s="153"/>
      <c r="THN67" s="153"/>
      <c r="THO67" s="153"/>
      <c r="THP67" s="153"/>
      <c r="THQ67" s="153"/>
      <c r="THR67" s="153"/>
      <c r="THS67" s="153"/>
      <c r="THT67" s="153"/>
      <c r="THU67" s="153"/>
      <c r="THV67" s="153"/>
      <c r="THW67" s="153"/>
      <c r="THX67" s="153"/>
      <c r="THY67" s="153"/>
      <c r="THZ67" s="153"/>
      <c r="TIA67" s="153"/>
      <c r="TIB67" s="153"/>
      <c r="TIC67" s="153"/>
      <c r="TID67" s="153"/>
      <c r="TIE67" s="153"/>
      <c r="TIF67" s="153"/>
      <c r="TIG67" s="153"/>
      <c r="TIH67" s="153"/>
      <c r="TII67" s="153"/>
      <c r="TIJ67" s="153"/>
      <c r="TIK67" s="153"/>
      <c r="TIL67" s="153"/>
      <c r="TIM67" s="153"/>
      <c r="TIN67" s="153"/>
      <c r="TIO67" s="153"/>
      <c r="TIP67" s="153"/>
      <c r="TIQ67" s="153"/>
      <c r="TIR67" s="153"/>
      <c r="TIS67" s="153"/>
      <c r="TIT67" s="153"/>
      <c r="TIU67" s="153"/>
      <c r="TIV67" s="153"/>
      <c r="TIW67" s="153"/>
      <c r="TIX67" s="153"/>
      <c r="TIY67" s="153"/>
      <c r="TIZ67" s="153"/>
      <c r="TJA67" s="153"/>
      <c r="TJB67" s="153"/>
      <c r="TJC67" s="153"/>
      <c r="TJD67" s="153"/>
      <c r="TJE67" s="153"/>
      <c r="TJF67" s="153"/>
      <c r="TJG67" s="153"/>
      <c r="TJH67" s="153"/>
      <c r="TJI67" s="153"/>
      <c r="TJJ67" s="153"/>
      <c r="TJK67" s="153"/>
      <c r="TJL67" s="153"/>
      <c r="TJM67" s="153"/>
      <c r="TJN67" s="153"/>
      <c r="TJO67" s="153"/>
      <c r="TJP67" s="153"/>
      <c r="TJQ67" s="153"/>
      <c r="TJR67" s="153"/>
      <c r="TJS67" s="153"/>
      <c r="TJT67" s="153"/>
      <c r="TJU67" s="153"/>
      <c r="TJV67" s="153"/>
      <c r="TJW67" s="153"/>
      <c r="TJX67" s="153"/>
      <c r="TJY67" s="153"/>
      <c r="TJZ67" s="153"/>
      <c r="TKA67" s="153"/>
      <c r="TKB67" s="153"/>
      <c r="TKC67" s="153"/>
      <c r="TKD67" s="153"/>
      <c r="TKE67" s="153"/>
      <c r="TKF67" s="153"/>
      <c r="TKG67" s="153"/>
      <c r="TKH67" s="153"/>
      <c r="TKI67" s="153"/>
      <c r="TKJ67" s="153"/>
      <c r="TKK67" s="153"/>
      <c r="TKL67" s="153"/>
      <c r="TKM67" s="153"/>
      <c r="TKN67" s="153"/>
      <c r="TKO67" s="153"/>
      <c r="TKP67" s="153"/>
      <c r="TKQ67" s="153"/>
      <c r="TKR67" s="153"/>
      <c r="TKS67" s="153"/>
      <c r="TKT67" s="153"/>
      <c r="TKU67" s="153"/>
      <c r="TKV67" s="153"/>
      <c r="TKW67" s="153"/>
      <c r="TKX67" s="153"/>
      <c r="TKY67" s="153"/>
      <c r="TKZ67" s="153"/>
      <c r="TLA67" s="153"/>
      <c r="TLB67" s="153"/>
      <c r="TLC67" s="153"/>
      <c r="TLD67" s="153"/>
      <c r="TLE67" s="153"/>
      <c r="TLF67" s="153"/>
      <c r="TLG67" s="153"/>
      <c r="TLH67" s="153"/>
      <c r="TLI67" s="153"/>
      <c r="TLJ67" s="153"/>
      <c r="TLK67" s="153"/>
      <c r="TLL67" s="153"/>
      <c r="TLM67" s="153"/>
      <c r="TLN67" s="153"/>
      <c r="TLO67" s="153"/>
      <c r="TLP67" s="153"/>
      <c r="TLQ67" s="153"/>
      <c r="TLR67" s="153"/>
      <c r="TLS67" s="153"/>
      <c r="TLT67" s="153"/>
      <c r="TLU67" s="153"/>
      <c r="TLV67" s="153"/>
      <c r="TLW67" s="153"/>
      <c r="TLX67" s="153"/>
      <c r="TLY67" s="153"/>
      <c r="TLZ67" s="153"/>
      <c r="TMA67" s="153"/>
      <c r="TMB67" s="153"/>
      <c r="TMC67" s="153"/>
      <c r="TMD67" s="153"/>
      <c r="TME67" s="153"/>
      <c r="TMF67" s="153"/>
      <c r="TMG67" s="153"/>
      <c r="TMH67" s="153"/>
      <c r="TMI67" s="153"/>
      <c r="TMJ67" s="153"/>
      <c r="TMK67" s="153"/>
      <c r="TML67" s="153"/>
      <c r="TMM67" s="153"/>
      <c r="TMN67" s="153"/>
      <c r="TMO67" s="153"/>
      <c r="TMP67" s="153"/>
      <c r="TMQ67" s="153"/>
      <c r="TMR67" s="153"/>
      <c r="TMS67" s="153"/>
      <c r="TMT67" s="153"/>
      <c r="TMU67" s="153"/>
      <c r="TMV67" s="153"/>
      <c r="TMW67" s="153"/>
      <c r="TMX67" s="153"/>
      <c r="TMY67" s="153"/>
      <c r="TMZ67" s="153"/>
      <c r="TNA67" s="153"/>
      <c r="TNB67" s="153"/>
      <c r="TNC67" s="153"/>
      <c r="TND67" s="153"/>
      <c r="TNE67" s="153"/>
      <c r="TNF67" s="153"/>
      <c r="TNG67" s="153"/>
      <c r="TNH67" s="153"/>
      <c r="TNI67" s="153"/>
      <c r="TNJ67" s="153"/>
      <c r="TNK67" s="153"/>
      <c r="TNL67" s="153"/>
      <c r="TNM67" s="153"/>
      <c r="TNN67" s="153"/>
      <c r="TNO67" s="153"/>
      <c r="TNP67" s="153"/>
      <c r="TNQ67" s="153"/>
      <c r="TNR67" s="153"/>
      <c r="TNS67" s="153"/>
      <c r="TNT67" s="153"/>
      <c r="TNU67" s="153"/>
      <c r="TNV67" s="153"/>
      <c r="TNW67" s="153"/>
      <c r="TNX67" s="153"/>
      <c r="TNY67" s="153"/>
      <c r="TNZ67" s="153"/>
      <c r="TOA67" s="153"/>
      <c r="TOB67" s="153"/>
      <c r="TOC67" s="153"/>
      <c r="TOD67" s="153"/>
      <c r="TOE67" s="153"/>
      <c r="TOF67" s="153"/>
      <c r="TOG67" s="153"/>
      <c r="TOH67" s="153"/>
      <c r="TOI67" s="153"/>
      <c r="TOJ67" s="153"/>
      <c r="TOK67" s="153"/>
      <c r="TOL67" s="153"/>
      <c r="TOM67" s="153"/>
      <c r="TON67" s="153"/>
      <c r="TOO67" s="153"/>
      <c r="TOP67" s="153"/>
      <c r="TOQ67" s="153"/>
      <c r="TOR67" s="153"/>
      <c r="TOS67" s="153"/>
      <c r="TOT67" s="153"/>
      <c r="TOU67" s="153"/>
      <c r="TOV67" s="153"/>
      <c r="TOW67" s="153"/>
      <c r="TOX67" s="153"/>
      <c r="TOY67" s="153"/>
      <c r="TOZ67" s="153"/>
      <c r="TPA67" s="153"/>
      <c r="TPB67" s="153"/>
      <c r="TPC67" s="153"/>
      <c r="TPD67" s="153"/>
      <c r="TPE67" s="153"/>
      <c r="TPF67" s="153"/>
      <c r="TPG67" s="153"/>
      <c r="TPH67" s="153"/>
      <c r="TPI67" s="153"/>
      <c r="TPJ67" s="153"/>
      <c r="TPK67" s="153"/>
      <c r="TPL67" s="153"/>
      <c r="TPM67" s="153"/>
      <c r="TPN67" s="153"/>
      <c r="TPO67" s="153"/>
      <c r="TPP67" s="153"/>
      <c r="TPQ67" s="153"/>
      <c r="TPR67" s="153"/>
      <c r="TPS67" s="153"/>
      <c r="TPT67" s="153"/>
      <c r="TPU67" s="153"/>
      <c r="TPV67" s="153"/>
      <c r="TPW67" s="153"/>
      <c r="TPX67" s="153"/>
      <c r="TPY67" s="153"/>
      <c r="TPZ67" s="153"/>
      <c r="TQA67" s="153"/>
      <c r="TQB67" s="153"/>
      <c r="TQC67" s="153"/>
      <c r="TQD67" s="153"/>
      <c r="TQE67" s="153"/>
      <c r="TQF67" s="153"/>
      <c r="TQG67" s="153"/>
      <c r="TQH67" s="153"/>
      <c r="TQI67" s="153"/>
      <c r="TQJ67" s="153"/>
      <c r="TQK67" s="153"/>
      <c r="TQL67" s="153"/>
      <c r="TQM67" s="153"/>
      <c r="TQN67" s="153"/>
      <c r="TQO67" s="153"/>
      <c r="TQP67" s="153"/>
      <c r="TQQ67" s="153"/>
      <c r="TQR67" s="153"/>
      <c r="TQS67" s="153"/>
      <c r="TQT67" s="153"/>
      <c r="TQU67" s="153"/>
      <c r="TQV67" s="153"/>
      <c r="TQW67" s="153"/>
      <c r="TQX67" s="153"/>
      <c r="TQY67" s="153"/>
      <c r="TQZ67" s="153"/>
      <c r="TRA67" s="153"/>
      <c r="TRB67" s="153"/>
      <c r="TRC67" s="153"/>
      <c r="TRD67" s="153"/>
      <c r="TRE67" s="153"/>
      <c r="TRF67" s="153"/>
      <c r="TRG67" s="153"/>
      <c r="TRH67" s="153"/>
      <c r="TRI67" s="153"/>
      <c r="TRJ67" s="153"/>
      <c r="TRK67" s="153"/>
      <c r="TRL67" s="153"/>
      <c r="TRM67" s="153"/>
      <c r="TRN67" s="153"/>
      <c r="TRO67" s="153"/>
      <c r="TRP67" s="153"/>
      <c r="TRQ67" s="153"/>
      <c r="TRR67" s="153"/>
      <c r="TRS67" s="153"/>
      <c r="TRT67" s="153"/>
      <c r="TRU67" s="153"/>
      <c r="TRV67" s="153"/>
      <c r="TRW67" s="153"/>
      <c r="TRX67" s="153"/>
      <c r="TRY67" s="153"/>
      <c r="TRZ67" s="153"/>
      <c r="TSA67" s="153"/>
      <c r="TSB67" s="153"/>
      <c r="TSC67" s="153"/>
      <c r="TSD67" s="153"/>
      <c r="TSE67" s="153"/>
      <c r="TSF67" s="153"/>
      <c r="TSG67" s="153"/>
      <c r="TSH67" s="153"/>
      <c r="TSI67" s="153"/>
      <c r="TSJ67" s="153"/>
      <c r="TSK67" s="153"/>
      <c r="TSL67" s="153"/>
      <c r="TSM67" s="153"/>
      <c r="TSN67" s="153"/>
      <c r="TSO67" s="153"/>
      <c r="TSP67" s="153"/>
      <c r="TSQ67" s="153"/>
      <c r="TSR67" s="153"/>
      <c r="TSS67" s="153"/>
      <c r="TST67" s="153"/>
      <c r="TSU67" s="153"/>
      <c r="TSV67" s="153"/>
      <c r="TSW67" s="153"/>
      <c r="TSX67" s="153"/>
      <c r="TSY67" s="153"/>
      <c r="TSZ67" s="153"/>
      <c r="TTA67" s="153"/>
      <c r="TTB67" s="153"/>
      <c r="TTC67" s="153"/>
      <c r="TTD67" s="153"/>
      <c r="TTE67" s="153"/>
      <c r="TTF67" s="153"/>
      <c r="TTG67" s="153"/>
      <c r="TTH67" s="153"/>
      <c r="TTI67" s="153"/>
      <c r="TTJ67" s="153"/>
      <c r="TTK67" s="153"/>
      <c r="TTL67" s="153"/>
      <c r="TTM67" s="153"/>
      <c r="TTN67" s="153"/>
      <c r="TTO67" s="153"/>
      <c r="TTP67" s="153"/>
      <c r="TTQ67" s="153"/>
      <c r="TTR67" s="153"/>
      <c r="TTS67" s="153"/>
      <c r="TTT67" s="153"/>
      <c r="TTU67" s="153"/>
      <c r="TTV67" s="153"/>
      <c r="TTW67" s="153"/>
      <c r="TTX67" s="153"/>
      <c r="TTY67" s="153"/>
      <c r="TTZ67" s="153"/>
      <c r="TUA67" s="153"/>
      <c r="TUB67" s="153"/>
      <c r="TUC67" s="153"/>
      <c r="TUD67" s="153"/>
      <c r="TUE67" s="153"/>
      <c r="TUF67" s="153"/>
      <c r="TUG67" s="153"/>
      <c r="TUH67" s="153"/>
      <c r="TUI67" s="153"/>
      <c r="TUJ67" s="153"/>
      <c r="TUK67" s="153"/>
      <c r="TUL67" s="153"/>
      <c r="TUM67" s="153"/>
      <c r="TUN67" s="153"/>
      <c r="TUO67" s="153"/>
      <c r="TUP67" s="153"/>
      <c r="TUQ67" s="153"/>
      <c r="TUR67" s="153"/>
      <c r="TUS67" s="153"/>
      <c r="TUT67" s="153"/>
      <c r="TUU67" s="153"/>
      <c r="TUV67" s="153"/>
      <c r="TUW67" s="153"/>
      <c r="TUX67" s="153"/>
      <c r="TUY67" s="153"/>
      <c r="TUZ67" s="153"/>
      <c r="TVA67" s="153"/>
      <c r="TVB67" s="153"/>
      <c r="TVC67" s="153"/>
      <c r="TVD67" s="153"/>
      <c r="TVE67" s="153"/>
      <c r="TVF67" s="153"/>
      <c r="TVG67" s="153"/>
      <c r="TVH67" s="153"/>
      <c r="TVI67" s="153"/>
      <c r="TVJ67" s="153"/>
      <c r="TVK67" s="153"/>
      <c r="TVL67" s="153"/>
      <c r="TVM67" s="153"/>
      <c r="TVN67" s="153"/>
      <c r="TVO67" s="153"/>
      <c r="TVP67" s="153"/>
      <c r="TVQ67" s="153"/>
      <c r="TVR67" s="153"/>
      <c r="TVS67" s="153"/>
      <c r="TVT67" s="153"/>
      <c r="TVU67" s="153"/>
      <c r="TVV67" s="153"/>
      <c r="TVW67" s="153"/>
      <c r="TVX67" s="153"/>
      <c r="TVY67" s="153"/>
      <c r="TVZ67" s="153"/>
      <c r="TWA67" s="153"/>
      <c r="TWB67" s="153"/>
      <c r="TWC67" s="153"/>
      <c r="TWD67" s="153"/>
      <c r="TWE67" s="153"/>
      <c r="TWF67" s="153"/>
      <c r="TWG67" s="153"/>
      <c r="TWH67" s="153"/>
      <c r="TWI67" s="153"/>
      <c r="TWJ67" s="153"/>
      <c r="TWK67" s="153"/>
      <c r="TWL67" s="153"/>
      <c r="TWM67" s="153"/>
      <c r="TWN67" s="153"/>
      <c r="TWO67" s="153"/>
      <c r="TWP67" s="153"/>
      <c r="TWQ67" s="153"/>
      <c r="TWR67" s="153"/>
      <c r="TWS67" s="153"/>
      <c r="TWT67" s="153"/>
      <c r="TWU67" s="153"/>
      <c r="TWV67" s="153"/>
      <c r="TWW67" s="153"/>
      <c r="TWX67" s="153"/>
      <c r="TWY67" s="153"/>
      <c r="TWZ67" s="153"/>
      <c r="TXA67" s="153"/>
      <c r="TXB67" s="153"/>
      <c r="TXC67" s="153"/>
      <c r="TXD67" s="153"/>
      <c r="TXE67" s="153"/>
      <c r="TXF67" s="153"/>
      <c r="TXG67" s="153"/>
      <c r="TXH67" s="153"/>
      <c r="TXI67" s="153"/>
      <c r="TXJ67" s="153"/>
      <c r="TXK67" s="153"/>
      <c r="TXL67" s="153"/>
      <c r="TXM67" s="153"/>
      <c r="TXN67" s="153"/>
      <c r="TXO67" s="153"/>
      <c r="TXP67" s="153"/>
      <c r="TXQ67" s="153"/>
      <c r="TXR67" s="153"/>
      <c r="TXS67" s="153"/>
      <c r="TXT67" s="153"/>
      <c r="TXU67" s="153"/>
      <c r="TXV67" s="153"/>
      <c r="TXW67" s="153"/>
      <c r="TXX67" s="153"/>
      <c r="TXY67" s="153"/>
      <c r="TXZ67" s="153"/>
      <c r="TYA67" s="153"/>
      <c r="TYB67" s="153"/>
      <c r="TYC67" s="153"/>
      <c r="TYD67" s="153"/>
      <c r="TYE67" s="153"/>
      <c r="TYF67" s="153"/>
      <c r="TYG67" s="153"/>
      <c r="TYH67" s="153"/>
      <c r="TYI67" s="153"/>
      <c r="TYJ67" s="153"/>
      <c r="TYK67" s="153"/>
      <c r="TYL67" s="153"/>
      <c r="TYM67" s="153"/>
      <c r="TYN67" s="153"/>
      <c r="TYO67" s="153"/>
      <c r="TYP67" s="153"/>
      <c r="TYQ67" s="153"/>
      <c r="TYR67" s="153"/>
      <c r="TYS67" s="153"/>
      <c r="TYT67" s="153"/>
      <c r="TYU67" s="153"/>
      <c r="TYV67" s="153"/>
      <c r="TYW67" s="153"/>
      <c r="TYX67" s="153"/>
      <c r="TYY67" s="153"/>
      <c r="TYZ67" s="153"/>
      <c r="TZA67" s="153"/>
      <c r="TZB67" s="153"/>
      <c r="TZC67" s="153"/>
      <c r="TZD67" s="153"/>
      <c r="TZE67" s="153"/>
      <c r="TZF67" s="153"/>
      <c r="TZG67" s="153"/>
      <c r="TZH67" s="153"/>
      <c r="TZI67" s="153"/>
      <c r="TZJ67" s="153"/>
      <c r="TZK67" s="153"/>
      <c r="TZL67" s="153"/>
      <c r="TZM67" s="153"/>
      <c r="TZN67" s="153"/>
      <c r="TZO67" s="153"/>
      <c r="TZP67" s="153"/>
      <c r="TZQ67" s="153"/>
      <c r="TZR67" s="153"/>
      <c r="TZS67" s="153"/>
      <c r="TZT67" s="153"/>
      <c r="TZU67" s="153"/>
      <c r="TZV67" s="153"/>
      <c r="TZW67" s="153"/>
      <c r="TZX67" s="153"/>
      <c r="TZY67" s="153"/>
      <c r="TZZ67" s="153"/>
      <c r="UAA67" s="153"/>
      <c r="UAB67" s="153"/>
      <c r="UAC67" s="153"/>
      <c r="UAD67" s="153"/>
      <c r="UAE67" s="153"/>
      <c r="UAF67" s="153"/>
      <c r="UAG67" s="153"/>
      <c r="UAH67" s="153"/>
      <c r="UAI67" s="153"/>
      <c r="UAJ67" s="153"/>
      <c r="UAK67" s="153"/>
      <c r="UAL67" s="153"/>
      <c r="UAM67" s="153"/>
      <c r="UAN67" s="153"/>
      <c r="UAO67" s="153"/>
      <c r="UAP67" s="153"/>
      <c r="UAQ67" s="153"/>
      <c r="UAR67" s="153"/>
      <c r="UAS67" s="153"/>
      <c r="UAT67" s="153"/>
      <c r="UAU67" s="153"/>
      <c r="UAV67" s="153"/>
      <c r="UAW67" s="153"/>
      <c r="UAX67" s="153"/>
      <c r="UAY67" s="153"/>
      <c r="UAZ67" s="153"/>
      <c r="UBA67" s="153"/>
      <c r="UBB67" s="153"/>
      <c r="UBC67" s="153"/>
      <c r="UBD67" s="153"/>
      <c r="UBE67" s="153"/>
      <c r="UBF67" s="153"/>
      <c r="UBG67" s="153"/>
      <c r="UBH67" s="153"/>
      <c r="UBI67" s="153"/>
      <c r="UBJ67" s="153"/>
      <c r="UBK67" s="153"/>
      <c r="UBL67" s="153"/>
      <c r="UBM67" s="153"/>
      <c r="UBN67" s="153"/>
      <c r="UBO67" s="153"/>
      <c r="UBP67" s="153"/>
      <c r="UBQ67" s="153"/>
      <c r="UBR67" s="153"/>
      <c r="UBS67" s="153"/>
      <c r="UBT67" s="153"/>
      <c r="UBU67" s="153"/>
      <c r="UBV67" s="153"/>
      <c r="UBW67" s="153"/>
      <c r="UBX67" s="153"/>
      <c r="UBY67" s="153"/>
      <c r="UBZ67" s="153"/>
      <c r="UCA67" s="153"/>
      <c r="UCB67" s="153"/>
      <c r="UCC67" s="153"/>
      <c r="UCD67" s="153"/>
      <c r="UCE67" s="153"/>
      <c r="UCF67" s="153"/>
      <c r="UCG67" s="153"/>
      <c r="UCH67" s="153"/>
      <c r="UCI67" s="153"/>
      <c r="UCJ67" s="153"/>
      <c r="UCK67" s="153"/>
      <c r="UCL67" s="153"/>
      <c r="UCM67" s="153"/>
      <c r="UCN67" s="153"/>
      <c r="UCO67" s="153"/>
      <c r="UCP67" s="153"/>
      <c r="UCQ67" s="153"/>
      <c r="UCR67" s="153"/>
      <c r="UCS67" s="153"/>
      <c r="UCT67" s="153"/>
      <c r="UCU67" s="153"/>
      <c r="UCV67" s="153"/>
      <c r="UCW67" s="153"/>
      <c r="UCX67" s="153"/>
      <c r="UCY67" s="153"/>
      <c r="UCZ67" s="153"/>
      <c r="UDA67" s="153"/>
      <c r="UDB67" s="153"/>
      <c r="UDC67" s="153"/>
      <c r="UDD67" s="153"/>
      <c r="UDE67" s="153"/>
      <c r="UDF67" s="153"/>
      <c r="UDG67" s="153"/>
      <c r="UDH67" s="153"/>
      <c r="UDI67" s="153"/>
      <c r="UDJ67" s="153"/>
      <c r="UDK67" s="153"/>
      <c r="UDL67" s="153"/>
      <c r="UDM67" s="153"/>
      <c r="UDN67" s="153"/>
      <c r="UDO67" s="153"/>
      <c r="UDP67" s="153"/>
      <c r="UDQ67" s="153"/>
      <c r="UDR67" s="153"/>
      <c r="UDS67" s="153"/>
      <c r="UDT67" s="153"/>
      <c r="UDU67" s="153"/>
      <c r="UDV67" s="153"/>
      <c r="UDW67" s="153"/>
      <c r="UDX67" s="153"/>
      <c r="UDY67" s="153"/>
      <c r="UDZ67" s="153"/>
      <c r="UEA67" s="153"/>
      <c r="UEB67" s="153"/>
      <c r="UEC67" s="153"/>
      <c r="UED67" s="153"/>
      <c r="UEE67" s="153"/>
      <c r="UEF67" s="153"/>
      <c r="UEG67" s="153"/>
      <c r="UEH67" s="153"/>
      <c r="UEI67" s="153"/>
      <c r="UEJ67" s="153"/>
      <c r="UEK67" s="153"/>
      <c r="UEL67" s="153"/>
      <c r="UEM67" s="153"/>
      <c r="UEN67" s="153"/>
      <c r="UEO67" s="153"/>
      <c r="UEP67" s="153"/>
      <c r="UEQ67" s="153"/>
      <c r="UER67" s="153"/>
      <c r="UES67" s="153"/>
      <c r="UET67" s="153"/>
      <c r="UEU67" s="153"/>
      <c r="UEV67" s="153"/>
      <c r="UEW67" s="153"/>
      <c r="UEX67" s="153"/>
      <c r="UEY67" s="153"/>
      <c r="UEZ67" s="153"/>
      <c r="UFA67" s="153"/>
      <c r="UFB67" s="153"/>
      <c r="UFC67" s="153"/>
      <c r="UFD67" s="153"/>
      <c r="UFE67" s="153"/>
      <c r="UFF67" s="153"/>
      <c r="UFG67" s="153"/>
      <c r="UFH67" s="153"/>
      <c r="UFI67" s="153"/>
      <c r="UFJ67" s="153"/>
      <c r="UFK67" s="153"/>
      <c r="UFL67" s="153"/>
      <c r="UFM67" s="153"/>
      <c r="UFN67" s="153"/>
      <c r="UFO67" s="153"/>
      <c r="UFP67" s="153"/>
      <c r="UFQ67" s="153"/>
      <c r="UFR67" s="153"/>
      <c r="UFS67" s="153"/>
      <c r="UFT67" s="153"/>
      <c r="UFU67" s="153"/>
      <c r="UFV67" s="153"/>
      <c r="UFW67" s="153"/>
      <c r="UFX67" s="153"/>
      <c r="UFY67" s="153"/>
      <c r="UFZ67" s="153"/>
      <c r="UGA67" s="153"/>
      <c r="UGB67" s="153"/>
      <c r="UGC67" s="153"/>
      <c r="UGD67" s="153"/>
      <c r="UGE67" s="153"/>
      <c r="UGF67" s="153"/>
      <c r="UGG67" s="153"/>
      <c r="UGH67" s="153"/>
      <c r="UGI67" s="153"/>
      <c r="UGJ67" s="153"/>
      <c r="UGK67" s="153"/>
      <c r="UGL67" s="153"/>
      <c r="UGM67" s="153"/>
      <c r="UGN67" s="153"/>
      <c r="UGO67" s="153"/>
      <c r="UGP67" s="153"/>
      <c r="UGQ67" s="153"/>
      <c r="UGR67" s="153"/>
      <c r="UGS67" s="153"/>
      <c r="UGT67" s="153"/>
      <c r="UGU67" s="153"/>
      <c r="UGV67" s="153"/>
      <c r="UGW67" s="153"/>
      <c r="UGX67" s="153"/>
      <c r="UGY67" s="153"/>
      <c r="UGZ67" s="153"/>
      <c r="UHA67" s="153"/>
      <c r="UHB67" s="153"/>
      <c r="UHC67" s="153"/>
      <c r="UHD67" s="153"/>
      <c r="UHE67" s="153"/>
      <c r="UHF67" s="153"/>
      <c r="UHG67" s="153"/>
      <c r="UHH67" s="153"/>
      <c r="UHI67" s="153"/>
      <c r="UHJ67" s="153"/>
      <c r="UHK67" s="153"/>
      <c r="UHL67" s="153"/>
      <c r="UHM67" s="153"/>
      <c r="UHN67" s="153"/>
      <c r="UHO67" s="153"/>
      <c r="UHP67" s="153"/>
      <c r="UHQ67" s="153"/>
      <c r="UHR67" s="153"/>
      <c r="UHS67" s="153"/>
      <c r="UHT67" s="153"/>
      <c r="UHU67" s="153"/>
      <c r="UHV67" s="153"/>
      <c r="UHW67" s="153"/>
      <c r="UHX67" s="153"/>
      <c r="UHY67" s="153"/>
      <c r="UHZ67" s="153"/>
      <c r="UIA67" s="153"/>
      <c r="UIB67" s="153"/>
      <c r="UIC67" s="153"/>
      <c r="UID67" s="153"/>
      <c r="UIE67" s="153"/>
      <c r="UIF67" s="153"/>
      <c r="UIG67" s="153"/>
      <c r="UIH67" s="153"/>
      <c r="UII67" s="153"/>
      <c r="UIJ67" s="153"/>
      <c r="UIK67" s="153"/>
      <c r="UIL67" s="153"/>
      <c r="UIM67" s="153"/>
      <c r="UIN67" s="153"/>
      <c r="UIO67" s="153"/>
      <c r="UIP67" s="153"/>
      <c r="UIQ67" s="153"/>
      <c r="UIR67" s="153"/>
      <c r="UIS67" s="153"/>
      <c r="UIT67" s="153"/>
      <c r="UIU67" s="153"/>
      <c r="UIV67" s="153"/>
      <c r="UIW67" s="153"/>
      <c r="UIX67" s="153"/>
      <c r="UIY67" s="153"/>
      <c r="UIZ67" s="153"/>
      <c r="UJA67" s="153"/>
      <c r="UJB67" s="153"/>
      <c r="UJC67" s="153"/>
      <c r="UJD67" s="153"/>
      <c r="UJE67" s="153"/>
      <c r="UJF67" s="153"/>
      <c r="UJG67" s="153"/>
      <c r="UJH67" s="153"/>
      <c r="UJI67" s="153"/>
      <c r="UJJ67" s="153"/>
      <c r="UJK67" s="153"/>
      <c r="UJL67" s="153"/>
      <c r="UJM67" s="153"/>
      <c r="UJN67" s="153"/>
      <c r="UJO67" s="153"/>
      <c r="UJP67" s="153"/>
      <c r="UJQ67" s="153"/>
      <c r="UJR67" s="153"/>
      <c r="UJS67" s="153"/>
      <c r="UJT67" s="153"/>
      <c r="UJU67" s="153"/>
      <c r="UJV67" s="153"/>
      <c r="UJW67" s="153"/>
      <c r="UJX67" s="153"/>
      <c r="UJY67" s="153"/>
      <c r="UJZ67" s="153"/>
      <c r="UKA67" s="153"/>
      <c r="UKB67" s="153"/>
      <c r="UKC67" s="153"/>
      <c r="UKD67" s="153"/>
      <c r="UKE67" s="153"/>
      <c r="UKF67" s="153"/>
      <c r="UKG67" s="153"/>
      <c r="UKH67" s="153"/>
      <c r="UKI67" s="153"/>
      <c r="UKJ67" s="153"/>
      <c r="UKK67" s="153"/>
      <c r="UKL67" s="153"/>
      <c r="UKM67" s="153"/>
      <c r="UKN67" s="153"/>
      <c r="UKO67" s="153"/>
      <c r="UKP67" s="153"/>
      <c r="UKQ67" s="153"/>
      <c r="UKR67" s="153"/>
      <c r="UKS67" s="153"/>
      <c r="UKT67" s="153"/>
      <c r="UKU67" s="153"/>
      <c r="UKV67" s="153"/>
      <c r="UKW67" s="153"/>
      <c r="UKX67" s="153"/>
      <c r="UKY67" s="153"/>
      <c r="UKZ67" s="153"/>
      <c r="ULA67" s="153"/>
      <c r="ULB67" s="153"/>
      <c r="ULC67" s="153"/>
      <c r="ULD67" s="153"/>
      <c r="ULE67" s="153"/>
      <c r="ULF67" s="153"/>
      <c r="ULG67" s="153"/>
      <c r="ULH67" s="153"/>
      <c r="ULI67" s="153"/>
      <c r="ULJ67" s="153"/>
      <c r="ULK67" s="153"/>
      <c r="ULL67" s="153"/>
      <c r="ULM67" s="153"/>
      <c r="ULN67" s="153"/>
      <c r="ULO67" s="153"/>
      <c r="ULP67" s="153"/>
      <c r="ULQ67" s="153"/>
      <c r="ULR67" s="153"/>
      <c r="ULS67" s="153"/>
      <c r="ULT67" s="153"/>
      <c r="ULU67" s="153"/>
      <c r="ULV67" s="153"/>
      <c r="ULW67" s="153"/>
      <c r="ULX67" s="153"/>
      <c r="ULY67" s="153"/>
      <c r="ULZ67" s="153"/>
      <c r="UMA67" s="153"/>
      <c r="UMB67" s="153"/>
      <c r="UMC67" s="153"/>
      <c r="UMD67" s="153"/>
      <c r="UME67" s="153"/>
      <c r="UMF67" s="153"/>
      <c r="UMG67" s="153"/>
      <c r="UMH67" s="153"/>
      <c r="UMI67" s="153"/>
      <c r="UMJ67" s="153"/>
      <c r="UMK67" s="153"/>
      <c r="UML67" s="153"/>
      <c r="UMM67" s="153"/>
      <c r="UMN67" s="153"/>
      <c r="UMO67" s="153"/>
      <c r="UMP67" s="153"/>
      <c r="UMQ67" s="153"/>
      <c r="UMR67" s="153"/>
      <c r="UMS67" s="153"/>
      <c r="UMT67" s="153"/>
      <c r="UMU67" s="153"/>
      <c r="UMV67" s="153"/>
      <c r="UMW67" s="153"/>
      <c r="UMX67" s="153"/>
      <c r="UMY67" s="153"/>
      <c r="UMZ67" s="153"/>
      <c r="UNA67" s="153"/>
      <c r="UNB67" s="153"/>
      <c r="UNC67" s="153"/>
      <c r="UND67" s="153"/>
      <c r="UNE67" s="153"/>
      <c r="UNF67" s="153"/>
      <c r="UNG67" s="153"/>
      <c r="UNH67" s="153"/>
      <c r="UNI67" s="153"/>
      <c r="UNJ67" s="153"/>
      <c r="UNK67" s="153"/>
      <c r="UNL67" s="153"/>
      <c r="UNM67" s="153"/>
      <c r="UNN67" s="153"/>
      <c r="UNO67" s="153"/>
      <c r="UNP67" s="153"/>
      <c r="UNQ67" s="153"/>
      <c r="UNR67" s="153"/>
      <c r="UNS67" s="153"/>
      <c r="UNT67" s="153"/>
      <c r="UNU67" s="153"/>
      <c r="UNV67" s="153"/>
      <c r="UNW67" s="153"/>
      <c r="UNX67" s="153"/>
      <c r="UNY67" s="153"/>
      <c r="UNZ67" s="153"/>
      <c r="UOA67" s="153"/>
      <c r="UOB67" s="153"/>
      <c r="UOC67" s="153"/>
      <c r="UOD67" s="153"/>
      <c r="UOE67" s="153"/>
      <c r="UOF67" s="153"/>
      <c r="UOG67" s="153"/>
      <c r="UOH67" s="153"/>
      <c r="UOI67" s="153"/>
      <c r="UOJ67" s="153"/>
      <c r="UOK67" s="153"/>
      <c r="UOL67" s="153"/>
      <c r="UOM67" s="153"/>
      <c r="UON67" s="153"/>
      <c r="UOO67" s="153"/>
      <c r="UOP67" s="153"/>
      <c r="UOQ67" s="153"/>
      <c r="UOR67" s="153"/>
      <c r="UOS67" s="153"/>
      <c r="UOT67" s="153"/>
      <c r="UOU67" s="153"/>
      <c r="UOV67" s="153"/>
      <c r="UOW67" s="153"/>
      <c r="UOX67" s="153"/>
      <c r="UOY67" s="153"/>
      <c r="UOZ67" s="153"/>
      <c r="UPA67" s="153"/>
      <c r="UPB67" s="153"/>
      <c r="UPC67" s="153"/>
      <c r="UPD67" s="153"/>
      <c r="UPE67" s="153"/>
      <c r="UPF67" s="153"/>
      <c r="UPG67" s="153"/>
      <c r="UPH67" s="153"/>
      <c r="UPI67" s="153"/>
      <c r="UPJ67" s="153"/>
      <c r="UPK67" s="153"/>
      <c r="UPL67" s="153"/>
      <c r="UPM67" s="153"/>
      <c r="UPN67" s="153"/>
      <c r="UPO67" s="153"/>
      <c r="UPP67" s="153"/>
      <c r="UPQ67" s="153"/>
      <c r="UPR67" s="153"/>
      <c r="UPS67" s="153"/>
      <c r="UPT67" s="153"/>
      <c r="UPU67" s="153"/>
      <c r="UPV67" s="153"/>
      <c r="UPW67" s="153"/>
      <c r="UPX67" s="153"/>
      <c r="UPY67" s="153"/>
      <c r="UPZ67" s="153"/>
      <c r="UQA67" s="153"/>
      <c r="UQB67" s="153"/>
      <c r="UQC67" s="153"/>
      <c r="UQD67" s="153"/>
      <c r="UQE67" s="153"/>
      <c r="UQF67" s="153"/>
      <c r="UQG67" s="153"/>
      <c r="UQH67" s="153"/>
      <c r="UQI67" s="153"/>
      <c r="UQJ67" s="153"/>
      <c r="UQK67" s="153"/>
      <c r="UQL67" s="153"/>
      <c r="UQM67" s="153"/>
      <c r="UQN67" s="153"/>
      <c r="UQO67" s="153"/>
      <c r="UQP67" s="153"/>
      <c r="UQQ67" s="153"/>
      <c r="UQR67" s="153"/>
      <c r="UQS67" s="153"/>
      <c r="UQT67" s="153"/>
      <c r="UQU67" s="153"/>
      <c r="UQV67" s="153"/>
      <c r="UQW67" s="153"/>
      <c r="UQX67" s="153"/>
      <c r="UQY67" s="153"/>
      <c r="UQZ67" s="153"/>
      <c r="URA67" s="153"/>
      <c r="URB67" s="153"/>
      <c r="URC67" s="153"/>
      <c r="URD67" s="153"/>
      <c r="URE67" s="153"/>
      <c r="URF67" s="153"/>
      <c r="URG67" s="153"/>
      <c r="URH67" s="153"/>
      <c r="URI67" s="153"/>
      <c r="URJ67" s="153"/>
      <c r="URK67" s="153"/>
      <c r="URL67" s="153"/>
      <c r="URM67" s="153"/>
      <c r="URN67" s="153"/>
      <c r="URO67" s="153"/>
      <c r="URP67" s="153"/>
      <c r="URQ67" s="153"/>
      <c r="URR67" s="153"/>
      <c r="URS67" s="153"/>
      <c r="URT67" s="153"/>
      <c r="URU67" s="153"/>
      <c r="URV67" s="153"/>
      <c r="URW67" s="153"/>
      <c r="URX67" s="153"/>
      <c r="URY67" s="153"/>
      <c r="URZ67" s="153"/>
      <c r="USA67" s="153"/>
      <c r="USB67" s="153"/>
      <c r="USC67" s="153"/>
      <c r="USD67" s="153"/>
      <c r="USE67" s="153"/>
      <c r="USF67" s="153"/>
      <c r="USG67" s="153"/>
      <c r="USH67" s="153"/>
      <c r="USI67" s="153"/>
      <c r="USJ67" s="153"/>
      <c r="USK67" s="153"/>
      <c r="USL67" s="153"/>
      <c r="USM67" s="153"/>
      <c r="USN67" s="153"/>
      <c r="USO67" s="153"/>
      <c r="USP67" s="153"/>
      <c r="USQ67" s="153"/>
      <c r="USR67" s="153"/>
      <c r="USS67" s="153"/>
      <c r="UST67" s="153"/>
      <c r="USU67" s="153"/>
      <c r="USV67" s="153"/>
      <c r="USW67" s="153"/>
      <c r="USX67" s="153"/>
      <c r="USY67" s="153"/>
      <c r="USZ67" s="153"/>
      <c r="UTA67" s="153"/>
      <c r="UTB67" s="153"/>
      <c r="UTC67" s="153"/>
      <c r="UTD67" s="153"/>
      <c r="UTE67" s="153"/>
      <c r="UTF67" s="153"/>
      <c r="UTG67" s="153"/>
      <c r="UTH67" s="153"/>
      <c r="UTI67" s="153"/>
      <c r="UTJ67" s="153"/>
      <c r="UTK67" s="153"/>
      <c r="UTL67" s="153"/>
      <c r="UTM67" s="153"/>
      <c r="UTN67" s="153"/>
      <c r="UTO67" s="153"/>
      <c r="UTP67" s="153"/>
      <c r="UTQ67" s="153"/>
      <c r="UTR67" s="153"/>
      <c r="UTS67" s="153"/>
      <c r="UTT67" s="153"/>
      <c r="UTU67" s="153"/>
      <c r="UTV67" s="153"/>
      <c r="UTW67" s="153"/>
      <c r="UTX67" s="153"/>
      <c r="UTY67" s="153"/>
      <c r="UTZ67" s="153"/>
      <c r="UUA67" s="153"/>
      <c r="UUB67" s="153"/>
      <c r="UUC67" s="153"/>
      <c r="UUD67" s="153"/>
      <c r="UUE67" s="153"/>
      <c r="UUF67" s="153"/>
      <c r="UUG67" s="153"/>
      <c r="UUH67" s="153"/>
      <c r="UUI67" s="153"/>
      <c r="UUJ67" s="153"/>
      <c r="UUK67" s="153"/>
      <c r="UUL67" s="153"/>
      <c r="UUM67" s="153"/>
      <c r="UUN67" s="153"/>
      <c r="UUO67" s="153"/>
      <c r="UUP67" s="153"/>
      <c r="UUQ67" s="153"/>
      <c r="UUR67" s="153"/>
      <c r="UUS67" s="153"/>
      <c r="UUT67" s="153"/>
      <c r="UUU67" s="153"/>
      <c r="UUV67" s="153"/>
      <c r="UUW67" s="153"/>
      <c r="UUX67" s="153"/>
      <c r="UUY67" s="153"/>
      <c r="UUZ67" s="153"/>
      <c r="UVA67" s="153"/>
      <c r="UVB67" s="153"/>
      <c r="UVC67" s="153"/>
      <c r="UVD67" s="153"/>
      <c r="UVE67" s="153"/>
      <c r="UVF67" s="153"/>
      <c r="UVG67" s="153"/>
      <c r="UVH67" s="153"/>
      <c r="UVI67" s="153"/>
      <c r="UVJ67" s="153"/>
      <c r="UVK67" s="153"/>
      <c r="UVL67" s="153"/>
      <c r="UVM67" s="153"/>
      <c r="UVN67" s="153"/>
      <c r="UVO67" s="153"/>
      <c r="UVP67" s="153"/>
      <c r="UVQ67" s="153"/>
      <c r="UVR67" s="153"/>
      <c r="UVS67" s="153"/>
      <c r="UVT67" s="153"/>
      <c r="UVU67" s="153"/>
      <c r="UVV67" s="153"/>
      <c r="UVW67" s="153"/>
      <c r="UVX67" s="153"/>
      <c r="UVY67" s="153"/>
      <c r="UVZ67" s="153"/>
      <c r="UWA67" s="153"/>
      <c r="UWB67" s="153"/>
      <c r="UWC67" s="153"/>
      <c r="UWD67" s="153"/>
      <c r="UWE67" s="153"/>
      <c r="UWF67" s="153"/>
      <c r="UWG67" s="153"/>
      <c r="UWH67" s="153"/>
      <c r="UWI67" s="153"/>
      <c r="UWJ67" s="153"/>
      <c r="UWK67" s="153"/>
      <c r="UWL67" s="153"/>
      <c r="UWM67" s="153"/>
      <c r="UWN67" s="153"/>
      <c r="UWO67" s="153"/>
      <c r="UWP67" s="153"/>
      <c r="UWQ67" s="153"/>
      <c r="UWR67" s="153"/>
      <c r="UWS67" s="153"/>
      <c r="UWT67" s="153"/>
      <c r="UWU67" s="153"/>
      <c r="UWV67" s="153"/>
      <c r="UWW67" s="153"/>
      <c r="UWX67" s="153"/>
      <c r="UWY67" s="153"/>
      <c r="UWZ67" s="153"/>
      <c r="UXA67" s="153"/>
      <c r="UXB67" s="153"/>
      <c r="UXC67" s="153"/>
      <c r="UXD67" s="153"/>
      <c r="UXE67" s="153"/>
      <c r="UXF67" s="153"/>
      <c r="UXG67" s="153"/>
      <c r="UXH67" s="153"/>
      <c r="UXI67" s="153"/>
      <c r="UXJ67" s="153"/>
      <c r="UXK67" s="153"/>
      <c r="UXL67" s="153"/>
      <c r="UXM67" s="153"/>
      <c r="UXN67" s="153"/>
      <c r="UXO67" s="153"/>
      <c r="UXP67" s="153"/>
      <c r="UXQ67" s="153"/>
      <c r="UXR67" s="153"/>
      <c r="UXS67" s="153"/>
      <c r="UXT67" s="153"/>
      <c r="UXU67" s="153"/>
      <c r="UXV67" s="153"/>
      <c r="UXW67" s="153"/>
      <c r="UXX67" s="153"/>
      <c r="UXY67" s="153"/>
      <c r="UXZ67" s="153"/>
      <c r="UYA67" s="153"/>
      <c r="UYB67" s="153"/>
      <c r="UYC67" s="153"/>
      <c r="UYD67" s="153"/>
      <c r="UYE67" s="153"/>
      <c r="UYF67" s="153"/>
      <c r="UYG67" s="153"/>
      <c r="UYH67" s="153"/>
      <c r="UYI67" s="153"/>
      <c r="UYJ67" s="153"/>
      <c r="UYK67" s="153"/>
      <c r="UYL67" s="153"/>
      <c r="UYM67" s="153"/>
      <c r="UYN67" s="153"/>
      <c r="UYO67" s="153"/>
      <c r="UYP67" s="153"/>
      <c r="UYQ67" s="153"/>
      <c r="UYR67" s="153"/>
      <c r="UYS67" s="153"/>
      <c r="UYT67" s="153"/>
      <c r="UYU67" s="153"/>
      <c r="UYV67" s="153"/>
      <c r="UYW67" s="153"/>
      <c r="UYX67" s="153"/>
      <c r="UYY67" s="153"/>
      <c r="UYZ67" s="153"/>
      <c r="UZA67" s="153"/>
      <c r="UZB67" s="153"/>
      <c r="UZC67" s="153"/>
      <c r="UZD67" s="153"/>
      <c r="UZE67" s="153"/>
      <c r="UZF67" s="153"/>
      <c r="UZG67" s="153"/>
      <c r="UZH67" s="153"/>
      <c r="UZI67" s="153"/>
      <c r="UZJ67" s="153"/>
      <c r="UZK67" s="153"/>
      <c r="UZL67" s="153"/>
      <c r="UZM67" s="153"/>
      <c r="UZN67" s="153"/>
      <c r="UZO67" s="153"/>
      <c r="UZP67" s="153"/>
      <c r="UZQ67" s="153"/>
      <c r="UZR67" s="153"/>
      <c r="UZS67" s="153"/>
      <c r="UZT67" s="153"/>
      <c r="UZU67" s="153"/>
      <c r="UZV67" s="153"/>
      <c r="UZW67" s="153"/>
      <c r="UZX67" s="153"/>
      <c r="UZY67" s="153"/>
      <c r="UZZ67" s="153"/>
      <c r="VAA67" s="153"/>
      <c r="VAB67" s="153"/>
      <c r="VAC67" s="153"/>
      <c r="VAD67" s="153"/>
      <c r="VAE67" s="153"/>
      <c r="VAF67" s="153"/>
      <c r="VAG67" s="153"/>
      <c r="VAH67" s="153"/>
      <c r="VAI67" s="153"/>
      <c r="VAJ67" s="153"/>
      <c r="VAK67" s="153"/>
      <c r="VAL67" s="153"/>
      <c r="VAM67" s="153"/>
      <c r="VAN67" s="153"/>
      <c r="VAO67" s="153"/>
      <c r="VAP67" s="153"/>
      <c r="VAQ67" s="153"/>
      <c r="VAR67" s="153"/>
      <c r="VAS67" s="153"/>
      <c r="VAT67" s="153"/>
      <c r="VAU67" s="153"/>
      <c r="VAV67" s="153"/>
      <c r="VAW67" s="153"/>
      <c r="VAX67" s="153"/>
      <c r="VAY67" s="153"/>
      <c r="VAZ67" s="153"/>
      <c r="VBA67" s="153"/>
      <c r="VBB67" s="153"/>
      <c r="VBC67" s="153"/>
      <c r="VBD67" s="153"/>
      <c r="VBE67" s="153"/>
      <c r="VBF67" s="153"/>
      <c r="VBG67" s="153"/>
      <c r="VBH67" s="153"/>
      <c r="VBI67" s="153"/>
      <c r="VBJ67" s="153"/>
      <c r="VBK67" s="153"/>
      <c r="VBL67" s="153"/>
      <c r="VBM67" s="153"/>
      <c r="VBN67" s="153"/>
      <c r="VBO67" s="153"/>
      <c r="VBP67" s="153"/>
      <c r="VBQ67" s="153"/>
      <c r="VBR67" s="153"/>
      <c r="VBS67" s="153"/>
      <c r="VBT67" s="153"/>
      <c r="VBU67" s="153"/>
      <c r="VBV67" s="153"/>
      <c r="VBW67" s="153"/>
      <c r="VBX67" s="153"/>
      <c r="VBY67" s="153"/>
      <c r="VBZ67" s="153"/>
      <c r="VCA67" s="153"/>
      <c r="VCB67" s="153"/>
      <c r="VCC67" s="153"/>
      <c r="VCD67" s="153"/>
      <c r="VCE67" s="153"/>
      <c r="VCF67" s="153"/>
      <c r="VCG67" s="153"/>
      <c r="VCH67" s="153"/>
      <c r="VCI67" s="153"/>
      <c r="VCJ67" s="153"/>
      <c r="VCK67" s="153"/>
      <c r="VCL67" s="153"/>
      <c r="VCM67" s="153"/>
      <c r="VCN67" s="153"/>
      <c r="VCO67" s="153"/>
      <c r="VCP67" s="153"/>
      <c r="VCQ67" s="153"/>
      <c r="VCR67" s="153"/>
      <c r="VCS67" s="153"/>
      <c r="VCT67" s="153"/>
      <c r="VCU67" s="153"/>
      <c r="VCV67" s="153"/>
      <c r="VCW67" s="153"/>
      <c r="VCX67" s="153"/>
      <c r="VCY67" s="153"/>
      <c r="VCZ67" s="153"/>
      <c r="VDA67" s="153"/>
      <c r="VDB67" s="153"/>
      <c r="VDC67" s="153"/>
      <c r="VDD67" s="153"/>
      <c r="VDE67" s="153"/>
      <c r="VDF67" s="153"/>
      <c r="VDG67" s="153"/>
      <c r="VDH67" s="153"/>
      <c r="VDI67" s="153"/>
      <c r="VDJ67" s="153"/>
      <c r="VDK67" s="153"/>
      <c r="VDL67" s="153"/>
      <c r="VDM67" s="153"/>
      <c r="VDN67" s="153"/>
      <c r="VDO67" s="153"/>
      <c r="VDP67" s="153"/>
      <c r="VDQ67" s="153"/>
      <c r="VDR67" s="153"/>
      <c r="VDS67" s="153"/>
      <c r="VDT67" s="153"/>
      <c r="VDU67" s="153"/>
      <c r="VDV67" s="153"/>
      <c r="VDW67" s="153"/>
      <c r="VDX67" s="153"/>
      <c r="VDY67" s="153"/>
      <c r="VDZ67" s="153"/>
      <c r="VEA67" s="153"/>
      <c r="VEB67" s="153"/>
      <c r="VEC67" s="153"/>
      <c r="VED67" s="153"/>
      <c r="VEE67" s="153"/>
      <c r="VEF67" s="153"/>
      <c r="VEG67" s="153"/>
      <c r="VEH67" s="153"/>
      <c r="VEI67" s="153"/>
      <c r="VEJ67" s="153"/>
      <c r="VEK67" s="153"/>
      <c r="VEL67" s="153"/>
      <c r="VEM67" s="153"/>
      <c r="VEN67" s="153"/>
      <c r="VEO67" s="153"/>
      <c r="VEP67" s="153"/>
      <c r="VEQ67" s="153"/>
      <c r="VER67" s="153"/>
      <c r="VES67" s="153"/>
      <c r="VET67" s="153"/>
      <c r="VEU67" s="153"/>
      <c r="VEV67" s="153"/>
      <c r="VEW67" s="153"/>
      <c r="VEX67" s="153"/>
      <c r="VEY67" s="153"/>
      <c r="VEZ67" s="153"/>
      <c r="VFA67" s="153"/>
      <c r="VFB67" s="153"/>
      <c r="VFC67" s="153"/>
      <c r="VFD67" s="153"/>
      <c r="VFE67" s="153"/>
      <c r="VFF67" s="153"/>
      <c r="VFG67" s="153"/>
      <c r="VFH67" s="153"/>
      <c r="VFI67" s="153"/>
      <c r="VFJ67" s="153"/>
      <c r="VFK67" s="153"/>
      <c r="VFL67" s="153"/>
      <c r="VFM67" s="153"/>
      <c r="VFN67" s="153"/>
      <c r="VFO67" s="153"/>
      <c r="VFP67" s="153"/>
      <c r="VFQ67" s="153"/>
      <c r="VFR67" s="153"/>
      <c r="VFS67" s="153"/>
      <c r="VFT67" s="153"/>
      <c r="VFU67" s="153"/>
      <c r="VFV67" s="153"/>
      <c r="VFW67" s="153"/>
      <c r="VFX67" s="153"/>
      <c r="VFY67" s="153"/>
      <c r="VFZ67" s="153"/>
      <c r="VGA67" s="153"/>
      <c r="VGB67" s="153"/>
      <c r="VGC67" s="153"/>
      <c r="VGD67" s="153"/>
      <c r="VGE67" s="153"/>
      <c r="VGF67" s="153"/>
      <c r="VGG67" s="153"/>
      <c r="VGH67" s="153"/>
      <c r="VGI67" s="153"/>
      <c r="VGJ67" s="153"/>
      <c r="VGK67" s="153"/>
      <c r="VGL67" s="153"/>
      <c r="VGM67" s="153"/>
      <c r="VGN67" s="153"/>
      <c r="VGO67" s="153"/>
      <c r="VGP67" s="153"/>
      <c r="VGQ67" s="153"/>
      <c r="VGR67" s="153"/>
      <c r="VGS67" s="153"/>
      <c r="VGT67" s="153"/>
      <c r="VGU67" s="153"/>
      <c r="VGV67" s="153"/>
      <c r="VGW67" s="153"/>
      <c r="VGX67" s="153"/>
      <c r="VGY67" s="153"/>
      <c r="VGZ67" s="153"/>
      <c r="VHA67" s="153"/>
      <c r="VHB67" s="153"/>
      <c r="VHC67" s="153"/>
      <c r="VHD67" s="153"/>
      <c r="VHE67" s="153"/>
      <c r="VHF67" s="153"/>
      <c r="VHG67" s="153"/>
      <c r="VHH67" s="153"/>
      <c r="VHI67" s="153"/>
      <c r="VHJ67" s="153"/>
      <c r="VHK67" s="153"/>
      <c r="VHL67" s="153"/>
      <c r="VHM67" s="153"/>
      <c r="VHN67" s="153"/>
      <c r="VHO67" s="153"/>
      <c r="VHP67" s="153"/>
      <c r="VHQ67" s="153"/>
      <c r="VHR67" s="153"/>
      <c r="VHS67" s="153"/>
      <c r="VHT67" s="153"/>
      <c r="VHU67" s="153"/>
      <c r="VHV67" s="153"/>
      <c r="VHW67" s="153"/>
      <c r="VHX67" s="153"/>
      <c r="VHY67" s="153"/>
      <c r="VHZ67" s="153"/>
      <c r="VIA67" s="153"/>
      <c r="VIB67" s="153"/>
      <c r="VIC67" s="153"/>
      <c r="VID67" s="153"/>
      <c r="VIE67" s="153"/>
      <c r="VIF67" s="153"/>
      <c r="VIG67" s="153"/>
      <c r="VIH67" s="153"/>
      <c r="VII67" s="153"/>
      <c r="VIJ67" s="153"/>
      <c r="VIK67" s="153"/>
      <c r="VIL67" s="153"/>
      <c r="VIM67" s="153"/>
      <c r="VIN67" s="153"/>
      <c r="VIO67" s="153"/>
      <c r="VIP67" s="153"/>
      <c r="VIQ67" s="153"/>
      <c r="VIR67" s="153"/>
      <c r="VIS67" s="153"/>
      <c r="VIT67" s="153"/>
      <c r="VIU67" s="153"/>
      <c r="VIV67" s="153"/>
      <c r="VIW67" s="153"/>
      <c r="VIX67" s="153"/>
      <c r="VIY67" s="153"/>
      <c r="VIZ67" s="153"/>
      <c r="VJA67" s="153"/>
      <c r="VJB67" s="153"/>
      <c r="VJC67" s="153"/>
      <c r="VJD67" s="153"/>
      <c r="VJE67" s="153"/>
      <c r="VJF67" s="153"/>
      <c r="VJG67" s="153"/>
      <c r="VJH67" s="153"/>
      <c r="VJI67" s="153"/>
      <c r="VJJ67" s="153"/>
      <c r="VJK67" s="153"/>
      <c r="VJL67" s="153"/>
      <c r="VJM67" s="153"/>
      <c r="VJN67" s="153"/>
      <c r="VJO67" s="153"/>
      <c r="VJP67" s="153"/>
      <c r="VJQ67" s="153"/>
      <c r="VJR67" s="153"/>
      <c r="VJS67" s="153"/>
      <c r="VJT67" s="153"/>
      <c r="VJU67" s="153"/>
      <c r="VJV67" s="153"/>
      <c r="VJW67" s="153"/>
      <c r="VJX67" s="153"/>
      <c r="VJY67" s="153"/>
      <c r="VJZ67" s="153"/>
      <c r="VKA67" s="153"/>
      <c r="VKB67" s="153"/>
      <c r="VKC67" s="153"/>
      <c r="VKD67" s="153"/>
      <c r="VKE67" s="153"/>
      <c r="VKF67" s="153"/>
      <c r="VKG67" s="153"/>
      <c r="VKH67" s="153"/>
      <c r="VKI67" s="153"/>
      <c r="VKJ67" s="153"/>
      <c r="VKK67" s="153"/>
      <c r="VKL67" s="153"/>
      <c r="VKM67" s="153"/>
      <c r="VKN67" s="153"/>
      <c r="VKO67" s="153"/>
      <c r="VKP67" s="153"/>
      <c r="VKQ67" s="153"/>
      <c r="VKR67" s="153"/>
      <c r="VKS67" s="153"/>
      <c r="VKT67" s="153"/>
      <c r="VKU67" s="153"/>
      <c r="VKV67" s="153"/>
      <c r="VKW67" s="153"/>
      <c r="VKX67" s="153"/>
      <c r="VKY67" s="153"/>
      <c r="VKZ67" s="153"/>
      <c r="VLA67" s="153"/>
      <c r="VLB67" s="153"/>
      <c r="VLC67" s="153"/>
      <c r="VLD67" s="153"/>
      <c r="VLE67" s="153"/>
      <c r="VLF67" s="153"/>
      <c r="VLG67" s="153"/>
      <c r="VLH67" s="153"/>
      <c r="VLI67" s="153"/>
      <c r="VLJ67" s="153"/>
      <c r="VLK67" s="153"/>
      <c r="VLL67" s="153"/>
      <c r="VLM67" s="153"/>
      <c r="VLN67" s="153"/>
      <c r="VLO67" s="153"/>
      <c r="VLP67" s="153"/>
      <c r="VLQ67" s="153"/>
      <c r="VLR67" s="153"/>
      <c r="VLS67" s="153"/>
      <c r="VLT67" s="153"/>
      <c r="VLU67" s="153"/>
      <c r="VLV67" s="153"/>
      <c r="VLW67" s="153"/>
      <c r="VLX67" s="153"/>
      <c r="VLY67" s="153"/>
      <c r="VLZ67" s="153"/>
      <c r="VMA67" s="153"/>
      <c r="VMB67" s="153"/>
      <c r="VMC67" s="153"/>
      <c r="VMD67" s="153"/>
      <c r="VME67" s="153"/>
      <c r="VMF67" s="153"/>
      <c r="VMG67" s="153"/>
      <c r="VMH67" s="153"/>
      <c r="VMI67" s="153"/>
      <c r="VMJ67" s="153"/>
      <c r="VMK67" s="153"/>
      <c r="VML67" s="153"/>
      <c r="VMM67" s="153"/>
      <c r="VMN67" s="153"/>
      <c r="VMO67" s="153"/>
      <c r="VMP67" s="153"/>
      <c r="VMQ67" s="153"/>
      <c r="VMR67" s="153"/>
      <c r="VMS67" s="153"/>
      <c r="VMT67" s="153"/>
      <c r="VMU67" s="153"/>
      <c r="VMV67" s="153"/>
      <c r="VMW67" s="153"/>
      <c r="VMX67" s="153"/>
      <c r="VMY67" s="153"/>
      <c r="VMZ67" s="153"/>
      <c r="VNA67" s="153"/>
      <c r="VNB67" s="153"/>
      <c r="VNC67" s="153"/>
      <c r="VND67" s="153"/>
      <c r="VNE67" s="153"/>
      <c r="VNF67" s="153"/>
      <c r="VNG67" s="153"/>
      <c r="VNH67" s="153"/>
      <c r="VNI67" s="153"/>
      <c r="VNJ67" s="153"/>
      <c r="VNK67" s="153"/>
      <c r="VNL67" s="153"/>
      <c r="VNM67" s="153"/>
      <c r="VNN67" s="153"/>
      <c r="VNO67" s="153"/>
      <c r="VNP67" s="153"/>
      <c r="VNQ67" s="153"/>
      <c r="VNR67" s="153"/>
      <c r="VNS67" s="153"/>
      <c r="VNT67" s="153"/>
      <c r="VNU67" s="153"/>
      <c r="VNV67" s="153"/>
      <c r="VNW67" s="153"/>
      <c r="VNX67" s="153"/>
      <c r="VNY67" s="153"/>
      <c r="VNZ67" s="153"/>
      <c r="VOA67" s="153"/>
      <c r="VOB67" s="153"/>
      <c r="VOC67" s="153"/>
      <c r="VOD67" s="153"/>
      <c r="VOE67" s="153"/>
      <c r="VOF67" s="153"/>
      <c r="VOG67" s="153"/>
      <c r="VOH67" s="153"/>
      <c r="VOI67" s="153"/>
      <c r="VOJ67" s="153"/>
      <c r="VOK67" s="153"/>
      <c r="VOL67" s="153"/>
      <c r="VOM67" s="153"/>
      <c r="VON67" s="153"/>
      <c r="VOO67" s="153"/>
      <c r="VOP67" s="153"/>
      <c r="VOQ67" s="153"/>
      <c r="VOR67" s="153"/>
      <c r="VOS67" s="153"/>
      <c r="VOT67" s="153"/>
      <c r="VOU67" s="153"/>
      <c r="VOV67" s="153"/>
      <c r="VOW67" s="153"/>
      <c r="VOX67" s="153"/>
      <c r="VOY67" s="153"/>
      <c r="VOZ67" s="153"/>
      <c r="VPA67" s="153"/>
      <c r="VPB67" s="153"/>
      <c r="VPC67" s="153"/>
      <c r="VPD67" s="153"/>
      <c r="VPE67" s="153"/>
      <c r="VPF67" s="153"/>
      <c r="VPG67" s="153"/>
      <c r="VPH67" s="153"/>
      <c r="VPI67" s="153"/>
      <c r="VPJ67" s="153"/>
      <c r="VPK67" s="153"/>
      <c r="VPL67" s="153"/>
      <c r="VPM67" s="153"/>
      <c r="VPN67" s="153"/>
      <c r="VPO67" s="153"/>
      <c r="VPP67" s="153"/>
      <c r="VPQ67" s="153"/>
      <c r="VPR67" s="153"/>
      <c r="VPS67" s="153"/>
      <c r="VPT67" s="153"/>
      <c r="VPU67" s="153"/>
      <c r="VPV67" s="153"/>
      <c r="VPW67" s="153"/>
      <c r="VPX67" s="153"/>
      <c r="VPY67" s="153"/>
      <c r="VPZ67" s="153"/>
      <c r="VQA67" s="153"/>
      <c r="VQB67" s="153"/>
      <c r="VQC67" s="153"/>
      <c r="VQD67" s="153"/>
      <c r="VQE67" s="153"/>
      <c r="VQF67" s="153"/>
      <c r="VQG67" s="153"/>
      <c r="VQH67" s="153"/>
      <c r="VQI67" s="153"/>
      <c r="VQJ67" s="153"/>
      <c r="VQK67" s="153"/>
      <c r="VQL67" s="153"/>
      <c r="VQM67" s="153"/>
      <c r="VQN67" s="153"/>
      <c r="VQO67" s="153"/>
      <c r="VQP67" s="153"/>
      <c r="VQQ67" s="153"/>
      <c r="VQR67" s="153"/>
      <c r="VQS67" s="153"/>
      <c r="VQT67" s="153"/>
      <c r="VQU67" s="153"/>
      <c r="VQV67" s="153"/>
      <c r="VQW67" s="153"/>
      <c r="VQX67" s="153"/>
      <c r="VQY67" s="153"/>
      <c r="VQZ67" s="153"/>
      <c r="VRA67" s="153"/>
      <c r="VRB67" s="153"/>
      <c r="VRC67" s="153"/>
      <c r="VRD67" s="153"/>
      <c r="VRE67" s="153"/>
      <c r="VRF67" s="153"/>
      <c r="VRG67" s="153"/>
      <c r="VRH67" s="153"/>
      <c r="VRI67" s="153"/>
      <c r="VRJ67" s="153"/>
      <c r="VRK67" s="153"/>
      <c r="VRL67" s="153"/>
      <c r="VRM67" s="153"/>
      <c r="VRN67" s="153"/>
      <c r="VRO67" s="153"/>
      <c r="VRP67" s="153"/>
      <c r="VRQ67" s="153"/>
      <c r="VRR67" s="153"/>
      <c r="VRS67" s="153"/>
      <c r="VRT67" s="153"/>
      <c r="VRU67" s="153"/>
      <c r="VRV67" s="153"/>
      <c r="VRW67" s="153"/>
      <c r="VRX67" s="153"/>
      <c r="VRY67" s="153"/>
      <c r="VRZ67" s="153"/>
      <c r="VSA67" s="153"/>
      <c r="VSB67" s="153"/>
      <c r="VSC67" s="153"/>
      <c r="VSD67" s="153"/>
      <c r="VSE67" s="153"/>
      <c r="VSF67" s="153"/>
      <c r="VSG67" s="153"/>
      <c r="VSH67" s="153"/>
      <c r="VSI67" s="153"/>
      <c r="VSJ67" s="153"/>
      <c r="VSK67" s="153"/>
      <c r="VSL67" s="153"/>
      <c r="VSM67" s="153"/>
      <c r="VSN67" s="153"/>
      <c r="VSO67" s="153"/>
      <c r="VSP67" s="153"/>
      <c r="VSQ67" s="153"/>
      <c r="VSR67" s="153"/>
      <c r="VSS67" s="153"/>
      <c r="VST67" s="153"/>
      <c r="VSU67" s="153"/>
      <c r="VSV67" s="153"/>
      <c r="VSW67" s="153"/>
      <c r="VSX67" s="153"/>
      <c r="VSY67" s="153"/>
      <c r="VSZ67" s="153"/>
      <c r="VTA67" s="153"/>
      <c r="VTB67" s="153"/>
      <c r="VTC67" s="153"/>
      <c r="VTD67" s="153"/>
      <c r="VTE67" s="153"/>
      <c r="VTF67" s="153"/>
      <c r="VTG67" s="153"/>
      <c r="VTH67" s="153"/>
      <c r="VTI67" s="153"/>
      <c r="VTJ67" s="153"/>
      <c r="VTK67" s="153"/>
      <c r="VTL67" s="153"/>
      <c r="VTM67" s="153"/>
      <c r="VTN67" s="153"/>
      <c r="VTO67" s="153"/>
      <c r="VTP67" s="153"/>
      <c r="VTQ67" s="153"/>
      <c r="VTR67" s="153"/>
      <c r="VTS67" s="153"/>
      <c r="VTT67" s="153"/>
      <c r="VTU67" s="153"/>
      <c r="VTV67" s="153"/>
      <c r="VTW67" s="153"/>
      <c r="VTX67" s="153"/>
      <c r="VTY67" s="153"/>
      <c r="VTZ67" s="153"/>
      <c r="VUA67" s="153"/>
      <c r="VUB67" s="153"/>
      <c r="VUC67" s="153"/>
      <c r="VUD67" s="153"/>
      <c r="VUE67" s="153"/>
      <c r="VUF67" s="153"/>
      <c r="VUG67" s="153"/>
      <c r="VUH67" s="153"/>
      <c r="VUI67" s="153"/>
      <c r="VUJ67" s="153"/>
      <c r="VUK67" s="153"/>
      <c r="VUL67" s="153"/>
      <c r="VUM67" s="153"/>
      <c r="VUN67" s="153"/>
      <c r="VUO67" s="153"/>
      <c r="VUP67" s="153"/>
      <c r="VUQ67" s="153"/>
      <c r="VUR67" s="153"/>
      <c r="VUS67" s="153"/>
      <c r="VUT67" s="153"/>
      <c r="VUU67" s="153"/>
      <c r="VUV67" s="153"/>
      <c r="VUW67" s="153"/>
      <c r="VUX67" s="153"/>
      <c r="VUY67" s="153"/>
      <c r="VUZ67" s="153"/>
      <c r="VVA67" s="153"/>
      <c r="VVB67" s="153"/>
      <c r="VVC67" s="153"/>
      <c r="VVD67" s="153"/>
      <c r="VVE67" s="153"/>
      <c r="VVF67" s="153"/>
      <c r="VVG67" s="153"/>
      <c r="VVH67" s="153"/>
      <c r="VVI67" s="153"/>
      <c r="VVJ67" s="153"/>
      <c r="VVK67" s="153"/>
      <c r="VVL67" s="153"/>
      <c r="VVM67" s="153"/>
      <c r="VVN67" s="153"/>
      <c r="VVO67" s="153"/>
      <c r="VVP67" s="153"/>
      <c r="VVQ67" s="153"/>
      <c r="VVR67" s="153"/>
      <c r="VVS67" s="153"/>
      <c r="VVT67" s="153"/>
      <c r="VVU67" s="153"/>
      <c r="VVV67" s="153"/>
      <c r="VVW67" s="153"/>
      <c r="VVX67" s="153"/>
      <c r="VVY67" s="153"/>
      <c r="VVZ67" s="153"/>
      <c r="VWA67" s="153"/>
      <c r="VWB67" s="153"/>
      <c r="VWC67" s="153"/>
      <c r="VWD67" s="153"/>
      <c r="VWE67" s="153"/>
      <c r="VWF67" s="153"/>
      <c r="VWG67" s="153"/>
      <c r="VWH67" s="153"/>
      <c r="VWI67" s="153"/>
      <c r="VWJ67" s="153"/>
      <c r="VWK67" s="153"/>
      <c r="VWL67" s="153"/>
      <c r="VWM67" s="153"/>
      <c r="VWN67" s="153"/>
      <c r="VWO67" s="153"/>
      <c r="VWP67" s="153"/>
      <c r="VWQ67" s="153"/>
      <c r="VWR67" s="153"/>
      <c r="VWS67" s="153"/>
      <c r="VWT67" s="153"/>
      <c r="VWU67" s="153"/>
      <c r="VWV67" s="153"/>
      <c r="VWW67" s="153"/>
      <c r="VWX67" s="153"/>
      <c r="VWY67" s="153"/>
      <c r="VWZ67" s="153"/>
      <c r="VXA67" s="153"/>
      <c r="VXB67" s="153"/>
      <c r="VXC67" s="153"/>
      <c r="VXD67" s="153"/>
      <c r="VXE67" s="153"/>
      <c r="VXF67" s="153"/>
      <c r="VXG67" s="153"/>
      <c r="VXH67" s="153"/>
      <c r="VXI67" s="153"/>
      <c r="VXJ67" s="153"/>
      <c r="VXK67" s="153"/>
      <c r="VXL67" s="153"/>
      <c r="VXM67" s="153"/>
      <c r="VXN67" s="153"/>
      <c r="VXO67" s="153"/>
      <c r="VXP67" s="153"/>
      <c r="VXQ67" s="153"/>
      <c r="VXR67" s="153"/>
      <c r="VXS67" s="153"/>
      <c r="VXT67" s="153"/>
      <c r="VXU67" s="153"/>
      <c r="VXV67" s="153"/>
      <c r="VXW67" s="153"/>
      <c r="VXX67" s="153"/>
      <c r="VXY67" s="153"/>
      <c r="VXZ67" s="153"/>
      <c r="VYA67" s="153"/>
      <c r="VYB67" s="153"/>
      <c r="VYC67" s="153"/>
      <c r="VYD67" s="153"/>
      <c r="VYE67" s="153"/>
      <c r="VYF67" s="153"/>
      <c r="VYG67" s="153"/>
      <c r="VYH67" s="153"/>
      <c r="VYI67" s="153"/>
      <c r="VYJ67" s="153"/>
      <c r="VYK67" s="153"/>
      <c r="VYL67" s="153"/>
      <c r="VYM67" s="153"/>
      <c r="VYN67" s="153"/>
      <c r="VYO67" s="153"/>
      <c r="VYP67" s="153"/>
      <c r="VYQ67" s="153"/>
      <c r="VYR67" s="153"/>
      <c r="VYS67" s="153"/>
      <c r="VYT67" s="153"/>
      <c r="VYU67" s="153"/>
      <c r="VYV67" s="153"/>
      <c r="VYW67" s="153"/>
      <c r="VYX67" s="153"/>
      <c r="VYY67" s="153"/>
      <c r="VYZ67" s="153"/>
      <c r="VZA67" s="153"/>
      <c r="VZB67" s="153"/>
      <c r="VZC67" s="153"/>
      <c r="VZD67" s="153"/>
      <c r="VZE67" s="153"/>
      <c r="VZF67" s="153"/>
      <c r="VZG67" s="153"/>
      <c r="VZH67" s="153"/>
      <c r="VZI67" s="153"/>
      <c r="VZJ67" s="153"/>
      <c r="VZK67" s="153"/>
      <c r="VZL67" s="153"/>
      <c r="VZM67" s="153"/>
      <c r="VZN67" s="153"/>
      <c r="VZO67" s="153"/>
      <c r="VZP67" s="153"/>
      <c r="VZQ67" s="153"/>
      <c r="VZR67" s="153"/>
      <c r="VZS67" s="153"/>
      <c r="VZT67" s="153"/>
      <c r="VZU67" s="153"/>
      <c r="VZV67" s="153"/>
      <c r="VZW67" s="153"/>
      <c r="VZX67" s="153"/>
      <c r="VZY67" s="153"/>
      <c r="VZZ67" s="153"/>
      <c r="WAA67" s="153"/>
      <c r="WAB67" s="153"/>
      <c r="WAC67" s="153"/>
      <c r="WAD67" s="153"/>
      <c r="WAE67" s="153"/>
      <c r="WAF67" s="153"/>
      <c r="WAG67" s="153"/>
      <c r="WAH67" s="153"/>
      <c r="WAI67" s="153"/>
      <c r="WAJ67" s="153"/>
      <c r="WAK67" s="153"/>
      <c r="WAL67" s="153"/>
      <c r="WAM67" s="153"/>
      <c r="WAN67" s="153"/>
      <c r="WAO67" s="153"/>
      <c r="WAP67" s="153"/>
      <c r="WAQ67" s="153"/>
      <c r="WAR67" s="153"/>
      <c r="WAS67" s="153"/>
      <c r="WAT67" s="153"/>
      <c r="WAU67" s="153"/>
      <c r="WAV67" s="153"/>
      <c r="WAW67" s="153"/>
      <c r="WAX67" s="153"/>
      <c r="WAY67" s="153"/>
      <c r="WAZ67" s="153"/>
      <c r="WBA67" s="153"/>
      <c r="WBB67" s="153"/>
      <c r="WBC67" s="153"/>
      <c r="WBD67" s="153"/>
      <c r="WBE67" s="153"/>
      <c r="WBF67" s="153"/>
      <c r="WBG67" s="153"/>
      <c r="WBH67" s="153"/>
      <c r="WBI67" s="153"/>
      <c r="WBJ67" s="153"/>
      <c r="WBK67" s="153"/>
      <c r="WBL67" s="153"/>
      <c r="WBM67" s="153"/>
      <c r="WBN67" s="153"/>
      <c r="WBO67" s="153"/>
      <c r="WBP67" s="153"/>
      <c r="WBQ67" s="153"/>
      <c r="WBR67" s="153"/>
      <c r="WBS67" s="153"/>
      <c r="WBT67" s="153"/>
      <c r="WBU67" s="153"/>
      <c r="WBV67" s="153"/>
      <c r="WBW67" s="153"/>
      <c r="WBX67" s="153"/>
      <c r="WBY67" s="153"/>
      <c r="WBZ67" s="153"/>
      <c r="WCA67" s="153"/>
      <c r="WCB67" s="153"/>
      <c r="WCC67" s="153"/>
      <c r="WCD67" s="153"/>
      <c r="WCE67" s="153"/>
      <c r="WCF67" s="153"/>
      <c r="WCG67" s="153"/>
      <c r="WCH67" s="153"/>
      <c r="WCI67" s="153"/>
      <c r="WCJ67" s="153"/>
      <c r="WCK67" s="153"/>
      <c r="WCL67" s="153"/>
      <c r="WCM67" s="153"/>
      <c r="WCN67" s="153"/>
      <c r="WCO67" s="153"/>
      <c r="WCP67" s="153"/>
      <c r="WCQ67" s="153"/>
      <c r="WCR67" s="153"/>
      <c r="WCS67" s="153"/>
      <c r="WCT67" s="153"/>
      <c r="WCU67" s="153"/>
      <c r="WCV67" s="153"/>
      <c r="WCW67" s="153"/>
      <c r="WCX67" s="153"/>
      <c r="WCY67" s="153"/>
      <c r="WCZ67" s="153"/>
      <c r="WDA67" s="153"/>
      <c r="WDB67" s="153"/>
      <c r="WDC67" s="153"/>
      <c r="WDD67" s="153"/>
      <c r="WDE67" s="153"/>
      <c r="WDF67" s="153"/>
      <c r="WDG67" s="153"/>
      <c r="WDH67" s="153"/>
      <c r="WDI67" s="153"/>
      <c r="WDJ67" s="153"/>
      <c r="WDK67" s="153"/>
      <c r="WDL67" s="153"/>
      <c r="WDM67" s="153"/>
      <c r="WDN67" s="153"/>
      <c r="WDO67" s="153"/>
      <c r="WDP67" s="153"/>
      <c r="WDQ67" s="153"/>
      <c r="WDR67" s="153"/>
      <c r="WDS67" s="153"/>
      <c r="WDT67" s="153"/>
      <c r="WDU67" s="153"/>
      <c r="WDV67" s="153"/>
      <c r="WDW67" s="153"/>
      <c r="WDX67" s="153"/>
      <c r="WDY67" s="153"/>
      <c r="WDZ67" s="153"/>
      <c r="WEA67" s="153"/>
      <c r="WEB67" s="153"/>
      <c r="WEC67" s="153"/>
      <c r="WED67" s="153"/>
      <c r="WEE67" s="153"/>
      <c r="WEF67" s="153"/>
      <c r="WEG67" s="153"/>
      <c r="WEH67" s="153"/>
      <c r="WEI67" s="153"/>
      <c r="WEJ67" s="153"/>
      <c r="WEK67" s="153"/>
      <c r="WEL67" s="153"/>
      <c r="WEM67" s="153"/>
      <c r="WEN67" s="153"/>
      <c r="WEO67" s="153"/>
      <c r="WEP67" s="153"/>
      <c r="WEQ67" s="153"/>
      <c r="WER67" s="153"/>
      <c r="WES67" s="153"/>
      <c r="WET67" s="153"/>
      <c r="WEU67" s="153"/>
      <c r="WEV67" s="153"/>
      <c r="WEW67" s="153"/>
      <c r="WEX67" s="153"/>
      <c r="WEY67" s="153"/>
      <c r="WEZ67" s="153"/>
      <c r="WFA67" s="153"/>
      <c r="WFB67" s="153"/>
      <c r="WFC67" s="153"/>
      <c r="WFD67" s="153"/>
      <c r="WFE67" s="153"/>
      <c r="WFF67" s="153"/>
      <c r="WFG67" s="153"/>
      <c r="WFH67" s="153"/>
      <c r="WFI67" s="153"/>
      <c r="WFJ67" s="153"/>
      <c r="WFK67" s="153"/>
      <c r="WFL67" s="153"/>
      <c r="WFM67" s="153"/>
      <c r="WFN67" s="153"/>
      <c r="WFO67" s="153"/>
      <c r="WFP67" s="153"/>
      <c r="WFQ67" s="153"/>
      <c r="WFR67" s="153"/>
      <c r="WFS67" s="153"/>
      <c r="WFT67" s="153"/>
      <c r="WFU67" s="153"/>
      <c r="WFV67" s="153"/>
      <c r="WFW67" s="153"/>
      <c r="WFX67" s="153"/>
      <c r="WFY67" s="153"/>
      <c r="WFZ67" s="153"/>
      <c r="WGA67" s="153"/>
      <c r="WGB67" s="153"/>
      <c r="WGC67" s="153"/>
      <c r="WGD67" s="153"/>
      <c r="WGE67" s="153"/>
      <c r="WGF67" s="153"/>
      <c r="WGG67" s="153"/>
      <c r="WGH67" s="153"/>
      <c r="WGI67" s="153"/>
      <c r="WGJ67" s="153"/>
      <c r="WGK67" s="153"/>
      <c r="WGL67" s="153"/>
      <c r="WGM67" s="153"/>
      <c r="WGN67" s="153"/>
      <c r="WGO67" s="153"/>
      <c r="WGP67" s="153"/>
      <c r="WGQ67" s="153"/>
      <c r="WGR67" s="153"/>
      <c r="WGS67" s="153"/>
      <c r="WGT67" s="153"/>
      <c r="WGU67" s="153"/>
      <c r="WGV67" s="153"/>
      <c r="WGW67" s="153"/>
      <c r="WGX67" s="153"/>
      <c r="WGY67" s="153"/>
      <c r="WGZ67" s="153"/>
      <c r="WHA67" s="153"/>
      <c r="WHB67" s="153"/>
      <c r="WHC67" s="153"/>
      <c r="WHD67" s="153"/>
      <c r="WHE67" s="153"/>
      <c r="WHF67" s="153"/>
      <c r="WHG67" s="153"/>
      <c r="WHH67" s="153"/>
      <c r="WHI67" s="153"/>
      <c r="WHJ67" s="153"/>
      <c r="WHK67" s="153"/>
      <c r="WHL67" s="153"/>
      <c r="WHM67" s="153"/>
      <c r="WHN67" s="153"/>
      <c r="WHO67" s="153"/>
      <c r="WHP67" s="153"/>
      <c r="WHQ67" s="153"/>
      <c r="WHR67" s="153"/>
      <c r="WHS67" s="153"/>
      <c r="WHT67" s="153"/>
      <c r="WHU67" s="153"/>
      <c r="WHV67" s="153"/>
      <c r="WHW67" s="153"/>
      <c r="WHX67" s="153"/>
      <c r="WHY67" s="153"/>
      <c r="WHZ67" s="153"/>
      <c r="WIA67" s="153"/>
      <c r="WIB67" s="153"/>
      <c r="WIC67" s="153"/>
      <c r="WID67" s="153"/>
      <c r="WIE67" s="153"/>
      <c r="WIF67" s="153"/>
      <c r="WIG67" s="153"/>
      <c r="WIH67" s="153"/>
      <c r="WII67" s="153"/>
      <c r="WIJ67" s="153"/>
      <c r="WIK67" s="153"/>
      <c r="WIL67" s="153"/>
      <c r="WIM67" s="153"/>
      <c r="WIN67" s="153"/>
      <c r="WIO67" s="153"/>
      <c r="WIP67" s="153"/>
      <c r="WIQ67" s="153"/>
      <c r="WIR67" s="153"/>
      <c r="WIS67" s="153"/>
      <c r="WIT67" s="153"/>
      <c r="WIU67" s="153"/>
      <c r="WIV67" s="153"/>
      <c r="WIW67" s="153"/>
      <c r="WIX67" s="153"/>
      <c r="WIY67" s="153"/>
      <c r="WIZ67" s="153"/>
      <c r="WJA67" s="153"/>
      <c r="WJB67" s="153"/>
      <c r="WJC67" s="153"/>
      <c r="WJD67" s="153"/>
      <c r="WJE67" s="153"/>
      <c r="WJF67" s="153"/>
      <c r="WJG67" s="153"/>
      <c r="WJH67" s="153"/>
      <c r="WJI67" s="153"/>
      <c r="WJJ67" s="153"/>
      <c r="WJK67" s="153"/>
      <c r="WJL67" s="153"/>
      <c r="WJM67" s="153"/>
      <c r="WJN67" s="153"/>
      <c r="WJO67" s="153"/>
      <c r="WJP67" s="153"/>
      <c r="WJQ67" s="153"/>
      <c r="WJR67" s="153"/>
      <c r="WJS67" s="153"/>
      <c r="WJT67" s="153"/>
      <c r="WJU67" s="153"/>
      <c r="WJV67" s="153"/>
      <c r="WJW67" s="153"/>
      <c r="WJX67" s="153"/>
      <c r="WJY67" s="153"/>
      <c r="WJZ67" s="153"/>
      <c r="WKA67" s="153"/>
      <c r="WKB67" s="153"/>
      <c r="WKC67" s="153"/>
      <c r="WKD67" s="153"/>
      <c r="WKE67" s="153"/>
      <c r="WKF67" s="153"/>
      <c r="WKG67" s="153"/>
      <c r="WKH67" s="153"/>
      <c r="WKI67" s="153"/>
      <c r="WKJ67" s="153"/>
      <c r="WKK67" s="153"/>
      <c r="WKL67" s="153"/>
      <c r="WKM67" s="153"/>
      <c r="WKN67" s="153"/>
      <c r="WKO67" s="153"/>
      <c r="WKP67" s="153"/>
      <c r="WKQ67" s="153"/>
      <c r="WKR67" s="153"/>
      <c r="WKS67" s="153"/>
      <c r="WKT67" s="153"/>
      <c r="WKU67" s="153"/>
      <c r="WKV67" s="153"/>
      <c r="WKW67" s="153"/>
      <c r="WKX67" s="153"/>
      <c r="WKY67" s="153"/>
      <c r="WKZ67" s="153"/>
      <c r="WLA67" s="153"/>
      <c r="WLB67" s="153"/>
      <c r="WLC67" s="153"/>
      <c r="WLD67" s="153"/>
      <c r="WLE67" s="153"/>
      <c r="WLF67" s="153"/>
      <c r="WLG67" s="153"/>
      <c r="WLH67" s="153"/>
      <c r="WLI67" s="153"/>
      <c r="WLJ67" s="153"/>
      <c r="WLK67" s="153"/>
      <c r="WLL67" s="153"/>
      <c r="WLM67" s="153"/>
      <c r="WLN67" s="153"/>
      <c r="WLO67" s="153"/>
      <c r="WLP67" s="153"/>
      <c r="WLQ67" s="153"/>
      <c r="WLR67" s="153"/>
      <c r="WLS67" s="153"/>
      <c r="WLT67" s="153"/>
      <c r="WLU67" s="153"/>
      <c r="WLV67" s="153"/>
      <c r="WLW67" s="153"/>
      <c r="WLX67" s="153"/>
      <c r="WLY67" s="153"/>
      <c r="WLZ67" s="153"/>
      <c r="WMA67" s="153"/>
      <c r="WMB67" s="153"/>
      <c r="WMC67" s="153"/>
      <c r="WMD67" s="153"/>
      <c r="WME67" s="153"/>
      <c r="WMF67" s="153"/>
      <c r="WMG67" s="153"/>
      <c r="WMH67" s="153"/>
      <c r="WMI67" s="153"/>
      <c r="WMJ67" s="153"/>
      <c r="WMK67" s="153"/>
      <c r="WML67" s="153"/>
      <c r="WMM67" s="153"/>
      <c r="WMN67" s="153"/>
      <c r="WMO67" s="153"/>
      <c r="WMP67" s="153"/>
      <c r="WMQ67" s="153"/>
      <c r="WMR67" s="153"/>
      <c r="WMS67" s="153"/>
      <c r="WMT67" s="153"/>
      <c r="WMU67" s="153"/>
      <c r="WMV67" s="153"/>
      <c r="WMW67" s="153"/>
      <c r="WMX67" s="153"/>
      <c r="WMY67" s="153"/>
      <c r="WMZ67" s="153"/>
      <c r="WNA67" s="153"/>
      <c r="WNB67" s="153"/>
      <c r="WNC67" s="153"/>
      <c r="WND67" s="153"/>
      <c r="WNE67" s="153"/>
      <c r="WNF67" s="153"/>
      <c r="WNG67" s="153"/>
      <c r="WNH67" s="153"/>
      <c r="WNI67" s="153"/>
      <c r="WNJ67" s="153"/>
      <c r="WNK67" s="153"/>
      <c r="WNL67" s="153"/>
      <c r="WNM67" s="153"/>
      <c r="WNN67" s="153"/>
      <c r="WNO67" s="153"/>
      <c r="WNP67" s="153"/>
      <c r="WNQ67" s="153"/>
      <c r="WNR67" s="153"/>
      <c r="WNS67" s="153"/>
      <c r="WNT67" s="153"/>
      <c r="WNU67" s="153"/>
      <c r="WNV67" s="153"/>
      <c r="WNW67" s="153"/>
      <c r="WNX67" s="153"/>
      <c r="WNY67" s="153"/>
      <c r="WNZ67" s="153"/>
      <c r="WOA67" s="153"/>
      <c r="WOB67" s="153"/>
      <c r="WOC67" s="153"/>
      <c r="WOD67" s="153"/>
      <c r="WOE67" s="153"/>
      <c r="WOF67" s="153"/>
      <c r="WOG67" s="153"/>
      <c r="WOH67" s="153"/>
      <c r="WOI67" s="153"/>
      <c r="WOJ67" s="153"/>
      <c r="WOK67" s="153"/>
      <c r="WOL67" s="153"/>
      <c r="WOM67" s="153"/>
      <c r="WON67" s="153"/>
      <c r="WOO67" s="153"/>
      <c r="WOP67" s="153"/>
      <c r="WOQ67" s="153"/>
      <c r="WOR67" s="153"/>
      <c r="WOS67" s="153"/>
      <c r="WOT67" s="153"/>
      <c r="WOU67" s="153"/>
      <c r="WOV67" s="153"/>
      <c r="WOW67" s="153"/>
      <c r="WOX67" s="153"/>
      <c r="WOY67" s="153"/>
      <c r="WOZ67" s="153"/>
      <c r="WPA67" s="153"/>
      <c r="WPB67" s="153"/>
      <c r="WPC67" s="153"/>
      <c r="WPD67" s="153"/>
      <c r="WPE67" s="153"/>
      <c r="WPF67" s="153"/>
      <c r="WPG67" s="153"/>
      <c r="WPH67" s="153"/>
      <c r="WPI67" s="153"/>
      <c r="WPJ67" s="153"/>
      <c r="WPK67" s="153"/>
      <c r="WPL67" s="153"/>
      <c r="WPM67" s="153"/>
      <c r="WPN67" s="153"/>
      <c r="WPO67" s="153"/>
      <c r="WPP67" s="153"/>
      <c r="WPQ67" s="153"/>
      <c r="WPR67" s="153"/>
      <c r="WPS67" s="153"/>
      <c r="WPT67" s="153"/>
      <c r="WPU67" s="153"/>
      <c r="WPV67" s="153"/>
      <c r="WPW67" s="153"/>
      <c r="WPX67" s="153"/>
      <c r="WPY67" s="153"/>
      <c r="WPZ67" s="153"/>
      <c r="WQA67" s="153"/>
      <c r="WQB67" s="153"/>
      <c r="WQC67" s="153"/>
      <c r="WQD67" s="153"/>
      <c r="WQE67" s="153"/>
      <c r="WQF67" s="153"/>
      <c r="WQG67" s="153"/>
      <c r="WQH67" s="153"/>
      <c r="WQI67" s="153"/>
      <c r="WQJ67" s="153"/>
      <c r="WQK67" s="153"/>
      <c r="WQL67" s="153"/>
      <c r="WQM67" s="153"/>
      <c r="WQN67" s="153"/>
      <c r="WQO67" s="153"/>
      <c r="WQP67" s="153"/>
      <c r="WQQ67" s="153"/>
      <c r="WQR67" s="153"/>
      <c r="WQS67" s="153"/>
      <c r="WQT67" s="153"/>
      <c r="WQU67" s="153"/>
      <c r="WQV67" s="153"/>
      <c r="WQW67" s="153"/>
      <c r="WQX67" s="153"/>
      <c r="WQY67" s="153"/>
      <c r="WQZ67" s="153"/>
      <c r="WRA67" s="153"/>
      <c r="WRB67" s="153"/>
      <c r="WRC67" s="153"/>
      <c r="WRD67" s="153"/>
      <c r="WRE67" s="153"/>
      <c r="WRF67" s="153"/>
      <c r="WRG67" s="153"/>
      <c r="WRH67" s="153"/>
      <c r="WRI67" s="153"/>
      <c r="WRJ67" s="153"/>
      <c r="WRK67" s="153"/>
      <c r="WRL67" s="153"/>
      <c r="WRM67" s="153"/>
      <c r="WRN67" s="153"/>
      <c r="WRO67" s="153"/>
      <c r="WRP67" s="153"/>
      <c r="WRQ67" s="153"/>
      <c r="WRR67" s="153"/>
      <c r="WRS67" s="153"/>
      <c r="WRT67" s="153"/>
      <c r="WRU67" s="153"/>
      <c r="WRV67" s="153"/>
      <c r="WRW67" s="153"/>
      <c r="WRX67" s="153"/>
      <c r="WRY67" s="153"/>
      <c r="WRZ67" s="153"/>
      <c r="WSA67" s="153"/>
      <c r="WSB67" s="153"/>
      <c r="WSC67" s="153"/>
      <c r="WSD67" s="153"/>
      <c r="WSE67" s="153"/>
      <c r="WSF67" s="153"/>
      <c r="WSG67" s="153"/>
      <c r="WSH67" s="153"/>
      <c r="WSI67" s="153"/>
      <c r="WSJ67" s="153"/>
      <c r="WSK67" s="153"/>
      <c r="WSL67" s="153"/>
      <c r="WSM67" s="153"/>
      <c r="WSN67" s="153"/>
      <c r="WSO67" s="153"/>
      <c r="WSP67" s="153"/>
      <c r="WSQ67" s="153"/>
      <c r="WSR67" s="153"/>
      <c r="WSS67" s="153"/>
      <c r="WST67" s="153"/>
      <c r="WSU67" s="153"/>
      <c r="WSV67" s="153"/>
      <c r="WSW67" s="153"/>
      <c r="WSX67" s="153"/>
      <c r="WSY67" s="153"/>
      <c r="WSZ67" s="153"/>
      <c r="WTA67" s="153"/>
      <c r="WTB67" s="153"/>
      <c r="WTC67" s="153"/>
      <c r="WTD67" s="153"/>
      <c r="WTE67" s="153"/>
      <c r="WTF67" s="153"/>
      <c r="WTG67" s="153"/>
      <c r="WTH67" s="153"/>
      <c r="WTI67" s="153"/>
      <c r="WTJ67" s="153"/>
      <c r="WTK67" s="153"/>
      <c r="WTL67" s="153"/>
      <c r="WTM67" s="153"/>
      <c r="WTN67" s="153"/>
      <c r="WTO67" s="153"/>
      <c r="WTP67" s="153"/>
      <c r="WTQ67" s="153"/>
      <c r="WTR67" s="153"/>
      <c r="WTS67" s="153"/>
      <c r="WTT67" s="153"/>
      <c r="WTU67" s="153"/>
      <c r="WTV67" s="153"/>
      <c r="WTW67" s="153"/>
      <c r="WTX67" s="153"/>
      <c r="WTY67" s="153"/>
      <c r="WTZ67" s="153"/>
      <c r="WUA67" s="153"/>
      <c r="WUB67" s="153"/>
      <c r="WUC67" s="153"/>
      <c r="WUD67" s="153"/>
      <c r="WUE67" s="153"/>
      <c r="WUF67" s="153"/>
      <c r="WUG67" s="153"/>
      <c r="WUH67" s="153"/>
      <c r="WUI67" s="153"/>
      <c r="WUJ67" s="153"/>
      <c r="WUK67" s="153"/>
      <c r="WUL67" s="153"/>
      <c r="WUM67" s="153"/>
      <c r="WUN67" s="153"/>
      <c r="WUO67" s="153"/>
      <c r="WUP67" s="153"/>
      <c r="WUQ67" s="153"/>
      <c r="WUR67" s="153"/>
      <c r="WUS67" s="153"/>
      <c r="WUT67" s="153"/>
      <c r="WUU67" s="153"/>
      <c r="WUV67" s="153"/>
      <c r="WUW67" s="153"/>
      <c r="WUX67" s="153"/>
      <c r="WUY67" s="153"/>
      <c r="WUZ67" s="153"/>
      <c r="WVA67" s="153"/>
      <c r="WVB67" s="153"/>
      <c r="WVC67" s="153"/>
      <c r="WVD67" s="153"/>
      <c r="WVE67" s="153"/>
      <c r="WVF67" s="153"/>
      <c r="WVG67" s="153"/>
      <c r="WVH67" s="153"/>
      <c r="WVI67" s="153"/>
      <c r="WVJ67" s="153"/>
      <c r="WVK67" s="153"/>
      <c r="WVL67" s="153"/>
      <c r="WVM67" s="153"/>
      <c r="WVN67" s="153"/>
      <c r="WVO67" s="153"/>
      <c r="WVP67" s="153"/>
      <c r="WVQ67" s="153"/>
      <c r="WVR67" s="153"/>
      <c r="WVS67" s="153"/>
      <c r="WVT67" s="153"/>
      <c r="WVU67" s="153"/>
      <c r="WVV67" s="153"/>
      <c r="WVW67" s="153"/>
      <c r="WVX67" s="153"/>
      <c r="WVY67" s="153"/>
      <c r="WVZ67" s="153"/>
      <c r="WWA67" s="153"/>
      <c r="WWB67" s="153"/>
      <c r="WWC67" s="153"/>
      <c r="WWD67" s="153"/>
      <c r="WWE67" s="153"/>
      <c r="WWF67" s="153"/>
      <c r="WWG67" s="153"/>
      <c r="WWH67" s="153"/>
      <c r="WWI67" s="153"/>
      <c r="WWJ67" s="153"/>
      <c r="WWK67" s="153"/>
      <c r="WWL67" s="153"/>
      <c r="WWM67" s="153"/>
      <c r="WWN67" s="153"/>
      <c r="WWO67" s="153"/>
      <c r="WWP67" s="153"/>
      <c r="WWQ67" s="153"/>
      <c r="WWR67" s="153"/>
      <c r="WWS67" s="153"/>
      <c r="WWT67" s="153"/>
      <c r="WWU67" s="153"/>
      <c r="WWV67" s="153"/>
      <c r="WWW67" s="153"/>
      <c r="WWX67" s="153"/>
      <c r="WWY67" s="153"/>
      <c r="WWZ67" s="153"/>
      <c r="WXA67" s="153"/>
      <c r="WXB67" s="153"/>
      <c r="WXC67" s="153"/>
      <c r="WXD67" s="153"/>
      <c r="WXE67" s="153"/>
      <c r="WXF67" s="153"/>
      <c r="WXG67" s="153"/>
      <c r="WXH67" s="153"/>
      <c r="WXI67" s="153"/>
      <c r="WXJ67" s="153"/>
      <c r="WXK67" s="153"/>
      <c r="WXL67" s="153"/>
      <c r="WXM67" s="153"/>
      <c r="WXN67" s="153"/>
      <c r="WXO67" s="153"/>
      <c r="WXP67" s="153"/>
      <c r="WXQ67" s="153"/>
      <c r="WXR67" s="153"/>
      <c r="WXS67" s="153"/>
      <c r="WXT67" s="153"/>
      <c r="WXU67" s="153"/>
      <c r="WXV67" s="153"/>
      <c r="WXW67" s="153"/>
      <c r="WXX67" s="153"/>
      <c r="WXY67" s="153"/>
      <c r="WXZ67" s="153"/>
      <c r="WYA67" s="153"/>
      <c r="WYB67" s="153"/>
      <c r="WYC67" s="153"/>
      <c r="WYD67" s="153"/>
      <c r="WYE67" s="153"/>
      <c r="WYF67" s="153"/>
      <c r="WYG67" s="153"/>
      <c r="WYH67" s="153"/>
      <c r="WYI67" s="153"/>
      <c r="WYJ67" s="153"/>
      <c r="WYK67" s="153"/>
      <c r="WYL67" s="153"/>
      <c r="WYM67" s="153"/>
      <c r="WYN67" s="153"/>
      <c r="WYO67" s="153"/>
      <c r="WYP67" s="153"/>
      <c r="WYQ67" s="153"/>
      <c r="WYR67" s="153"/>
      <c r="WYS67" s="153"/>
      <c r="WYT67" s="153"/>
      <c r="WYU67" s="153"/>
      <c r="WYV67" s="153"/>
      <c r="WYW67" s="153"/>
      <c r="WYX67" s="153"/>
      <c r="WYY67" s="153"/>
      <c r="WYZ67" s="153"/>
      <c r="WZA67" s="153"/>
      <c r="WZB67" s="153"/>
      <c r="WZC67" s="153"/>
      <c r="WZD67" s="153"/>
      <c r="WZE67" s="153"/>
      <c r="WZF67" s="153"/>
      <c r="WZG67" s="153"/>
      <c r="WZH67" s="153"/>
      <c r="WZI67" s="153"/>
      <c r="WZJ67" s="153"/>
      <c r="WZK67" s="153"/>
      <c r="WZL67" s="153"/>
      <c r="WZM67" s="153"/>
      <c r="WZN67" s="153"/>
      <c r="WZO67" s="153"/>
      <c r="WZP67" s="153"/>
      <c r="WZQ67" s="153"/>
      <c r="WZR67" s="153"/>
      <c r="WZS67" s="153"/>
      <c r="WZT67" s="153"/>
      <c r="WZU67" s="153"/>
      <c r="WZV67" s="153"/>
      <c r="WZW67" s="153"/>
      <c r="WZX67" s="153"/>
      <c r="WZY67" s="153"/>
      <c r="WZZ67" s="153"/>
      <c r="XAA67" s="153"/>
      <c r="XAB67" s="153"/>
      <c r="XAC67" s="153"/>
      <c r="XAD67" s="153"/>
      <c r="XAE67" s="153"/>
      <c r="XAF67" s="153"/>
      <c r="XAG67" s="153"/>
      <c r="XAH67" s="153"/>
      <c r="XAI67" s="153"/>
      <c r="XAJ67" s="153"/>
      <c r="XAK67" s="153"/>
      <c r="XAL67" s="153"/>
      <c r="XAM67" s="153"/>
      <c r="XAN67" s="153"/>
      <c r="XAO67" s="153"/>
      <c r="XAP67" s="153"/>
      <c r="XAQ67" s="153"/>
      <c r="XAR67" s="153"/>
      <c r="XAS67" s="153"/>
      <c r="XAT67" s="153"/>
      <c r="XAU67" s="153"/>
      <c r="XAV67" s="153"/>
      <c r="XAW67" s="153"/>
      <c r="XAX67" s="153"/>
      <c r="XAY67" s="153"/>
      <c r="XAZ67" s="153"/>
      <c r="XBA67" s="153"/>
      <c r="XBB67" s="153"/>
      <c r="XBC67" s="153"/>
      <c r="XBD67" s="153"/>
      <c r="XBE67" s="153"/>
      <c r="XBF67" s="153"/>
      <c r="XBG67" s="153"/>
      <c r="XBH67" s="153"/>
      <c r="XBI67" s="153"/>
      <c r="XBJ67" s="153"/>
      <c r="XBK67" s="153"/>
      <c r="XBL67" s="153"/>
      <c r="XBM67" s="153"/>
      <c r="XBN67" s="153"/>
      <c r="XBO67" s="153"/>
      <c r="XBP67" s="153"/>
      <c r="XBQ67" s="153"/>
      <c r="XBR67" s="153"/>
      <c r="XBS67" s="153"/>
      <c r="XBT67" s="153"/>
      <c r="XBU67" s="153"/>
      <c r="XBV67" s="153"/>
      <c r="XBW67" s="153"/>
      <c r="XBX67" s="153"/>
      <c r="XBY67" s="153"/>
      <c r="XBZ67" s="153"/>
      <c r="XCA67" s="153"/>
      <c r="XCB67" s="153"/>
      <c r="XCC67" s="153"/>
      <c r="XCD67" s="153"/>
      <c r="XCE67" s="153"/>
      <c r="XCF67" s="153"/>
      <c r="XCG67" s="153"/>
      <c r="XCH67" s="153"/>
      <c r="XCI67" s="153"/>
      <c r="XCJ67" s="153"/>
      <c r="XCK67" s="153"/>
      <c r="XCL67" s="153"/>
      <c r="XCM67" s="153"/>
      <c r="XCN67" s="153"/>
      <c r="XCO67" s="153"/>
      <c r="XCP67" s="153"/>
      <c r="XCQ67" s="153"/>
      <c r="XCR67" s="153"/>
      <c r="XCS67" s="153"/>
      <c r="XCT67" s="153"/>
      <c r="XCU67" s="153"/>
      <c r="XCV67" s="153"/>
      <c r="XCW67" s="153"/>
      <c r="XCX67" s="153"/>
      <c r="XCY67" s="153"/>
      <c r="XCZ67" s="153"/>
      <c r="XDA67" s="153"/>
      <c r="XDB67" s="153"/>
      <c r="XDC67" s="153"/>
      <c r="XDD67" s="153"/>
      <c r="XDE67" s="153"/>
      <c r="XDF67" s="153"/>
      <c r="XDG67" s="153"/>
      <c r="XDH67" s="153"/>
      <c r="XDI67" s="153"/>
      <c r="XDJ67" s="153"/>
      <c r="XDK67" s="153"/>
      <c r="XDL67" s="153"/>
      <c r="XDM67" s="153"/>
      <c r="XDN67" s="153"/>
      <c r="XDO67" s="153"/>
      <c r="XDP67" s="153"/>
      <c r="XDQ67" s="153"/>
      <c r="XDR67" s="153"/>
      <c r="XDS67" s="153"/>
      <c r="XDT67" s="153"/>
      <c r="XDU67" s="153"/>
      <c r="XDV67" s="153"/>
      <c r="XDW67" s="153"/>
      <c r="XDX67" s="153"/>
      <c r="XDY67" s="153"/>
      <c r="XDZ67" s="153"/>
      <c r="XEA67" s="153"/>
      <c r="XEB67" s="153"/>
      <c r="XEC67" s="153"/>
      <c r="XED67" s="153"/>
      <c r="XEE67" s="153"/>
      <c r="XEF67" s="153"/>
      <c r="XEG67" s="153"/>
      <c r="XEH67" s="153"/>
      <c r="XEI67" s="153"/>
      <c r="XEJ67" s="153"/>
      <c r="XEK67" s="153"/>
      <c r="XEL67" s="153"/>
      <c r="XEM67" s="153"/>
      <c r="XEN67" s="153"/>
      <c r="XEO67" s="153"/>
      <c r="XEP67" s="153"/>
      <c r="XEQ67" s="153"/>
      <c r="XER67" s="153"/>
      <c r="XES67" s="153"/>
      <c r="XET67" s="153"/>
      <c r="XEU67" s="153"/>
      <c r="XEV67" s="153"/>
    </row>
    <row r="68" spans="1:16376" s="22" customFormat="1" ht="15.75" customHeight="1">
      <c r="A68" s="25">
        <v>66</v>
      </c>
      <c r="B68" s="96" t="s">
        <v>1011</v>
      </c>
      <c r="C68" s="75" t="s">
        <v>973</v>
      </c>
      <c r="D68" s="97">
        <v>61</v>
      </c>
      <c r="E68" s="25">
        <v>78</v>
      </c>
      <c r="F68" s="97">
        <v>52</v>
      </c>
      <c r="G68" s="25">
        <v>54</v>
      </c>
      <c r="H68" s="98">
        <v>86</v>
      </c>
      <c r="I68" s="173"/>
      <c r="J68" s="97"/>
      <c r="K68" s="26"/>
      <c r="L68" s="25"/>
      <c r="M68" s="25"/>
      <c r="N68" s="171"/>
      <c r="O68" s="162"/>
      <c r="P68" s="25"/>
      <c r="Q68" s="105"/>
      <c r="R68" s="13"/>
      <c r="S68" s="117"/>
      <c r="T68" s="30"/>
      <c r="U68" s="25"/>
      <c r="V68" s="14">
        <v>70</v>
      </c>
      <c r="W68" s="26">
        <v>52</v>
      </c>
      <c r="X68" s="25"/>
      <c r="Y68" s="25"/>
      <c r="Z68" s="25"/>
      <c r="AA68" s="25"/>
      <c r="AB68" s="25"/>
      <c r="AC68" s="25"/>
      <c r="AD68" s="25"/>
      <c r="AE68" s="25"/>
    </row>
    <row r="69" spans="1:16376" ht="15.75">
      <c r="A69" s="78">
        <v>67</v>
      </c>
      <c r="B69" s="79" t="s">
        <v>1012</v>
      </c>
      <c r="C69" s="75" t="s">
        <v>973</v>
      </c>
      <c r="D69" s="46">
        <v>99</v>
      </c>
      <c r="E69" s="32">
        <v>97</v>
      </c>
      <c r="F69" s="75">
        <v>95</v>
      </c>
      <c r="G69" s="32">
        <v>90</v>
      </c>
      <c r="H69" s="76">
        <v>97</v>
      </c>
      <c r="I69" s="66"/>
      <c r="J69" s="75"/>
      <c r="K69" s="36"/>
      <c r="L69" s="32"/>
      <c r="M69" s="32"/>
      <c r="N69" s="171"/>
      <c r="O69" s="162"/>
      <c r="P69" s="32"/>
      <c r="Q69" s="104"/>
      <c r="R69" s="13"/>
      <c r="S69" s="116"/>
      <c r="T69" s="86"/>
      <c r="U69" s="32"/>
      <c r="V69" s="14">
        <v>99</v>
      </c>
      <c r="W69" s="36">
        <v>99</v>
      </c>
      <c r="X69" s="32"/>
      <c r="Y69" s="32"/>
      <c r="Z69" s="32"/>
      <c r="AA69" s="32"/>
      <c r="AB69" s="32"/>
      <c r="AC69" s="32"/>
      <c r="AD69" s="32"/>
      <c r="AE69" s="32"/>
    </row>
    <row r="70" spans="1:16376" s="92" customFormat="1" ht="15.75">
      <c r="A70" s="93" t="s">
        <v>44</v>
      </c>
      <c r="B70" s="94" t="s">
        <v>42</v>
      </c>
      <c r="C70" s="87" t="s">
        <v>971</v>
      </c>
      <c r="D70" s="87" t="s">
        <v>1038</v>
      </c>
      <c r="E70" s="93" t="s">
        <v>1039</v>
      </c>
      <c r="F70" s="93" t="s">
        <v>1040</v>
      </c>
      <c r="G70" s="93" t="s">
        <v>406</v>
      </c>
      <c r="H70" s="89" t="s">
        <v>1034</v>
      </c>
      <c r="I70" s="93" t="s">
        <v>553</v>
      </c>
      <c r="J70" s="93" t="s">
        <v>603</v>
      </c>
      <c r="K70" s="93" t="s">
        <v>1035</v>
      </c>
      <c r="L70" s="93" t="s">
        <v>1036</v>
      </c>
      <c r="M70" s="93"/>
      <c r="N70" s="93"/>
      <c r="O70" s="93"/>
      <c r="P70" s="93"/>
      <c r="Q70" s="106"/>
      <c r="R70" s="93"/>
      <c r="S70" s="111"/>
      <c r="T70" s="95"/>
      <c r="U70" s="93"/>
      <c r="V70" s="93"/>
      <c r="W70" s="93"/>
      <c r="X70" s="93"/>
      <c r="Y70" s="93"/>
      <c r="Z70" s="93"/>
      <c r="AA70" s="93" t="s">
        <v>1006</v>
      </c>
      <c r="AB70" s="93" t="s">
        <v>1008</v>
      </c>
      <c r="AC70" s="93" t="s">
        <v>1007</v>
      </c>
      <c r="AD70" s="93" t="s">
        <v>1009</v>
      </c>
      <c r="AE70" s="93"/>
    </row>
    <row r="71" spans="1:16376" s="125" customFormat="1" ht="15.75" customHeight="1">
      <c r="A71" s="118">
        <v>69</v>
      </c>
      <c r="B71" s="119" t="s">
        <v>1013</v>
      </c>
      <c r="C71" s="120" t="s">
        <v>974</v>
      </c>
      <c r="D71" s="120"/>
      <c r="E71" s="118"/>
      <c r="F71" s="118"/>
      <c r="G71" s="118"/>
      <c r="H71" s="121"/>
      <c r="I71" s="118"/>
      <c r="J71" s="118"/>
      <c r="K71" s="118"/>
      <c r="L71" s="118"/>
      <c r="M71" s="118"/>
      <c r="N71" s="118"/>
      <c r="O71" s="118"/>
      <c r="P71" s="118"/>
      <c r="Q71" s="122"/>
      <c r="R71" s="118"/>
      <c r="S71" s="123"/>
      <c r="T71" s="124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</row>
    <row r="72" spans="1:16376" ht="15.75">
      <c r="A72" s="78">
        <v>70</v>
      </c>
      <c r="B72" s="79" t="s">
        <v>816</v>
      </c>
      <c r="C72" s="75" t="s">
        <v>974</v>
      </c>
      <c r="D72" s="46">
        <v>93</v>
      </c>
      <c r="E72" s="32">
        <v>98</v>
      </c>
      <c r="F72" s="14">
        <v>98</v>
      </c>
      <c r="G72" s="32">
        <v>100</v>
      </c>
      <c r="H72" s="76">
        <v>100</v>
      </c>
      <c r="I72" s="32"/>
      <c r="J72" s="14"/>
      <c r="K72" s="32"/>
      <c r="L72" s="32"/>
      <c r="M72" s="32"/>
      <c r="N72" s="13"/>
      <c r="O72" s="151"/>
      <c r="P72" s="151"/>
      <c r="Q72" s="104"/>
      <c r="R72" s="13"/>
      <c r="S72" s="110"/>
      <c r="T72" s="86"/>
      <c r="U72" s="32"/>
      <c r="V72" s="14">
        <v>97</v>
      </c>
      <c r="W72" s="32">
        <v>88</v>
      </c>
      <c r="X72" s="32"/>
      <c r="Y72" s="32"/>
      <c r="Z72" s="32"/>
      <c r="AA72" s="32"/>
      <c r="AB72" s="32"/>
      <c r="AC72" s="32"/>
      <c r="AD72" s="32"/>
      <c r="AE72" s="32"/>
    </row>
    <row r="73" spans="1:16376" ht="15.75">
      <c r="A73" s="78">
        <v>71</v>
      </c>
      <c r="B73" s="79" t="s">
        <v>817</v>
      </c>
      <c r="C73" s="75" t="s">
        <v>974</v>
      </c>
      <c r="D73" s="46">
        <v>58</v>
      </c>
      <c r="E73" s="32">
        <v>52</v>
      </c>
      <c r="F73" s="14">
        <v>59</v>
      </c>
      <c r="G73" s="32">
        <v>53</v>
      </c>
      <c r="H73" s="76">
        <v>60</v>
      </c>
      <c r="I73" s="32"/>
      <c r="J73" s="14"/>
      <c r="K73" s="32"/>
      <c r="L73" s="32"/>
      <c r="M73" s="32"/>
      <c r="N73" s="13"/>
      <c r="O73" s="151"/>
      <c r="P73" s="151"/>
      <c r="Q73" s="104"/>
      <c r="R73" s="13"/>
      <c r="S73" s="110"/>
      <c r="T73" s="86"/>
      <c r="U73" s="32"/>
      <c r="V73" s="14">
        <v>62</v>
      </c>
      <c r="W73" s="32">
        <v>54</v>
      </c>
      <c r="X73" s="32"/>
      <c r="Y73" s="32"/>
      <c r="Z73" s="32"/>
      <c r="AA73" s="32"/>
      <c r="AB73" s="32"/>
      <c r="AC73" s="32"/>
      <c r="AD73" s="32"/>
      <c r="AE73" s="32"/>
    </row>
    <row r="74" spans="1:16376" ht="15.75" customHeight="1">
      <c r="A74" s="78">
        <v>72</v>
      </c>
      <c r="B74" s="79" t="s">
        <v>818</v>
      </c>
      <c r="C74" s="75" t="s">
        <v>974</v>
      </c>
      <c r="D74" s="46">
        <v>67</v>
      </c>
      <c r="E74" s="32">
        <v>70</v>
      </c>
      <c r="F74" s="14">
        <v>50</v>
      </c>
      <c r="G74" s="32">
        <v>58</v>
      </c>
      <c r="H74" s="76">
        <v>83</v>
      </c>
      <c r="I74" s="32"/>
      <c r="J74" s="14"/>
      <c r="K74" s="32"/>
      <c r="L74" s="32"/>
      <c r="M74" s="32"/>
      <c r="N74" s="13"/>
      <c r="O74" s="151"/>
      <c r="P74" s="151"/>
      <c r="Q74" s="104"/>
      <c r="R74" s="13"/>
      <c r="S74" s="110"/>
      <c r="T74" s="86"/>
      <c r="U74" s="32"/>
      <c r="V74" s="14">
        <v>71</v>
      </c>
      <c r="W74" s="32">
        <v>63</v>
      </c>
      <c r="X74" s="32"/>
      <c r="Y74" s="32"/>
      <c r="Z74" s="32"/>
      <c r="AA74" s="32"/>
      <c r="AB74" s="32"/>
      <c r="AC74" s="32"/>
      <c r="AD74" s="32"/>
      <c r="AE74" s="32"/>
    </row>
    <row r="75" spans="1:16376" ht="15.75">
      <c r="A75" s="78">
        <v>73</v>
      </c>
      <c r="B75" s="79" t="s">
        <v>819</v>
      </c>
      <c r="C75" s="75" t="s">
        <v>974</v>
      </c>
      <c r="D75" s="46">
        <v>55</v>
      </c>
      <c r="E75" s="32">
        <v>50</v>
      </c>
      <c r="F75" s="14">
        <v>50</v>
      </c>
      <c r="G75" s="32">
        <v>51</v>
      </c>
      <c r="H75" s="76">
        <v>53</v>
      </c>
      <c r="I75" s="32"/>
      <c r="J75" s="14"/>
      <c r="K75" s="32"/>
      <c r="L75" s="32"/>
      <c r="M75" s="32"/>
      <c r="N75" s="13"/>
      <c r="O75" s="151"/>
      <c r="P75" s="151"/>
      <c r="Q75" s="104"/>
      <c r="R75" s="13"/>
      <c r="S75" s="110"/>
      <c r="T75" s="86"/>
      <c r="U75" s="32"/>
      <c r="V75" s="14">
        <v>55</v>
      </c>
      <c r="W75" s="32">
        <v>54</v>
      </c>
      <c r="X75" s="32"/>
      <c r="Y75" s="32"/>
      <c r="Z75" s="32"/>
      <c r="AA75" s="32"/>
      <c r="AB75" s="32"/>
      <c r="AC75" s="32"/>
      <c r="AD75" s="32"/>
      <c r="AE75" s="32"/>
    </row>
    <row r="76" spans="1:16376" ht="15.75">
      <c r="A76" s="78">
        <v>74</v>
      </c>
      <c r="B76" s="79" t="s">
        <v>820</v>
      </c>
      <c r="C76" s="75" t="s">
        <v>974</v>
      </c>
      <c r="D76" s="46">
        <v>63</v>
      </c>
      <c r="E76" s="32">
        <v>54</v>
      </c>
      <c r="F76" s="14">
        <v>54</v>
      </c>
      <c r="G76" s="32">
        <v>51</v>
      </c>
      <c r="H76" s="76">
        <v>59</v>
      </c>
      <c r="I76" s="32"/>
      <c r="J76" s="14"/>
      <c r="K76" s="32"/>
      <c r="L76" s="32"/>
      <c r="M76" s="32"/>
      <c r="N76" s="13"/>
      <c r="O76" s="151"/>
      <c r="P76" s="151"/>
      <c r="Q76" s="104"/>
      <c r="R76" s="13"/>
      <c r="S76" s="110"/>
      <c r="T76" s="86"/>
      <c r="U76" s="32"/>
      <c r="V76" s="14">
        <v>71</v>
      </c>
      <c r="W76" s="32">
        <v>54</v>
      </c>
      <c r="X76" s="32"/>
      <c r="Y76" s="32"/>
      <c r="Z76" s="32"/>
      <c r="AA76" s="32"/>
      <c r="AB76" s="32"/>
      <c r="AC76" s="32"/>
      <c r="AD76" s="32"/>
      <c r="AE76" s="32"/>
    </row>
    <row r="77" spans="1:16376" ht="15.75">
      <c r="A77" s="78">
        <v>75</v>
      </c>
      <c r="B77" s="79" t="s">
        <v>821</v>
      </c>
      <c r="C77" s="75" t="s">
        <v>974</v>
      </c>
      <c r="D77" s="46">
        <v>96</v>
      </c>
      <c r="E77" s="32">
        <v>97</v>
      </c>
      <c r="F77" s="171">
        <v>91</v>
      </c>
      <c r="G77" s="32">
        <v>97</v>
      </c>
      <c r="H77" s="76">
        <v>99</v>
      </c>
      <c r="I77" s="32"/>
      <c r="J77" s="171"/>
      <c r="K77" s="32"/>
      <c r="L77" s="32"/>
      <c r="M77" s="32"/>
      <c r="N77" s="13"/>
      <c r="O77" s="151"/>
      <c r="P77" s="151"/>
      <c r="Q77" s="104"/>
      <c r="R77" s="13"/>
      <c r="S77" s="110"/>
      <c r="T77" s="86"/>
      <c r="U77" s="32"/>
      <c r="V77" s="14">
        <v>97</v>
      </c>
      <c r="W77" s="32">
        <v>95</v>
      </c>
      <c r="X77" s="32"/>
      <c r="Y77" s="32"/>
      <c r="Z77" s="32"/>
      <c r="AA77" s="32"/>
      <c r="AB77" s="32"/>
      <c r="AC77" s="32"/>
      <c r="AD77" s="32"/>
      <c r="AE77" s="32"/>
    </row>
    <row r="78" spans="1:16376" ht="15.75">
      <c r="A78" s="78">
        <v>76</v>
      </c>
      <c r="B78" s="79" t="s">
        <v>822</v>
      </c>
      <c r="C78" s="75" t="s">
        <v>974</v>
      </c>
      <c r="D78" s="46">
        <v>98</v>
      </c>
      <c r="E78" s="32">
        <v>96</v>
      </c>
      <c r="F78" s="14">
        <v>98</v>
      </c>
      <c r="G78" s="32">
        <v>96</v>
      </c>
      <c r="H78" s="76">
        <v>100</v>
      </c>
      <c r="I78" s="32"/>
      <c r="J78" s="14"/>
      <c r="K78" s="32"/>
      <c r="L78" s="32"/>
      <c r="M78" s="32"/>
      <c r="N78" s="13"/>
      <c r="O78" s="151"/>
      <c r="P78" s="151"/>
      <c r="Q78" s="104"/>
      <c r="R78" s="13"/>
      <c r="S78" s="110"/>
      <c r="T78" s="86"/>
      <c r="U78" s="32"/>
      <c r="V78" s="14">
        <v>99</v>
      </c>
      <c r="W78" s="32">
        <v>97</v>
      </c>
      <c r="X78" s="32"/>
      <c r="Y78" s="32"/>
      <c r="Z78" s="32"/>
      <c r="AA78" s="32"/>
      <c r="AB78" s="32"/>
      <c r="AC78" s="32"/>
      <c r="AD78" s="32"/>
      <c r="AE78" s="32"/>
    </row>
    <row r="79" spans="1:16376" ht="15.75">
      <c r="A79" s="78">
        <v>77</v>
      </c>
      <c r="B79" s="79" t="s">
        <v>823</v>
      </c>
      <c r="C79" s="75" t="s">
        <v>974</v>
      </c>
      <c r="D79" s="32">
        <v>89</v>
      </c>
      <c r="E79" s="32">
        <v>85</v>
      </c>
      <c r="F79" s="14">
        <v>84</v>
      </c>
      <c r="G79" s="32">
        <v>59</v>
      </c>
      <c r="H79" s="76">
        <v>82</v>
      </c>
      <c r="I79" s="32"/>
      <c r="J79" s="14"/>
      <c r="K79" s="32"/>
      <c r="L79" s="32"/>
      <c r="M79" s="32"/>
      <c r="N79" s="13"/>
      <c r="O79" s="151"/>
      <c r="P79" s="151"/>
      <c r="Q79" s="104"/>
      <c r="R79" s="13"/>
      <c r="S79" s="110"/>
      <c r="T79" s="86"/>
      <c r="U79" s="32"/>
      <c r="V79" s="14">
        <v>92</v>
      </c>
      <c r="W79" s="32">
        <v>86</v>
      </c>
      <c r="X79" s="32"/>
      <c r="Y79" s="32"/>
      <c r="Z79" s="32"/>
      <c r="AA79" s="32"/>
      <c r="AB79" s="32"/>
      <c r="AC79" s="32"/>
      <c r="AD79" s="32"/>
      <c r="AE79" s="32"/>
    </row>
    <row r="80" spans="1:16376" ht="15.75">
      <c r="A80" s="78">
        <v>78</v>
      </c>
      <c r="B80" s="79" t="s">
        <v>824</v>
      </c>
      <c r="C80" s="75" t="s">
        <v>974</v>
      </c>
      <c r="D80" s="32">
        <v>98</v>
      </c>
      <c r="E80" s="32">
        <v>98</v>
      </c>
      <c r="F80" s="171">
        <v>95</v>
      </c>
      <c r="G80" s="32">
        <v>86</v>
      </c>
      <c r="H80" s="76">
        <v>97</v>
      </c>
      <c r="I80" s="32"/>
      <c r="J80" s="14"/>
      <c r="K80" s="32"/>
      <c r="L80" s="32"/>
      <c r="M80" s="32"/>
      <c r="N80" s="13"/>
      <c r="O80" s="151"/>
      <c r="P80" s="151"/>
      <c r="Q80" s="104"/>
      <c r="R80" s="13"/>
      <c r="S80" s="110"/>
      <c r="T80" s="86"/>
      <c r="U80" s="32"/>
      <c r="V80" s="14">
        <v>97</v>
      </c>
      <c r="W80" s="32">
        <v>99</v>
      </c>
      <c r="X80" s="32"/>
      <c r="Y80" s="32"/>
      <c r="Z80" s="32"/>
      <c r="AA80" s="32"/>
      <c r="AB80" s="32"/>
      <c r="AC80" s="32"/>
      <c r="AD80" s="32"/>
      <c r="AE80" s="32"/>
    </row>
    <row r="81" spans="1:31" ht="15.75" customHeight="1">
      <c r="A81" s="78">
        <v>79</v>
      </c>
      <c r="B81" s="79" t="s">
        <v>825</v>
      </c>
      <c r="C81" s="75" t="s">
        <v>974</v>
      </c>
      <c r="D81" s="32">
        <v>94</v>
      </c>
      <c r="E81" s="32">
        <v>97</v>
      </c>
      <c r="F81" s="171">
        <v>90</v>
      </c>
      <c r="G81" s="32">
        <v>82</v>
      </c>
      <c r="H81" s="76">
        <v>98</v>
      </c>
      <c r="I81" s="32"/>
      <c r="J81" s="14"/>
      <c r="K81" s="32"/>
      <c r="L81" s="32"/>
      <c r="M81" s="32"/>
      <c r="N81" s="13"/>
      <c r="O81" s="151"/>
      <c r="P81" s="151"/>
      <c r="Q81" s="104"/>
      <c r="R81" s="13"/>
      <c r="S81" s="110"/>
      <c r="T81" s="86"/>
      <c r="U81" s="32"/>
      <c r="V81" s="14">
        <v>97</v>
      </c>
      <c r="W81" s="32">
        <v>91</v>
      </c>
      <c r="X81" s="32"/>
      <c r="Y81" s="32"/>
      <c r="Z81" s="32"/>
      <c r="AA81" s="32"/>
      <c r="AB81" s="32"/>
      <c r="AC81" s="32"/>
      <c r="AD81" s="32"/>
      <c r="AE81" s="32"/>
    </row>
    <row r="82" spans="1:31" ht="15.75" customHeight="1">
      <c r="A82" s="78">
        <v>80</v>
      </c>
      <c r="B82" s="79" t="s">
        <v>826</v>
      </c>
      <c r="C82" s="75" t="s">
        <v>974</v>
      </c>
      <c r="D82" s="32">
        <v>57</v>
      </c>
      <c r="E82" s="32">
        <v>59</v>
      </c>
      <c r="F82" s="171">
        <v>56</v>
      </c>
      <c r="G82" s="32">
        <v>22</v>
      </c>
      <c r="H82" s="76">
        <v>52</v>
      </c>
      <c r="I82" s="32"/>
      <c r="J82" s="171"/>
      <c r="K82" s="32"/>
      <c r="L82" s="32"/>
      <c r="M82" s="32"/>
      <c r="N82" s="13"/>
      <c r="O82" s="151"/>
      <c r="P82" s="151"/>
      <c r="Q82" s="104"/>
      <c r="R82" s="13"/>
      <c r="S82" s="110"/>
      <c r="T82" s="86"/>
      <c r="U82" s="32"/>
      <c r="V82" s="14">
        <v>59</v>
      </c>
      <c r="W82" s="32">
        <v>54</v>
      </c>
      <c r="X82" s="32"/>
      <c r="Y82" s="32"/>
      <c r="Z82" s="32"/>
      <c r="AA82" s="32"/>
      <c r="AB82" s="32"/>
      <c r="AC82" s="32"/>
      <c r="AD82" s="32"/>
      <c r="AE82" s="32"/>
    </row>
    <row r="83" spans="1:31" ht="15.75">
      <c r="A83" s="78">
        <v>81</v>
      </c>
      <c r="B83" s="79" t="s">
        <v>827</v>
      </c>
      <c r="C83" s="75" t="s">
        <v>974</v>
      </c>
      <c r="D83" s="32">
        <v>59</v>
      </c>
      <c r="E83" s="32">
        <v>74</v>
      </c>
      <c r="F83" s="171">
        <v>84</v>
      </c>
      <c r="G83" s="32">
        <v>62</v>
      </c>
      <c r="H83" s="76">
        <v>88</v>
      </c>
      <c r="I83" s="32"/>
      <c r="J83" s="171"/>
      <c r="K83" s="32"/>
      <c r="L83" s="32"/>
      <c r="M83" s="32"/>
      <c r="N83" s="13"/>
      <c r="O83" s="151"/>
      <c r="P83" s="151"/>
      <c r="Q83" s="104"/>
      <c r="R83" s="13"/>
      <c r="S83" s="110"/>
      <c r="T83" s="86"/>
      <c r="U83" s="32"/>
      <c r="V83" s="14">
        <v>57</v>
      </c>
      <c r="W83" s="32">
        <v>60</v>
      </c>
      <c r="X83" s="32"/>
      <c r="Y83" s="32"/>
      <c r="Z83" s="32"/>
      <c r="AA83" s="32"/>
      <c r="AB83" s="32"/>
      <c r="AC83" s="32"/>
      <c r="AD83" s="32"/>
      <c r="AE83" s="32"/>
    </row>
    <row r="84" spans="1:31" ht="15.75">
      <c r="A84" s="78">
        <v>82</v>
      </c>
      <c r="B84" s="79" t="s">
        <v>828</v>
      </c>
      <c r="C84" s="75" t="s">
        <v>974</v>
      </c>
      <c r="D84" s="32">
        <v>59</v>
      </c>
      <c r="E84" s="32">
        <v>65</v>
      </c>
      <c r="F84" s="171">
        <v>55</v>
      </c>
      <c r="G84" s="32">
        <v>54</v>
      </c>
      <c r="H84" s="76">
        <v>68</v>
      </c>
      <c r="I84" s="32"/>
      <c r="J84" s="171"/>
      <c r="K84" s="32"/>
      <c r="L84" s="32"/>
      <c r="M84" s="32"/>
      <c r="N84" s="13"/>
      <c r="O84" s="151"/>
      <c r="P84" s="151"/>
      <c r="Q84" s="104"/>
      <c r="R84" s="13"/>
      <c r="S84" s="110"/>
      <c r="T84" s="86"/>
      <c r="U84" s="32"/>
      <c r="V84" s="14">
        <v>63</v>
      </c>
      <c r="W84" s="32">
        <v>54</v>
      </c>
      <c r="X84" s="32"/>
      <c r="Y84" s="32"/>
      <c r="Z84" s="32"/>
      <c r="AA84" s="32"/>
      <c r="AB84" s="32"/>
      <c r="AC84" s="32"/>
      <c r="AD84" s="32"/>
      <c r="AE84" s="32"/>
    </row>
    <row r="85" spans="1:31" ht="15.75">
      <c r="A85" s="78">
        <v>83</v>
      </c>
      <c r="B85" s="79" t="s">
        <v>829</v>
      </c>
      <c r="C85" s="75" t="s">
        <v>974</v>
      </c>
      <c r="D85" s="32">
        <v>55</v>
      </c>
      <c r="E85" s="32">
        <v>74</v>
      </c>
      <c r="F85" s="171">
        <v>58</v>
      </c>
      <c r="G85" s="32">
        <v>56</v>
      </c>
      <c r="H85" s="76">
        <v>69</v>
      </c>
      <c r="I85" s="32"/>
      <c r="J85" s="171"/>
      <c r="K85" s="32"/>
      <c r="L85" s="32"/>
      <c r="M85" s="32"/>
      <c r="N85" s="13"/>
      <c r="O85" s="151"/>
      <c r="P85" s="151"/>
      <c r="Q85" s="104"/>
      <c r="R85" s="13"/>
      <c r="S85" s="110"/>
      <c r="T85" s="86"/>
      <c r="U85" s="32"/>
      <c r="V85" s="14">
        <v>54</v>
      </c>
      <c r="W85" s="32">
        <v>56</v>
      </c>
      <c r="X85" s="32"/>
      <c r="Y85" s="32"/>
      <c r="Z85" s="32"/>
      <c r="AA85" s="32"/>
      <c r="AB85" s="32"/>
      <c r="AC85" s="32"/>
      <c r="AD85" s="32"/>
      <c r="AE85" s="32"/>
    </row>
    <row r="86" spans="1:31" ht="15.75">
      <c r="A86" s="78">
        <v>84</v>
      </c>
      <c r="B86" s="79" t="s">
        <v>830</v>
      </c>
      <c r="C86" s="75" t="s">
        <v>974</v>
      </c>
      <c r="D86" s="32">
        <v>90</v>
      </c>
      <c r="E86" s="32">
        <v>82</v>
      </c>
      <c r="F86" s="171">
        <v>69</v>
      </c>
      <c r="G86" s="32">
        <v>84</v>
      </c>
      <c r="H86" s="76">
        <v>92</v>
      </c>
      <c r="I86" s="32"/>
      <c r="J86" s="171"/>
      <c r="K86" s="32"/>
      <c r="L86" s="32"/>
      <c r="M86" s="32"/>
      <c r="N86" s="13"/>
      <c r="O86" s="151"/>
      <c r="P86" s="151"/>
      <c r="Q86" s="104"/>
      <c r="R86" s="13"/>
      <c r="S86" s="110"/>
      <c r="T86" s="86"/>
      <c r="U86" s="32"/>
      <c r="V86" s="14">
        <v>95</v>
      </c>
      <c r="W86" s="32">
        <v>85</v>
      </c>
      <c r="X86" s="32"/>
      <c r="Y86" s="32"/>
      <c r="Z86" s="32"/>
      <c r="AA86" s="32"/>
      <c r="AB86" s="32"/>
      <c r="AC86" s="32"/>
      <c r="AD86" s="32"/>
      <c r="AE86" s="32"/>
    </row>
    <row r="87" spans="1:31" ht="15.75">
      <c r="A87" s="78">
        <v>85</v>
      </c>
      <c r="B87" s="79" t="s">
        <v>831</v>
      </c>
      <c r="C87" s="75" t="s">
        <v>974</v>
      </c>
      <c r="D87" s="32">
        <v>73</v>
      </c>
      <c r="E87" s="32">
        <v>70</v>
      </c>
      <c r="F87" s="171">
        <v>87</v>
      </c>
      <c r="G87" s="32">
        <v>59</v>
      </c>
      <c r="H87" s="76">
        <v>84</v>
      </c>
      <c r="I87" s="32"/>
      <c r="J87" s="171"/>
      <c r="K87" s="32"/>
      <c r="L87" s="32"/>
      <c r="M87" s="32"/>
      <c r="N87" s="13"/>
      <c r="O87" s="151"/>
      <c r="P87" s="151"/>
      <c r="Q87" s="104"/>
      <c r="R87" s="13"/>
      <c r="S87" s="110"/>
      <c r="T87" s="86"/>
      <c r="U87" s="32"/>
      <c r="V87" s="14">
        <v>88</v>
      </c>
      <c r="W87" s="32">
        <v>57</v>
      </c>
      <c r="X87" s="32"/>
      <c r="Y87" s="32"/>
      <c r="Z87" s="32"/>
      <c r="AA87" s="32"/>
      <c r="AB87" s="32"/>
      <c r="AC87" s="32"/>
      <c r="AD87" s="32"/>
      <c r="AE87" s="32"/>
    </row>
    <row r="88" spans="1:31" ht="15.75">
      <c r="A88" s="78">
        <v>86</v>
      </c>
      <c r="B88" s="79" t="s">
        <v>832</v>
      </c>
      <c r="C88" s="75" t="s">
        <v>974</v>
      </c>
      <c r="D88" s="32">
        <v>56</v>
      </c>
      <c r="E88" s="32">
        <v>60</v>
      </c>
      <c r="F88" s="171">
        <v>56</v>
      </c>
      <c r="G88" s="32">
        <v>51</v>
      </c>
      <c r="H88" s="76">
        <v>64</v>
      </c>
      <c r="I88" s="32"/>
      <c r="J88" s="171"/>
      <c r="K88" s="32"/>
      <c r="L88" s="32"/>
      <c r="M88" s="32"/>
      <c r="N88" s="13"/>
      <c r="O88" s="151"/>
      <c r="P88" s="151"/>
      <c r="Q88" s="104"/>
      <c r="R88" s="13"/>
      <c r="S88" s="110"/>
      <c r="T88" s="86"/>
      <c r="U88" s="32"/>
      <c r="V88" s="14">
        <v>54</v>
      </c>
      <c r="W88" s="32">
        <v>57</v>
      </c>
      <c r="X88" s="32"/>
      <c r="Y88" s="32"/>
      <c r="Z88" s="32"/>
      <c r="AA88" s="32"/>
      <c r="AB88" s="32"/>
      <c r="AC88" s="32"/>
      <c r="AD88" s="32"/>
      <c r="AE88" s="32"/>
    </row>
    <row r="89" spans="1:31" ht="15.75">
      <c r="A89" s="78">
        <v>87</v>
      </c>
      <c r="B89" s="79" t="s">
        <v>833</v>
      </c>
      <c r="C89" s="75" t="s">
        <v>974</v>
      </c>
      <c r="D89" s="32">
        <v>85</v>
      </c>
      <c r="E89" s="32">
        <v>93</v>
      </c>
      <c r="F89" s="171">
        <v>94</v>
      </c>
      <c r="G89" s="32">
        <v>71</v>
      </c>
      <c r="H89" s="76">
        <v>96</v>
      </c>
      <c r="I89" s="32"/>
      <c r="J89" s="171"/>
      <c r="K89" s="32"/>
      <c r="L89" s="32"/>
      <c r="M89" s="32"/>
      <c r="N89" s="13"/>
      <c r="O89" s="151"/>
      <c r="P89" s="151"/>
      <c r="Q89" s="104"/>
      <c r="R89" s="13"/>
      <c r="S89" s="110"/>
      <c r="T89" s="86"/>
      <c r="U89" s="32"/>
      <c r="V89" s="14">
        <v>89</v>
      </c>
      <c r="W89" s="32">
        <v>81</v>
      </c>
      <c r="X89" s="32"/>
      <c r="Y89" s="32"/>
      <c r="Z89" s="32"/>
      <c r="AA89" s="32"/>
      <c r="AB89" s="32"/>
      <c r="AC89" s="32"/>
      <c r="AD89" s="32"/>
      <c r="AE89" s="32"/>
    </row>
    <row r="90" spans="1:31" ht="15.75">
      <c r="A90" s="78">
        <v>88</v>
      </c>
      <c r="B90" s="79" t="s">
        <v>834</v>
      </c>
      <c r="C90" s="75" t="s">
        <v>974</v>
      </c>
      <c r="D90" s="32">
        <v>54</v>
      </c>
      <c r="E90" s="32">
        <v>59</v>
      </c>
      <c r="F90" s="171">
        <v>59</v>
      </c>
      <c r="G90" s="32">
        <v>53</v>
      </c>
      <c r="H90" s="76">
        <v>62</v>
      </c>
      <c r="I90" s="32"/>
      <c r="J90" s="171"/>
      <c r="K90" s="32"/>
      <c r="L90" s="32"/>
      <c r="M90" s="32"/>
      <c r="N90" s="13"/>
      <c r="O90" s="151"/>
      <c r="P90" s="151"/>
      <c r="Q90" s="104"/>
      <c r="R90" s="13"/>
      <c r="S90" s="110"/>
      <c r="T90" s="86"/>
      <c r="U90" s="32"/>
      <c r="V90" s="14">
        <v>54</v>
      </c>
      <c r="W90" s="32">
        <v>54</v>
      </c>
      <c r="X90" s="32"/>
      <c r="Y90" s="32"/>
      <c r="Z90" s="32"/>
      <c r="AA90" s="32"/>
      <c r="AB90" s="32"/>
      <c r="AC90" s="32"/>
      <c r="AD90" s="32"/>
      <c r="AE90" s="32"/>
    </row>
    <row r="91" spans="1:31" ht="15.75">
      <c r="A91" s="78">
        <v>89</v>
      </c>
      <c r="B91" s="79" t="s">
        <v>835</v>
      </c>
      <c r="C91" s="75" t="s">
        <v>974</v>
      </c>
      <c r="D91" s="32">
        <v>80</v>
      </c>
      <c r="E91" s="32">
        <v>77</v>
      </c>
      <c r="F91" s="171">
        <v>63</v>
      </c>
      <c r="G91" s="32">
        <v>64</v>
      </c>
      <c r="H91" s="76">
        <v>80</v>
      </c>
      <c r="I91" s="32"/>
      <c r="J91" s="171"/>
      <c r="K91" s="32"/>
      <c r="L91" s="32"/>
      <c r="M91" s="32"/>
      <c r="N91" s="13"/>
      <c r="O91" s="151"/>
      <c r="P91" s="151"/>
      <c r="Q91" s="104"/>
      <c r="R91" s="13"/>
      <c r="S91" s="110"/>
      <c r="T91" s="86"/>
      <c r="U91" s="32"/>
      <c r="V91" s="14">
        <v>78</v>
      </c>
      <c r="W91" s="32">
        <v>81</v>
      </c>
      <c r="X91" s="32"/>
      <c r="Y91" s="32"/>
      <c r="Z91" s="32"/>
      <c r="AA91" s="32"/>
      <c r="AB91" s="32"/>
      <c r="AC91" s="32"/>
      <c r="AD91" s="32"/>
      <c r="AE91" s="32"/>
    </row>
    <row r="92" spans="1:31" ht="15.75">
      <c r="A92" s="78">
        <v>90</v>
      </c>
      <c r="B92" s="79" t="s">
        <v>836</v>
      </c>
      <c r="C92" s="75" t="s">
        <v>974</v>
      </c>
      <c r="D92" s="32">
        <v>100</v>
      </c>
      <c r="E92" s="32">
        <v>99</v>
      </c>
      <c r="F92" s="171">
        <v>100</v>
      </c>
      <c r="G92" s="32">
        <v>100</v>
      </c>
      <c r="H92" s="76">
        <v>100</v>
      </c>
      <c r="I92" s="32"/>
      <c r="J92" s="171"/>
      <c r="K92" s="32"/>
      <c r="L92" s="32"/>
      <c r="M92" s="32"/>
      <c r="N92" s="13"/>
      <c r="O92" s="151"/>
      <c r="P92" s="151"/>
      <c r="Q92" s="104"/>
      <c r="R92" s="13"/>
      <c r="S92" s="110"/>
      <c r="T92" s="86"/>
      <c r="U92" s="32"/>
      <c r="V92" s="14">
        <v>100</v>
      </c>
      <c r="W92" s="32">
        <v>100</v>
      </c>
      <c r="X92" s="32"/>
      <c r="Y92" s="32"/>
      <c r="Z92" s="32"/>
      <c r="AA92" s="32"/>
      <c r="AB92" s="32"/>
      <c r="AC92" s="32"/>
      <c r="AD92" s="32"/>
      <c r="AE92" s="32"/>
    </row>
    <row r="93" spans="1:31" ht="15.75">
      <c r="A93" s="78">
        <v>91</v>
      </c>
      <c r="B93" s="79" t="s">
        <v>837</v>
      </c>
      <c r="C93" s="75" t="s">
        <v>974</v>
      </c>
      <c r="D93" s="32">
        <v>94</v>
      </c>
      <c r="E93" s="32">
        <v>97</v>
      </c>
      <c r="F93" s="171">
        <v>92</v>
      </c>
      <c r="G93" s="32">
        <v>94</v>
      </c>
      <c r="H93" s="76">
        <v>98</v>
      </c>
      <c r="I93" s="32"/>
      <c r="J93" s="171"/>
      <c r="K93" s="32"/>
      <c r="L93" s="32"/>
      <c r="M93" s="32"/>
      <c r="N93" s="13"/>
      <c r="O93" s="151"/>
      <c r="P93" s="151"/>
      <c r="Q93" s="104"/>
      <c r="R93" s="13"/>
      <c r="S93" s="110"/>
      <c r="T93" s="86"/>
      <c r="U93" s="32"/>
      <c r="V93" s="14">
        <v>95</v>
      </c>
      <c r="W93" s="32">
        <v>92</v>
      </c>
      <c r="X93" s="32"/>
      <c r="Y93" s="32"/>
      <c r="Z93" s="32"/>
      <c r="AA93" s="32"/>
      <c r="AB93" s="32"/>
      <c r="AC93" s="32"/>
      <c r="AD93" s="32"/>
      <c r="AE93" s="32"/>
    </row>
    <row r="94" spans="1:31" ht="15.75" customHeight="1">
      <c r="A94" s="78">
        <v>92</v>
      </c>
      <c r="B94" s="79" t="s">
        <v>838</v>
      </c>
      <c r="C94" s="75" t="s">
        <v>974</v>
      </c>
      <c r="D94" s="32">
        <v>99</v>
      </c>
      <c r="E94" s="32">
        <v>99</v>
      </c>
      <c r="F94" s="171">
        <v>100</v>
      </c>
      <c r="G94" s="32">
        <v>97</v>
      </c>
      <c r="H94" s="76">
        <v>100</v>
      </c>
      <c r="I94" s="32"/>
      <c r="J94" s="171"/>
      <c r="K94" s="32"/>
      <c r="L94" s="32"/>
      <c r="M94" s="32"/>
      <c r="N94" s="13"/>
      <c r="O94" s="151"/>
      <c r="P94" s="151"/>
      <c r="Q94" s="104"/>
      <c r="R94" s="13"/>
      <c r="S94" s="110"/>
      <c r="T94" s="86"/>
      <c r="U94" s="32"/>
      <c r="V94" s="14">
        <v>99</v>
      </c>
      <c r="W94" s="32">
        <v>99</v>
      </c>
      <c r="X94" s="32"/>
      <c r="Y94" s="32"/>
      <c r="Z94" s="32"/>
      <c r="AA94" s="32"/>
      <c r="AB94" s="32"/>
      <c r="AC94" s="32"/>
      <c r="AD94" s="32"/>
      <c r="AE94" s="32"/>
    </row>
    <row r="95" spans="1:31" ht="15.75" customHeight="1">
      <c r="A95" s="78">
        <v>93</v>
      </c>
      <c r="B95" s="79" t="s">
        <v>839</v>
      </c>
      <c r="C95" s="75" t="s">
        <v>974</v>
      </c>
      <c r="D95" s="32">
        <v>90</v>
      </c>
      <c r="E95" s="32">
        <v>95</v>
      </c>
      <c r="F95" s="171">
        <v>95</v>
      </c>
      <c r="G95" s="32">
        <v>90</v>
      </c>
      <c r="H95" s="76">
        <v>99</v>
      </c>
      <c r="I95" s="32"/>
      <c r="J95" s="171"/>
      <c r="K95" s="32"/>
      <c r="L95" s="32"/>
      <c r="M95" s="32"/>
      <c r="N95" s="13"/>
      <c r="O95" s="151"/>
      <c r="P95" s="151"/>
      <c r="Q95" s="104"/>
      <c r="R95" s="13"/>
      <c r="S95" s="110"/>
      <c r="T95" s="86"/>
      <c r="U95" s="32"/>
      <c r="V95" s="14">
        <v>91</v>
      </c>
      <c r="W95" s="32">
        <v>88</v>
      </c>
      <c r="X95" s="32"/>
      <c r="Y95" s="32"/>
      <c r="Z95" s="32"/>
      <c r="AA95" s="32"/>
      <c r="AB95" s="32"/>
      <c r="AC95" s="32"/>
      <c r="AD95" s="32"/>
      <c r="AE95" s="32"/>
    </row>
    <row r="96" spans="1:31" ht="15.75" customHeight="1">
      <c r="A96" s="78">
        <v>94</v>
      </c>
      <c r="B96" s="79" t="s">
        <v>840</v>
      </c>
      <c r="C96" s="75" t="s">
        <v>974</v>
      </c>
      <c r="D96" s="32">
        <v>91</v>
      </c>
      <c r="E96" s="32">
        <v>94</v>
      </c>
      <c r="F96" s="171">
        <v>90</v>
      </c>
      <c r="G96" s="32">
        <v>83</v>
      </c>
      <c r="H96" s="76">
        <v>99</v>
      </c>
      <c r="I96" s="32"/>
      <c r="J96" s="171"/>
      <c r="K96" s="32"/>
      <c r="L96" s="32"/>
      <c r="M96" s="32"/>
      <c r="N96" s="13"/>
      <c r="O96" s="151"/>
      <c r="P96" s="151"/>
      <c r="Q96" s="104"/>
      <c r="R96" s="13"/>
      <c r="S96" s="110"/>
      <c r="T96" s="86"/>
      <c r="U96" s="32"/>
      <c r="V96" s="14">
        <v>97</v>
      </c>
      <c r="W96" s="32">
        <v>84</v>
      </c>
      <c r="X96" s="32"/>
      <c r="Y96" s="32"/>
      <c r="Z96" s="32"/>
      <c r="AA96" s="32"/>
      <c r="AB96" s="32"/>
      <c r="AC96" s="32"/>
      <c r="AD96" s="32"/>
      <c r="AE96" s="32"/>
    </row>
    <row r="97" spans="1:31" ht="15.75" customHeight="1">
      <c r="A97" s="78">
        <v>95</v>
      </c>
      <c r="B97" s="79" t="s">
        <v>841</v>
      </c>
      <c r="C97" s="75" t="s">
        <v>974</v>
      </c>
      <c r="D97" s="32">
        <v>54</v>
      </c>
      <c r="E97" s="32">
        <v>50</v>
      </c>
      <c r="F97" s="171">
        <v>53</v>
      </c>
      <c r="G97" s="32">
        <v>50</v>
      </c>
      <c r="H97" s="76">
        <v>56</v>
      </c>
      <c r="I97" s="32"/>
      <c r="J97" s="171"/>
      <c r="K97" s="32"/>
      <c r="L97" s="32"/>
      <c r="M97" s="32"/>
      <c r="N97" s="13"/>
      <c r="O97" s="151"/>
      <c r="P97" s="151"/>
      <c r="Q97" s="104"/>
      <c r="R97" s="13"/>
      <c r="S97" s="110"/>
      <c r="T97" s="86"/>
      <c r="U97" s="32"/>
      <c r="V97" s="14">
        <v>54</v>
      </c>
      <c r="W97" s="32">
        <v>54</v>
      </c>
      <c r="X97" s="32"/>
      <c r="Y97" s="32"/>
      <c r="Z97" s="32"/>
      <c r="AA97" s="32"/>
      <c r="AB97" s="32"/>
      <c r="AC97" s="32"/>
      <c r="AD97" s="32"/>
      <c r="AE97" s="32"/>
    </row>
    <row r="98" spans="1:31" ht="15.75">
      <c r="A98" s="78">
        <v>96</v>
      </c>
      <c r="B98" s="79" t="s">
        <v>842</v>
      </c>
      <c r="C98" s="75" t="s">
        <v>974</v>
      </c>
      <c r="D98" s="32">
        <v>97</v>
      </c>
      <c r="E98" s="32">
        <v>92</v>
      </c>
      <c r="F98" s="171">
        <v>93</v>
      </c>
      <c r="G98" s="32">
        <v>88</v>
      </c>
      <c r="H98" s="76">
        <v>99</v>
      </c>
      <c r="I98" s="32"/>
      <c r="J98" s="171"/>
      <c r="K98" s="32"/>
      <c r="L98" s="32"/>
      <c r="M98" s="32"/>
      <c r="N98" s="13"/>
      <c r="O98" s="151"/>
      <c r="P98" s="151"/>
      <c r="Q98" s="104"/>
      <c r="R98" s="13"/>
      <c r="S98" s="110"/>
      <c r="T98" s="86"/>
      <c r="U98" s="32"/>
      <c r="V98" s="14">
        <v>97</v>
      </c>
      <c r="W98" s="32">
        <v>97</v>
      </c>
      <c r="X98" s="32"/>
      <c r="Y98" s="32"/>
      <c r="Z98" s="32"/>
      <c r="AA98" s="32"/>
      <c r="AB98" s="32"/>
      <c r="AC98" s="32"/>
      <c r="AD98" s="32"/>
      <c r="AE98" s="32"/>
    </row>
    <row r="99" spans="1:31" ht="15.75" customHeight="1">
      <c r="A99" s="78">
        <v>97</v>
      </c>
      <c r="B99" s="79" t="s">
        <v>843</v>
      </c>
      <c r="C99" s="75" t="s">
        <v>974</v>
      </c>
      <c r="D99" s="32">
        <v>55</v>
      </c>
      <c r="E99" s="32">
        <v>51</v>
      </c>
      <c r="F99" s="171">
        <v>48</v>
      </c>
      <c r="G99" s="32">
        <v>51</v>
      </c>
      <c r="H99" s="76">
        <v>56</v>
      </c>
      <c r="I99" s="32"/>
      <c r="J99" s="171"/>
      <c r="K99" s="32"/>
      <c r="L99" s="32"/>
      <c r="M99" s="32"/>
      <c r="N99" s="13"/>
      <c r="O99" s="151"/>
      <c r="P99" s="151"/>
      <c r="Q99" s="104"/>
      <c r="R99" s="13"/>
      <c r="S99" s="110"/>
      <c r="T99" s="86"/>
      <c r="U99" s="32"/>
      <c r="V99" s="14">
        <v>54</v>
      </c>
      <c r="W99" s="32">
        <v>55</v>
      </c>
      <c r="X99" s="32"/>
      <c r="Y99" s="32"/>
      <c r="Z99" s="32"/>
      <c r="AA99" s="32"/>
      <c r="AB99" s="32"/>
      <c r="AC99" s="32"/>
      <c r="AD99" s="32"/>
      <c r="AE99" s="32"/>
    </row>
    <row r="100" spans="1:31" ht="15.75" customHeight="1">
      <c r="A100" s="78">
        <v>98</v>
      </c>
      <c r="B100" s="79" t="s">
        <v>844</v>
      </c>
      <c r="C100" s="75" t="s">
        <v>974</v>
      </c>
      <c r="D100" s="32">
        <v>86</v>
      </c>
      <c r="E100" s="32">
        <v>91</v>
      </c>
      <c r="F100" s="171">
        <v>89</v>
      </c>
      <c r="G100" s="32">
        <v>69</v>
      </c>
      <c r="H100" s="76">
        <v>98</v>
      </c>
      <c r="I100" s="32"/>
      <c r="J100" s="171"/>
      <c r="K100" s="32"/>
      <c r="L100" s="32"/>
      <c r="M100" s="32"/>
      <c r="N100" s="13"/>
      <c r="O100" s="151"/>
      <c r="P100" s="151"/>
      <c r="Q100" s="104"/>
      <c r="R100" s="13"/>
      <c r="S100" s="110"/>
      <c r="T100" s="86"/>
      <c r="U100" s="32"/>
      <c r="V100" s="14">
        <v>95</v>
      </c>
      <c r="W100" s="32">
        <v>77</v>
      </c>
      <c r="X100" s="32"/>
      <c r="Y100" s="32"/>
      <c r="Z100" s="32"/>
      <c r="AA100" s="32"/>
      <c r="AB100" s="32"/>
      <c r="AC100" s="32"/>
      <c r="AD100" s="32"/>
      <c r="AE100" s="32"/>
    </row>
    <row r="101" spans="1:31" s="22" customFormat="1" ht="15.75">
      <c r="A101" s="25">
        <v>99</v>
      </c>
      <c r="B101" s="99" t="s">
        <v>845</v>
      </c>
      <c r="C101" s="75" t="s">
        <v>974</v>
      </c>
      <c r="D101" s="25">
        <v>78</v>
      </c>
      <c r="E101" s="25">
        <v>86</v>
      </c>
      <c r="F101" s="171">
        <v>71</v>
      </c>
      <c r="G101" s="25">
        <v>64</v>
      </c>
      <c r="H101" s="98">
        <v>89</v>
      </c>
      <c r="I101" s="25"/>
      <c r="J101" s="171"/>
      <c r="K101" s="25"/>
      <c r="L101" s="25"/>
      <c r="M101" s="25"/>
      <c r="N101" s="13"/>
      <c r="O101" s="163"/>
      <c r="P101" s="163"/>
      <c r="Q101" s="105"/>
      <c r="R101" s="13"/>
      <c r="S101" s="56"/>
      <c r="T101" s="30"/>
      <c r="U101" s="25"/>
      <c r="V101" s="14">
        <v>76</v>
      </c>
      <c r="W101" s="25">
        <v>79</v>
      </c>
      <c r="X101" s="25"/>
      <c r="Y101" s="25"/>
      <c r="Z101" s="25"/>
      <c r="AA101" s="25"/>
      <c r="AB101" s="25"/>
      <c r="AC101" s="25"/>
      <c r="AD101" s="25"/>
      <c r="AE101" s="25"/>
    </row>
    <row r="102" spans="1:31" ht="15.75" customHeight="1">
      <c r="A102" s="78">
        <v>100</v>
      </c>
      <c r="B102" s="79" t="s">
        <v>846</v>
      </c>
      <c r="C102" s="75" t="s">
        <v>974</v>
      </c>
      <c r="D102" s="32">
        <v>78</v>
      </c>
      <c r="E102" s="32">
        <v>95</v>
      </c>
      <c r="F102" s="171">
        <v>60</v>
      </c>
      <c r="G102" s="32">
        <v>58</v>
      </c>
      <c r="H102" s="76">
        <v>88</v>
      </c>
      <c r="I102" s="32"/>
      <c r="J102" s="171"/>
      <c r="K102" s="32"/>
      <c r="L102" s="32"/>
      <c r="M102" s="32"/>
      <c r="N102" s="13"/>
      <c r="O102" s="151"/>
      <c r="P102" s="151"/>
      <c r="Q102" s="104"/>
      <c r="R102" s="13"/>
      <c r="S102" s="110"/>
      <c r="T102" s="86"/>
      <c r="U102" s="32"/>
      <c r="V102" s="14">
        <v>85</v>
      </c>
      <c r="W102" s="32">
        <v>70</v>
      </c>
      <c r="X102" s="32"/>
      <c r="Y102" s="32"/>
      <c r="Z102" s="32"/>
      <c r="AA102" s="32"/>
      <c r="AB102" s="32"/>
      <c r="AC102" s="32"/>
      <c r="AD102" s="32"/>
      <c r="AE102" s="32"/>
    </row>
    <row r="103" spans="1:31" ht="15.75" customHeight="1">
      <c r="A103" s="78">
        <v>101</v>
      </c>
      <c r="B103" s="79" t="s">
        <v>847</v>
      </c>
      <c r="C103" s="75" t="s">
        <v>974</v>
      </c>
      <c r="D103" s="32">
        <v>94</v>
      </c>
      <c r="E103" s="32">
        <v>91</v>
      </c>
      <c r="F103" s="171">
        <v>71</v>
      </c>
      <c r="G103" s="32">
        <v>89</v>
      </c>
      <c r="H103" s="76">
        <v>100</v>
      </c>
      <c r="I103" s="32"/>
      <c r="J103" s="171"/>
      <c r="K103" s="32"/>
      <c r="L103" s="32"/>
      <c r="M103" s="32"/>
      <c r="N103" s="13"/>
      <c r="O103" s="151"/>
      <c r="P103" s="151"/>
      <c r="Q103" s="104"/>
      <c r="R103" s="13"/>
      <c r="S103" s="110"/>
      <c r="T103" s="86"/>
      <c r="U103" s="32"/>
      <c r="V103" s="14">
        <v>94</v>
      </c>
      <c r="W103" s="32">
        <v>94</v>
      </c>
      <c r="X103" s="32"/>
      <c r="Y103" s="32"/>
      <c r="Z103" s="32"/>
      <c r="AA103" s="32"/>
      <c r="AB103" s="32"/>
      <c r="AC103" s="32"/>
      <c r="AD103" s="32"/>
      <c r="AE103" s="32"/>
    </row>
    <row r="104" spans="1:31" ht="15.75">
      <c r="A104" s="78"/>
      <c r="B104" s="79" t="s">
        <v>1014</v>
      </c>
      <c r="C104" s="75" t="s">
        <v>974</v>
      </c>
      <c r="D104" s="32">
        <v>74</v>
      </c>
      <c r="E104" s="32">
        <v>73</v>
      </c>
      <c r="F104" s="171">
        <v>53</v>
      </c>
      <c r="G104" s="32">
        <v>52</v>
      </c>
      <c r="H104" s="76">
        <v>68</v>
      </c>
      <c r="I104" s="32"/>
      <c r="J104" s="171"/>
      <c r="K104" s="32"/>
      <c r="L104" s="32"/>
      <c r="M104" s="32"/>
      <c r="N104" s="13"/>
      <c r="O104" s="151"/>
      <c r="P104" s="151"/>
      <c r="Q104" s="104"/>
      <c r="R104" s="13"/>
      <c r="S104" s="110"/>
      <c r="T104" s="86"/>
      <c r="U104" s="32"/>
      <c r="V104" s="14">
        <v>75</v>
      </c>
      <c r="W104" s="32">
        <v>72</v>
      </c>
      <c r="X104" s="32"/>
      <c r="Y104" s="32"/>
      <c r="Z104" s="32"/>
      <c r="AA104" s="32"/>
      <c r="AB104" s="32"/>
      <c r="AC104" s="32"/>
      <c r="AD104" s="32"/>
      <c r="AE104" s="32"/>
    </row>
    <row r="105" spans="1:31" ht="15.75" customHeight="1">
      <c r="A105" s="78">
        <v>102</v>
      </c>
      <c r="B105" s="79" t="s">
        <v>1029</v>
      </c>
      <c r="C105" s="75" t="s">
        <v>974</v>
      </c>
      <c r="D105" s="32">
        <v>67</v>
      </c>
      <c r="E105" s="32">
        <v>72</v>
      </c>
      <c r="F105" s="171">
        <v>61</v>
      </c>
      <c r="G105" s="32">
        <v>52</v>
      </c>
      <c r="H105" s="76">
        <v>81</v>
      </c>
      <c r="I105" s="32"/>
      <c r="J105" s="171"/>
      <c r="K105" s="32"/>
      <c r="L105" s="32"/>
      <c r="M105" s="32"/>
      <c r="N105" s="13"/>
      <c r="O105" s="151"/>
      <c r="P105" s="151"/>
      <c r="Q105" s="104"/>
      <c r="R105" s="13"/>
      <c r="S105" s="110"/>
      <c r="T105" s="86"/>
      <c r="U105" s="32"/>
      <c r="V105" s="14">
        <v>62</v>
      </c>
      <c r="W105" s="32">
        <v>72</v>
      </c>
      <c r="X105" s="32"/>
      <c r="Y105" s="32"/>
      <c r="Z105" s="32"/>
      <c r="AA105" s="32"/>
      <c r="AB105" s="32"/>
      <c r="AC105" s="32"/>
      <c r="AD105" s="32"/>
      <c r="AE105" s="32"/>
    </row>
    <row r="106" spans="1:31" s="92" customFormat="1" ht="15.75">
      <c r="A106" s="93" t="s">
        <v>44</v>
      </c>
      <c r="B106" s="94" t="s">
        <v>42</v>
      </c>
      <c r="C106" s="87" t="s">
        <v>971</v>
      </c>
      <c r="D106" s="93" t="s">
        <v>1038</v>
      </c>
      <c r="E106" s="93" t="s">
        <v>1039</v>
      </c>
      <c r="F106" s="93" t="s">
        <v>1040</v>
      </c>
      <c r="G106" s="93" t="s">
        <v>406</v>
      </c>
      <c r="H106" s="89" t="s">
        <v>1034</v>
      </c>
      <c r="I106" s="93" t="s">
        <v>553</v>
      </c>
      <c r="J106" s="93" t="s">
        <v>603</v>
      </c>
      <c r="K106" s="93" t="s">
        <v>1035</v>
      </c>
      <c r="L106" s="93" t="s">
        <v>1036</v>
      </c>
      <c r="M106" s="93"/>
      <c r="N106" s="93"/>
      <c r="O106" s="93"/>
      <c r="P106" s="93"/>
      <c r="Q106" s="106"/>
      <c r="R106" s="93"/>
      <c r="S106" s="111"/>
      <c r="T106" s="95"/>
      <c r="U106" s="93"/>
      <c r="V106" s="93"/>
      <c r="W106" s="93"/>
      <c r="X106" s="93"/>
      <c r="Y106" s="93"/>
      <c r="Z106" s="93"/>
      <c r="AA106" s="93" t="s">
        <v>1006</v>
      </c>
      <c r="AB106" s="93" t="s">
        <v>1008</v>
      </c>
      <c r="AC106" s="93" t="s">
        <v>1007</v>
      </c>
      <c r="AD106" s="93" t="s">
        <v>1009</v>
      </c>
      <c r="AE106" s="93"/>
    </row>
    <row r="107" spans="1:31" s="125" customFormat="1" ht="15.75">
      <c r="A107" s="118">
        <v>104</v>
      </c>
      <c r="B107" s="119" t="s">
        <v>979</v>
      </c>
      <c r="C107" s="120" t="s">
        <v>754</v>
      </c>
      <c r="D107" s="118"/>
      <c r="E107" s="118"/>
      <c r="F107" s="118"/>
      <c r="G107" s="118"/>
      <c r="H107" s="121"/>
      <c r="I107" s="118"/>
      <c r="J107" s="118"/>
      <c r="K107" s="118"/>
      <c r="L107" s="118"/>
      <c r="M107" s="118"/>
      <c r="N107" s="118"/>
      <c r="O107" s="118"/>
      <c r="P107" s="118"/>
      <c r="Q107" s="122"/>
      <c r="R107" s="118"/>
      <c r="S107" s="123"/>
      <c r="T107" s="124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</row>
    <row r="108" spans="1:31" ht="15.75">
      <c r="A108" s="78">
        <v>105</v>
      </c>
      <c r="B108" s="79" t="s">
        <v>9</v>
      </c>
      <c r="C108" s="75" t="s">
        <v>754</v>
      </c>
      <c r="D108" s="32">
        <v>99</v>
      </c>
      <c r="E108" s="32">
        <v>98</v>
      </c>
      <c r="F108" s="171">
        <v>99</v>
      </c>
      <c r="G108" s="32">
        <v>91</v>
      </c>
      <c r="H108" s="76">
        <v>97</v>
      </c>
      <c r="I108" s="32"/>
      <c r="J108" s="171"/>
      <c r="K108" s="32"/>
      <c r="L108" s="32"/>
      <c r="M108" s="32"/>
      <c r="N108" s="171"/>
      <c r="O108" s="151"/>
      <c r="P108" s="151"/>
      <c r="Q108" s="104"/>
      <c r="R108" s="13"/>
      <c r="S108" s="110"/>
      <c r="T108" s="86"/>
      <c r="U108" s="32"/>
      <c r="V108" s="14">
        <v>99</v>
      </c>
      <c r="W108" s="32">
        <v>99</v>
      </c>
      <c r="X108" s="32"/>
      <c r="Y108" s="32"/>
      <c r="Z108" s="32"/>
      <c r="AA108" s="32"/>
      <c r="AB108" s="32"/>
      <c r="AC108" s="32"/>
      <c r="AD108" s="32"/>
      <c r="AE108" s="32"/>
    </row>
    <row r="109" spans="1:31" ht="15.75">
      <c r="A109" s="78">
        <v>106</v>
      </c>
      <c r="B109" s="79" t="s">
        <v>10</v>
      </c>
      <c r="C109" s="75" t="s">
        <v>754</v>
      </c>
      <c r="D109" s="32">
        <v>70</v>
      </c>
      <c r="E109" s="32">
        <v>79</v>
      </c>
      <c r="F109" s="171">
        <v>53</v>
      </c>
      <c r="G109" s="32">
        <v>50</v>
      </c>
      <c r="H109" s="76">
        <v>82</v>
      </c>
      <c r="I109" s="32"/>
      <c r="J109" s="171"/>
      <c r="K109" s="32"/>
      <c r="L109" s="32"/>
      <c r="M109" s="32"/>
      <c r="N109" s="171"/>
      <c r="O109" s="151"/>
      <c r="P109" s="151"/>
      <c r="Q109" s="104"/>
      <c r="R109" s="13"/>
      <c r="S109" s="110"/>
      <c r="T109" s="86"/>
      <c r="U109" s="32"/>
      <c r="V109" s="14">
        <v>83</v>
      </c>
      <c r="W109" s="32">
        <v>57</v>
      </c>
      <c r="X109" s="32"/>
      <c r="Y109" s="32"/>
      <c r="Z109" s="32"/>
      <c r="AA109" s="32"/>
      <c r="AB109" s="32"/>
      <c r="AC109" s="32"/>
      <c r="AD109" s="32"/>
      <c r="AE109" s="32"/>
    </row>
    <row r="110" spans="1:31" ht="15.75">
      <c r="A110" s="78">
        <v>107</v>
      </c>
      <c r="B110" s="79" t="s">
        <v>14</v>
      </c>
      <c r="C110" s="75" t="s">
        <v>754</v>
      </c>
      <c r="D110" s="32">
        <v>86</v>
      </c>
      <c r="E110" s="32">
        <v>90</v>
      </c>
      <c r="F110" s="171">
        <v>79</v>
      </c>
      <c r="G110" s="32">
        <v>76</v>
      </c>
      <c r="H110" s="76">
        <v>91</v>
      </c>
      <c r="I110" s="32"/>
      <c r="J110" s="171"/>
      <c r="K110" s="32"/>
      <c r="L110" s="32"/>
      <c r="M110" s="32"/>
      <c r="N110" s="171"/>
      <c r="O110" s="151"/>
      <c r="P110" s="151"/>
      <c r="Q110" s="104"/>
      <c r="R110" s="13"/>
      <c r="S110" s="110"/>
      <c r="T110" s="86"/>
      <c r="U110" s="32"/>
      <c r="V110" s="14">
        <v>84</v>
      </c>
      <c r="W110" s="32">
        <v>88</v>
      </c>
      <c r="X110" s="32"/>
      <c r="Y110" s="32"/>
      <c r="Z110" s="32"/>
      <c r="AA110" s="32"/>
      <c r="AB110" s="32"/>
      <c r="AC110" s="32"/>
      <c r="AD110" s="32"/>
      <c r="AE110" s="32"/>
    </row>
    <row r="111" spans="1:31" ht="15.75">
      <c r="A111" s="78">
        <v>108</v>
      </c>
      <c r="B111" s="79" t="s">
        <v>11</v>
      </c>
      <c r="C111" s="75" t="s">
        <v>754</v>
      </c>
      <c r="D111" s="32">
        <v>86</v>
      </c>
      <c r="E111" s="32">
        <v>83</v>
      </c>
      <c r="F111" s="171">
        <v>89</v>
      </c>
      <c r="G111" s="32">
        <v>73</v>
      </c>
      <c r="H111" s="76">
        <v>91</v>
      </c>
      <c r="I111" s="32"/>
      <c r="J111" s="171"/>
      <c r="K111" s="32"/>
      <c r="L111" s="32"/>
      <c r="M111" s="32"/>
      <c r="N111" s="171"/>
      <c r="O111" s="151"/>
      <c r="P111" s="151"/>
      <c r="Q111" s="104"/>
      <c r="R111" s="13"/>
      <c r="S111" s="110"/>
      <c r="T111" s="86"/>
      <c r="U111" s="32"/>
      <c r="V111" s="14">
        <v>97</v>
      </c>
      <c r="W111" s="32">
        <v>74</v>
      </c>
      <c r="X111" s="32"/>
      <c r="Y111" s="32"/>
      <c r="Z111" s="32"/>
      <c r="AA111" s="32"/>
      <c r="AB111" s="32"/>
      <c r="AC111" s="32"/>
      <c r="AD111" s="32"/>
      <c r="AE111" s="32"/>
    </row>
    <row r="112" spans="1:31" ht="15.75">
      <c r="A112" s="78">
        <v>109</v>
      </c>
      <c r="B112" s="79" t="s">
        <v>12</v>
      </c>
      <c r="C112" s="75" t="s">
        <v>754</v>
      </c>
      <c r="D112" s="32">
        <v>75</v>
      </c>
      <c r="E112" s="32">
        <v>84</v>
      </c>
      <c r="F112" s="171">
        <v>52</v>
      </c>
      <c r="G112" s="32">
        <v>52</v>
      </c>
      <c r="H112" s="76">
        <v>74</v>
      </c>
      <c r="I112" s="32"/>
      <c r="J112" s="171"/>
      <c r="K112" s="32"/>
      <c r="L112" s="32"/>
      <c r="M112" s="32"/>
      <c r="N112" s="171"/>
      <c r="O112" s="151"/>
      <c r="P112" s="151"/>
      <c r="Q112" s="104"/>
      <c r="R112" s="13"/>
      <c r="S112" s="110"/>
      <c r="T112" s="86"/>
      <c r="U112" s="32"/>
      <c r="V112" s="14">
        <v>77</v>
      </c>
      <c r="W112" s="32">
        <v>72</v>
      </c>
      <c r="X112" s="32"/>
      <c r="Y112" s="32"/>
      <c r="Z112" s="32"/>
      <c r="AA112" s="32"/>
      <c r="AB112" s="32"/>
      <c r="AC112" s="32"/>
      <c r="AD112" s="32"/>
      <c r="AE112" s="32"/>
    </row>
    <row r="113" spans="1:31" ht="15.75">
      <c r="A113" s="78">
        <v>110</v>
      </c>
      <c r="B113" s="79" t="s">
        <v>13</v>
      </c>
      <c r="C113" s="75" t="s">
        <v>754</v>
      </c>
      <c r="D113" s="32">
        <v>58</v>
      </c>
      <c r="E113" s="32">
        <v>78</v>
      </c>
      <c r="F113" s="171">
        <v>50</v>
      </c>
      <c r="G113" s="32">
        <v>52</v>
      </c>
      <c r="H113" s="76">
        <v>69</v>
      </c>
      <c r="I113" s="32"/>
      <c r="J113" s="171"/>
      <c r="K113" s="32"/>
      <c r="L113" s="32"/>
      <c r="M113" s="32"/>
      <c r="N113" s="14"/>
      <c r="O113" s="151"/>
      <c r="P113" s="151"/>
      <c r="Q113" s="104"/>
      <c r="R113" s="13"/>
      <c r="S113" s="110"/>
      <c r="T113" s="86"/>
      <c r="U113" s="32"/>
      <c r="V113" s="14">
        <v>62</v>
      </c>
      <c r="W113" s="32">
        <v>54</v>
      </c>
      <c r="X113" s="32"/>
      <c r="Y113" s="32"/>
      <c r="Z113" s="32"/>
      <c r="AA113" s="32"/>
      <c r="AB113" s="32"/>
      <c r="AC113" s="32"/>
      <c r="AD113" s="32"/>
      <c r="AE113" s="32"/>
    </row>
    <row r="114" spans="1:31" ht="15.75">
      <c r="A114" s="78">
        <v>111</v>
      </c>
      <c r="B114" s="79" t="s">
        <v>15</v>
      </c>
      <c r="C114" s="75" t="s">
        <v>754</v>
      </c>
      <c r="D114" s="32">
        <v>82</v>
      </c>
      <c r="E114" s="32">
        <v>84</v>
      </c>
      <c r="F114" s="171">
        <v>62</v>
      </c>
      <c r="G114" s="32">
        <v>60</v>
      </c>
      <c r="H114" s="76">
        <v>88</v>
      </c>
      <c r="I114" s="32"/>
      <c r="J114" s="171"/>
      <c r="K114" s="32"/>
      <c r="L114" s="32"/>
      <c r="M114" s="32"/>
      <c r="N114" s="14"/>
      <c r="O114" s="151"/>
      <c r="P114" s="151"/>
      <c r="Q114" s="104"/>
      <c r="R114" s="13"/>
      <c r="S114" s="110"/>
      <c r="T114" s="86"/>
      <c r="U114" s="32"/>
      <c r="V114" s="14">
        <v>97</v>
      </c>
      <c r="W114" s="32">
        <v>67</v>
      </c>
      <c r="X114" s="32"/>
      <c r="Y114" s="32"/>
      <c r="Z114" s="32"/>
      <c r="AA114" s="32"/>
      <c r="AB114" s="32"/>
      <c r="AC114" s="32"/>
      <c r="AD114" s="32"/>
      <c r="AE114" s="32"/>
    </row>
    <row r="115" spans="1:31" ht="15.75">
      <c r="A115" s="78">
        <v>112</v>
      </c>
      <c r="B115" s="79" t="s">
        <v>16</v>
      </c>
      <c r="C115" s="75" t="s">
        <v>754</v>
      </c>
      <c r="D115" s="32">
        <v>88</v>
      </c>
      <c r="E115" s="32">
        <v>96</v>
      </c>
      <c r="F115" s="171">
        <v>97</v>
      </c>
      <c r="G115" s="32">
        <v>95</v>
      </c>
      <c r="H115" s="76">
        <v>100</v>
      </c>
      <c r="I115" s="32"/>
      <c r="J115" s="171"/>
      <c r="K115" s="32"/>
      <c r="L115" s="32"/>
      <c r="M115" s="32"/>
      <c r="N115" s="14"/>
      <c r="O115" s="151"/>
      <c r="P115" s="151"/>
      <c r="Q115" s="104"/>
      <c r="R115" s="13"/>
      <c r="S115" s="110"/>
      <c r="T115" s="86"/>
      <c r="U115" s="32"/>
      <c r="V115" s="14">
        <v>87</v>
      </c>
      <c r="W115" s="32">
        <v>89</v>
      </c>
      <c r="X115" s="32"/>
      <c r="Y115" s="32"/>
      <c r="Z115" s="32"/>
      <c r="AA115" s="32"/>
      <c r="AB115" s="32"/>
      <c r="AC115" s="32"/>
      <c r="AD115" s="32"/>
      <c r="AE115" s="32"/>
    </row>
    <row r="116" spans="1:31" ht="15.75">
      <c r="A116" s="78">
        <v>113</v>
      </c>
      <c r="B116" s="79" t="s">
        <v>7</v>
      </c>
      <c r="C116" s="75" t="s">
        <v>754</v>
      </c>
      <c r="D116" s="32">
        <v>86</v>
      </c>
      <c r="E116" s="32">
        <v>85</v>
      </c>
      <c r="F116" s="14">
        <v>77</v>
      </c>
      <c r="G116" s="32">
        <v>64</v>
      </c>
      <c r="H116" s="76">
        <v>88</v>
      </c>
      <c r="I116" s="32"/>
      <c r="J116" s="14"/>
      <c r="K116" s="32"/>
      <c r="L116" s="32"/>
      <c r="M116" s="32"/>
      <c r="N116" s="14"/>
      <c r="O116" s="151"/>
      <c r="P116" s="151"/>
      <c r="Q116" s="104"/>
      <c r="R116" s="13"/>
      <c r="S116" s="110"/>
      <c r="T116" s="86"/>
      <c r="U116" s="32"/>
      <c r="V116" s="14">
        <v>89</v>
      </c>
      <c r="W116" s="32">
        <v>82</v>
      </c>
      <c r="X116" s="32"/>
      <c r="Y116" s="32"/>
      <c r="Z116" s="32"/>
      <c r="AA116" s="32"/>
      <c r="AB116" s="32"/>
      <c r="AC116" s="32"/>
      <c r="AD116" s="32"/>
      <c r="AE116" s="32"/>
    </row>
    <row r="117" spans="1:31" ht="15.75">
      <c r="A117" s="78">
        <v>114</v>
      </c>
      <c r="B117" s="79" t="s">
        <v>17</v>
      </c>
      <c r="C117" s="75" t="s">
        <v>754</v>
      </c>
      <c r="D117" s="32">
        <v>73</v>
      </c>
      <c r="E117" s="32">
        <v>87</v>
      </c>
      <c r="F117" s="14">
        <v>62</v>
      </c>
      <c r="G117" s="32">
        <v>65</v>
      </c>
      <c r="H117" s="76">
        <v>89</v>
      </c>
      <c r="I117" s="32"/>
      <c r="J117" s="14"/>
      <c r="K117" s="32"/>
      <c r="L117" s="32"/>
      <c r="M117" s="32"/>
      <c r="N117" s="14"/>
      <c r="O117" s="151"/>
      <c r="P117" s="151"/>
      <c r="Q117" s="104"/>
      <c r="R117" s="13"/>
      <c r="S117" s="110"/>
      <c r="T117" s="86"/>
      <c r="U117" s="32"/>
      <c r="V117" s="14">
        <v>75</v>
      </c>
      <c r="W117" s="32">
        <v>71</v>
      </c>
      <c r="X117" s="32"/>
      <c r="Y117" s="32"/>
      <c r="Z117" s="32"/>
      <c r="AA117" s="32"/>
      <c r="AB117" s="32"/>
      <c r="AC117" s="32"/>
      <c r="AD117" s="32"/>
      <c r="AE117" s="32"/>
    </row>
    <row r="118" spans="1:31" ht="15.75">
      <c r="A118" s="78">
        <v>115</v>
      </c>
      <c r="B118" s="79" t="s">
        <v>18</v>
      </c>
      <c r="C118" s="75" t="s">
        <v>754</v>
      </c>
      <c r="D118" s="32">
        <v>75</v>
      </c>
      <c r="E118" s="32">
        <v>86</v>
      </c>
      <c r="F118" s="171">
        <v>71</v>
      </c>
      <c r="G118" s="32">
        <v>65</v>
      </c>
      <c r="H118" s="76">
        <v>82</v>
      </c>
      <c r="I118" s="32"/>
      <c r="J118" s="171"/>
      <c r="K118" s="32"/>
      <c r="L118" s="32"/>
      <c r="M118" s="32"/>
      <c r="N118" s="14"/>
      <c r="O118" s="151"/>
      <c r="P118" s="151"/>
      <c r="Q118" s="104"/>
      <c r="R118" s="13"/>
      <c r="S118" s="110"/>
      <c r="T118" s="86"/>
      <c r="U118" s="32"/>
      <c r="V118" s="14">
        <v>81</v>
      </c>
      <c r="W118" s="32">
        <v>68</v>
      </c>
      <c r="X118" s="32"/>
      <c r="Y118" s="32"/>
      <c r="Z118" s="32"/>
      <c r="AA118" s="32"/>
      <c r="AB118" s="32"/>
      <c r="AC118" s="32"/>
      <c r="AD118" s="32"/>
      <c r="AE118" s="32"/>
    </row>
    <row r="119" spans="1:31" ht="15.75">
      <c r="A119" s="78">
        <v>116</v>
      </c>
      <c r="B119" s="79" t="s">
        <v>19</v>
      </c>
      <c r="C119" s="75" t="s">
        <v>754</v>
      </c>
      <c r="D119" s="32">
        <v>56</v>
      </c>
      <c r="E119" s="32">
        <v>53</v>
      </c>
      <c r="F119" s="171">
        <v>50</v>
      </c>
      <c r="G119" s="32">
        <v>54</v>
      </c>
      <c r="H119" s="76">
        <v>60</v>
      </c>
      <c r="I119" s="32"/>
      <c r="J119" s="171"/>
      <c r="K119" s="32"/>
      <c r="L119" s="32"/>
      <c r="M119" s="32"/>
      <c r="N119" s="14"/>
      <c r="O119" s="151"/>
      <c r="P119" s="151"/>
      <c r="Q119" s="104"/>
      <c r="R119" s="13"/>
      <c r="S119" s="110"/>
      <c r="T119" s="86"/>
      <c r="U119" s="32"/>
      <c r="V119" s="14">
        <v>54</v>
      </c>
      <c r="W119" s="32">
        <v>57</v>
      </c>
      <c r="X119" s="32"/>
      <c r="Y119" s="32"/>
      <c r="Z119" s="32"/>
      <c r="AA119" s="32"/>
      <c r="AB119" s="32"/>
      <c r="AC119" s="32"/>
      <c r="AD119" s="32"/>
      <c r="AE119" s="32"/>
    </row>
    <row r="120" spans="1:31" ht="15.75">
      <c r="A120" s="78">
        <v>117</v>
      </c>
      <c r="B120" s="79" t="s">
        <v>20</v>
      </c>
      <c r="C120" s="75" t="s">
        <v>754</v>
      </c>
      <c r="D120" s="32">
        <v>73</v>
      </c>
      <c r="E120" s="32">
        <v>89</v>
      </c>
      <c r="F120" s="171">
        <v>71</v>
      </c>
      <c r="G120" s="32">
        <v>67</v>
      </c>
      <c r="H120" s="76">
        <v>84</v>
      </c>
      <c r="I120" s="32"/>
      <c r="J120" s="171"/>
      <c r="K120" s="32"/>
      <c r="L120" s="32"/>
      <c r="M120" s="32"/>
      <c r="N120" s="171"/>
      <c r="O120" s="151"/>
      <c r="P120" s="151"/>
      <c r="Q120" s="104"/>
      <c r="R120" s="13"/>
      <c r="S120" s="110"/>
      <c r="T120" s="86"/>
      <c r="U120" s="32"/>
      <c r="V120" s="14">
        <v>62</v>
      </c>
      <c r="W120" s="32">
        <v>84</v>
      </c>
      <c r="X120" s="32"/>
      <c r="Y120" s="32"/>
      <c r="Z120" s="32"/>
      <c r="AA120" s="32"/>
      <c r="AB120" s="32"/>
      <c r="AC120" s="32"/>
      <c r="AD120" s="32"/>
      <c r="AE120" s="32"/>
    </row>
    <row r="121" spans="1:31" ht="15.75">
      <c r="A121" s="78">
        <v>118</v>
      </c>
      <c r="B121" s="79" t="s">
        <v>21</v>
      </c>
      <c r="C121" s="75" t="s">
        <v>754</v>
      </c>
      <c r="D121" s="32">
        <v>90</v>
      </c>
      <c r="E121" s="32">
        <v>89</v>
      </c>
      <c r="F121" s="171">
        <v>72</v>
      </c>
      <c r="G121" s="32">
        <v>87</v>
      </c>
      <c r="H121" s="76">
        <v>84</v>
      </c>
      <c r="I121" s="32"/>
      <c r="J121" s="171"/>
      <c r="K121" s="32"/>
      <c r="L121" s="32"/>
      <c r="M121" s="32"/>
      <c r="N121" s="171"/>
      <c r="O121" s="151"/>
      <c r="P121" s="151"/>
      <c r="Q121" s="104"/>
      <c r="R121" s="13"/>
      <c r="S121" s="110"/>
      <c r="T121" s="86"/>
      <c r="U121" s="32"/>
      <c r="V121" s="14">
        <v>99</v>
      </c>
      <c r="W121" s="32">
        <v>80</v>
      </c>
      <c r="X121" s="32"/>
      <c r="Y121" s="32"/>
      <c r="Z121" s="32"/>
      <c r="AA121" s="32"/>
      <c r="AB121" s="32"/>
      <c r="AC121" s="32"/>
      <c r="AD121" s="32"/>
      <c r="AE121" s="32"/>
    </row>
    <row r="122" spans="1:31" ht="15.75">
      <c r="A122" s="78">
        <v>119</v>
      </c>
      <c r="B122" s="79" t="s">
        <v>22</v>
      </c>
      <c r="C122" s="75" t="s">
        <v>754</v>
      </c>
      <c r="D122" s="32">
        <v>78</v>
      </c>
      <c r="E122" s="32">
        <v>88</v>
      </c>
      <c r="F122" s="171">
        <v>57</v>
      </c>
      <c r="G122" s="32">
        <v>58</v>
      </c>
      <c r="H122" s="76">
        <v>88</v>
      </c>
      <c r="I122" s="32"/>
      <c r="J122" s="171"/>
      <c r="K122" s="32"/>
      <c r="L122" s="32"/>
      <c r="M122" s="32"/>
      <c r="N122" s="171"/>
      <c r="O122" s="151"/>
      <c r="P122" s="151"/>
      <c r="Q122" s="104"/>
      <c r="R122" s="13"/>
      <c r="S122" s="110"/>
      <c r="T122" s="86"/>
      <c r="U122" s="32"/>
      <c r="V122" s="14">
        <v>83</v>
      </c>
      <c r="W122" s="32">
        <v>72</v>
      </c>
      <c r="X122" s="32"/>
      <c r="Y122" s="32"/>
      <c r="Z122" s="32"/>
      <c r="AA122" s="32"/>
      <c r="AB122" s="32"/>
      <c r="AC122" s="32"/>
      <c r="AD122" s="32"/>
      <c r="AE122" s="32"/>
    </row>
    <row r="123" spans="1:31" ht="15.75">
      <c r="A123" s="78">
        <v>120</v>
      </c>
      <c r="B123" s="79" t="s">
        <v>23</v>
      </c>
      <c r="C123" s="75" t="s">
        <v>754</v>
      </c>
      <c r="D123" s="32">
        <v>87</v>
      </c>
      <c r="E123" s="32">
        <v>90</v>
      </c>
      <c r="F123" s="171">
        <v>88</v>
      </c>
      <c r="G123" s="32">
        <v>78</v>
      </c>
      <c r="H123" s="76">
        <v>91</v>
      </c>
      <c r="I123" s="32"/>
      <c r="J123" s="171"/>
      <c r="K123" s="32"/>
      <c r="L123" s="32"/>
      <c r="M123" s="32"/>
      <c r="N123" s="171"/>
      <c r="O123" s="151"/>
      <c r="P123" s="151"/>
      <c r="Q123" s="104"/>
      <c r="R123" s="13"/>
      <c r="S123" s="110"/>
      <c r="T123" s="86"/>
      <c r="U123" s="32"/>
      <c r="V123" s="14">
        <v>95</v>
      </c>
      <c r="W123" s="32">
        <v>79</v>
      </c>
      <c r="X123" s="32"/>
      <c r="Y123" s="32"/>
      <c r="Z123" s="32"/>
      <c r="AA123" s="32"/>
      <c r="AB123" s="32"/>
      <c r="AC123" s="32"/>
      <c r="AD123" s="32"/>
      <c r="AE123" s="32"/>
    </row>
    <row r="124" spans="1:31" ht="15.75">
      <c r="A124" s="78">
        <v>121</v>
      </c>
      <c r="B124" s="79" t="s">
        <v>24</v>
      </c>
      <c r="C124" s="75" t="s">
        <v>754</v>
      </c>
      <c r="D124" s="32">
        <v>72</v>
      </c>
      <c r="E124" s="32">
        <v>84</v>
      </c>
      <c r="F124" s="171">
        <v>60</v>
      </c>
      <c r="G124" s="32">
        <v>60</v>
      </c>
      <c r="H124" s="76">
        <v>92</v>
      </c>
      <c r="I124" s="32"/>
      <c r="J124" s="171"/>
      <c r="K124" s="32"/>
      <c r="L124" s="32"/>
      <c r="M124" s="32"/>
      <c r="N124" s="171"/>
      <c r="O124" s="151"/>
      <c r="P124" s="151"/>
      <c r="Q124" s="104"/>
      <c r="R124" s="13"/>
      <c r="S124" s="110"/>
      <c r="T124" s="86"/>
      <c r="U124" s="32"/>
      <c r="V124" s="14">
        <v>83</v>
      </c>
      <c r="W124" s="32">
        <v>61</v>
      </c>
      <c r="X124" s="32"/>
      <c r="Y124" s="32"/>
      <c r="Z124" s="32"/>
      <c r="AA124" s="32"/>
      <c r="AB124" s="32"/>
      <c r="AC124" s="32"/>
      <c r="AD124" s="32"/>
      <c r="AE124" s="32"/>
    </row>
    <row r="125" spans="1:31" ht="15.75" customHeight="1">
      <c r="A125" s="78">
        <v>122</v>
      </c>
      <c r="B125" s="79" t="s">
        <v>25</v>
      </c>
      <c r="C125" s="75" t="s">
        <v>754</v>
      </c>
      <c r="D125" s="32">
        <v>64</v>
      </c>
      <c r="E125" s="32">
        <v>56</v>
      </c>
      <c r="F125" s="171">
        <v>54</v>
      </c>
      <c r="G125" s="32">
        <v>55</v>
      </c>
      <c r="H125" s="76">
        <v>79</v>
      </c>
      <c r="I125" s="32"/>
      <c r="J125" s="171"/>
      <c r="K125" s="32"/>
      <c r="L125" s="32"/>
      <c r="M125" s="32"/>
      <c r="N125" s="171"/>
      <c r="O125" s="151"/>
      <c r="P125" s="151"/>
      <c r="Q125" s="104"/>
      <c r="R125" s="13"/>
      <c r="S125" s="110"/>
      <c r="T125" s="86"/>
      <c r="U125" s="32"/>
      <c r="V125" s="14">
        <v>69</v>
      </c>
      <c r="W125" s="32">
        <v>59</v>
      </c>
      <c r="X125" s="32"/>
      <c r="Y125" s="32"/>
      <c r="Z125" s="32"/>
      <c r="AA125" s="32"/>
      <c r="AB125" s="32"/>
      <c r="AC125" s="32"/>
      <c r="AD125" s="32"/>
      <c r="AE125" s="32"/>
    </row>
    <row r="126" spans="1:31" ht="15.75">
      <c r="A126" s="78">
        <v>123</v>
      </c>
      <c r="B126" s="79" t="s">
        <v>26</v>
      </c>
      <c r="C126" s="75" t="s">
        <v>754</v>
      </c>
      <c r="D126" s="32">
        <v>55</v>
      </c>
      <c r="E126" s="32">
        <v>55</v>
      </c>
      <c r="F126" s="171">
        <v>58</v>
      </c>
      <c r="G126" s="32">
        <v>51</v>
      </c>
      <c r="H126" s="76">
        <v>61</v>
      </c>
      <c r="I126" s="32"/>
      <c r="J126" s="171"/>
      <c r="K126" s="32"/>
      <c r="L126" s="32"/>
      <c r="M126" s="32"/>
      <c r="N126" s="171"/>
      <c r="O126" s="151"/>
      <c r="P126" s="151"/>
      <c r="Q126" s="104"/>
      <c r="R126" s="13"/>
      <c r="S126" s="110"/>
      <c r="T126" s="86"/>
      <c r="U126" s="32"/>
      <c r="V126" s="14">
        <v>55</v>
      </c>
      <c r="W126" s="32">
        <v>54</v>
      </c>
      <c r="X126" s="32"/>
      <c r="Y126" s="32"/>
      <c r="Z126" s="32"/>
      <c r="AA126" s="32"/>
      <c r="AB126" s="32"/>
      <c r="AC126" s="32"/>
      <c r="AD126" s="32"/>
      <c r="AE126" s="32"/>
    </row>
    <row r="127" spans="1:31" ht="15.75">
      <c r="A127" s="78">
        <v>124</v>
      </c>
      <c r="B127" s="79" t="s">
        <v>27</v>
      </c>
      <c r="C127" s="75" t="s">
        <v>754</v>
      </c>
      <c r="D127" s="32">
        <v>67</v>
      </c>
      <c r="E127" s="32">
        <v>92</v>
      </c>
      <c r="F127" s="171">
        <v>71</v>
      </c>
      <c r="G127" s="32">
        <v>64</v>
      </c>
      <c r="H127" s="76">
        <v>88</v>
      </c>
      <c r="I127" s="32"/>
      <c r="J127" s="171"/>
      <c r="K127" s="32"/>
      <c r="L127" s="32"/>
      <c r="M127" s="32"/>
      <c r="N127" s="171"/>
      <c r="O127" s="151"/>
      <c r="P127" s="151"/>
      <c r="Q127" s="104"/>
      <c r="R127" s="13"/>
      <c r="S127" s="110"/>
      <c r="T127" s="86"/>
      <c r="U127" s="32"/>
      <c r="V127" s="14">
        <v>71</v>
      </c>
      <c r="W127" s="32">
        <v>62</v>
      </c>
      <c r="X127" s="32"/>
      <c r="Y127" s="32"/>
      <c r="Z127" s="32"/>
      <c r="AA127" s="32"/>
      <c r="AB127" s="32"/>
      <c r="AC127" s="32"/>
      <c r="AD127" s="32"/>
      <c r="AE127" s="32"/>
    </row>
    <row r="128" spans="1:31" ht="15.75">
      <c r="A128" s="78">
        <v>125</v>
      </c>
      <c r="B128" s="79" t="s">
        <v>28</v>
      </c>
      <c r="C128" s="75" t="s">
        <v>754</v>
      </c>
      <c r="D128" s="32">
        <v>94</v>
      </c>
      <c r="E128" s="32">
        <v>98</v>
      </c>
      <c r="F128" s="171">
        <v>87</v>
      </c>
      <c r="G128" s="32">
        <v>82</v>
      </c>
      <c r="H128" s="76">
        <v>94</v>
      </c>
      <c r="I128" s="32"/>
      <c r="J128" s="171"/>
      <c r="K128" s="32"/>
      <c r="L128" s="32"/>
      <c r="M128" s="32"/>
      <c r="N128" s="171"/>
      <c r="O128" s="151"/>
      <c r="P128" s="151"/>
      <c r="Q128" s="104"/>
      <c r="R128" s="13"/>
      <c r="S128" s="110"/>
      <c r="T128" s="86"/>
      <c r="U128" s="32"/>
      <c r="V128" s="14">
        <v>93</v>
      </c>
      <c r="W128" s="32">
        <v>95</v>
      </c>
      <c r="X128" s="32"/>
      <c r="Y128" s="32"/>
      <c r="Z128" s="32"/>
      <c r="AA128" s="32"/>
      <c r="AB128" s="32"/>
      <c r="AC128" s="32"/>
      <c r="AD128" s="32"/>
      <c r="AE128" s="32"/>
    </row>
    <row r="129" spans="1:31" ht="15.75" customHeight="1">
      <c r="A129" s="78">
        <v>126</v>
      </c>
      <c r="B129" s="79" t="s">
        <v>30</v>
      </c>
      <c r="C129" s="75" t="s">
        <v>754</v>
      </c>
      <c r="D129" s="32">
        <v>69</v>
      </c>
      <c r="E129" s="32">
        <v>81</v>
      </c>
      <c r="F129" s="171">
        <v>79</v>
      </c>
      <c r="G129" s="32">
        <v>84</v>
      </c>
      <c r="H129" s="76">
        <v>89</v>
      </c>
      <c r="I129" s="32"/>
      <c r="J129" s="171"/>
      <c r="K129" s="32"/>
      <c r="L129" s="32"/>
      <c r="M129" s="32"/>
      <c r="N129" s="171"/>
      <c r="O129" s="151"/>
      <c r="P129" s="151"/>
      <c r="Q129" s="104"/>
      <c r="R129" s="13"/>
      <c r="S129" s="110"/>
      <c r="T129" s="86"/>
      <c r="U129" s="32"/>
      <c r="V129" s="14">
        <v>74</v>
      </c>
      <c r="W129" s="32">
        <v>63</v>
      </c>
      <c r="X129" s="32"/>
      <c r="Y129" s="32"/>
      <c r="Z129" s="32"/>
      <c r="AA129" s="32"/>
      <c r="AB129" s="32"/>
      <c r="AC129" s="32"/>
      <c r="AD129" s="32"/>
      <c r="AE129" s="32"/>
    </row>
    <row r="130" spans="1:31" ht="15.75">
      <c r="A130" s="78">
        <v>127</v>
      </c>
      <c r="B130" s="79" t="s">
        <v>29</v>
      </c>
      <c r="C130" s="75" t="s">
        <v>754</v>
      </c>
      <c r="D130" s="32">
        <v>90</v>
      </c>
      <c r="E130" s="32">
        <v>94</v>
      </c>
      <c r="F130" s="171">
        <v>96</v>
      </c>
      <c r="G130" s="32">
        <v>81</v>
      </c>
      <c r="H130" s="76">
        <v>100</v>
      </c>
      <c r="I130" s="32"/>
      <c r="J130" s="171"/>
      <c r="K130" s="32"/>
      <c r="L130" s="32"/>
      <c r="M130" s="32"/>
      <c r="N130" s="171"/>
      <c r="O130" s="151"/>
      <c r="P130" s="151"/>
      <c r="Q130" s="104"/>
      <c r="R130" s="13"/>
      <c r="S130" s="110"/>
      <c r="T130" s="86"/>
      <c r="U130" s="32"/>
      <c r="V130" s="14">
        <v>99</v>
      </c>
      <c r="W130" s="32">
        <v>81</v>
      </c>
      <c r="X130" s="32"/>
      <c r="Y130" s="32"/>
      <c r="Z130" s="32"/>
      <c r="AA130" s="32"/>
      <c r="AB130" s="32"/>
      <c r="AC130" s="32"/>
      <c r="AD130" s="32"/>
      <c r="AE130" s="32"/>
    </row>
    <row r="131" spans="1:31" ht="15.75">
      <c r="A131" s="78">
        <v>128</v>
      </c>
      <c r="B131" s="79" t="s">
        <v>32</v>
      </c>
      <c r="C131" s="75" t="s">
        <v>754</v>
      </c>
      <c r="D131" s="32">
        <v>82</v>
      </c>
      <c r="E131" s="32">
        <v>95</v>
      </c>
      <c r="F131" s="171">
        <v>56</v>
      </c>
      <c r="G131" s="32">
        <v>59</v>
      </c>
      <c r="H131" s="76">
        <v>92</v>
      </c>
      <c r="I131" s="32"/>
      <c r="J131" s="171"/>
      <c r="K131" s="32"/>
      <c r="L131" s="32"/>
      <c r="M131" s="32"/>
      <c r="N131" s="171"/>
      <c r="O131" s="151"/>
      <c r="P131" s="151"/>
      <c r="Q131" s="104"/>
      <c r="R131" s="13"/>
      <c r="S131" s="110"/>
      <c r="T131" s="86"/>
      <c r="U131" s="32"/>
      <c r="V131" s="14">
        <v>95</v>
      </c>
      <c r="W131" s="32">
        <v>69</v>
      </c>
      <c r="X131" s="32"/>
      <c r="Y131" s="32"/>
      <c r="Z131" s="32"/>
      <c r="AA131" s="32"/>
      <c r="AB131" s="32"/>
      <c r="AC131" s="32"/>
      <c r="AD131" s="32"/>
      <c r="AE131" s="32"/>
    </row>
    <row r="132" spans="1:31" ht="15.75">
      <c r="A132" s="78">
        <v>129</v>
      </c>
      <c r="B132" s="79" t="s">
        <v>31</v>
      </c>
      <c r="C132" s="75" t="s">
        <v>754</v>
      </c>
      <c r="D132" s="32">
        <v>55</v>
      </c>
      <c r="E132" s="32">
        <v>65</v>
      </c>
      <c r="F132" s="171">
        <v>56</v>
      </c>
      <c r="G132" s="32">
        <v>54</v>
      </c>
      <c r="H132" s="76">
        <v>70</v>
      </c>
      <c r="I132" s="32"/>
      <c r="J132" s="171"/>
      <c r="K132" s="32"/>
      <c r="L132" s="32"/>
      <c r="M132" s="32"/>
      <c r="N132" s="171"/>
      <c r="O132" s="151"/>
      <c r="P132" s="151"/>
      <c r="Q132" s="104"/>
      <c r="R132" s="13"/>
      <c r="S132" s="110"/>
      <c r="T132" s="86"/>
      <c r="U132" s="32"/>
      <c r="V132" s="14">
        <v>54</v>
      </c>
      <c r="W132" s="32">
        <v>55</v>
      </c>
      <c r="X132" s="32"/>
      <c r="Y132" s="32"/>
      <c r="Z132" s="32"/>
      <c r="AA132" s="32"/>
      <c r="AB132" s="32"/>
      <c r="AC132" s="32"/>
      <c r="AD132" s="32"/>
      <c r="AE132" s="32"/>
    </row>
    <row r="133" spans="1:31" ht="15.75">
      <c r="A133" s="78">
        <v>130</v>
      </c>
      <c r="B133" s="79" t="s">
        <v>34</v>
      </c>
      <c r="C133" s="75" t="s">
        <v>754</v>
      </c>
      <c r="D133" s="32">
        <v>86</v>
      </c>
      <c r="E133" s="32">
        <v>95</v>
      </c>
      <c r="F133" s="171">
        <v>85</v>
      </c>
      <c r="G133" s="32">
        <v>90</v>
      </c>
      <c r="H133" s="76">
        <v>100</v>
      </c>
      <c r="I133" s="32"/>
      <c r="J133" s="171"/>
      <c r="K133" s="32"/>
      <c r="L133" s="32"/>
      <c r="M133" s="32"/>
      <c r="N133" s="171"/>
      <c r="O133" s="151"/>
      <c r="P133" s="151"/>
      <c r="Q133" s="104"/>
      <c r="R133" s="13"/>
      <c r="S133" s="110"/>
      <c r="T133" s="86"/>
      <c r="U133" s="32"/>
      <c r="V133" s="14">
        <v>93</v>
      </c>
      <c r="W133" s="32">
        <v>78</v>
      </c>
      <c r="X133" s="32"/>
      <c r="Y133" s="32"/>
      <c r="Z133" s="32"/>
      <c r="AA133" s="32"/>
      <c r="AB133" s="32"/>
      <c r="AC133" s="32"/>
      <c r="AD133" s="32"/>
      <c r="AE133" s="32"/>
    </row>
    <row r="134" spans="1:31" ht="15.75">
      <c r="A134" s="78">
        <v>131</v>
      </c>
      <c r="B134" s="79" t="s">
        <v>33</v>
      </c>
      <c r="C134" s="75" t="s">
        <v>754</v>
      </c>
      <c r="D134" s="32">
        <v>56</v>
      </c>
      <c r="E134" s="32">
        <v>67</v>
      </c>
      <c r="F134" s="171">
        <v>58</v>
      </c>
      <c r="G134" s="32">
        <v>53</v>
      </c>
      <c r="H134" s="76">
        <v>92</v>
      </c>
      <c r="I134" s="32"/>
      <c r="J134" s="171"/>
      <c r="K134" s="32"/>
      <c r="L134" s="32"/>
      <c r="M134" s="32"/>
      <c r="N134" s="171"/>
      <c r="O134" s="151"/>
      <c r="P134" s="151"/>
      <c r="Q134" s="104"/>
      <c r="R134" s="13"/>
      <c r="S134" s="110"/>
      <c r="T134" s="86"/>
      <c r="U134" s="32"/>
      <c r="V134" s="14">
        <v>58</v>
      </c>
      <c r="W134" s="32">
        <v>54</v>
      </c>
      <c r="X134" s="32"/>
      <c r="Y134" s="32"/>
      <c r="Z134" s="32"/>
      <c r="AA134" s="32"/>
      <c r="AB134" s="32"/>
      <c r="AC134" s="32"/>
      <c r="AD134" s="32"/>
      <c r="AE134" s="32"/>
    </row>
    <row r="135" spans="1:31" ht="15.75">
      <c r="A135" s="78">
        <v>132</v>
      </c>
      <c r="B135" s="79" t="s">
        <v>35</v>
      </c>
      <c r="C135" s="75" t="s">
        <v>754</v>
      </c>
      <c r="D135" s="32">
        <v>80</v>
      </c>
      <c r="E135" s="32">
        <v>91</v>
      </c>
      <c r="F135" s="171">
        <v>84</v>
      </c>
      <c r="G135" s="32">
        <v>58</v>
      </c>
      <c r="H135" s="76">
        <v>88</v>
      </c>
      <c r="I135" s="32"/>
      <c r="J135" s="171"/>
      <c r="K135" s="32"/>
      <c r="L135" s="32"/>
      <c r="M135" s="32"/>
      <c r="N135" s="171"/>
      <c r="O135" s="151"/>
      <c r="P135" s="151"/>
      <c r="Q135" s="104"/>
      <c r="R135" s="13"/>
      <c r="S135" s="110"/>
      <c r="T135" s="86"/>
      <c r="U135" s="32"/>
      <c r="V135" s="14">
        <v>89</v>
      </c>
      <c r="W135" s="32">
        <v>70</v>
      </c>
      <c r="X135" s="32"/>
      <c r="Y135" s="32"/>
      <c r="Z135" s="32"/>
      <c r="AA135" s="32"/>
      <c r="AB135" s="32"/>
      <c r="AC135" s="32"/>
      <c r="AD135" s="32"/>
      <c r="AE135" s="32"/>
    </row>
    <row r="136" spans="1:31" ht="15.75">
      <c r="A136" s="78">
        <v>133</v>
      </c>
      <c r="B136" s="79" t="s">
        <v>36</v>
      </c>
      <c r="C136" s="75" t="s">
        <v>754</v>
      </c>
      <c r="D136" s="32">
        <v>84</v>
      </c>
      <c r="E136" s="32">
        <v>91</v>
      </c>
      <c r="F136" s="171">
        <v>73</v>
      </c>
      <c r="G136" s="32">
        <v>82</v>
      </c>
      <c r="H136" s="76">
        <v>97</v>
      </c>
      <c r="I136" s="32"/>
      <c r="J136" s="171"/>
      <c r="K136" s="32"/>
      <c r="L136" s="32"/>
      <c r="M136" s="32"/>
      <c r="N136" s="171"/>
      <c r="O136" s="151"/>
      <c r="P136" s="151"/>
      <c r="Q136" s="104"/>
      <c r="R136" s="13"/>
      <c r="S136" s="110"/>
      <c r="T136" s="86"/>
      <c r="U136" s="32"/>
      <c r="V136" s="14">
        <v>80</v>
      </c>
      <c r="W136" s="32">
        <v>88</v>
      </c>
      <c r="X136" s="32"/>
      <c r="Y136" s="32"/>
      <c r="Z136" s="32"/>
      <c r="AA136" s="32"/>
      <c r="AB136" s="32"/>
      <c r="AC136" s="32"/>
      <c r="AD136" s="32"/>
      <c r="AE136" s="32"/>
    </row>
    <row r="137" spans="1:31" ht="15.75">
      <c r="A137" s="78">
        <v>134</v>
      </c>
      <c r="B137" s="79" t="s">
        <v>37</v>
      </c>
      <c r="C137" s="75" t="s">
        <v>754</v>
      </c>
      <c r="D137" s="32">
        <v>68</v>
      </c>
      <c r="E137" s="32">
        <v>73</v>
      </c>
      <c r="F137" s="171">
        <v>92</v>
      </c>
      <c r="G137" s="32">
        <v>60</v>
      </c>
      <c r="H137" s="76">
        <v>92</v>
      </c>
      <c r="I137" s="32"/>
      <c r="J137" s="171"/>
      <c r="K137" s="32"/>
      <c r="L137" s="32"/>
      <c r="M137" s="32"/>
      <c r="N137" s="171"/>
      <c r="O137" s="151"/>
      <c r="P137" s="151"/>
      <c r="Q137" s="104"/>
      <c r="R137" s="13"/>
      <c r="S137" s="110"/>
      <c r="T137" s="86"/>
      <c r="U137" s="32"/>
      <c r="V137" s="14">
        <v>71</v>
      </c>
      <c r="W137" s="32">
        <v>64</v>
      </c>
      <c r="X137" s="32"/>
      <c r="Y137" s="32"/>
      <c r="Z137" s="32"/>
      <c r="AA137" s="32"/>
      <c r="AB137" s="32"/>
      <c r="AC137" s="32"/>
      <c r="AD137" s="32"/>
      <c r="AE137" s="32"/>
    </row>
    <row r="138" spans="1:31" ht="15.75" customHeight="1">
      <c r="A138" s="78">
        <v>135</v>
      </c>
      <c r="B138" s="17" t="s">
        <v>38</v>
      </c>
      <c r="C138" s="75" t="s">
        <v>754</v>
      </c>
      <c r="D138" s="32">
        <v>83</v>
      </c>
      <c r="E138" s="32">
        <v>95</v>
      </c>
      <c r="F138" s="171">
        <v>74</v>
      </c>
      <c r="G138" s="32">
        <v>52</v>
      </c>
      <c r="H138" s="76">
        <v>70</v>
      </c>
      <c r="I138" s="32"/>
      <c r="J138" s="171"/>
      <c r="K138" s="32"/>
      <c r="L138" s="32"/>
      <c r="M138" s="32"/>
      <c r="N138" s="171"/>
      <c r="O138" s="151"/>
      <c r="P138" s="151"/>
      <c r="Q138" s="104"/>
      <c r="R138" s="13"/>
      <c r="S138" s="110"/>
      <c r="T138" s="86"/>
      <c r="U138" s="32"/>
      <c r="V138" s="14">
        <v>92</v>
      </c>
      <c r="W138" s="32">
        <v>74</v>
      </c>
      <c r="X138" s="32"/>
      <c r="Y138" s="32"/>
      <c r="Z138" s="32"/>
      <c r="AA138" s="32"/>
      <c r="AB138" s="32"/>
      <c r="AC138" s="32"/>
      <c r="AD138" s="32"/>
      <c r="AE138" s="32"/>
    </row>
    <row r="139" spans="1:31" ht="15.75" customHeight="1">
      <c r="A139" s="78">
        <v>136</v>
      </c>
      <c r="B139" s="79" t="s">
        <v>39</v>
      </c>
      <c r="C139" s="75" t="s">
        <v>754</v>
      </c>
      <c r="D139" s="32">
        <v>82</v>
      </c>
      <c r="E139" s="32">
        <v>79</v>
      </c>
      <c r="F139" s="171">
        <v>61</v>
      </c>
      <c r="G139" s="32">
        <v>55</v>
      </c>
      <c r="H139" s="76">
        <v>80</v>
      </c>
      <c r="I139" s="32"/>
      <c r="J139" s="171"/>
      <c r="K139" s="32"/>
      <c r="L139" s="32"/>
      <c r="M139" s="32"/>
      <c r="N139" s="171"/>
      <c r="O139" s="151"/>
      <c r="P139" s="151"/>
      <c r="Q139" s="104"/>
      <c r="R139" s="13"/>
      <c r="S139" s="110"/>
      <c r="T139" s="86"/>
      <c r="U139" s="32"/>
      <c r="V139" s="14">
        <v>85</v>
      </c>
      <c r="W139" s="32">
        <v>79</v>
      </c>
      <c r="X139" s="32"/>
      <c r="Y139" s="32"/>
      <c r="Z139" s="32"/>
      <c r="AA139" s="32"/>
      <c r="AB139" s="32"/>
      <c r="AC139" s="32"/>
      <c r="AD139" s="32"/>
      <c r="AE139" s="32"/>
    </row>
    <row r="140" spans="1:31" ht="15.75">
      <c r="A140" s="78">
        <v>137</v>
      </c>
      <c r="B140" s="79" t="s">
        <v>40</v>
      </c>
      <c r="C140" s="75" t="s">
        <v>754</v>
      </c>
      <c r="D140" s="32" t="s">
        <v>1047</v>
      </c>
      <c r="E140" s="32">
        <v>88</v>
      </c>
      <c r="F140" s="171">
        <v>59</v>
      </c>
      <c r="G140" s="32">
        <v>76</v>
      </c>
      <c r="H140" s="76">
        <v>77</v>
      </c>
      <c r="I140" s="32"/>
      <c r="J140" s="171"/>
      <c r="K140" s="32"/>
      <c r="L140" s="32"/>
      <c r="M140" s="32"/>
      <c r="N140" s="171"/>
      <c r="O140" s="151"/>
      <c r="P140" s="151"/>
      <c r="Q140" s="104"/>
      <c r="R140" s="13"/>
      <c r="S140" s="110"/>
      <c r="T140" s="86"/>
      <c r="U140" s="32"/>
      <c r="V140" s="14" t="s">
        <v>8</v>
      </c>
      <c r="W140" s="32" t="s">
        <v>8</v>
      </c>
      <c r="X140" s="32"/>
      <c r="Y140" s="32"/>
      <c r="Z140" s="32"/>
      <c r="AA140" s="32"/>
      <c r="AB140" s="32"/>
      <c r="AC140" s="32"/>
      <c r="AD140" s="32"/>
      <c r="AE140" s="32"/>
    </row>
    <row r="141" spans="1:31" ht="15.75">
      <c r="A141" s="78">
        <v>138</v>
      </c>
      <c r="B141" s="79" t="s">
        <v>41</v>
      </c>
      <c r="C141" s="75" t="s">
        <v>754</v>
      </c>
      <c r="D141" s="32">
        <v>54</v>
      </c>
      <c r="E141" s="32">
        <v>55</v>
      </c>
      <c r="F141" s="171">
        <v>53</v>
      </c>
      <c r="G141" s="32">
        <v>59</v>
      </c>
      <c r="H141" s="76">
        <v>67</v>
      </c>
      <c r="I141" s="32"/>
      <c r="J141" s="171"/>
      <c r="K141" s="32"/>
      <c r="L141" s="32"/>
      <c r="M141" s="32"/>
      <c r="N141" s="171"/>
      <c r="O141" s="151"/>
      <c r="P141" s="151"/>
      <c r="Q141" s="104"/>
      <c r="R141" s="13"/>
      <c r="S141" s="110"/>
      <c r="T141" s="86"/>
      <c r="U141" s="32"/>
      <c r="V141" s="14">
        <v>54</v>
      </c>
      <c r="W141" s="32">
        <v>54</v>
      </c>
      <c r="X141" s="32"/>
      <c r="Y141" s="32"/>
      <c r="Z141" s="32"/>
      <c r="AA141" s="32"/>
      <c r="AB141" s="32"/>
      <c r="AC141" s="32"/>
      <c r="AD141" s="32"/>
      <c r="AE141" s="32"/>
    </row>
    <row r="142" spans="1:31" s="92" customFormat="1" ht="15.75">
      <c r="A142" s="93" t="s">
        <v>44</v>
      </c>
      <c r="B142" s="94" t="s">
        <v>42</v>
      </c>
      <c r="C142" s="100" t="s">
        <v>971</v>
      </c>
      <c r="D142" s="93" t="s">
        <v>1038</v>
      </c>
      <c r="E142" s="93" t="s">
        <v>1039</v>
      </c>
      <c r="F142" s="93" t="s">
        <v>1040</v>
      </c>
      <c r="G142" s="93" t="s">
        <v>406</v>
      </c>
      <c r="H142" s="89" t="s">
        <v>1034</v>
      </c>
      <c r="I142" s="93" t="s">
        <v>553</v>
      </c>
      <c r="J142" s="93" t="s">
        <v>603</v>
      </c>
      <c r="K142" s="93" t="s">
        <v>1035</v>
      </c>
      <c r="L142" s="93" t="s">
        <v>1036</v>
      </c>
      <c r="M142" s="93"/>
      <c r="N142" s="93"/>
      <c r="O142" s="93"/>
      <c r="P142" s="93"/>
      <c r="Q142" s="106"/>
      <c r="R142" s="93"/>
      <c r="S142" s="111"/>
      <c r="T142" s="95"/>
      <c r="U142" s="93"/>
      <c r="V142" s="93"/>
      <c r="W142" s="93"/>
      <c r="X142" s="93"/>
      <c r="Y142" s="93"/>
      <c r="Z142" s="93"/>
      <c r="AA142" s="93" t="s">
        <v>1006</v>
      </c>
      <c r="AB142" s="93" t="s">
        <v>1008</v>
      </c>
      <c r="AC142" s="93" t="s">
        <v>1007</v>
      </c>
      <c r="AD142" s="93" t="s">
        <v>1009</v>
      </c>
      <c r="AE142" s="93"/>
    </row>
    <row r="143" spans="1:31" s="125" customFormat="1" ht="15.75">
      <c r="A143" s="118">
        <v>140</v>
      </c>
      <c r="B143" s="126" t="s">
        <v>980</v>
      </c>
      <c r="C143" s="127" t="s">
        <v>981</v>
      </c>
      <c r="D143" s="118"/>
      <c r="E143" s="118"/>
      <c r="F143" s="118"/>
      <c r="G143" s="118"/>
      <c r="H143" s="121"/>
      <c r="I143" s="118"/>
      <c r="J143" s="118"/>
      <c r="K143" s="118"/>
      <c r="L143" s="118"/>
      <c r="M143" s="118"/>
      <c r="N143" s="118"/>
      <c r="O143" s="118"/>
      <c r="P143" s="118"/>
      <c r="Q143" s="122"/>
      <c r="R143" s="118"/>
      <c r="S143" s="123"/>
      <c r="T143" s="124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</row>
    <row r="144" spans="1:31" ht="15.75">
      <c r="A144" s="78">
        <v>141</v>
      </c>
      <c r="B144" s="79" t="s">
        <v>407</v>
      </c>
      <c r="C144" s="80" t="s">
        <v>981</v>
      </c>
      <c r="D144" s="32">
        <v>54</v>
      </c>
      <c r="E144" s="32">
        <v>74</v>
      </c>
      <c r="F144" s="171">
        <v>58</v>
      </c>
      <c r="G144" s="32">
        <v>56</v>
      </c>
      <c r="H144" s="76">
        <v>54</v>
      </c>
      <c r="I144" s="32"/>
      <c r="J144" s="171"/>
      <c r="K144" s="32"/>
      <c r="L144" s="32"/>
      <c r="M144" s="32"/>
      <c r="N144" s="171"/>
      <c r="O144" s="151"/>
      <c r="P144" s="151"/>
      <c r="Q144" s="104"/>
      <c r="R144" s="13"/>
      <c r="S144" s="110"/>
      <c r="T144" s="86"/>
      <c r="U144" s="32"/>
      <c r="V144" s="13">
        <v>56</v>
      </c>
      <c r="W144" s="32">
        <v>52</v>
      </c>
      <c r="X144" s="32"/>
      <c r="Y144" s="32"/>
      <c r="Z144" s="32"/>
      <c r="AA144" s="32"/>
      <c r="AB144" s="32"/>
      <c r="AC144" s="32"/>
      <c r="AD144" s="32"/>
      <c r="AE144" s="32"/>
    </row>
    <row r="145" spans="1:31" ht="15.75">
      <c r="A145" s="78">
        <v>142</v>
      </c>
      <c r="B145" s="79" t="s">
        <v>408</v>
      </c>
      <c r="C145" s="80" t="s">
        <v>981</v>
      </c>
      <c r="D145" s="32">
        <v>95</v>
      </c>
      <c r="E145" s="32">
        <v>91</v>
      </c>
      <c r="F145" s="171">
        <v>92</v>
      </c>
      <c r="G145" s="32">
        <v>91</v>
      </c>
      <c r="H145" s="76">
        <v>91</v>
      </c>
      <c r="I145" s="32"/>
      <c r="J145" s="171"/>
      <c r="K145" s="32"/>
      <c r="L145" s="32"/>
      <c r="M145" s="32"/>
      <c r="N145" s="14"/>
      <c r="O145" s="151"/>
      <c r="P145" s="151"/>
      <c r="Q145" s="104"/>
      <c r="R145" s="13"/>
      <c r="S145" s="110"/>
      <c r="T145" s="86"/>
      <c r="U145" s="32"/>
      <c r="V145" s="13">
        <v>93</v>
      </c>
      <c r="W145" s="32">
        <v>97</v>
      </c>
      <c r="X145" s="32"/>
      <c r="Y145" s="32"/>
      <c r="Z145" s="32"/>
      <c r="AA145" s="32"/>
      <c r="AB145" s="32"/>
      <c r="AC145" s="32"/>
      <c r="AD145" s="32"/>
      <c r="AE145" s="32"/>
    </row>
    <row r="146" spans="1:31" ht="15.75">
      <c r="A146" s="78">
        <v>143</v>
      </c>
      <c r="B146" s="79" t="s">
        <v>848</v>
      </c>
      <c r="C146" s="80" t="s">
        <v>981</v>
      </c>
      <c r="D146" s="32">
        <v>55</v>
      </c>
      <c r="E146" s="32">
        <v>61</v>
      </c>
      <c r="F146" s="171">
        <v>55</v>
      </c>
      <c r="G146" s="32">
        <v>60</v>
      </c>
      <c r="H146" s="76">
        <v>57</v>
      </c>
      <c r="I146" s="32"/>
      <c r="J146" s="171"/>
      <c r="K146" s="32"/>
      <c r="L146" s="32"/>
      <c r="M146" s="32"/>
      <c r="N146" s="14"/>
      <c r="O146" s="151"/>
      <c r="P146" s="151"/>
      <c r="Q146" s="104"/>
      <c r="R146" s="13"/>
      <c r="S146" s="110"/>
      <c r="T146" s="86"/>
      <c r="U146" s="32"/>
      <c r="V146" s="13">
        <v>58</v>
      </c>
      <c r="W146" s="32">
        <v>52</v>
      </c>
      <c r="X146" s="32"/>
      <c r="Y146" s="32"/>
      <c r="Z146" s="32"/>
      <c r="AA146" s="32"/>
      <c r="AB146" s="32"/>
      <c r="AC146" s="32"/>
      <c r="AD146" s="32"/>
      <c r="AE146" s="32"/>
    </row>
    <row r="147" spans="1:31" ht="15.75">
      <c r="A147" s="78">
        <v>144</v>
      </c>
      <c r="B147" s="79" t="s">
        <v>409</v>
      </c>
      <c r="C147" s="80" t="s">
        <v>981</v>
      </c>
      <c r="D147" s="32">
        <v>76</v>
      </c>
      <c r="E147" s="32">
        <v>88</v>
      </c>
      <c r="F147" s="14">
        <v>96</v>
      </c>
      <c r="G147" s="32">
        <v>92</v>
      </c>
      <c r="H147" s="76">
        <v>82</v>
      </c>
      <c r="I147" s="32"/>
      <c r="J147" s="14"/>
      <c r="K147" s="32"/>
      <c r="L147" s="32"/>
      <c r="M147" s="32"/>
      <c r="N147" s="14"/>
      <c r="O147" s="151"/>
      <c r="P147" s="151"/>
      <c r="Q147" s="104"/>
      <c r="R147" s="13"/>
      <c r="S147" s="110"/>
      <c r="T147" s="86"/>
      <c r="U147" s="32"/>
      <c r="V147" s="13">
        <v>79</v>
      </c>
      <c r="W147" s="32">
        <v>72</v>
      </c>
      <c r="X147" s="32"/>
      <c r="Y147" s="32"/>
      <c r="Z147" s="32"/>
      <c r="AA147" s="32"/>
      <c r="AB147" s="32"/>
      <c r="AC147" s="32"/>
      <c r="AD147" s="32"/>
      <c r="AE147" s="32"/>
    </row>
    <row r="148" spans="1:31" ht="15.75">
      <c r="A148" s="78">
        <v>145</v>
      </c>
      <c r="B148" s="79" t="s">
        <v>849</v>
      </c>
      <c r="C148" s="80" t="s">
        <v>981</v>
      </c>
      <c r="D148" s="32">
        <v>96</v>
      </c>
      <c r="E148" s="32">
        <v>96</v>
      </c>
      <c r="F148" s="14">
        <v>92</v>
      </c>
      <c r="G148" s="32">
        <v>89</v>
      </c>
      <c r="H148" s="76">
        <v>91</v>
      </c>
      <c r="I148" s="32"/>
      <c r="J148" s="14"/>
      <c r="K148" s="32"/>
      <c r="L148" s="32"/>
      <c r="M148" s="32"/>
      <c r="N148" s="14"/>
      <c r="O148" s="151"/>
      <c r="P148" s="151"/>
      <c r="Q148" s="104"/>
      <c r="R148" s="13"/>
      <c r="S148" s="110"/>
      <c r="T148" s="86"/>
      <c r="U148" s="32"/>
      <c r="V148" s="13">
        <v>97</v>
      </c>
      <c r="W148" s="32">
        <v>95</v>
      </c>
      <c r="X148" s="32"/>
      <c r="Y148" s="32"/>
      <c r="Z148" s="32"/>
      <c r="AA148" s="32"/>
      <c r="AB148" s="32"/>
      <c r="AC148" s="32"/>
      <c r="AD148" s="32"/>
      <c r="AE148" s="32"/>
    </row>
    <row r="149" spans="1:31" ht="15.75">
      <c r="A149" s="78">
        <v>146</v>
      </c>
      <c r="B149" s="79" t="s">
        <v>410</v>
      </c>
      <c r="C149" s="80" t="s">
        <v>981</v>
      </c>
      <c r="D149" s="32">
        <v>63</v>
      </c>
      <c r="E149" s="32">
        <v>57</v>
      </c>
      <c r="F149" s="14">
        <v>52</v>
      </c>
      <c r="G149" s="32">
        <v>57</v>
      </c>
      <c r="H149" s="76">
        <v>57</v>
      </c>
      <c r="I149" s="32"/>
      <c r="J149" s="14"/>
      <c r="K149" s="32"/>
      <c r="L149" s="32"/>
      <c r="M149" s="32"/>
      <c r="N149" s="14"/>
      <c r="O149" s="151"/>
      <c r="P149" s="151"/>
      <c r="Q149" s="104"/>
      <c r="R149" s="13"/>
      <c r="S149" s="110"/>
      <c r="T149" s="86"/>
      <c r="U149" s="32"/>
      <c r="V149" s="13">
        <v>58</v>
      </c>
      <c r="W149" s="32">
        <v>67</v>
      </c>
      <c r="X149" s="32"/>
      <c r="Y149" s="32"/>
      <c r="Z149" s="32"/>
      <c r="AA149" s="32"/>
      <c r="AB149" s="32"/>
      <c r="AC149" s="32"/>
      <c r="AD149" s="32"/>
      <c r="AE149" s="32"/>
    </row>
    <row r="150" spans="1:31" ht="15.75">
      <c r="A150" s="78">
        <v>147</v>
      </c>
      <c r="B150" s="79" t="s">
        <v>411</v>
      </c>
      <c r="C150" s="80" t="s">
        <v>981</v>
      </c>
      <c r="D150" s="32">
        <v>53</v>
      </c>
      <c r="E150" s="32">
        <v>50</v>
      </c>
      <c r="F150" s="14">
        <v>55</v>
      </c>
      <c r="G150" s="32">
        <v>62</v>
      </c>
      <c r="H150" s="76">
        <v>50</v>
      </c>
      <c r="I150" s="32"/>
      <c r="J150" s="14"/>
      <c r="K150" s="32"/>
      <c r="L150" s="32"/>
      <c r="M150" s="32"/>
      <c r="N150" s="14"/>
      <c r="O150" s="151"/>
      <c r="P150" s="151"/>
      <c r="Q150" s="104"/>
      <c r="R150" s="13"/>
      <c r="S150" s="110"/>
      <c r="T150" s="86"/>
      <c r="U150" s="32"/>
      <c r="V150" s="13">
        <v>54</v>
      </c>
      <c r="W150" s="32">
        <v>52</v>
      </c>
      <c r="X150" s="32"/>
      <c r="Y150" s="32"/>
      <c r="Z150" s="32"/>
      <c r="AA150" s="32"/>
      <c r="AB150" s="32"/>
      <c r="AC150" s="32"/>
      <c r="AD150" s="32"/>
      <c r="AE150" s="32"/>
    </row>
    <row r="151" spans="1:31" ht="15.75">
      <c r="A151" s="78">
        <v>148</v>
      </c>
      <c r="B151" s="79" t="s">
        <v>850</v>
      </c>
      <c r="C151" s="80" t="s">
        <v>981</v>
      </c>
      <c r="D151" s="32">
        <v>55</v>
      </c>
      <c r="E151" s="32">
        <v>79</v>
      </c>
      <c r="F151" s="171">
        <v>54</v>
      </c>
      <c r="G151" s="32">
        <v>73</v>
      </c>
      <c r="H151" s="76">
        <v>63</v>
      </c>
      <c r="I151" s="32"/>
      <c r="J151" s="14"/>
      <c r="K151" s="32"/>
      <c r="L151" s="32"/>
      <c r="M151" s="32"/>
      <c r="N151" s="14"/>
      <c r="O151" s="151"/>
      <c r="P151" s="151"/>
      <c r="Q151" s="104"/>
      <c r="R151" s="13"/>
      <c r="S151" s="110"/>
      <c r="T151" s="86"/>
      <c r="U151" s="32"/>
      <c r="V151" s="13">
        <v>54</v>
      </c>
      <c r="W151" s="32">
        <v>56</v>
      </c>
      <c r="X151" s="32"/>
      <c r="Y151" s="32"/>
      <c r="Z151" s="32"/>
      <c r="AA151" s="32"/>
      <c r="AB151" s="32"/>
      <c r="AC151" s="32"/>
      <c r="AD151" s="32"/>
      <c r="AE151" s="32"/>
    </row>
    <row r="152" spans="1:31" ht="15.75">
      <c r="A152" s="78">
        <v>149</v>
      </c>
      <c r="B152" s="79" t="s">
        <v>412</v>
      </c>
      <c r="C152" s="80" t="s">
        <v>981</v>
      </c>
      <c r="D152" s="32">
        <v>84</v>
      </c>
      <c r="E152" s="32">
        <v>94</v>
      </c>
      <c r="F152" s="171">
        <v>88</v>
      </c>
      <c r="G152" s="32">
        <v>86</v>
      </c>
      <c r="H152" s="76">
        <v>89</v>
      </c>
      <c r="I152" s="32"/>
      <c r="J152" s="14"/>
      <c r="K152" s="32"/>
      <c r="L152" s="32"/>
      <c r="M152" s="32"/>
      <c r="N152" s="14"/>
      <c r="O152" s="151"/>
      <c r="P152" s="151"/>
      <c r="Q152" s="104"/>
      <c r="R152" s="13"/>
      <c r="S152" s="110"/>
      <c r="T152" s="86"/>
      <c r="U152" s="32"/>
      <c r="V152" s="13">
        <v>87</v>
      </c>
      <c r="W152" s="32">
        <v>81</v>
      </c>
      <c r="X152" s="32"/>
      <c r="Y152" s="32"/>
      <c r="Z152" s="32"/>
      <c r="AA152" s="32"/>
      <c r="AB152" s="32"/>
      <c r="AC152" s="32"/>
      <c r="AD152" s="32"/>
      <c r="AE152" s="32"/>
    </row>
    <row r="153" spans="1:31" ht="15.75">
      <c r="A153" s="78">
        <v>150</v>
      </c>
      <c r="B153" s="79" t="s">
        <v>1015</v>
      </c>
      <c r="C153" s="80" t="s">
        <v>981</v>
      </c>
      <c r="D153" s="32">
        <v>78</v>
      </c>
      <c r="E153" s="32">
        <v>75</v>
      </c>
      <c r="F153" s="171">
        <v>52</v>
      </c>
      <c r="G153" s="32">
        <v>64</v>
      </c>
      <c r="H153" s="76">
        <v>77</v>
      </c>
      <c r="I153" s="32"/>
      <c r="J153" s="14"/>
      <c r="K153" s="32"/>
      <c r="L153" s="32"/>
      <c r="M153" s="32"/>
      <c r="N153" s="14"/>
      <c r="O153" s="151"/>
      <c r="P153" s="151"/>
      <c r="Q153" s="104"/>
      <c r="R153" s="13"/>
      <c r="S153" s="110"/>
      <c r="T153" s="86"/>
      <c r="U153" s="32"/>
      <c r="V153" s="13">
        <v>66</v>
      </c>
      <c r="W153" s="32">
        <v>89</v>
      </c>
      <c r="X153" s="32"/>
      <c r="Y153" s="32"/>
      <c r="Z153" s="32"/>
      <c r="AA153" s="32"/>
      <c r="AB153" s="32"/>
      <c r="AC153" s="32"/>
      <c r="AD153" s="32"/>
      <c r="AE153" s="32"/>
    </row>
    <row r="154" spans="1:31" ht="15.75">
      <c r="A154" s="78">
        <v>151</v>
      </c>
      <c r="B154" s="79" t="s">
        <v>851</v>
      </c>
      <c r="C154" s="80" t="s">
        <v>981</v>
      </c>
      <c r="D154" s="32">
        <v>75</v>
      </c>
      <c r="E154" s="32">
        <v>81</v>
      </c>
      <c r="F154" s="171">
        <v>67</v>
      </c>
      <c r="G154" s="32">
        <v>78</v>
      </c>
      <c r="H154" s="76">
        <v>68</v>
      </c>
      <c r="I154" s="32"/>
      <c r="J154" s="14"/>
      <c r="K154" s="32"/>
      <c r="L154" s="32"/>
      <c r="M154" s="32"/>
      <c r="N154" s="14"/>
      <c r="O154" s="151"/>
      <c r="P154" s="151"/>
      <c r="Q154" s="104"/>
      <c r="R154" s="13"/>
      <c r="S154" s="110"/>
      <c r="T154" s="86"/>
      <c r="U154" s="32"/>
      <c r="V154" s="13">
        <v>76</v>
      </c>
      <c r="W154" s="32">
        <v>73</v>
      </c>
      <c r="X154" s="32"/>
      <c r="Y154" s="32"/>
      <c r="Z154" s="32"/>
      <c r="AA154" s="32"/>
      <c r="AB154" s="32"/>
      <c r="AC154" s="32"/>
      <c r="AD154" s="32"/>
      <c r="AE154" s="32"/>
    </row>
    <row r="155" spans="1:31" ht="15.75">
      <c r="A155" s="78">
        <v>152</v>
      </c>
      <c r="B155" s="79" t="s">
        <v>852</v>
      </c>
      <c r="C155" s="80" t="s">
        <v>981</v>
      </c>
      <c r="D155" s="32">
        <v>72</v>
      </c>
      <c r="E155" s="32">
        <v>76</v>
      </c>
      <c r="F155" s="171">
        <v>67</v>
      </c>
      <c r="G155" s="32">
        <v>76</v>
      </c>
      <c r="H155" s="76">
        <v>84</v>
      </c>
      <c r="I155" s="32"/>
      <c r="J155" s="171"/>
      <c r="K155" s="32"/>
      <c r="L155" s="32"/>
      <c r="M155" s="32"/>
      <c r="N155" s="14"/>
      <c r="O155" s="151"/>
      <c r="P155" s="151"/>
      <c r="Q155" s="104"/>
      <c r="R155" s="13"/>
      <c r="S155" s="110"/>
      <c r="T155" s="86"/>
      <c r="U155" s="32"/>
      <c r="V155" s="13">
        <v>71</v>
      </c>
      <c r="W155" s="32">
        <v>72</v>
      </c>
      <c r="X155" s="32"/>
      <c r="Y155" s="32"/>
      <c r="Z155" s="32"/>
      <c r="AA155" s="32"/>
      <c r="AB155" s="32"/>
      <c r="AC155" s="32"/>
      <c r="AD155" s="32"/>
      <c r="AE155" s="32"/>
    </row>
    <row r="156" spans="1:31" ht="15.75">
      <c r="A156" s="78">
        <v>153</v>
      </c>
      <c r="B156" s="79" t="s">
        <v>853</v>
      </c>
      <c r="C156" s="80" t="s">
        <v>981</v>
      </c>
      <c r="D156" s="32">
        <v>69</v>
      </c>
      <c r="E156" s="32">
        <v>66</v>
      </c>
      <c r="F156" s="171">
        <v>65</v>
      </c>
      <c r="G156" s="32">
        <v>60</v>
      </c>
      <c r="H156" s="76">
        <v>53</v>
      </c>
      <c r="I156" s="32"/>
      <c r="J156" s="171"/>
      <c r="K156" s="32"/>
      <c r="L156" s="32"/>
      <c r="M156" s="32"/>
      <c r="N156" s="14"/>
      <c r="O156" s="151"/>
      <c r="P156" s="151"/>
      <c r="Q156" s="104"/>
      <c r="R156" s="13"/>
      <c r="S156" s="110"/>
      <c r="T156" s="86"/>
      <c r="U156" s="32"/>
      <c r="V156" s="13">
        <v>67</v>
      </c>
      <c r="W156" s="32">
        <v>71</v>
      </c>
      <c r="X156" s="32"/>
      <c r="Y156" s="32"/>
      <c r="Z156" s="32"/>
      <c r="AA156" s="32"/>
      <c r="AB156" s="32"/>
      <c r="AC156" s="32"/>
      <c r="AD156" s="32"/>
      <c r="AE156" s="32"/>
    </row>
    <row r="157" spans="1:31" ht="15.75">
      <c r="A157" s="78">
        <v>154</v>
      </c>
      <c r="B157" s="79" t="s">
        <v>413</v>
      </c>
      <c r="C157" s="80" t="s">
        <v>981</v>
      </c>
      <c r="D157" s="32">
        <v>92</v>
      </c>
      <c r="E157" s="32">
        <v>97</v>
      </c>
      <c r="F157" s="171">
        <v>91</v>
      </c>
      <c r="G157" s="32">
        <v>76</v>
      </c>
      <c r="H157" s="76">
        <v>91</v>
      </c>
      <c r="I157" s="32"/>
      <c r="J157" s="171"/>
      <c r="K157" s="32"/>
      <c r="L157" s="32"/>
      <c r="M157" s="32"/>
      <c r="N157" s="14"/>
      <c r="O157" s="151"/>
      <c r="P157" s="151"/>
      <c r="Q157" s="104"/>
      <c r="R157" s="13"/>
      <c r="S157" s="110"/>
      <c r="T157" s="86"/>
      <c r="U157" s="32"/>
      <c r="V157" s="13">
        <v>95</v>
      </c>
      <c r="W157" s="32">
        <v>88</v>
      </c>
      <c r="X157" s="32"/>
      <c r="Y157" s="32"/>
      <c r="Z157" s="32"/>
      <c r="AA157" s="32"/>
      <c r="AB157" s="32"/>
      <c r="AC157" s="32"/>
      <c r="AD157" s="32"/>
      <c r="AE157" s="32"/>
    </row>
    <row r="158" spans="1:31" ht="15.75">
      <c r="A158" s="78">
        <v>155</v>
      </c>
      <c r="B158" s="79" t="s">
        <v>414</v>
      </c>
      <c r="C158" s="80" t="s">
        <v>981</v>
      </c>
      <c r="D158" s="32">
        <v>94</v>
      </c>
      <c r="E158" s="32">
        <v>93</v>
      </c>
      <c r="F158" s="171">
        <v>85</v>
      </c>
      <c r="G158" s="32">
        <v>91</v>
      </c>
      <c r="H158" s="76">
        <v>92</v>
      </c>
      <c r="I158" s="32"/>
      <c r="J158" s="171"/>
      <c r="K158" s="32"/>
      <c r="L158" s="32"/>
      <c r="M158" s="32"/>
      <c r="N158" s="171"/>
      <c r="O158" s="151"/>
      <c r="P158" s="151"/>
      <c r="Q158" s="104"/>
      <c r="R158" s="13"/>
      <c r="S158" s="110"/>
      <c r="T158" s="86"/>
      <c r="U158" s="32"/>
      <c r="V158" s="13">
        <v>95</v>
      </c>
      <c r="W158" s="32">
        <v>93</v>
      </c>
      <c r="X158" s="32"/>
      <c r="Y158" s="32"/>
      <c r="Z158" s="32"/>
      <c r="AA158" s="32"/>
      <c r="AB158" s="32"/>
      <c r="AC158" s="32"/>
      <c r="AD158" s="32"/>
      <c r="AE158" s="32"/>
    </row>
    <row r="159" spans="1:31" ht="15.75">
      <c r="A159" s="78">
        <v>156</v>
      </c>
      <c r="B159" s="79" t="s">
        <v>854</v>
      </c>
      <c r="C159" s="80" t="s">
        <v>981</v>
      </c>
      <c r="D159" s="32">
        <v>70</v>
      </c>
      <c r="E159" s="32">
        <v>70</v>
      </c>
      <c r="F159" s="171">
        <v>70</v>
      </c>
      <c r="G159" s="32">
        <v>62</v>
      </c>
      <c r="H159" s="76">
        <v>66</v>
      </c>
      <c r="I159" s="32"/>
      <c r="J159" s="171"/>
      <c r="K159" s="32"/>
      <c r="L159" s="32"/>
      <c r="M159" s="32"/>
      <c r="N159" s="171"/>
      <c r="O159" s="151"/>
      <c r="P159" s="151"/>
      <c r="Q159" s="104"/>
      <c r="R159" s="13"/>
      <c r="S159" s="110"/>
      <c r="T159" s="86"/>
      <c r="U159" s="32"/>
      <c r="V159" s="13">
        <v>70</v>
      </c>
      <c r="W159" s="32">
        <v>69</v>
      </c>
      <c r="X159" s="32"/>
      <c r="Y159" s="32"/>
      <c r="Z159" s="32"/>
      <c r="AA159" s="32"/>
      <c r="AB159" s="32"/>
      <c r="AC159" s="32"/>
      <c r="AD159" s="32"/>
      <c r="AE159" s="32"/>
    </row>
    <row r="160" spans="1:31" ht="15.75">
      <c r="A160" s="78">
        <v>157</v>
      </c>
      <c r="B160" s="79" t="s">
        <v>415</v>
      </c>
      <c r="C160" s="80" t="s">
        <v>981</v>
      </c>
      <c r="D160" s="32">
        <v>60</v>
      </c>
      <c r="E160" s="32">
        <v>59</v>
      </c>
      <c r="F160" s="171">
        <v>59</v>
      </c>
      <c r="G160" s="32">
        <v>64</v>
      </c>
      <c r="H160" s="76">
        <v>50</v>
      </c>
      <c r="I160" s="32"/>
      <c r="J160" s="171"/>
      <c r="K160" s="32"/>
      <c r="L160" s="32"/>
      <c r="M160" s="32"/>
      <c r="N160" s="171"/>
      <c r="O160" s="151"/>
      <c r="P160" s="151"/>
      <c r="Q160" s="104"/>
      <c r="R160" s="13"/>
      <c r="S160" s="110"/>
      <c r="T160" s="86"/>
      <c r="U160" s="32"/>
      <c r="V160" s="13">
        <v>62</v>
      </c>
      <c r="W160" s="32">
        <v>57</v>
      </c>
      <c r="X160" s="32"/>
      <c r="Y160" s="32"/>
      <c r="Z160" s="32"/>
      <c r="AA160" s="32"/>
      <c r="AB160" s="32"/>
      <c r="AC160" s="32"/>
      <c r="AD160" s="32"/>
      <c r="AE160" s="32"/>
    </row>
    <row r="161" spans="1:31" ht="15.75">
      <c r="A161" s="78">
        <v>158</v>
      </c>
      <c r="B161" s="79" t="s">
        <v>856</v>
      </c>
      <c r="C161" s="80" t="s">
        <v>981</v>
      </c>
      <c r="D161" s="32">
        <v>81</v>
      </c>
      <c r="E161" s="32">
        <v>86</v>
      </c>
      <c r="F161" s="171">
        <v>55</v>
      </c>
      <c r="G161" s="32">
        <v>77</v>
      </c>
      <c r="H161" s="76">
        <v>70</v>
      </c>
      <c r="I161" s="32"/>
      <c r="J161" s="171"/>
      <c r="K161" s="32"/>
      <c r="L161" s="32"/>
      <c r="M161" s="32"/>
      <c r="N161" s="171"/>
      <c r="O161" s="151"/>
      <c r="P161" s="151"/>
      <c r="Q161" s="104"/>
      <c r="R161" s="13"/>
      <c r="S161" s="110"/>
      <c r="T161" s="86"/>
      <c r="U161" s="32"/>
      <c r="V161" s="13">
        <v>82</v>
      </c>
      <c r="W161" s="32">
        <v>80</v>
      </c>
      <c r="X161" s="32"/>
      <c r="Y161" s="32"/>
      <c r="Z161" s="32"/>
      <c r="AA161" s="32"/>
      <c r="AB161" s="32"/>
      <c r="AC161" s="32"/>
      <c r="AD161" s="32"/>
      <c r="AE161" s="32"/>
    </row>
    <row r="162" spans="1:31" ht="15.75">
      <c r="A162" s="78">
        <v>159</v>
      </c>
      <c r="B162" s="79" t="s">
        <v>855</v>
      </c>
      <c r="C162" s="80" t="s">
        <v>981</v>
      </c>
      <c r="D162" s="32">
        <v>63</v>
      </c>
      <c r="E162" s="32">
        <v>56</v>
      </c>
      <c r="F162" s="171">
        <v>53</v>
      </c>
      <c r="G162" s="32">
        <v>64</v>
      </c>
      <c r="H162" s="76">
        <v>50</v>
      </c>
      <c r="I162" s="32"/>
      <c r="J162" s="171"/>
      <c r="K162" s="32"/>
      <c r="L162" s="32"/>
      <c r="M162" s="32"/>
      <c r="N162" s="171"/>
      <c r="O162" s="151"/>
      <c r="P162" s="151"/>
      <c r="Q162" s="104"/>
      <c r="R162" s="13"/>
      <c r="S162" s="110"/>
      <c r="T162" s="86"/>
      <c r="U162" s="32"/>
      <c r="V162" s="13">
        <v>67</v>
      </c>
      <c r="W162" s="32">
        <v>58</v>
      </c>
      <c r="X162" s="32"/>
      <c r="Y162" s="32"/>
      <c r="Z162" s="32"/>
      <c r="AA162" s="32"/>
      <c r="AB162" s="32"/>
      <c r="AC162" s="32"/>
      <c r="AD162" s="32"/>
      <c r="AE162" s="32"/>
    </row>
    <row r="163" spans="1:31" ht="15.75">
      <c r="A163" s="78">
        <v>160</v>
      </c>
      <c r="B163" s="79" t="s">
        <v>416</v>
      </c>
      <c r="C163" s="80" t="s">
        <v>981</v>
      </c>
      <c r="D163" s="32">
        <v>60</v>
      </c>
      <c r="E163" s="32">
        <v>58</v>
      </c>
      <c r="F163" s="171">
        <v>58</v>
      </c>
      <c r="G163" s="32">
        <v>58</v>
      </c>
      <c r="H163" s="76">
        <v>51</v>
      </c>
      <c r="I163" s="32"/>
      <c r="J163" s="171"/>
      <c r="K163" s="32"/>
      <c r="L163" s="32"/>
      <c r="M163" s="32"/>
      <c r="N163" s="171"/>
      <c r="O163" s="151"/>
      <c r="P163" s="151"/>
      <c r="Q163" s="104"/>
      <c r="R163" s="13"/>
      <c r="S163" s="110"/>
      <c r="T163" s="86"/>
      <c r="U163" s="32"/>
      <c r="V163" s="13">
        <v>66</v>
      </c>
      <c r="W163" s="32">
        <v>54</v>
      </c>
      <c r="X163" s="32"/>
      <c r="Y163" s="32"/>
      <c r="Z163" s="32"/>
      <c r="AA163" s="32"/>
      <c r="AB163" s="32"/>
      <c r="AC163" s="32"/>
      <c r="AD163" s="32"/>
      <c r="AE163" s="32"/>
    </row>
    <row r="164" spans="1:31" ht="15.75" customHeight="1">
      <c r="A164" s="78">
        <v>161</v>
      </c>
      <c r="B164" s="79" t="s">
        <v>1016</v>
      </c>
      <c r="C164" s="80" t="s">
        <v>981</v>
      </c>
      <c r="D164" s="32">
        <v>95</v>
      </c>
      <c r="E164" s="32">
        <v>96</v>
      </c>
      <c r="F164" s="171">
        <v>86</v>
      </c>
      <c r="G164" s="32">
        <v>85</v>
      </c>
      <c r="H164" s="76">
        <v>94</v>
      </c>
      <c r="I164" s="32"/>
      <c r="J164" s="171"/>
      <c r="K164" s="32"/>
      <c r="L164" s="32"/>
      <c r="M164" s="32"/>
      <c r="N164" s="171"/>
      <c r="O164" s="151"/>
      <c r="P164" s="151"/>
      <c r="Q164" s="104"/>
      <c r="R164" s="13"/>
      <c r="S164" s="110"/>
      <c r="T164" s="86"/>
      <c r="U164" s="32"/>
      <c r="V164" s="13">
        <v>93</v>
      </c>
      <c r="W164" s="32">
        <v>97</v>
      </c>
      <c r="X164" s="32"/>
      <c r="Y164" s="32"/>
      <c r="Z164" s="32"/>
      <c r="AA164" s="32"/>
      <c r="AB164" s="32"/>
      <c r="AC164" s="32"/>
      <c r="AD164" s="32"/>
      <c r="AE164" s="32"/>
    </row>
    <row r="165" spans="1:31" ht="15.75">
      <c r="A165" s="78">
        <v>162</v>
      </c>
      <c r="B165" s="79" t="s">
        <v>417</v>
      </c>
      <c r="C165" s="80" t="s">
        <v>981</v>
      </c>
      <c r="D165" s="32">
        <v>66</v>
      </c>
      <c r="E165" s="32">
        <v>60</v>
      </c>
      <c r="F165" s="171">
        <v>58</v>
      </c>
      <c r="G165" s="32">
        <v>67</v>
      </c>
      <c r="H165" s="76">
        <v>71</v>
      </c>
      <c r="I165" s="32"/>
      <c r="J165" s="171"/>
      <c r="K165" s="32"/>
      <c r="L165" s="32"/>
      <c r="M165" s="32"/>
      <c r="N165" s="171"/>
      <c r="O165" s="151"/>
      <c r="P165" s="151"/>
      <c r="Q165" s="104"/>
      <c r="R165" s="13"/>
      <c r="S165" s="110"/>
      <c r="T165" s="86"/>
      <c r="U165" s="32"/>
      <c r="V165" s="13">
        <v>78</v>
      </c>
      <c r="W165" s="32">
        <v>54</v>
      </c>
      <c r="X165" s="32"/>
      <c r="Y165" s="32"/>
      <c r="Z165" s="32"/>
      <c r="AA165" s="32"/>
      <c r="AB165" s="32"/>
      <c r="AC165" s="32"/>
      <c r="AD165" s="32"/>
      <c r="AE165" s="32"/>
    </row>
    <row r="166" spans="1:31" ht="15.75">
      <c r="A166" s="78">
        <v>163</v>
      </c>
      <c r="B166" s="79" t="s">
        <v>418</v>
      </c>
      <c r="C166" s="80" t="s">
        <v>981</v>
      </c>
      <c r="D166" s="32">
        <v>89</v>
      </c>
      <c r="E166" s="32">
        <v>61</v>
      </c>
      <c r="F166" s="171">
        <v>63</v>
      </c>
      <c r="G166" s="32">
        <v>78</v>
      </c>
      <c r="H166" s="76">
        <v>78</v>
      </c>
      <c r="I166" s="32"/>
      <c r="J166" s="171"/>
      <c r="K166" s="32"/>
      <c r="L166" s="32"/>
      <c r="M166" s="32"/>
      <c r="N166" s="171"/>
      <c r="O166" s="151"/>
      <c r="P166" s="151"/>
      <c r="Q166" s="104"/>
      <c r="R166" s="13"/>
      <c r="S166" s="110"/>
      <c r="T166" s="86"/>
      <c r="U166" s="32"/>
      <c r="V166" s="13">
        <v>85</v>
      </c>
      <c r="W166" s="32">
        <v>93</v>
      </c>
      <c r="X166" s="32"/>
      <c r="Y166" s="32"/>
      <c r="Z166" s="32"/>
      <c r="AA166" s="32"/>
      <c r="AB166" s="32"/>
      <c r="AC166" s="32"/>
      <c r="AD166" s="32"/>
      <c r="AE166" s="32"/>
    </row>
    <row r="167" spans="1:31" ht="15.75">
      <c r="A167" s="78">
        <v>164</v>
      </c>
      <c r="B167" s="79" t="s">
        <v>419</v>
      </c>
      <c r="C167" s="80" t="s">
        <v>981</v>
      </c>
      <c r="D167" s="32">
        <v>76</v>
      </c>
      <c r="E167" s="32">
        <v>78</v>
      </c>
      <c r="F167" s="171">
        <v>63</v>
      </c>
      <c r="G167" s="32">
        <v>78</v>
      </c>
      <c r="H167" s="76">
        <v>82</v>
      </c>
      <c r="I167" s="32"/>
      <c r="J167" s="171"/>
      <c r="K167" s="32"/>
      <c r="L167" s="32"/>
      <c r="M167" s="32"/>
      <c r="N167" s="171"/>
      <c r="O167" s="151"/>
      <c r="P167" s="151"/>
      <c r="Q167" s="104"/>
      <c r="R167" s="13"/>
      <c r="S167" s="110"/>
      <c r="T167" s="86"/>
      <c r="U167" s="32"/>
      <c r="V167" s="13">
        <v>90</v>
      </c>
      <c r="W167" s="32">
        <v>62</v>
      </c>
      <c r="X167" s="32"/>
      <c r="Y167" s="32"/>
      <c r="Z167" s="32"/>
      <c r="AA167" s="32"/>
      <c r="AB167" s="32"/>
      <c r="AC167" s="32"/>
      <c r="AD167" s="32"/>
      <c r="AE167" s="32"/>
    </row>
    <row r="168" spans="1:31" ht="15.75">
      <c r="A168" s="78">
        <v>165</v>
      </c>
      <c r="B168" s="79" t="s">
        <v>420</v>
      </c>
      <c r="C168" s="80" t="s">
        <v>981</v>
      </c>
      <c r="D168" s="32">
        <v>99</v>
      </c>
      <c r="E168" s="32">
        <v>100</v>
      </c>
      <c r="F168" s="171">
        <v>98</v>
      </c>
      <c r="G168" s="32">
        <v>100</v>
      </c>
      <c r="H168" s="76">
        <v>98</v>
      </c>
      <c r="I168" s="32"/>
      <c r="J168" s="171"/>
      <c r="K168" s="32"/>
      <c r="L168" s="32"/>
      <c r="M168" s="32"/>
      <c r="N168" s="171"/>
      <c r="O168" s="151"/>
      <c r="P168" s="151"/>
      <c r="Q168" s="104"/>
      <c r="R168" s="13"/>
      <c r="S168" s="110"/>
      <c r="T168" s="32"/>
      <c r="U168" s="32"/>
      <c r="V168" s="13">
        <v>99</v>
      </c>
      <c r="W168" s="32">
        <v>99</v>
      </c>
      <c r="X168" s="32"/>
      <c r="Y168" s="32"/>
      <c r="Z168" s="32"/>
      <c r="AA168" s="32"/>
      <c r="AB168" s="32"/>
      <c r="AC168" s="32"/>
      <c r="AD168" s="32"/>
      <c r="AE168" s="32"/>
    </row>
    <row r="169" spans="1:31" ht="15.75">
      <c r="A169" s="78">
        <v>166</v>
      </c>
      <c r="B169" s="79" t="s">
        <v>425</v>
      </c>
      <c r="C169" s="80" t="s">
        <v>981</v>
      </c>
      <c r="D169" s="32">
        <v>76</v>
      </c>
      <c r="E169" s="32">
        <v>59</v>
      </c>
      <c r="F169" s="171">
        <v>51</v>
      </c>
      <c r="G169" s="32">
        <v>65</v>
      </c>
      <c r="H169" s="76">
        <v>63</v>
      </c>
      <c r="I169" s="32"/>
      <c r="J169" s="171"/>
      <c r="K169" s="32"/>
      <c r="L169" s="32"/>
      <c r="M169" s="32"/>
      <c r="N169" s="171"/>
      <c r="O169" s="151"/>
      <c r="P169" s="151"/>
      <c r="Q169" s="104"/>
      <c r="R169" s="13"/>
      <c r="S169" s="110"/>
      <c r="T169" s="32"/>
      <c r="U169" s="32"/>
      <c r="V169" s="13">
        <v>78</v>
      </c>
      <c r="W169" s="32">
        <v>73</v>
      </c>
      <c r="X169" s="32"/>
      <c r="Y169" s="32"/>
      <c r="Z169" s="32"/>
      <c r="AA169" s="32"/>
      <c r="AB169" s="32"/>
      <c r="AC169" s="32"/>
      <c r="AD169" s="32"/>
      <c r="AE169" s="32"/>
    </row>
    <row r="170" spans="1:31" ht="15.75">
      <c r="A170" s="78">
        <v>167</v>
      </c>
      <c r="B170" s="79" t="s">
        <v>423</v>
      </c>
      <c r="C170" s="80" t="s">
        <v>981</v>
      </c>
      <c r="D170" s="32">
        <v>99</v>
      </c>
      <c r="E170" s="32">
        <v>100</v>
      </c>
      <c r="F170" s="171">
        <v>97</v>
      </c>
      <c r="G170" s="32">
        <v>94</v>
      </c>
      <c r="H170" s="76">
        <v>97</v>
      </c>
      <c r="I170" s="32"/>
      <c r="J170" s="171"/>
      <c r="K170" s="32"/>
      <c r="L170" s="32"/>
      <c r="M170" s="32"/>
      <c r="N170" s="171"/>
      <c r="O170" s="151"/>
      <c r="P170" s="151"/>
      <c r="Q170" s="104"/>
      <c r="R170" s="13"/>
      <c r="S170" s="110"/>
      <c r="T170" s="32"/>
      <c r="U170" s="32"/>
      <c r="V170" s="13">
        <v>99</v>
      </c>
      <c r="W170" s="32">
        <v>99</v>
      </c>
      <c r="X170" s="32"/>
      <c r="Y170" s="32"/>
      <c r="Z170" s="32"/>
      <c r="AA170" s="32"/>
      <c r="AB170" s="32"/>
      <c r="AC170" s="32"/>
      <c r="AD170" s="32"/>
      <c r="AE170" s="32"/>
    </row>
    <row r="171" spans="1:31" ht="15.75">
      <c r="A171" s="78">
        <v>168</v>
      </c>
      <c r="B171" s="79" t="s">
        <v>421</v>
      </c>
      <c r="C171" s="80" t="s">
        <v>981</v>
      </c>
      <c r="D171" s="32">
        <v>67</v>
      </c>
      <c r="E171" s="32">
        <v>58</v>
      </c>
      <c r="F171" s="171">
        <v>50</v>
      </c>
      <c r="G171" s="32">
        <v>77</v>
      </c>
      <c r="H171" s="76">
        <v>62</v>
      </c>
      <c r="I171" s="32"/>
      <c r="J171" s="171"/>
      <c r="K171" s="32"/>
      <c r="L171" s="32"/>
      <c r="M171" s="32"/>
      <c r="N171" s="171"/>
      <c r="O171" s="151"/>
      <c r="P171" s="151"/>
      <c r="Q171" s="104"/>
      <c r="R171" s="13"/>
      <c r="S171" s="110"/>
      <c r="T171" s="32"/>
      <c r="U171" s="32"/>
      <c r="V171" s="13">
        <v>73</v>
      </c>
      <c r="W171" s="32">
        <v>60</v>
      </c>
      <c r="X171" s="32"/>
      <c r="Y171" s="32"/>
      <c r="Z171" s="32"/>
      <c r="AA171" s="32"/>
      <c r="AB171" s="32"/>
      <c r="AC171" s="32"/>
      <c r="AD171" s="32"/>
      <c r="AE171" s="32"/>
    </row>
    <row r="172" spans="1:31" ht="15.75">
      <c r="A172" s="78">
        <v>169</v>
      </c>
      <c r="B172" s="79" t="s">
        <v>422</v>
      </c>
      <c r="C172" s="80" t="s">
        <v>981</v>
      </c>
      <c r="D172" s="32">
        <v>85</v>
      </c>
      <c r="E172" s="32">
        <v>82</v>
      </c>
      <c r="F172" s="171">
        <v>88</v>
      </c>
      <c r="G172" s="32">
        <v>70</v>
      </c>
      <c r="H172" s="76">
        <v>75</v>
      </c>
      <c r="I172" s="32"/>
      <c r="J172" s="171"/>
      <c r="K172" s="32"/>
      <c r="L172" s="32"/>
      <c r="M172" s="32"/>
      <c r="N172" s="171"/>
      <c r="O172" s="151"/>
      <c r="P172" s="151"/>
      <c r="Q172" s="104"/>
      <c r="R172" s="13"/>
      <c r="S172" s="110"/>
      <c r="T172" s="32"/>
      <c r="U172" s="32"/>
      <c r="V172" s="13">
        <v>86</v>
      </c>
      <c r="W172" s="32">
        <v>84</v>
      </c>
      <c r="X172" s="32"/>
      <c r="Y172" s="32"/>
      <c r="Z172" s="32"/>
      <c r="AA172" s="32"/>
      <c r="AB172" s="32"/>
      <c r="AC172" s="32"/>
      <c r="AD172" s="32"/>
      <c r="AE172" s="32"/>
    </row>
    <row r="173" spans="1:31" ht="15.75">
      <c r="A173" s="78">
        <v>170</v>
      </c>
      <c r="B173" s="79" t="s">
        <v>424</v>
      </c>
      <c r="C173" s="80" t="s">
        <v>981</v>
      </c>
      <c r="D173" s="32">
        <v>57</v>
      </c>
      <c r="E173" s="32">
        <v>50</v>
      </c>
      <c r="F173" s="171">
        <v>50</v>
      </c>
      <c r="G173" s="32">
        <v>55</v>
      </c>
      <c r="H173" s="76">
        <v>50</v>
      </c>
      <c r="I173" s="32"/>
      <c r="J173" s="171"/>
      <c r="K173" s="32"/>
      <c r="L173" s="32"/>
      <c r="M173" s="32"/>
      <c r="N173" s="171"/>
      <c r="O173" s="151"/>
      <c r="P173" s="151"/>
      <c r="Q173" s="104"/>
      <c r="R173" s="13"/>
      <c r="S173" s="110"/>
      <c r="T173" s="32"/>
      <c r="U173" s="32"/>
      <c r="V173" s="13">
        <v>59</v>
      </c>
      <c r="W173" s="32">
        <v>54</v>
      </c>
      <c r="X173" s="32"/>
      <c r="Y173" s="32"/>
      <c r="Z173" s="32"/>
      <c r="AA173" s="32"/>
      <c r="AB173" s="32"/>
      <c r="AC173" s="32"/>
      <c r="AD173" s="32"/>
      <c r="AE173" s="32"/>
    </row>
    <row r="174" spans="1:31" ht="15.75">
      <c r="A174" s="78">
        <v>171</v>
      </c>
      <c r="B174" s="79" t="s">
        <v>426</v>
      </c>
      <c r="C174" s="80" t="s">
        <v>981</v>
      </c>
      <c r="D174" s="32">
        <v>56</v>
      </c>
      <c r="E174" s="32">
        <v>54</v>
      </c>
      <c r="F174" s="171">
        <v>50</v>
      </c>
      <c r="G174" s="32">
        <v>59</v>
      </c>
      <c r="H174" s="76">
        <v>50</v>
      </c>
      <c r="I174" s="32"/>
      <c r="J174" s="171"/>
      <c r="K174" s="32"/>
      <c r="L174" s="32"/>
      <c r="M174" s="32"/>
      <c r="N174" s="171"/>
      <c r="O174" s="151"/>
      <c r="P174" s="151"/>
      <c r="Q174" s="104"/>
      <c r="R174" s="13"/>
      <c r="S174" s="110"/>
      <c r="T174" s="32"/>
      <c r="U174" s="32"/>
      <c r="V174" s="13">
        <v>57</v>
      </c>
      <c r="W174" s="32">
        <v>54</v>
      </c>
      <c r="X174" s="32"/>
      <c r="Y174" s="32"/>
      <c r="Z174" s="32"/>
      <c r="AA174" s="32"/>
      <c r="AB174" s="32"/>
      <c r="AC174" s="32"/>
      <c r="AD174" s="32"/>
      <c r="AE174" s="32"/>
    </row>
    <row r="175" spans="1:31" ht="15.75">
      <c r="A175" s="78">
        <v>172</v>
      </c>
      <c r="B175" s="17" t="s">
        <v>427</v>
      </c>
      <c r="C175" s="80" t="s">
        <v>982</v>
      </c>
      <c r="D175" s="32">
        <v>96</v>
      </c>
      <c r="E175" s="32">
        <v>97</v>
      </c>
      <c r="F175" s="171">
        <v>97</v>
      </c>
      <c r="G175" s="32">
        <v>94</v>
      </c>
      <c r="H175" s="76">
        <v>87</v>
      </c>
      <c r="I175" s="32"/>
      <c r="J175" s="171"/>
      <c r="K175" s="32"/>
      <c r="L175" s="32"/>
      <c r="M175" s="32"/>
      <c r="N175" s="171"/>
      <c r="O175" s="151"/>
      <c r="P175" s="151"/>
      <c r="Q175" s="104"/>
      <c r="R175" s="13"/>
      <c r="S175" s="110"/>
      <c r="T175" s="32"/>
      <c r="U175" s="32"/>
      <c r="V175" s="13">
        <v>95</v>
      </c>
      <c r="W175" s="32">
        <v>97</v>
      </c>
      <c r="X175" s="32"/>
      <c r="Y175" s="32"/>
      <c r="Z175" s="32"/>
      <c r="AA175" s="32"/>
      <c r="AB175" s="32"/>
      <c r="AC175" s="32"/>
      <c r="AD175" s="32"/>
      <c r="AE175" s="32"/>
    </row>
    <row r="176" spans="1:31" ht="15.75">
      <c r="A176" s="78">
        <v>173</v>
      </c>
      <c r="B176" s="79" t="s">
        <v>428</v>
      </c>
      <c r="C176" s="80" t="s">
        <v>982</v>
      </c>
      <c r="D176" s="32">
        <v>95</v>
      </c>
      <c r="E176" s="32">
        <v>87</v>
      </c>
      <c r="F176" s="171">
        <v>93</v>
      </c>
      <c r="G176" s="32">
        <v>91</v>
      </c>
      <c r="H176" s="76">
        <v>85</v>
      </c>
      <c r="I176" s="32"/>
      <c r="J176" s="171"/>
      <c r="K176" s="32"/>
      <c r="L176" s="32"/>
      <c r="M176" s="32"/>
      <c r="N176" s="171"/>
      <c r="O176" s="151"/>
      <c r="P176" s="151"/>
      <c r="Q176" s="104"/>
      <c r="R176" s="13"/>
      <c r="S176" s="110"/>
      <c r="T176" s="32"/>
      <c r="U176" s="32"/>
      <c r="V176" s="13">
        <v>93</v>
      </c>
      <c r="W176" s="32">
        <v>97</v>
      </c>
      <c r="X176" s="32"/>
      <c r="Y176" s="32"/>
      <c r="Z176" s="32"/>
      <c r="AA176" s="32"/>
      <c r="AB176" s="32"/>
      <c r="AC176" s="32"/>
      <c r="AD176" s="32"/>
      <c r="AE176" s="32"/>
    </row>
    <row r="177" spans="1:31" ht="15.75">
      <c r="A177" s="78">
        <v>174</v>
      </c>
      <c r="B177" s="79" t="s">
        <v>429</v>
      </c>
      <c r="C177" s="80" t="s">
        <v>982</v>
      </c>
      <c r="D177" s="32">
        <v>73</v>
      </c>
      <c r="E177" s="32">
        <v>62</v>
      </c>
      <c r="F177" s="171">
        <v>50</v>
      </c>
      <c r="G177" s="32">
        <v>61</v>
      </c>
      <c r="H177" s="76">
        <v>50</v>
      </c>
      <c r="I177" s="32"/>
      <c r="J177" s="171"/>
      <c r="K177" s="32"/>
      <c r="L177" s="32"/>
      <c r="M177" s="32"/>
      <c r="N177" s="171"/>
      <c r="O177" s="151"/>
      <c r="P177" s="151"/>
      <c r="Q177" s="104"/>
      <c r="R177" s="13"/>
      <c r="S177" s="110"/>
      <c r="T177" s="32"/>
      <c r="U177" s="32"/>
      <c r="V177" s="13">
        <v>73</v>
      </c>
      <c r="W177" s="32">
        <v>72</v>
      </c>
      <c r="X177" s="32"/>
      <c r="Y177" s="32"/>
      <c r="Z177" s="32"/>
      <c r="AA177" s="32"/>
      <c r="AB177" s="32"/>
      <c r="AC177" s="32"/>
      <c r="AD177" s="32"/>
      <c r="AE177" s="32"/>
    </row>
    <row r="178" spans="1:31" ht="15.75">
      <c r="A178" s="78">
        <v>175</v>
      </c>
      <c r="B178" s="79" t="s">
        <v>430</v>
      </c>
      <c r="C178" s="80" t="s">
        <v>982</v>
      </c>
      <c r="D178" s="32">
        <v>75</v>
      </c>
      <c r="E178" s="32">
        <v>84</v>
      </c>
      <c r="F178" s="171">
        <v>75</v>
      </c>
      <c r="G178" s="32">
        <v>69</v>
      </c>
      <c r="H178" s="76">
        <v>70</v>
      </c>
      <c r="I178" s="32"/>
      <c r="J178" s="171"/>
      <c r="K178" s="32"/>
      <c r="L178" s="32"/>
      <c r="M178" s="32"/>
      <c r="N178" s="171"/>
      <c r="O178" s="151"/>
      <c r="P178" s="151"/>
      <c r="Q178" s="104"/>
      <c r="R178" s="13"/>
      <c r="S178" s="110"/>
      <c r="T178" s="32"/>
      <c r="U178" s="32"/>
      <c r="V178" s="75">
        <v>84</v>
      </c>
      <c r="W178" s="32">
        <v>65</v>
      </c>
      <c r="X178" s="32"/>
      <c r="Y178" s="32"/>
      <c r="Z178" s="32"/>
      <c r="AA178" s="32"/>
      <c r="AB178" s="32"/>
      <c r="AC178" s="32"/>
      <c r="AD178" s="32"/>
      <c r="AE178" s="32"/>
    </row>
    <row r="179" spans="1:31" ht="15.75">
      <c r="A179" s="78">
        <v>176</v>
      </c>
      <c r="B179" s="79" t="s">
        <v>857</v>
      </c>
      <c r="C179" s="80" t="s">
        <v>982</v>
      </c>
      <c r="D179" s="32">
        <v>54</v>
      </c>
      <c r="E179" s="32">
        <v>51</v>
      </c>
      <c r="F179" s="171">
        <v>50</v>
      </c>
      <c r="G179" s="32">
        <v>55</v>
      </c>
      <c r="H179" s="76">
        <v>50</v>
      </c>
      <c r="I179" s="32"/>
      <c r="J179" s="171"/>
      <c r="K179" s="32"/>
      <c r="L179" s="32"/>
      <c r="M179" s="32"/>
      <c r="N179" s="171"/>
      <c r="O179" s="151"/>
      <c r="P179" s="151"/>
      <c r="Q179" s="104"/>
      <c r="R179" s="13"/>
      <c r="S179" s="110"/>
      <c r="T179" s="32"/>
      <c r="U179" s="32"/>
      <c r="V179" s="75">
        <v>54</v>
      </c>
      <c r="W179" s="32">
        <v>54</v>
      </c>
      <c r="X179" s="32"/>
      <c r="Y179" s="32"/>
      <c r="Z179" s="32"/>
      <c r="AA179" s="32"/>
      <c r="AB179" s="32"/>
      <c r="AC179" s="32"/>
      <c r="AD179" s="32"/>
      <c r="AE179" s="32"/>
    </row>
    <row r="180" spans="1:31" ht="15.75" customHeight="1">
      <c r="A180" s="78">
        <v>177</v>
      </c>
      <c r="B180" s="79" t="s">
        <v>858</v>
      </c>
      <c r="C180" s="80" t="s">
        <v>982</v>
      </c>
      <c r="D180" s="32">
        <v>79</v>
      </c>
      <c r="E180" s="32">
        <v>61</v>
      </c>
      <c r="F180" s="171">
        <v>66</v>
      </c>
      <c r="G180" s="32">
        <v>67</v>
      </c>
      <c r="H180" s="76">
        <v>66</v>
      </c>
      <c r="I180" s="32"/>
      <c r="J180" s="171"/>
      <c r="K180" s="32"/>
      <c r="L180" s="32"/>
      <c r="M180" s="32"/>
      <c r="N180" s="171"/>
      <c r="O180" s="151"/>
      <c r="P180" s="151"/>
      <c r="Q180" s="104"/>
      <c r="R180" s="13"/>
      <c r="S180" s="110"/>
      <c r="T180" s="32"/>
      <c r="U180" s="32"/>
      <c r="V180" s="75">
        <v>88</v>
      </c>
      <c r="W180" s="32">
        <v>70</v>
      </c>
      <c r="X180" s="32"/>
      <c r="Y180" s="32"/>
      <c r="Z180" s="32"/>
      <c r="AA180" s="32"/>
      <c r="AB180" s="32"/>
      <c r="AC180" s="32"/>
      <c r="AD180" s="32"/>
      <c r="AE180" s="32"/>
    </row>
    <row r="181" spans="1:31" ht="15.75">
      <c r="A181" s="78">
        <v>178</v>
      </c>
      <c r="B181" s="79" t="s">
        <v>431</v>
      </c>
      <c r="C181" s="80" t="s">
        <v>982</v>
      </c>
      <c r="D181" s="32">
        <v>55</v>
      </c>
      <c r="E181" s="32">
        <v>52</v>
      </c>
      <c r="F181" s="171">
        <v>50</v>
      </c>
      <c r="G181" s="32">
        <v>58</v>
      </c>
      <c r="H181" s="76">
        <v>50</v>
      </c>
      <c r="I181" s="32"/>
      <c r="J181" s="171"/>
      <c r="K181" s="32"/>
      <c r="L181" s="32"/>
      <c r="M181" s="32"/>
      <c r="N181" s="171"/>
      <c r="O181" s="151"/>
      <c r="P181" s="151"/>
      <c r="Q181" s="104"/>
      <c r="R181" s="13"/>
      <c r="S181" s="110"/>
      <c r="T181" s="32"/>
      <c r="U181" s="32"/>
      <c r="V181" s="75">
        <v>56</v>
      </c>
      <c r="W181" s="32">
        <v>54</v>
      </c>
      <c r="X181" s="32"/>
      <c r="Y181" s="32"/>
      <c r="Z181" s="32"/>
      <c r="AA181" s="32"/>
      <c r="AB181" s="32"/>
      <c r="AC181" s="32"/>
      <c r="AD181" s="32"/>
      <c r="AE181" s="32"/>
    </row>
    <row r="182" spans="1:31" s="92" customFormat="1" ht="15.75">
      <c r="A182" s="93" t="s">
        <v>44</v>
      </c>
      <c r="B182" s="94" t="s">
        <v>42</v>
      </c>
      <c r="C182" s="100" t="s">
        <v>971</v>
      </c>
      <c r="D182" s="93" t="s">
        <v>1038</v>
      </c>
      <c r="E182" s="93" t="s">
        <v>1039</v>
      </c>
      <c r="F182" s="93" t="s">
        <v>1040</v>
      </c>
      <c r="G182" s="93" t="s">
        <v>406</v>
      </c>
      <c r="H182" s="89" t="s">
        <v>1034</v>
      </c>
      <c r="I182" s="93" t="s">
        <v>553</v>
      </c>
      <c r="J182" s="93" t="s">
        <v>603</v>
      </c>
      <c r="K182" s="93" t="s">
        <v>1035</v>
      </c>
      <c r="L182" s="93" t="s">
        <v>1036</v>
      </c>
      <c r="M182" s="93"/>
      <c r="N182" s="93"/>
      <c r="O182" s="93"/>
      <c r="P182" s="93"/>
      <c r="Q182" s="106"/>
      <c r="R182" s="93"/>
      <c r="S182" s="111"/>
      <c r="T182" s="93"/>
      <c r="U182" s="93"/>
      <c r="V182" s="93"/>
      <c r="W182" s="93"/>
      <c r="X182" s="93"/>
      <c r="Y182" s="93"/>
      <c r="Z182" s="93"/>
      <c r="AA182" s="93" t="s">
        <v>1006</v>
      </c>
      <c r="AB182" s="93" t="s">
        <v>1008</v>
      </c>
      <c r="AC182" s="93" t="s">
        <v>1007</v>
      </c>
      <c r="AD182" s="93" t="s">
        <v>1009</v>
      </c>
      <c r="AE182" s="93"/>
    </row>
    <row r="183" spans="1:31" s="125" customFormat="1" ht="15.75">
      <c r="A183" s="118">
        <v>180</v>
      </c>
      <c r="B183" s="119" t="s">
        <v>982</v>
      </c>
      <c r="C183" s="127" t="s">
        <v>982</v>
      </c>
      <c r="D183" s="118"/>
      <c r="E183" s="118"/>
      <c r="F183" s="118"/>
      <c r="G183" s="118"/>
      <c r="H183" s="121"/>
      <c r="I183" s="118"/>
      <c r="J183" s="118"/>
      <c r="K183" s="118"/>
      <c r="L183" s="118"/>
      <c r="M183" s="118"/>
      <c r="N183" s="118"/>
      <c r="O183" s="118"/>
      <c r="P183" s="118"/>
      <c r="Q183" s="122"/>
      <c r="R183" s="118"/>
      <c r="S183" s="123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</row>
    <row r="184" spans="1:31" ht="15.75">
      <c r="A184" s="78">
        <v>181</v>
      </c>
      <c r="B184" s="79" t="s">
        <v>859</v>
      </c>
      <c r="C184" s="80" t="s">
        <v>982</v>
      </c>
      <c r="D184" s="32">
        <v>79</v>
      </c>
      <c r="E184" s="32">
        <v>73</v>
      </c>
      <c r="F184" s="171">
        <v>57</v>
      </c>
      <c r="G184" s="32">
        <v>59</v>
      </c>
      <c r="H184" s="76">
        <v>79</v>
      </c>
      <c r="I184" s="32"/>
      <c r="J184" s="171"/>
      <c r="K184" s="32"/>
      <c r="L184" s="32"/>
      <c r="M184" s="32"/>
      <c r="N184" s="171"/>
      <c r="O184" s="151"/>
      <c r="P184" s="151"/>
      <c r="Q184" s="104"/>
      <c r="R184" s="13"/>
      <c r="S184" s="110"/>
      <c r="T184" s="32"/>
      <c r="U184" s="32"/>
      <c r="V184" s="14">
        <v>84</v>
      </c>
      <c r="W184" s="32">
        <v>74</v>
      </c>
      <c r="X184" s="32"/>
      <c r="Y184" s="32"/>
      <c r="Z184" s="32"/>
      <c r="AA184" s="32"/>
      <c r="AB184" s="32"/>
      <c r="AC184" s="32"/>
      <c r="AD184" s="32"/>
      <c r="AE184" s="32"/>
    </row>
    <row r="185" spans="1:31" ht="15.75">
      <c r="A185" s="78">
        <v>182</v>
      </c>
      <c r="B185" s="79" t="s">
        <v>860</v>
      </c>
      <c r="C185" s="80" t="s">
        <v>982</v>
      </c>
      <c r="D185" s="32">
        <v>69</v>
      </c>
      <c r="E185" s="32">
        <v>57</v>
      </c>
      <c r="F185" s="171">
        <v>50</v>
      </c>
      <c r="G185" s="32">
        <v>57</v>
      </c>
      <c r="H185" s="76">
        <v>50</v>
      </c>
      <c r="I185" s="32"/>
      <c r="J185" s="171"/>
      <c r="K185" s="32"/>
      <c r="L185" s="32"/>
      <c r="M185" s="32"/>
      <c r="N185" s="171"/>
      <c r="O185" s="151"/>
      <c r="P185" s="151"/>
      <c r="Q185" s="104"/>
      <c r="R185" s="13"/>
      <c r="S185" s="110"/>
      <c r="T185" s="32"/>
      <c r="U185" s="32"/>
      <c r="V185" s="14">
        <v>77</v>
      </c>
      <c r="W185" s="32">
        <v>61</v>
      </c>
      <c r="X185" s="32"/>
      <c r="Y185" s="32"/>
      <c r="Z185" s="32"/>
      <c r="AA185" s="32"/>
      <c r="AB185" s="32"/>
      <c r="AC185" s="32"/>
      <c r="AD185" s="32"/>
      <c r="AE185" s="32"/>
    </row>
    <row r="186" spans="1:31" ht="15.75">
      <c r="A186" s="78">
        <v>183</v>
      </c>
      <c r="B186" s="79" t="s">
        <v>432</v>
      </c>
      <c r="C186" s="80" t="s">
        <v>982</v>
      </c>
      <c r="D186" s="32">
        <v>62</v>
      </c>
      <c r="E186" s="32">
        <v>58</v>
      </c>
      <c r="F186" s="14">
        <v>50</v>
      </c>
      <c r="G186" s="32">
        <v>56</v>
      </c>
      <c r="H186" s="76">
        <v>59</v>
      </c>
      <c r="I186" s="32"/>
      <c r="J186" s="14"/>
      <c r="K186" s="32"/>
      <c r="L186" s="32"/>
      <c r="M186" s="32"/>
      <c r="N186" s="14"/>
      <c r="O186" s="151"/>
      <c r="P186" s="151"/>
      <c r="Q186" s="104"/>
      <c r="R186" s="13"/>
      <c r="S186" s="110"/>
      <c r="T186" s="32"/>
      <c r="U186" s="32"/>
      <c r="V186" s="14">
        <v>63</v>
      </c>
      <c r="W186" s="32">
        <v>60</v>
      </c>
      <c r="X186" s="32"/>
      <c r="Y186" s="32"/>
      <c r="Z186" s="32"/>
      <c r="AA186" s="32"/>
      <c r="AB186" s="32"/>
      <c r="AC186" s="32"/>
      <c r="AD186" s="32"/>
      <c r="AE186" s="32"/>
    </row>
    <row r="187" spans="1:31" ht="15.75">
      <c r="A187" s="78">
        <v>184</v>
      </c>
      <c r="B187" s="79" t="s">
        <v>433</v>
      </c>
      <c r="C187" s="80" t="s">
        <v>982</v>
      </c>
      <c r="D187" s="32">
        <v>71</v>
      </c>
      <c r="E187" s="32">
        <v>82</v>
      </c>
      <c r="F187" s="14">
        <v>90</v>
      </c>
      <c r="G187" s="32">
        <v>72</v>
      </c>
      <c r="H187" s="76">
        <v>75</v>
      </c>
      <c r="I187" s="32"/>
      <c r="J187" s="14"/>
      <c r="K187" s="32"/>
      <c r="L187" s="32"/>
      <c r="M187" s="32"/>
      <c r="N187" s="14"/>
      <c r="O187" s="151"/>
      <c r="P187" s="151"/>
      <c r="Q187" s="104"/>
      <c r="R187" s="13"/>
      <c r="S187" s="110"/>
      <c r="T187" s="32"/>
      <c r="U187" s="32"/>
      <c r="V187" s="14">
        <v>77</v>
      </c>
      <c r="W187" s="32">
        <v>65</v>
      </c>
      <c r="X187" s="32"/>
      <c r="Y187" s="32"/>
      <c r="Z187" s="32"/>
      <c r="AA187" s="32"/>
      <c r="AB187" s="32"/>
      <c r="AC187" s="32"/>
      <c r="AD187" s="32"/>
      <c r="AE187" s="32"/>
    </row>
    <row r="188" spans="1:31" ht="15.75">
      <c r="A188" s="78">
        <v>185</v>
      </c>
      <c r="B188" s="79" t="s">
        <v>434</v>
      </c>
      <c r="C188" s="80" t="s">
        <v>982</v>
      </c>
      <c r="D188" s="32">
        <v>89</v>
      </c>
      <c r="E188" s="32">
        <v>88</v>
      </c>
      <c r="F188" s="14">
        <v>80</v>
      </c>
      <c r="G188" s="32">
        <v>90</v>
      </c>
      <c r="H188" s="76">
        <v>78</v>
      </c>
      <c r="I188" s="32"/>
      <c r="J188" s="14"/>
      <c r="K188" s="32"/>
      <c r="L188" s="32"/>
      <c r="M188" s="32"/>
      <c r="N188" s="14"/>
      <c r="O188" s="151"/>
      <c r="P188" s="151"/>
      <c r="Q188" s="104"/>
      <c r="R188" s="13"/>
      <c r="S188" s="110"/>
      <c r="T188" s="32"/>
      <c r="U188" s="32"/>
      <c r="V188" s="14">
        <v>91</v>
      </c>
      <c r="W188" s="32">
        <v>87</v>
      </c>
      <c r="X188" s="32"/>
      <c r="Y188" s="32"/>
      <c r="Z188" s="32"/>
      <c r="AA188" s="32"/>
      <c r="AB188" s="32"/>
      <c r="AC188" s="32"/>
      <c r="AD188" s="32"/>
      <c r="AE188" s="32"/>
    </row>
    <row r="189" spans="1:31" ht="15.75">
      <c r="A189" s="78">
        <v>186</v>
      </c>
      <c r="B189" s="79" t="s">
        <v>435</v>
      </c>
      <c r="C189" s="80" t="s">
        <v>982</v>
      </c>
      <c r="D189" s="32">
        <v>95</v>
      </c>
      <c r="E189" s="32">
        <v>92</v>
      </c>
      <c r="F189" s="14">
        <v>84</v>
      </c>
      <c r="G189" s="32">
        <v>88</v>
      </c>
      <c r="H189" s="76">
        <v>97</v>
      </c>
      <c r="I189" s="32"/>
      <c r="J189" s="14"/>
      <c r="K189" s="32"/>
      <c r="L189" s="32"/>
      <c r="M189" s="32"/>
      <c r="N189" s="14"/>
      <c r="O189" s="151"/>
      <c r="P189" s="151"/>
      <c r="Q189" s="104"/>
      <c r="R189" s="13"/>
      <c r="S189" s="110"/>
      <c r="T189" s="32"/>
      <c r="U189" s="32"/>
      <c r="V189" s="14">
        <v>95</v>
      </c>
      <c r="W189" s="32">
        <v>95</v>
      </c>
      <c r="X189" s="32"/>
      <c r="Y189" s="32"/>
      <c r="Z189" s="32"/>
      <c r="AA189" s="32"/>
      <c r="AB189" s="32"/>
      <c r="AC189" s="32"/>
      <c r="AD189" s="32"/>
      <c r="AE189" s="32"/>
    </row>
    <row r="190" spans="1:31" ht="15.75">
      <c r="A190" s="78">
        <v>187</v>
      </c>
      <c r="B190" s="79" t="s">
        <v>436</v>
      </c>
      <c r="C190" s="80" t="s">
        <v>982</v>
      </c>
      <c r="D190" s="32">
        <v>99</v>
      </c>
      <c r="E190" s="32">
        <v>100</v>
      </c>
      <c r="F190" s="14">
        <v>97</v>
      </c>
      <c r="G190" s="32">
        <v>98</v>
      </c>
      <c r="H190" s="76">
        <v>98</v>
      </c>
      <c r="I190" s="32"/>
      <c r="J190" s="14"/>
      <c r="K190" s="32"/>
      <c r="L190" s="32"/>
      <c r="M190" s="32"/>
      <c r="N190" s="14"/>
      <c r="O190" s="151"/>
      <c r="P190" s="151"/>
      <c r="Q190" s="104"/>
      <c r="R190" s="13"/>
      <c r="S190" s="110"/>
      <c r="T190" s="32"/>
      <c r="U190" s="32"/>
      <c r="V190" s="14">
        <v>98</v>
      </c>
      <c r="W190" s="32">
        <v>99</v>
      </c>
      <c r="X190" s="32"/>
      <c r="Y190" s="32"/>
      <c r="Z190" s="32"/>
      <c r="AA190" s="32"/>
      <c r="AB190" s="32"/>
      <c r="AC190" s="32"/>
      <c r="AD190" s="32"/>
      <c r="AE190" s="32"/>
    </row>
    <row r="191" spans="1:31" ht="15.75">
      <c r="A191" s="78">
        <v>188</v>
      </c>
      <c r="B191" s="79" t="s">
        <v>437</v>
      </c>
      <c r="C191" s="80" t="s">
        <v>982</v>
      </c>
      <c r="D191" s="32">
        <v>25</v>
      </c>
      <c r="E191" s="32">
        <v>21</v>
      </c>
      <c r="F191" s="14">
        <v>12</v>
      </c>
      <c r="G191" s="32">
        <v>28</v>
      </c>
      <c r="H191" s="76">
        <v>2</v>
      </c>
      <c r="I191" s="32"/>
      <c r="J191" s="14"/>
      <c r="K191" s="32"/>
      <c r="L191" s="32"/>
      <c r="M191" s="32"/>
      <c r="N191" s="14"/>
      <c r="O191" s="151"/>
      <c r="P191" s="151"/>
      <c r="Q191" s="104"/>
      <c r="R191" s="13"/>
      <c r="S191" s="110"/>
      <c r="T191" s="32"/>
      <c r="U191" s="32"/>
      <c r="V191" s="14">
        <v>50</v>
      </c>
      <c r="W191" s="32" t="s">
        <v>8</v>
      </c>
      <c r="X191" s="32"/>
      <c r="Y191" s="32"/>
      <c r="Z191" s="32"/>
      <c r="AA191" s="32"/>
      <c r="AB191" s="32"/>
      <c r="AC191" s="32"/>
      <c r="AD191" s="32"/>
      <c r="AE191" s="32"/>
    </row>
    <row r="192" spans="1:31" ht="15.75">
      <c r="A192" s="78">
        <v>189</v>
      </c>
      <c r="B192" s="79" t="s">
        <v>438</v>
      </c>
      <c r="C192" s="80" t="s">
        <v>982</v>
      </c>
      <c r="D192" s="32">
        <v>78</v>
      </c>
      <c r="E192" s="32">
        <v>57</v>
      </c>
      <c r="F192" s="14">
        <v>64</v>
      </c>
      <c r="G192" s="32">
        <v>57</v>
      </c>
      <c r="H192" s="76">
        <v>52</v>
      </c>
      <c r="I192" s="32"/>
      <c r="J192" s="14"/>
      <c r="K192" s="32"/>
      <c r="L192" s="32"/>
      <c r="M192" s="32"/>
      <c r="N192" s="14"/>
      <c r="O192" s="151"/>
      <c r="P192" s="151"/>
      <c r="Q192" s="104"/>
      <c r="R192" s="13"/>
      <c r="S192" s="110"/>
      <c r="T192" s="32"/>
      <c r="U192" s="32"/>
      <c r="V192" s="14">
        <v>72</v>
      </c>
      <c r="W192" s="32">
        <v>83</v>
      </c>
      <c r="X192" s="32"/>
      <c r="Y192" s="32"/>
      <c r="Z192" s="32"/>
      <c r="AA192" s="32"/>
      <c r="AB192" s="32"/>
      <c r="AC192" s="32"/>
      <c r="AD192" s="32"/>
      <c r="AE192" s="32"/>
    </row>
    <row r="193" spans="1:31" ht="15.75">
      <c r="A193" s="78">
        <v>190</v>
      </c>
      <c r="B193" s="79" t="s">
        <v>439</v>
      </c>
      <c r="C193" s="80" t="s">
        <v>982</v>
      </c>
      <c r="D193" s="32">
        <v>82</v>
      </c>
      <c r="E193" s="32">
        <v>74</v>
      </c>
      <c r="F193" s="171">
        <v>75</v>
      </c>
      <c r="G193" s="32">
        <v>68</v>
      </c>
      <c r="H193" s="76">
        <v>86</v>
      </c>
      <c r="I193" s="32"/>
      <c r="J193" s="14"/>
      <c r="K193" s="32"/>
      <c r="L193" s="32"/>
      <c r="M193" s="32"/>
      <c r="N193" s="14"/>
      <c r="O193" s="151"/>
      <c r="P193" s="151"/>
      <c r="Q193" s="104"/>
      <c r="R193" s="13"/>
      <c r="S193" s="110"/>
      <c r="T193" s="32"/>
      <c r="U193" s="32"/>
      <c r="V193" s="14">
        <v>79</v>
      </c>
      <c r="W193" s="32">
        <v>84</v>
      </c>
      <c r="X193" s="32"/>
      <c r="Y193" s="32"/>
      <c r="Z193" s="32"/>
      <c r="AA193" s="32"/>
      <c r="AB193" s="32"/>
      <c r="AC193" s="32"/>
      <c r="AD193" s="32"/>
      <c r="AE193" s="32"/>
    </row>
    <row r="194" spans="1:31" ht="15.75">
      <c r="A194" s="78">
        <v>191</v>
      </c>
      <c r="B194" s="79" t="s">
        <v>440</v>
      </c>
      <c r="C194" s="80" t="s">
        <v>982</v>
      </c>
      <c r="D194" s="32">
        <v>54</v>
      </c>
      <c r="E194" s="32">
        <v>52</v>
      </c>
      <c r="F194" s="171">
        <v>55</v>
      </c>
      <c r="G194" s="32">
        <v>51</v>
      </c>
      <c r="H194" s="76">
        <v>50</v>
      </c>
      <c r="I194" s="32"/>
      <c r="J194" s="14"/>
      <c r="K194" s="32"/>
      <c r="L194" s="32"/>
      <c r="M194" s="32"/>
      <c r="N194" s="14"/>
      <c r="O194" s="151"/>
      <c r="P194" s="151"/>
      <c r="Q194" s="104"/>
      <c r="R194" s="13"/>
      <c r="S194" s="110"/>
      <c r="T194" s="32"/>
      <c r="U194" s="32"/>
      <c r="V194" s="14">
        <v>54</v>
      </c>
      <c r="W194" s="32">
        <v>54</v>
      </c>
      <c r="X194" s="32"/>
      <c r="Y194" s="32"/>
      <c r="Z194" s="32"/>
      <c r="AA194" s="32"/>
      <c r="AB194" s="32"/>
      <c r="AC194" s="32"/>
      <c r="AD194" s="32"/>
      <c r="AE194" s="32"/>
    </row>
    <row r="195" spans="1:31" ht="15.75">
      <c r="A195" s="78">
        <v>192</v>
      </c>
      <c r="B195" s="79" t="s">
        <v>441</v>
      </c>
      <c r="C195" s="80" t="s">
        <v>982</v>
      </c>
      <c r="D195" s="32">
        <v>88</v>
      </c>
      <c r="E195" s="32">
        <v>77</v>
      </c>
      <c r="F195" s="171">
        <v>80</v>
      </c>
      <c r="G195" s="32">
        <v>68</v>
      </c>
      <c r="H195" s="76">
        <v>74</v>
      </c>
      <c r="I195" s="32"/>
      <c r="J195" s="171"/>
      <c r="K195" s="32"/>
      <c r="L195" s="32"/>
      <c r="M195" s="32"/>
      <c r="N195" s="14"/>
      <c r="O195" s="151"/>
      <c r="P195" s="151"/>
      <c r="Q195" s="104"/>
      <c r="R195" s="13"/>
      <c r="S195" s="110"/>
      <c r="T195" s="32"/>
      <c r="U195" s="32"/>
      <c r="V195" s="14">
        <v>93</v>
      </c>
      <c r="W195" s="32">
        <v>82</v>
      </c>
      <c r="X195" s="32"/>
      <c r="Y195" s="32"/>
      <c r="Z195" s="32"/>
      <c r="AA195" s="32"/>
      <c r="AB195" s="32"/>
      <c r="AC195" s="32"/>
      <c r="AD195" s="32"/>
      <c r="AE195" s="32"/>
    </row>
    <row r="196" spans="1:31" ht="15.75">
      <c r="A196" s="78">
        <v>193</v>
      </c>
      <c r="B196" s="79" t="s">
        <v>861</v>
      </c>
      <c r="C196" s="80" t="s">
        <v>982</v>
      </c>
      <c r="D196" s="32">
        <v>90</v>
      </c>
      <c r="E196" s="32">
        <v>87</v>
      </c>
      <c r="F196" s="171">
        <v>87</v>
      </c>
      <c r="G196" s="32">
        <v>85</v>
      </c>
      <c r="H196" s="76">
        <v>71</v>
      </c>
      <c r="I196" s="32"/>
      <c r="J196" s="171"/>
      <c r="K196" s="32"/>
      <c r="L196" s="32"/>
      <c r="M196" s="32"/>
      <c r="N196" s="14"/>
      <c r="O196" s="151"/>
      <c r="P196" s="151"/>
      <c r="Q196" s="104"/>
      <c r="R196" s="13"/>
      <c r="S196" s="110"/>
      <c r="T196" s="32"/>
      <c r="U196" s="32"/>
      <c r="V196" s="14">
        <v>91</v>
      </c>
      <c r="W196" s="32">
        <v>89</v>
      </c>
      <c r="X196" s="32"/>
      <c r="Y196" s="32"/>
      <c r="Z196" s="32"/>
      <c r="AA196" s="32"/>
      <c r="AB196" s="32"/>
      <c r="AC196" s="32"/>
      <c r="AD196" s="32"/>
      <c r="AE196" s="32"/>
    </row>
    <row r="197" spans="1:31" ht="15.75">
      <c r="A197" s="78">
        <v>194</v>
      </c>
      <c r="B197" s="79" t="s">
        <v>442</v>
      </c>
      <c r="C197" s="80" t="s">
        <v>982</v>
      </c>
      <c r="D197" s="32">
        <v>54</v>
      </c>
      <c r="E197" s="32">
        <v>51</v>
      </c>
      <c r="F197" s="171">
        <v>50</v>
      </c>
      <c r="G197" s="32">
        <v>58</v>
      </c>
      <c r="H197" s="76">
        <v>50</v>
      </c>
      <c r="I197" s="32"/>
      <c r="J197" s="171"/>
      <c r="K197" s="32"/>
      <c r="L197" s="32"/>
      <c r="M197" s="32"/>
      <c r="N197" s="171"/>
      <c r="O197" s="151"/>
      <c r="P197" s="151"/>
      <c r="Q197" s="104"/>
      <c r="R197" s="13"/>
      <c r="S197" s="110"/>
      <c r="T197" s="32"/>
      <c r="U197" s="32"/>
      <c r="V197" s="14">
        <v>54</v>
      </c>
      <c r="W197" s="32">
        <v>54</v>
      </c>
      <c r="X197" s="32"/>
      <c r="Y197" s="32"/>
      <c r="Z197" s="32"/>
      <c r="AA197" s="32"/>
      <c r="AB197" s="32"/>
      <c r="AC197" s="32"/>
      <c r="AD197" s="32"/>
      <c r="AE197" s="32"/>
    </row>
    <row r="198" spans="1:31" ht="15.75">
      <c r="A198" s="78">
        <v>195</v>
      </c>
      <c r="B198" s="79" t="s">
        <v>443</v>
      </c>
      <c r="C198" s="80" t="s">
        <v>982</v>
      </c>
      <c r="D198" s="32">
        <v>75</v>
      </c>
      <c r="E198" s="32">
        <v>84</v>
      </c>
      <c r="F198" s="171">
        <v>97</v>
      </c>
      <c r="G198" s="32">
        <v>88</v>
      </c>
      <c r="H198" s="76">
        <v>84</v>
      </c>
      <c r="I198" s="32"/>
      <c r="J198" s="171"/>
      <c r="K198" s="32"/>
      <c r="L198" s="32"/>
      <c r="M198" s="32"/>
      <c r="N198" s="171"/>
      <c r="O198" s="151"/>
      <c r="P198" s="151"/>
      <c r="Q198" s="104"/>
      <c r="R198" s="13"/>
      <c r="S198" s="110"/>
      <c r="T198" s="32"/>
      <c r="U198" s="32"/>
      <c r="V198" s="14">
        <v>83</v>
      </c>
      <c r="W198" s="32">
        <v>67</v>
      </c>
      <c r="X198" s="32"/>
      <c r="Y198" s="32"/>
      <c r="Z198" s="32"/>
      <c r="AA198" s="32"/>
      <c r="AB198" s="32"/>
      <c r="AC198" s="32"/>
      <c r="AD198" s="32"/>
      <c r="AE198" s="32"/>
    </row>
    <row r="199" spans="1:31" ht="15.75">
      <c r="A199" s="78">
        <v>196</v>
      </c>
      <c r="B199" s="79" t="s">
        <v>862</v>
      </c>
      <c r="C199" s="80" t="s">
        <v>982</v>
      </c>
      <c r="D199" s="32">
        <v>79</v>
      </c>
      <c r="E199" s="32">
        <v>82</v>
      </c>
      <c r="F199" s="171">
        <v>95</v>
      </c>
      <c r="G199" s="32">
        <v>75</v>
      </c>
      <c r="H199" s="76">
        <v>87</v>
      </c>
      <c r="I199" s="32"/>
      <c r="J199" s="171"/>
      <c r="K199" s="32"/>
      <c r="L199" s="32"/>
      <c r="M199" s="32"/>
      <c r="N199" s="171"/>
      <c r="O199" s="151"/>
      <c r="P199" s="151"/>
      <c r="Q199" s="104"/>
      <c r="R199" s="13"/>
      <c r="S199" s="110"/>
      <c r="T199" s="32"/>
      <c r="U199" s="32"/>
      <c r="V199" s="14">
        <v>74</v>
      </c>
      <c r="W199" s="32">
        <v>83</v>
      </c>
      <c r="X199" s="32"/>
      <c r="Y199" s="32"/>
      <c r="Z199" s="32"/>
      <c r="AA199" s="32"/>
      <c r="AB199" s="32"/>
      <c r="AC199" s="32"/>
      <c r="AD199" s="32"/>
      <c r="AE199" s="32"/>
    </row>
    <row r="200" spans="1:31" ht="15.75">
      <c r="A200" s="78">
        <v>197</v>
      </c>
      <c r="B200" s="79" t="s">
        <v>444</v>
      </c>
      <c r="C200" s="80" t="s">
        <v>982</v>
      </c>
      <c r="D200" s="32">
        <v>74</v>
      </c>
      <c r="E200" s="32">
        <v>70</v>
      </c>
      <c r="F200" s="171">
        <v>54</v>
      </c>
      <c r="G200" s="32">
        <v>61</v>
      </c>
      <c r="H200" s="76">
        <v>74</v>
      </c>
      <c r="I200" s="32"/>
      <c r="J200" s="171"/>
      <c r="K200" s="32"/>
      <c r="L200" s="32"/>
      <c r="M200" s="32"/>
      <c r="N200" s="171"/>
      <c r="O200" s="151"/>
      <c r="P200" s="151"/>
      <c r="Q200" s="104"/>
      <c r="R200" s="13"/>
      <c r="S200" s="110"/>
      <c r="T200" s="32"/>
      <c r="U200" s="32"/>
      <c r="V200" s="14">
        <v>66</v>
      </c>
      <c r="W200" s="32">
        <v>81</v>
      </c>
      <c r="X200" s="32"/>
      <c r="Y200" s="32"/>
      <c r="Z200" s="32"/>
      <c r="AA200" s="32"/>
      <c r="AB200" s="32"/>
      <c r="AC200" s="32"/>
      <c r="AD200" s="32"/>
      <c r="AE200" s="32"/>
    </row>
    <row r="201" spans="1:31" ht="15.75">
      <c r="A201" s="78">
        <v>198</v>
      </c>
      <c r="B201" s="79" t="s">
        <v>445</v>
      </c>
      <c r="C201" s="80" t="s">
        <v>982</v>
      </c>
      <c r="D201" s="32">
        <v>85</v>
      </c>
      <c r="E201" s="32">
        <v>74</v>
      </c>
      <c r="F201" s="171">
        <v>59</v>
      </c>
      <c r="G201" s="32">
        <v>72</v>
      </c>
      <c r="H201" s="76">
        <v>68</v>
      </c>
      <c r="I201" s="32"/>
      <c r="J201" s="171"/>
      <c r="K201" s="32"/>
      <c r="L201" s="32"/>
      <c r="M201" s="32"/>
      <c r="N201" s="171"/>
      <c r="O201" s="151"/>
      <c r="P201" s="151"/>
      <c r="Q201" s="104"/>
      <c r="R201" s="13"/>
      <c r="S201" s="110"/>
      <c r="T201" s="32"/>
      <c r="U201" s="32"/>
      <c r="V201" s="14">
        <v>87</v>
      </c>
      <c r="W201" s="32">
        <v>82</v>
      </c>
      <c r="X201" s="32"/>
      <c r="Y201" s="32"/>
      <c r="Z201" s="32"/>
      <c r="AA201" s="32"/>
      <c r="AB201" s="32"/>
      <c r="AC201" s="32"/>
      <c r="AD201" s="32"/>
      <c r="AE201" s="32"/>
    </row>
    <row r="202" spans="1:31" ht="15.75">
      <c r="A202" s="78">
        <v>199</v>
      </c>
      <c r="B202" s="79" t="s">
        <v>446</v>
      </c>
      <c r="C202" s="80" t="s">
        <v>982</v>
      </c>
      <c r="D202" s="32">
        <v>88</v>
      </c>
      <c r="E202" s="32">
        <v>82</v>
      </c>
      <c r="F202" s="171">
        <v>70</v>
      </c>
      <c r="G202" s="32">
        <v>71</v>
      </c>
      <c r="H202" s="76">
        <v>78</v>
      </c>
      <c r="I202" s="32"/>
      <c r="J202" s="171"/>
      <c r="K202" s="32"/>
      <c r="L202" s="32"/>
      <c r="M202" s="32"/>
      <c r="N202" s="171"/>
      <c r="O202" s="151"/>
      <c r="P202" s="151"/>
      <c r="Q202" s="104"/>
      <c r="R202" s="13"/>
      <c r="S202" s="110"/>
      <c r="T202" s="32"/>
      <c r="U202" s="32"/>
      <c r="V202" s="14">
        <v>89</v>
      </c>
      <c r="W202" s="32">
        <v>87</v>
      </c>
      <c r="X202" s="32"/>
      <c r="Y202" s="32"/>
      <c r="Z202" s="32"/>
      <c r="AA202" s="32"/>
      <c r="AB202" s="32"/>
      <c r="AC202" s="32"/>
      <c r="AD202" s="32"/>
      <c r="AE202" s="32"/>
    </row>
    <row r="203" spans="1:31" ht="15.75">
      <c r="A203" s="78">
        <v>200</v>
      </c>
      <c r="B203" s="79" t="s">
        <v>447</v>
      </c>
      <c r="C203" s="80" t="s">
        <v>982</v>
      </c>
      <c r="D203" s="32">
        <v>58</v>
      </c>
      <c r="E203" s="32">
        <v>57</v>
      </c>
      <c r="F203" s="171">
        <v>55</v>
      </c>
      <c r="G203" s="32">
        <v>65</v>
      </c>
      <c r="H203" s="76">
        <v>50</v>
      </c>
      <c r="I203" s="32"/>
      <c r="J203" s="171"/>
      <c r="K203" s="32"/>
      <c r="L203" s="32"/>
      <c r="M203" s="32"/>
      <c r="N203" s="171"/>
      <c r="O203" s="151"/>
      <c r="P203" s="151"/>
      <c r="Q203" s="104"/>
      <c r="R203" s="13"/>
      <c r="S203" s="110"/>
      <c r="T203" s="32"/>
      <c r="U203" s="32"/>
      <c r="V203" s="14">
        <v>61</v>
      </c>
      <c r="W203" s="32">
        <v>54</v>
      </c>
      <c r="X203" s="32"/>
      <c r="Y203" s="32"/>
      <c r="Z203" s="32"/>
      <c r="AA203" s="32"/>
      <c r="AB203" s="32"/>
      <c r="AC203" s="32"/>
      <c r="AD203" s="32"/>
      <c r="AE203" s="32"/>
    </row>
    <row r="204" spans="1:31" ht="15.75">
      <c r="A204" s="78">
        <v>201</v>
      </c>
      <c r="B204" s="79" t="s">
        <v>863</v>
      </c>
      <c r="C204" s="80" t="s">
        <v>982</v>
      </c>
      <c r="D204" s="32">
        <v>64</v>
      </c>
      <c r="E204" s="32">
        <v>65</v>
      </c>
      <c r="F204" s="171">
        <v>67</v>
      </c>
      <c r="G204" s="32">
        <v>74</v>
      </c>
      <c r="H204" s="76">
        <v>65</v>
      </c>
      <c r="I204" s="32"/>
      <c r="J204" s="171"/>
      <c r="K204" s="32"/>
      <c r="L204" s="32"/>
      <c r="M204" s="32"/>
      <c r="N204" s="171"/>
      <c r="O204" s="151"/>
      <c r="P204" s="151"/>
      <c r="Q204" s="104"/>
      <c r="R204" s="13"/>
      <c r="S204" s="110"/>
      <c r="T204" s="32"/>
      <c r="U204" s="32"/>
      <c r="V204" s="14">
        <v>70</v>
      </c>
      <c r="W204" s="32">
        <v>58</v>
      </c>
      <c r="X204" s="32"/>
      <c r="Y204" s="32"/>
      <c r="Z204" s="32"/>
      <c r="AA204" s="32"/>
      <c r="AB204" s="32"/>
      <c r="AC204" s="32"/>
      <c r="AD204" s="32"/>
      <c r="AE204" s="32"/>
    </row>
    <row r="205" spans="1:31" ht="15.75">
      <c r="A205" s="78">
        <v>202</v>
      </c>
      <c r="B205" s="79" t="s">
        <v>448</v>
      </c>
      <c r="C205" s="80" t="s">
        <v>982</v>
      </c>
      <c r="D205" s="32">
        <v>63</v>
      </c>
      <c r="E205" s="32">
        <v>65</v>
      </c>
      <c r="F205" s="171">
        <v>53</v>
      </c>
      <c r="G205" s="32">
        <v>61</v>
      </c>
      <c r="H205" s="76">
        <v>69</v>
      </c>
      <c r="I205" s="32"/>
      <c r="J205" s="171"/>
      <c r="K205" s="32"/>
      <c r="L205" s="32"/>
      <c r="M205" s="32"/>
      <c r="N205" s="171"/>
      <c r="O205" s="151"/>
      <c r="P205" s="151"/>
      <c r="Q205" s="104"/>
      <c r="R205" s="13"/>
      <c r="S205" s="110"/>
      <c r="T205" s="32"/>
      <c r="U205" s="32"/>
      <c r="V205" s="14">
        <v>67</v>
      </c>
      <c r="W205" s="32">
        <v>58</v>
      </c>
      <c r="X205" s="32"/>
      <c r="Y205" s="32"/>
      <c r="Z205" s="32"/>
      <c r="AA205" s="32"/>
      <c r="AB205" s="32"/>
      <c r="AC205" s="32"/>
      <c r="AD205" s="32"/>
      <c r="AE205" s="32"/>
    </row>
    <row r="206" spans="1:31" ht="15.75">
      <c r="A206" s="78">
        <v>203</v>
      </c>
      <c r="B206" s="79" t="s">
        <v>449</v>
      </c>
      <c r="C206" s="80" t="s">
        <v>982</v>
      </c>
      <c r="D206" s="32">
        <v>83</v>
      </c>
      <c r="E206" s="32">
        <v>85</v>
      </c>
      <c r="F206" s="171">
        <v>90</v>
      </c>
      <c r="G206" s="32">
        <v>78</v>
      </c>
      <c r="H206" s="76">
        <v>82</v>
      </c>
      <c r="I206" s="32"/>
      <c r="J206" s="171"/>
      <c r="K206" s="32"/>
      <c r="L206" s="32"/>
      <c r="M206" s="32"/>
      <c r="N206" s="171"/>
      <c r="O206" s="151"/>
      <c r="P206" s="151"/>
      <c r="Q206" s="104"/>
      <c r="R206" s="13"/>
      <c r="S206" s="110"/>
      <c r="T206" s="32"/>
      <c r="U206" s="32"/>
      <c r="V206" s="14">
        <v>79</v>
      </c>
      <c r="W206" s="32">
        <v>87</v>
      </c>
      <c r="X206" s="32"/>
      <c r="Y206" s="32"/>
      <c r="Z206" s="32"/>
      <c r="AA206" s="32"/>
      <c r="AB206" s="32"/>
      <c r="AC206" s="32"/>
      <c r="AD206" s="32"/>
      <c r="AE206" s="32"/>
    </row>
    <row r="207" spans="1:31" ht="15.75">
      <c r="A207" s="78">
        <v>204</v>
      </c>
      <c r="B207" s="79" t="s">
        <v>450</v>
      </c>
      <c r="C207" s="80" t="s">
        <v>982</v>
      </c>
      <c r="D207" s="32">
        <v>88</v>
      </c>
      <c r="E207" s="32">
        <v>94</v>
      </c>
      <c r="F207" s="171">
        <v>85</v>
      </c>
      <c r="G207" s="32">
        <v>86</v>
      </c>
      <c r="H207" s="76">
        <v>91</v>
      </c>
      <c r="I207" s="32"/>
      <c r="J207" s="171"/>
      <c r="K207" s="32"/>
      <c r="L207" s="32"/>
      <c r="M207" s="32"/>
      <c r="N207" s="171"/>
      <c r="O207" s="151"/>
      <c r="P207" s="151"/>
      <c r="Q207" s="104"/>
      <c r="R207" s="13"/>
      <c r="S207" s="110"/>
      <c r="T207" s="32"/>
      <c r="U207" s="32"/>
      <c r="V207" s="14">
        <v>81</v>
      </c>
      <c r="W207" s="32">
        <v>94</v>
      </c>
      <c r="X207" s="32"/>
      <c r="Y207" s="32"/>
      <c r="Z207" s="32"/>
      <c r="AA207" s="32"/>
      <c r="AB207" s="32"/>
      <c r="AC207" s="32"/>
      <c r="AD207" s="32"/>
      <c r="AE207" s="32"/>
    </row>
    <row r="208" spans="1:31" ht="15.75">
      <c r="A208" s="78">
        <v>205</v>
      </c>
      <c r="B208" s="79" t="s">
        <v>451</v>
      </c>
      <c r="C208" s="80" t="s">
        <v>982</v>
      </c>
      <c r="D208" s="32">
        <v>83</v>
      </c>
      <c r="E208" s="32">
        <v>85</v>
      </c>
      <c r="F208" s="171">
        <v>71</v>
      </c>
      <c r="G208" s="32">
        <v>74</v>
      </c>
      <c r="H208" s="76">
        <v>76</v>
      </c>
      <c r="I208" s="32"/>
      <c r="J208" s="171"/>
      <c r="K208" s="32"/>
      <c r="L208" s="32"/>
      <c r="M208" s="32"/>
      <c r="N208" s="171"/>
      <c r="O208" s="151"/>
      <c r="P208" s="151"/>
      <c r="Q208" s="104"/>
      <c r="R208" s="13"/>
      <c r="S208" s="110"/>
      <c r="T208" s="32"/>
      <c r="U208" s="32"/>
      <c r="V208" s="14">
        <v>80</v>
      </c>
      <c r="W208" s="32">
        <v>85</v>
      </c>
      <c r="X208" s="32"/>
      <c r="Y208" s="32"/>
      <c r="Z208" s="32"/>
      <c r="AA208" s="32"/>
      <c r="AB208" s="32"/>
      <c r="AC208" s="32"/>
      <c r="AD208" s="32"/>
      <c r="AE208" s="32"/>
    </row>
    <row r="209" spans="1:31" ht="15.75">
      <c r="A209" s="78">
        <v>206</v>
      </c>
      <c r="B209" s="79" t="s">
        <v>452</v>
      </c>
      <c r="C209" s="80" t="s">
        <v>982</v>
      </c>
      <c r="D209" s="32">
        <v>90</v>
      </c>
      <c r="E209" s="32">
        <v>88</v>
      </c>
      <c r="F209" s="171">
        <v>78</v>
      </c>
      <c r="G209" s="32">
        <v>92</v>
      </c>
      <c r="H209" s="76">
        <v>92</v>
      </c>
      <c r="I209" s="32"/>
      <c r="J209" s="171"/>
      <c r="K209" s="32"/>
      <c r="L209" s="32"/>
      <c r="M209" s="32"/>
      <c r="N209" s="171"/>
      <c r="O209" s="151"/>
      <c r="P209" s="151"/>
      <c r="Q209" s="104"/>
      <c r="R209" s="13"/>
      <c r="S209" s="110"/>
      <c r="T209" s="32"/>
      <c r="U209" s="32"/>
      <c r="V209" s="14">
        <v>91</v>
      </c>
      <c r="W209" s="32">
        <v>88</v>
      </c>
      <c r="X209" s="32"/>
      <c r="Y209" s="32"/>
      <c r="Z209" s="32"/>
      <c r="AA209" s="32"/>
      <c r="AB209" s="32"/>
      <c r="AC209" s="32"/>
      <c r="AD209" s="32"/>
      <c r="AE209" s="32"/>
    </row>
    <row r="210" spans="1:31" ht="15.75">
      <c r="A210" s="78">
        <v>207</v>
      </c>
      <c r="B210" s="79" t="s">
        <v>453</v>
      </c>
      <c r="C210" s="80" t="s">
        <v>982</v>
      </c>
      <c r="D210" s="32">
        <v>95</v>
      </c>
      <c r="E210" s="32">
        <v>87</v>
      </c>
      <c r="F210" s="171">
        <v>94</v>
      </c>
      <c r="G210" s="32">
        <v>88</v>
      </c>
      <c r="H210" s="76">
        <v>85</v>
      </c>
      <c r="I210" s="32"/>
      <c r="J210" s="171"/>
      <c r="K210" s="32"/>
      <c r="L210" s="32"/>
      <c r="M210" s="32"/>
      <c r="N210" s="171"/>
      <c r="O210" s="151"/>
      <c r="P210" s="151"/>
      <c r="Q210" s="104"/>
      <c r="R210" s="13"/>
      <c r="S210" s="110"/>
      <c r="T210" s="32"/>
      <c r="U210" s="32"/>
      <c r="V210" s="14">
        <v>93</v>
      </c>
      <c r="W210" s="32">
        <v>97</v>
      </c>
      <c r="X210" s="32"/>
      <c r="Y210" s="32"/>
      <c r="Z210" s="32"/>
      <c r="AA210" s="32"/>
      <c r="AB210" s="32"/>
      <c r="AC210" s="32"/>
      <c r="AD210" s="32"/>
      <c r="AE210" s="32"/>
    </row>
    <row r="211" spans="1:31" ht="15.75">
      <c r="A211" s="78">
        <v>208</v>
      </c>
      <c r="B211" s="17" t="s">
        <v>454</v>
      </c>
      <c r="C211" s="80" t="s">
        <v>982</v>
      </c>
      <c r="D211" s="32">
        <v>81</v>
      </c>
      <c r="E211" s="32">
        <v>89</v>
      </c>
      <c r="F211" s="171">
        <v>100</v>
      </c>
      <c r="G211" s="32">
        <v>95</v>
      </c>
      <c r="H211" s="76">
        <v>85</v>
      </c>
      <c r="I211" s="32"/>
      <c r="J211" s="171"/>
      <c r="K211" s="32"/>
      <c r="L211" s="32"/>
      <c r="M211" s="32"/>
      <c r="N211" s="171"/>
      <c r="O211" s="151"/>
      <c r="P211" s="151"/>
      <c r="Q211" s="104"/>
      <c r="R211" s="13"/>
      <c r="S211" s="110"/>
      <c r="T211" s="32"/>
      <c r="U211" s="32"/>
      <c r="V211" s="14">
        <v>89</v>
      </c>
      <c r="W211" s="32">
        <v>73</v>
      </c>
      <c r="X211" s="32"/>
      <c r="Y211" s="32"/>
      <c r="Z211" s="32"/>
      <c r="AA211" s="32"/>
      <c r="AB211" s="32"/>
      <c r="AC211" s="32"/>
      <c r="AD211" s="32"/>
      <c r="AE211" s="32"/>
    </row>
    <row r="212" spans="1:31" ht="15.75">
      <c r="A212" s="78">
        <v>209</v>
      </c>
      <c r="B212" s="79" t="s">
        <v>455</v>
      </c>
      <c r="C212" s="80" t="s">
        <v>982</v>
      </c>
      <c r="D212" s="32">
        <v>64</v>
      </c>
      <c r="E212" s="32">
        <v>56</v>
      </c>
      <c r="F212" s="171">
        <v>50</v>
      </c>
      <c r="G212" s="32">
        <v>64</v>
      </c>
      <c r="H212" s="76">
        <v>52</v>
      </c>
      <c r="I212" s="32"/>
      <c r="J212" s="171"/>
      <c r="K212" s="32"/>
      <c r="L212" s="32"/>
      <c r="M212" s="32"/>
      <c r="N212" s="171"/>
      <c r="O212" s="151"/>
      <c r="P212" s="151"/>
      <c r="Q212" s="104"/>
      <c r="R212" s="13"/>
      <c r="S212" s="110"/>
      <c r="T212" s="32"/>
      <c r="U212" s="32"/>
      <c r="V212" s="14">
        <v>70</v>
      </c>
      <c r="W212" s="32">
        <v>58</v>
      </c>
      <c r="X212" s="32"/>
      <c r="Y212" s="32"/>
      <c r="Z212" s="32"/>
      <c r="AA212" s="32"/>
      <c r="AB212" s="32"/>
      <c r="AC212" s="32"/>
      <c r="AD212" s="32"/>
      <c r="AE212" s="32"/>
    </row>
    <row r="213" spans="1:31" ht="15.75">
      <c r="A213" s="78">
        <v>210</v>
      </c>
      <c r="B213" s="79" t="s">
        <v>456</v>
      </c>
      <c r="C213" s="80" t="s">
        <v>982</v>
      </c>
      <c r="D213" s="32">
        <v>69</v>
      </c>
      <c r="E213" s="32">
        <v>66</v>
      </c>
      <c r="F213" s="171">
        <v>68</v>
      </c>
      <c r="G213" s="32">
        <v>72</v>
      </c>
      <c r="H213" s="76">
        <v>68</v>
      </c>
      <c r="I213" s="32"/>
      <c r="J213" s="171"/>
      <c r="K213" s="32"/>
      <c r="L213" s="32"/>
      <c r="M213" s="32"/>
      <c r="N213" s="171"/>
      <c r="O213" s="151"/>
      <c r="P213" s="151"/>
      <c r="Q213" s="104"/>
      <c r="R213" s="13"/>
      <c r="S213" s="110"/>
      <c r="T213" s="32"/>
      <c r="U213" s="32"/>
      <c r="V213" s="14">
        <v>65</v>
      </c>
      <c r="W213" s="32">
        <v>73</v>
      </c>
      <c r="X213" s="32"/>
      <c r="Y213" s="32"/>
      <c r="Z213" s="32"/>
      <c r="AA213" s="32"/>
      <c r="AB213" s="32"/>
      <c r="AC213" s="32"/>
      <c r="AD213" s="32"/>
      <c r="AE213" s="32"/>
    </row>
    <row r="214" spans="1:31" ht="15.75">
      <c r="A214" s="78">
        <v>211</v>
      </c>
      <c r="B214" s="79" t="s">
        <v>864</v>
      </c>
      <c r="C214" s="80" t="s">
        <v>982</v>
      </c>
      <c r="D214" s="32">
        <v>89</v>
      </c>
      <c r="E214" s="32">
        <v>76</v>
      </c>
      <c r="F214" s="171">
        <v>82</v>
      </c>
      <c r="G214" s="32">
        <v>69</v>
      </c>
      <c r="H214" s="76">
        <v>67</v>
      </c>
      <c r="I214" s="32"/>
      <c r="J214" s="171"/>
      <c r="K214" s="32"/>
      <c r="L214" s="32"/>
      <c r="M214" s="32"/>
      <c r="N214" s="171"/>
      <c r="O214" s="151"/>
      <c r="P214" s="151"/>
      <c r="Q214" s="104"/>
      <c r="R214" s="13"/>
      <c r="S214" s="110"/>
      <c r="T214" s="32"/>
      <c r="U214" s="32"/>
      <c r="V214" s="14">
        <v>88</v>
      </c>
      <c r="W214" s="32">
        <v>90</v>
      </c>
      <c r="X214" s="32"/>
      <c r="Y214" s="32"/>
      <c r="Z214" s="32"/>
      <c r="AA214" s="32"/>
      <c r="AB214" s="32"/>
      <c r="AC214" s="32"/>
      <c r="AD214" s="32"/>
      <c r="AE214" s="32"/>
    </row>
    <row r="215" spans="1:31" ht="15.75">
      <c r="A215" s="78">
        <v>212</v>
      </c>
      <c r="B215" s="79" t="s">
        <v>457</v>
      </c>
      <c r="C215" s="80" t="s">
        <v>982</v>
      </c>
      <c r="D215" s="32">
        <v>81</v>
      </c>
      <c r="E215" s="32">
        <v>72</v>
      </c>
      <c r="F215" s="171">
        <v>69</v>
      </c>
      <c r="G215" s="32">
        <v>78</v>
      </c>
      <c r="H215" s="76">
        <v>85</v>
      </c>
      <c r="I215" s="32"/>
      <c r="J215" s="171"/>
      <c r="K215" s="32"/>
      <c r="L215" s="32"/>
      <c r="M215" s="32"/>
      <c r="N215" s="171"/>
      <c r="O215" s="151"/>
      <c r="P215" s="151"/>
      <c r="Q215" s="104"/>
      <c r="R215" s="13"/>
      <c r="S215" s="110"/>
      <c r="T215" s="32"/>
      <c r="U215" s="32"/>
      <c r="V215" s="14">
        <v>85</v>
      </c>
      <c r="W215" s="32">
        <v>77</v>
      </c>
      <c r="X215" s="32"/>
      <c r="Y215" s="32"/>
      <c r="Z215" s="32"/>
      <c r="AA215" s="32"/>
      <c r="AB215" s="32"/>
      <c r="AC215" s="32"/>
      <c r="AD215" s="32"/>
      <c r="AE215" s="32"/>
    </row>
    <row r="216" spans="1:31" ht="15.75">
      <c r="A216" s="78">
        <v>213</v>
      </c>
      <c r="B216" s="79" t="s">
        <v>865</v>
      </c>
      <c r="C216" s="80" t="s">
        <v>982</v>
      </c>
      <c r="D216" s="32">
        <v>65</v>
      </c>
      <c r="E216" s="32">
        <v>76</v>
      </c>
      <c r="F216" s="171">
        <v>55</v>
      </c>
      <c r="G216" s="32">
        <v>67</v>
      </c>
      <c r="H216" s="76">
        <v>61</v>
      </c>
      <c r="I216" s="32"/>
      <c r="J216" s="171"/>
      <c r="K216" s="32"/>
      <c r="L216" s="32"/>
      <c r="M216" s="32"/>
      <c r="N216" s="171"/>
      <c r="O216" s="151"/>
      <c r="P216" s="151"/>
      <c r="Q216" s="104"/>
      <c r="R216" s="13"/>
      <c r="S216" s="110"/>
      <c r="T216" s="32"/>
      <c r="U216" s="32"/>
      <c r="V216" s="14">
        <v>76</v>
      </c>
      <c r="W216" s="32">
        <v>54</v>
      </c>
      <c r="X216" s="32"/>
      <c r="Y216" s="32"/>
      <c r="Z216" s="32"/>
      <c r="AA216" s="32"/>
      <c r="AB216" s="32"/>
      <c r="AC216" s="32"/>
      <c r="AD216" s="32"/>
      <c r="AE216" s="32"/>
    </row>
    <row r="217" spans="1:31" ht="15.75">
      <c r="A217" s="78">
        <v>214</v>
      </c>
      <c r="B217" s="79" t="s">
        <v>458</v>
      </c>
      <c r="C217" s="80" t="s">
        <v>982</v>
      </c>
      <c r="D217" s="32">
        <v>85</v>
      </c>
      <c r="E217" s="32">
        <v>87</v>
      </c>
      <c r="F217" s="171">
        <v>97</v>
      </c>
      <c r="G217" s="32">
        <v>73</v>
      </c>
      <c r="H217" s="76">
        <v>77</v>
      </c>
      <c r="I217" s="32"/>
      <c r="J217" s="171"/>
      <c r="K217" s="32"/>
      <c r="L217" s="32"/>
      <c r="M217" s="32"/>
      <c r="N217" s="171"/>
      <c r="O217" s="151"/>
      <c r="P217" s="151"/>
      <c r="Q217" s="104"/>
      <c r="R217" s="13"/>
      <c r="S217" s="110"/>
      <c r="T217" s="32"/>
      <c r="U217" s="32"/>
      <c r="V217" s="14">
        <v>90</v>
      </c>
      <c r="W217" s="32">
        <v>79</v>
      </c>
      <c r="X217" s="32"/>
      <c r="Y217" s="32"/>
      <c r="Z217" s="32"/>
      <c r="AA217" s="32"/>
      <c r="AB217" s="32"/>
      <c r="AC217" s="32"/>
      <c r="AD217" s="32"/>
      <c r="AE217" s="32"/>
    </row>
    <row r="218" spans="1:31" ht="15.75">
      <c r="A218" s="78">
        <v>215</v>
      </c>
      <c r="B218" s="79" t="s">
        <v>459</v>
      </c>
      <c r="C218" s="80" t="s">
        <v>982</v>
      </c>
      <c r="D218" s="32">
        <v>56</v>
      </c>
      <c r="E218" s="32">
        <v>61</v>
      </c>
      <c r="F218" s="171">
        <v>51</v>
      </c>
      <c r="G218" s="32">
        <v>66</v>
      </c>
      <c r="H218" s="76">
        <v>50</v>
      </c>
      <c r="I218" s="32"/>
      <c r="J218" s="171"/>
      <c r="K218" s="32"/>
      <c r="L218" s="32"/>
      <c r="M218" s="32"/>
      <c r="N218" s="171"/>
      <c r="O218" s="151"/>
      <c r="P218" s="151"/>
      <c r="Q218" s="104"/>
      <c r="R218" s="13"/>
      <c r="S218" s="110"/>
      <c r="T218" s="32"/>
      <c r="U218" s="32"/>
      <c r="V218" s="14">
        <v>58</v>
      </c>
      <c r="W218" s="32">
        <v>54</v>
      </c>
      <c r="X218" s="32"/>
      <c r="Y218" s="32"/>
      <c r="Z218" s="32"/>
      <c r="AA218" s="32"/>
      <c r="AB218" s="32"/>
      <c r="AC218" s="32"/>
      <c r="AD218" s="32"/>
      <c r="AE218" s="32"/>
    </row>
    <row r="219" spans="1:31" s="92" customFormat="1" ht="15.75">
      <c r="A219" s="93" t="s">
        <v>44</v>
      </c>
      <c r="B219" s="94" t="s">
        <v>42</v>
      </c>
      <c r="C219" s="100" t="s">
        <v>971</v>
      </c>
      <c r="D219" s="93" t="s">
        <v>1038</v>
      </c>
      <c r="E219" s="93" t="s">
        <v>1039</v>
      </c>
      <c r="F219" s="93" t="s">
        <v>1040</v>
      </c>
      <c r="G219" s="93" t="s">
        <v>406</v>
      </c>
      <c r="H219" s="89" t="s">
        <v>1034</v>
      </c>
      <c r="I219" s="93" t="s">
        <v>553</v>
      </c>
      <c r="J219" s="93" t="s">
        <v>603</v>
      </c>
      <c r="K219" s="93" t="s">
        <v>1035</v>
      </c>
      <c r="L219" s="93" t="s">
        <v>1036</v>
      </c>
      <c r="M219" s="93"/>
      <c r="N219" s="93"/>
      <c r="O219" s="93"/>
      <c r="P219" s="93"/>
      <c r="Q219" s="106"/>
      <c r="R219" s="93"/>
      <c r="S219" s="111"/>
      <c r="T219" s="93"/>
      <c r="U219" s="93"/>
      <c r="V219" s="93"/>
      <c r="W219" s="93"/>
      <c r="X219" s="93"/>
      <c r="Y219" s="93"/>
      <c r="Z219" s="93"/>
      <c r="AA219" s="93" t="s">
        <v>1006</v>
      </c>
      <c r="AB219" s="93" t="s">
        <v>1008</v>
      </c>
      <c r="AC219" s="93" t="s">
        <v>1007</v>
      </c>
      <c r="AD219" s="93" t="s">
        <v>1009</v>
      </c>
      <c r="AE219" s="93"/>
    </row>
    <row r="220" spans="1:31" s="125" customFormat="1" ht="15.75">
      <c r="A220" s="118">
        <v>217</v>
      </c>
      <c r="B220" s="126" t="s">
        <v>984</v>
      </c>
      <c r="C220" s="127" t="s">
        <v>983</v>
      </c>
      <c r="D220" s="118"/>
      <c r="E220" s="118"/>
      <c r="F220" s="118"/>
      <c r="G220" s="118"/>
      <c r="H220" s="121"/>
      <c r="I220" s="118"/>
      <c r="J220" s="118"/>
      <c r="K220" s="118"/>
      <c r="L220" s="118"/>
      <c r="M220" s="118"/>
      <c r="N220" s="138"/>
      <c r="O220" s="118"/>
      <c r="P220" s="118"/>
      <c r="Q220" s="122"/>
      <c r="R220" s="118"/>
      <c r="S220" s="123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</row>
    <row r="221" spans="1:31" ht="15.75">
      <c r="A221" s="78">
        <v>218</v>
      </c>
      <c r="B221" s="79" t="s">
        <v>866</v>
      </c>
      <c r="C221" s="80" t="s">
        <v>983</v>
      </c>
      <c r="D221" s="32">
        <v>78</v>
      </c>
      <c r="E221" s="32">
        <v>73</v>
      </c>
      <c r="F221" s="13">
        <v>85</v>
      </c>
      <c r="G221" s="32">
        <v>83</v>
      </c>
      <c r="H221" s="76">
        <v>76</v>
      </c>
      <c r="I221" s="32"/>
      <c r="J221" s="14"/>
      <c r="K221" s="32"/>
      <c r="L221" s="32"/>
      <c r="M221" s="32"/>
      <c r="N221" s="14"/>
      <c r="O221" s="151"/>
      <c r="P221" s="151"/>
      <c r="Q221" s="104"/>
      <c r="R221" s="14"/>
      <c r="S221" s="110"/>
      <c r="T221" s="32"/>
      <c r="U221" s="32"/>
      <c r="V221" s="14">
        <v>80</v>
      </c>
      <c r="W221" s="32">
        <v>75</v>
      </c>
      <c r="X221" s="32"/>
      <c r="Y221" s="32"/>
      <c r="Z221" s="32"/>
      <c r="AA221" s="32"/>
      <c r="AB221" s="32"/>
      <c r="AC221" s="32"/>
      <c r="AD221" s="32"/>
      <c r="AE221" s="32"/>
    </row>
    <row r="222" spans="1:31" ht="15.75">
      <c r="A222" s="78">
        <v>219</v>
      </c>
      <c r="B222" s="79" t="s">
        <v>460</v>
      </c>
      <c r="C222" s="80" t="s">
        <v>983</v>
      </c>
      <c r="D222" s="32">
        <v>77</v>
      </c>
      <c r="E222" s="32">
        <v>75</v>
      </c>
      <c r="F222" s="13">
        <v>77</v>
      </c>
      <c r="G222" s="32">
        <v>78</v>
      </c>
      <c r="H222" s="76">
        <v>63</v>
      </c>
      <c r="I222" s="32"/>
      <c r="J222" s="14"/>
      <c r="K222" s="32"/>
      <c r="L222" s="32"/>
      <c r="M222" s="32"/>
      <c r="N222" s="14"/>
      <c r="O222" s="151"/>
      <c r="P222" s="151"/>
      <c r="Q222" s="104"/>
      <c r="R222" s="14"/>
      <c r="S222" s="110"/>
      <c r="T222" s="32"/>
      <c r="U222" s="32"/>
      <c r="V222" s="14">
        <v>70</v>
      </c>
      <c r="W222" s="32">
        <v>83</v>
      </c>
      <c r="X222" s="32"/>
      <c r="Y222" s="32"/>
      <c r="Z222" s="32"/>
      <c r="AA222" s="32"/>
      <c r="AB222" s="32"/>
      <c r="AC222" s="32"/>
      <c r="AD222" s="32"/>
      <c r="AE222" s="32"/>
    </row>
    <row r="223" spans="1:31" ht="15.75">
      <c r="A223" s="78">
        <v>220</v>
      </c>
      <c r="B223" s="79" t="s">
        <v>461</v>
      </c>
      <c r="C223" s="80" t="s">
        <v>983</v>
      </c>
      <c r="D223" s="32">
        <v>81</v>
      </c>
      <c r="E223" s="32">
        <v>82</v>
      </c>
      <c r="F223" s="13">
        <v>91</v>
      </c>
      <c r="G223" s="32">
        <v>75</v>
      </c>
      <c r="H223" s="76">
        <v>58</v>
      </c>
      <c r="I223" s="32"/>
      <c r="J223" s="171"/>
      <c r="K223" s="32"/>
      <c r="L223" s="32"/>
      <c r="M223" s="32"/>
      <c r="N223" s="14"/>
      <c r="O223" s="151"/>
      <c r="P223" s="151"/>
      <c r="Q223" s="104"/>
      <c r="R223" s="14"/>
      <c r="S223" s="110"/>
      <c r="T223" s="32"/>
      <c r="U223" s="32"/>
      <c r="V223" s="14">
        <v>75</v>
      </c>
      <c r="W223" s="32">
        <v>86</v>
      </c>
      <c r="X223" s="32"/>
      <c r="Y223" s="32"/>
      <c r="Z223" s="32"/>
      <c r="AA223" s="32"/>
      <c r="AB223" s="32"/>
      <c r="AC223" s="32"/>
      <c r="AD223" s="32"/>
      <c r="AE223" s="32"/>
    </row>
    <row r="224" spans="1:31" ht="15.75">
      <c r="A224" s="78">
        <v>221</v>
      </c>
      <c r="B224" s="79" t="s">
        <v>462</v>
      </c>
      <c r="C224" s="80" t="s">
        <v>983</v>
      </c>
      <c r="D224" s="32">
        <v>96</v>
      </c>
      <c r="E224" s="32">
        <v>89</v>
      </c>
      <c r="F224" s="13">
        <v>93</v>
      </c>
      <c r="G224" s="32">
        <v>81</v>
      </c>
      <c r="H224" s="76">
        <v>71</v>
      </c>
      <c r="I224" s="32"/>
      <c r="J224" s="14"/>
      <c r="K224" s="32"/>
      <c r="L224" s="32"/>
      <c r="M224" s="32"/>
      <c r="N224" s="14"/>
      <c r="O224" s="151"/>
      <c r="P224" s="151"/>
      <c r="Q224" s="104"/>
      <c r="R224" s="14"/>
      <c r="S224" s="110"/>
      <c r="T224" s="32"/>
      <c r="U224" s="32"/>
      <c r="V224" s="14">
        <v>98</v>
      </c>
      <c r="W224" s="32">
        <v>93</v>
      </c>
      <c r="X224" s="32"/>
      <c r="Y224" s="32"/>
      <c r="Z224" s="32"/>
      <c r="AA224" s="32"/>
      <c r="AB224" s="32"/>
      <c r="AC224" s="32"/>
      <c r="AD224" s="32"/>
      <c r="AE224" s="32"/>
    </row>
    <row r="225" spans="1:31" ht="15.75">
      <c r="A225" s="78">
        <v>222</v>
      </c>
      <c r="B225" s="79" t="s">
        <v>1017</v>
      </c>
      <c r="C225" s="80" t="s">
        <v>983</v>
      </c>
      <c r="D225" s="32">
        <v>67</v>
      </c>
      <c r="E225" s="32">
        <v>59</v>
      </c>
      <c r="F225" s="13">
        <v>55</v>
      </c>
      <c r="G225" s="32">
        <v>75</v>
      </c>
      <c r="H225" s="76">
        <v>82</v>
      </c>
      <c r="I225" s="32"/>
      <c r="J225" s="14"/>
      <c r="K225" s="32"/>
      <c r="L225" s="32"/>
      <c r="M225" s="32"/>
      <c r="N225" s="14"/>
      <c r="O225" s="151"/>
      <c r="P225" s="151"/>
      <c r="Q225" s="104"/>
      <c r="R225" s="14"/>
      <c r="S225" s="110"/>
      <c r="T225" s="32"/>
      <c r="U225" s="32"/>
      <c r="V225" s="14">
        <v>58</v>
      </c>
      <c r="W225" s="32">
        <v>76</v>
      </c>
      <c r="X225" s="32"/>
      <c r="Y225" s="32"/>
      <c r="Z225" s="32"/>
      <c r="AA225" s="32"/>
      <c r="AB225" s="32"/>
      <c r="AC225" s="32"/>
      <c r="AD225" s="32"/>
      <c r="AE225" s="32"/>
    </row>
    <row r="226" spans="1:31" ht="15.75">
      <c r="A226" s="78">
        <v>223</v>
      </c>
      <c r="B226" s="79" t="s">
        <v>867</v>
      </c>
      <c r="C226" s="80" t="s">
        <v>983</v>
      </c>
      <c r="D226" s="32">
        <v>75</v>
      </c>
      <c r="E226" s="32">
        <v>67</v>
      </c>
      <c r="F226" s="13">
        <v>71</v>
      </c>
      <c r="G226" s="32">
        <v>65</v>
      </c>
      <c r="H226" s="76">
        <v>60</v>
      </c>
      <c r="I226" s="32"/>
      <c r="J226" s="14"/>
      <c r="K226" s="32"/>
      <c r="L226" s="32"/>
      <c r="M226" s="32"/>
      <c r="N226" s="14"/>
      <c r="O226" s="151"/>
      <c r="P226" s="151"/>
      <c r="Q226" s="104"/>
      <c r="R226" s="14"/>
      <c r="S226" s="110"/>
      <c r="T226" s="32"/>
      <c r="U226" s="32"/>
      <c r="V226" s="14">
        <v>73</v>
      </c>
      <c r="W226" s="32">
        <v>76</v>
      </c>
      <c r="X226" s="32"/>
      <c r="Y226" s="32"/>
      <c r="Z226" s="32"/>
      <c r="AA226" s="32"/>
      <c r="AB226" s="32"/>
      <c r="AC226" s="32"/>
      <c r="AD226" s="32"/>
      <c r="AE226" s="32"/>
    </row>
    <row r="227" spans="1:31" ht="15.75">
      <c r="A227" s="78">
        <v>224</v>
      </c>
      <c r="B227" s="79" t="s">
        <v>463</v>
      </c>
      <c r="C227" s="80" t="s">
        <v>983</v>
      </c>
      <c r="D227" s="32">
        <v>89</v>
      </c>
      <c r="E227" s="32">
        <v>81</v>
      </c>
      <c r="F227" s="13">
        <v>80</v>
      </c>
      <c r="G227" s="32">
        <v>73</v>
      </c>
      <c r="H227" s="76">
        <v>57</v>
      </c>
      <c r="I227" s="32"/>
      <c r="J227" s="14"/>
      <c r="K227" s="32"/>
      <c r="L227" s="32"/>
      <c r="M227" s="32"/>
      <c r="N227" s="14"/>
      <c r="O227" s="151"/>
      <c r="P227" s="151"/>
      <c r="Q227" s="104"/>
      <c r="R227" s="14"/>
      <c r="S227" s="110"/>
      <c r="T227" s="32"/>
      <c r="U227" s="32"/>
      <c r="V227" s="14">
        <v>88</v>
      </c>
      <c r="W227" s="32">
        <v>89</v>
      </c>
      <c r="X227" s="32"/>
      <c r="Y227" s="32"/>
      <c r="Z227" s="32"/>
      <c r="AA227" s="32"/>
      <c r="AB227" s="32"/>
      <c r="AC227" s="32"/>
      <c r="AD227" s="32"/>
      <c r="AE227" s="32"/>
    </row>
    <row r="228" spans="1:31" ht="15.75">
      <c r="A228" s="78">
        <v>225</v>
      </c>
      <c r="B228" s="79" t="s">
        <v>868</v>
      </c>
      <c r="C228" s="80" t="s">
        <v>983</v>
      </c>
      <c r="D228" s="32">
        <v>66</v>
      </c>
      <c r="E228" s="32">
        <v>66</v>
      </c>
      <c r="F228" s="13">
        <v>62</v>
      </c>
      <c r="G228" s="32">
        <v>65</v>
      </c>
      <c r="H228" s="76">
        <v>57</v>
      </c>
      <c r="I228" s="32"/>
      <c r="J228" s="14"/>
      <c r="K228" s="32"/>
      <c r="L228" s="32"/>
      <c r="M228" s="32"/>
      <c r="N228" s="14"/>
      <c r="O228" s="151"/>
      <c r="P228" s="151"/>
      <c r="Q228" s="104"/>
      <c r="R228" s="14"/>
      <c r="S228" s="110"/>
      <c r="T228" s="32"/>
      <c r="U228" s="32"/>
      <c r="V228" s="14">
        <v>70</v>
      </c>
      <c r="W228" s="32">
        <v>62</v>
      </c>
      <c r="X228" s="32"/>
      <c r="Y228" s="32"/>
      <c r="Z228" s="32"/>
      <c r="AA228" s="32"/>
      <c r="AB228" s="32"/>
      <c r="AC228" s="32"/>
      <c r="AD228" s="32"/>
      <c r="AE228" s="32"/>
    </row>
    <row r="229" spans="1:31" ht="15.75">
      <c r="A229" s="78">
        <v>226</v>
      </c>
      <c r="B229" s="79" t="s">
        <v>464</v>
      </c>
      <c r="C229" s="80" t="s">
        <v>983</v>
      </c>
      <c r="D229" s="32">
        <v>98</v>
      </c>
      <c r="E229" s="32">
        <v>86</v>
      </c>
      <c r="F229" s="13">
        <v>93</v>
      </c>
      <c r="G229" s="32">
        <v>90</v>
      </c>
      <c r="H229" s="76">
        <v>93</v>
      </c>
      <c r="I229" s="32"/>
      <c r="J229" s="14"/>
      <c r="K229" s="32"/>
      <c r="L229" s="32"/>
      <c r="M229" s="32"/>
      <c r="N229" s="14"/>
      <c r="O229" s="151"/>
      <c r="P229" s="151"/>
      <c r="Q229" s="104"/>
      <c r="R229" s="14"/>
      <c r="S229" s="110"/>
      <c r="T229" s="32"/>
      <c r="U229" s="32"/>
      <c r="V229" s="14">
        <v>97</v>
      </c>
      <c r="W229" s="32">
        <v>98</v>
      </c>
      <c r="X229" s="32"/>
      <c r="Y229" s="32"/>
      <c r="Z229" s="32"/>
      <c r="AA229" s="32"/>
      <c r="AB229" s="32"/>
      <c r="AC229" s="32"/>
      <c r="AD229" s="32"/>
      <c r="AE229" s="32"/>
    </row>
    <row r="230" spans="1:31" ht="15.75">
      <c r="A230" s="78">
        <v>227</v>
      </c>
      <c r="B230" s="79" t="s">
        <v>869</v>
      </c>
      <c r="C230" s="80" t="s">
        <v>983</v>
      </c>
      <c r="D230" s="32">
        <v>100</v>
      </c>
      <c r="E230" s="32">
        <v>87</v>
      </c>
      <c r="F230" s="13">
        <v>83</v>
      </c>
      <c r="G230" s="32">
        <v>80</v>
      </c>
      <c r="H230" s="76">
        <v>90</v>
      </c>
      <c r="I230" s="32"/>
      <c r="J230" s="14"/>
      <c r="K230" s="32"/>
      <c r="L230" s="32"/>
      <c r="M230" s="32"/>
      <c r="N230" s="14"/>
      <c r="O230" s="151"/>
      <c r="P230" s="151"/>
      <c r="Q230" s="104"/>
      <c r="R230" s="14"/>
      <c r="S230" s="110"/>
      <c r="T230" s="32"/>
      <c r="U230" s="32"/>
      <c r="V230" s="14">
        <v>100</v>
      </c>
      <c r="W230" s="32">
        <v>100</v>
      </c>
      <c r="X230" s="32"/>
      <c r="Y230" s="32"/>
      <c r="Z230" s="32"/>
      <c r="AA230" s="32"/>
      <c r="AB230" s="32"/>
      <c r="AC230" s="32"/>
      <c r="AD230" s="32"/>
      <c r="AE230" s="32"/>
    </row>
    <row r="231" spans="1:31" ht="15.75">
      <c r="A231" s="78">
        <v>228</v>
      </c>
      <c r="B231" s="79" t="s">
        <v>465</v>
      </c>
      <c r="C231" s="80" t="s">
        <v>983</v>
      </c>
      <c r="D231" s="32">
        <v>90</v>
      </c>
      <c r="E231" s="32">
        <v>85</v>
      </c>
      <c r="F231" s="13">
        <v>92</v>
      </c>
      <c r="G231" s="32">
        <v>73</v>
      </c>
      <c r="H231" s="76">
        <v>76</v>
      </c>
      <c r="I231" s="32"/>
      <c r="J231" s="14"/>
      <c r="K231" s="32"/>
      <c r="L231" s="32"/>
      <c r="M231" s="32"/>
      <c r="N231" s="14"/>
      <c r="O231" s="151"/>
      <c r="P231" s="151"/>
      <c r="Q231" s="104"/>
      <c r="R231" s="14"/>
      <c r="S231" s="110"/>
      <c r="T231" s="32"/>
      <c r="U231" s="32"/>
      <c r="V231" s="14">
        <v>90</v>
      </c>
      <c r="W231" s="32">
        <v>90</v>
      </c>
      <c r="X231" s="32"/>
      <c r="Y231" s="32"/>
      <c r="Z231" s="32"/>
      <c r="AA231" s="32"/>
      <c r="AB231" s="32"/>
      <c r="AC231" s="32"/>
      <c r="AD231" s="32"/>
      <c r="AE231" s="32"/>
    </row>
    <row r="232" spans="1:31" ht="15.75">
      <c r="A232" s="78">
        <v>229</v>
      </c>
      <c r="B232" s="79" t="s">
        <v>466</v>
      </c>
      <c r="C232" s="80" t="s">
        <v>983</v>
      </c>
      <c r="D232" s="32">
        <v>94</v>
      </c>
      <c r="E232" s="32">
        <v>80</v>
      </c>
      <c r="F232" s="13">
        <v>97</v>
      </c>
      <c r="G232" s="32">
        <v>84</v>
      </c>
      <c r="H232" s="76">
        <v>75</v>
      </c>
      <c r="I232" s="32"/>
      <c r="J232" s="14"/>
      <c r="K232" s="32"/>
      <c r="L232" s="32"/>
      <c r="M232" s="32"/>
      <c r="N232" s="14"/>
      <c r="O232" s="151"/>
      <c r="P232" s="151"/>
      <c r="Q232" s="104"/>
      <c r="R232" s="14"/>
      <c r="S232" s="110"/>
      <c r="T232" s="32"/>
      <c r="U232" s="32"/>
      <c r="V232" s="14">
        <v>89</v>
      </c>
      <c r="W232" s="32">
        <v>98</v>
      </c>
      <c r="X232" s="32"/>
      <c r="Y232" s="32"/>
      <c r="Z232" s="32"/>
      <c r="AA232" s="32"/>
      <c r="AB232" s="32"/>
      <c r="AC232" s="32"/>
      <c r="AD232" s="32"/>
      <c r="AE232" s="32"/>
    </row>
    <row r="233" spans="1:31" ht="15.75">
      <c r="A233" s="78">
        <v>230</v>
      </c>
      <c r="B233" s="79" t="s">
        <v>467</v>
      </c>
      <c r="C233" s="80" t="s">
        <v>983</v>
      </c>
      <c r="D233" s="32">
        <v>55</v>
      </c>
      <c r="E233" s="32">
        <v>51</v>
      </c>
      <c r="F233" s="13">
        <v>50</v>
      </c>
      <c r="G233" s="32">
        <v>57</v>
      </c>
      <c r="H233" s="76">
        <v>50</v>
      </c>
      <c r="I233" s="32"/>
      <c r="J233" s="171"/>
      <c r="K233" s="32"/>
      <c r="L233" s="32"/>
      <c r="M233" s="32"/>
      <c r="N233" s="14"/>
      <c r="O233" s="151"/>
      <c r="P233" s="151"/>
      <c r="Q233" s="104"/>
      <c r="R233" s="14"/>
      <c r="S233" s="110"/>
      <c r="T233" s="32"/>
      <c r="U233" s="32"/>
      <c r="V233" s="14">
        <v>52</v>
      </c>
      <c r="W233" s="32">
        <v>58</v>
      </c>
      <c r="X233" s="32"/>
      <c r="Y233" s="32"/>
      <c r="Z233" s="32"/>
      <c r="AA233" s="32"/>
      <c r="AB233" s="32"/>
      <c r="AC233" s="32"/>
      <c r="AD233" s="32"/>
      <c r="AE233" s="32"/>
    </row>
    <row r="234" spans="1:31" ht="15.75">
      <c r="A234" s="78">
        <v>231</v>
      </c>
      <c r="B234" s="79" t="s">
        <v>468</v>
      </c>
      <c r="C234" s="80" t="s">
        <v>983</v>
      </c>
      <c r="D234" s="32">
        <v>80</v>
      </c>
      <c r="E234" s="32">
        <v>62</v>
      </c>
      <c r="F234" s="13">
        <v>56</v>
      </c>
      <c r="G234" s="32">
        <v>66</v>
      </c>
      <c r="H234" s="76">
        <v>64</v>
      </c>
      <c r="I234" s="32"/>
      <c r="J234" s="171"/>
      <c r="K234" s="32"/>
      <c r="L234" s="32"/>
      <c r="M234" s="32"/>
      <c r="N234" s="171"/>
      <c r="O234" s="151"/>
      <c r="P234" s="151"/>
      <c r="Q234" s="104"/>
      <c r="R234" s="14"/>
      <c r="S234" s="110"/>
      <c r="T234" s="32"/>
      <c r="U234" s="32"/>
      <c r="V234" s="14">
        <v>80</v>
      </c>
      <c r="W234" s="32">
        <v>79</v>
      </c>
      <c r="X234" s="32"/>
      <c r="Y234" s="32"/>
      <c r="Z234" s="32"/>
      <c r="AA234" s="32"/>
      <c r="AB234" s="32"/>
      <c r="AC234" s="32"/>
      <c r="AD234" s="32"/>
      <c r="AE234" s="32"/>
    </row>
    <row r="235" spans="1:31" ht="15.75">
      <c r="A235" s="78">
        <v>232</v>
      </c>
      <c r="B235" s="79" t="s">
        <v>870</v>
      </c>
      <c r="C235" s="80" t="s">
        <v>983</v>
      </c>
      <c r="D235" s="32">
        <v>97</v>
      </c>
      <c r="E235" s="32">
        <v>83</v>
      </c>
      <c r="F235" s="13">
        <v>95</v>
      </c>
      <c r="G235" s="32">
        <v>79</v>
      </c>
      <c r="H235" s="76">
        <v>83</v>
      </c>
      <c r="I235" s="32"/>
      <c r="J235" s="171"/>
      <c r="K235" s="32"/>
      <c r="L235" s="32"/>
      <c r="M235" s="32"/>
      <c r="N235" s="171"/>
      <c r="O235" s="151"/>
      <c r="P235" s="151"/>
      <c r="Q235" s="104"/>
      <c r="R235" s="14"/>
      <c r="S235" s="110"/>
      <c r="T235" s="32"/>
      <c r="U235" s="32"/>
      <c r="V235" s="14">
        <v>98</v>
      </c>
      <c r="W235" s="32">
        <v>96</v>
      </c>
      <c r="X235" s="32"/>
      <c r="Y235" s="32"/>
      <c r="Z235" s="32"/>
      <c r="AA235" s="32"/>
      <c r="AB235" s="32"/>
      <c r="AC235" s="32"/>
      <c r="AD235" s="32"/>
      <c r="AE235" s="32"/>
    </row>
    <row r="236" spans="1:31" ht="15.75">
      <c r="A236" s="78">
        <v>233</v>
      </c>
      <c r="B236" s="79" t="s">
        <v>469</v>
      </c>
      <c r="C236" s="80" t="s">
        <v>983</v>
      </c>
      <c r="D236" s="32">
        <v>97</v>
      </c>
      <c r="E236" s="32">
        <v>90</v>
      </c>
      <c r="F236" s="13">
        <v>80</v>
      </c>
      <c r="G236" s="32">
        <v>95</v>
      </c>
      <c r="H236" s="76">
        <v>73</v>
      </c>
      <c r="I236" s="32"/>
      <c r="J236" s="171"/>
      <c r="K236" s="32"/>
      <c r="L236" s="32"/>
      <c r="M236" s="32"/>
      <c r="N236" s="171"/>
      <c r="O236" s="151"/>
      <c r="P236" s="151"/>
      <c r="Q236" s="104"/>
      <c r="R236" s="14"/>
      <c r="S236" s="110"/>
      <c r="T236" s="32"/>
      <c r="U236" s="32"/>
      <c r="V236" s="14">
        <v>97</v>
      </c>
      <c r="W236" s="32">
        <v>97</v>
      </c>
      <c r="X236" s="32"/>
      <c r="Y236" s="32"/>
      <c r="Z236" s="32"/>
      <c r="AA236" s="32"/>
      <c r="AB236" s="32"/>
      <c r="AC236" s="32"/>
      <c r="AD236" s="32"/>
      <c r="AE236" s="32"/>
    </row>
    <row r="237" spans="1:31" ht="15.75">
      <c r="A237" s="78">
        <v>234</v>
      </c>
      <c r="B237" s="79" t="s">
        <v>470</v>
      </c>
      <c r="C237" s="80" t="s">
        <v>983</v>
      </c>
      <c r="D237" s="32">
        <v>98</v>
      </c>
      <c r="E237" s="32">
        <v>93</v>
      </c>
      <c r="F237" s="13">
        <v>69</v>
      </c>
      <c r="G237" s="32">
        <v>88</v>
      </c>
      <c r="H237" s="76">
        <v>88</v>
      </c>
      <c r="I237" s="32"/>
      <c r="J237" s="171"/>
      <c r="K237" s="32"/>
      <c r="L237" s="32"/>
      <c r="M237" s="32"/>
      <c r="N237" s="171"/>
      <c r="O237" s="151"/>
      <c r="P237" s="151"/>
      <c r="Q237" s="104"/>
      <c r="R237" s="14"/>
      <c r="S237" s="110"/>
      <c r="T237" s="32"/>
      <c r="U237" s="32"/>
      <c r="V237" s="14">
        <v>96</v>
      </c>
      <c r="W237" s="32">
        <v>100</v>
      </c>
      <c r="X237" s="32"/>
      <c r="Y237" s="32"/>
      <c r="Z237" s="32"/>
      <c r="AA237" s="32"/>
      <c r="AB237" s="32"/>
      <c r="AC237" s="32"/>
      <c r="AD237" s="32"/>
      <c r="AE237" s="32"/>
    </row>
    <row r="238" spans="1:31" ht="15.75">
      <c r="A238" s="78">
        <v>235</v>
      </c>
      <c r="B238" s="79" t="s">
        <v>471</v>
      </c>
      <c r="C238" s="80" t="s">
        <v>983</v>
      </c>
      <c r="D238" s="32">
        <v>98</v>
      </c>
      <c r="E238" s="32">
        <v>90</v>
      </c>
      <c r="F238" s="13">
        <v>93</v>
      </c>
      <c r="G238" s="32">
        <v>91</v>
      </c>
      <c r="H238" s="76">
        <v>97</v>
      </c>
      <c r="I238" s="32"/>
      <c r="J238" s="171"/>
      <c r="K238" s="32"/>
      <c r="L238" s="32"/>
      <c r="M238" s="32"/>
      <c r="N238" s="171"/>
      <c r="O238" s="151"/>
      <c r="P238" s="151"/>
      <c r="Q238" s="104"/>
      <c r="R238" s="14"/>
      <c r="S238" s="110"/>
      <c r="T238" s="32"/>
      <c r="U238" s="32"/>
      <c r="V238" s="14">
        <v>98</v>
      </c>
      <c r="W238" s="32">
        <v>97</v>
      </c>
      <c r="X238" s="32"/>
      <c r="Y238" s="32"/>
      <c r="Z238" s="32"/>
      <c r="AA238" s="32"/>
      <c r="AB238" s="32"/>
      <c r="AC238" s="32"/>
      <c r="AD238" s="32"/>
      <c r="AE238" s="32"/>
    </row>
    <row r="239" spans="1:31" ht="15.75">
      <c r="A239" s="78">
        <v>236</v>
      </c>
      <c r="B239" s="79" t="s">
        <v>472</v>
      </c>
      <c r="C239" s="80" t="s">
        <v>983</v>
      </c>
      <c r="D239" s="32">
        <v>57</v>
      </c>
      <c r="E239" s="32">
        <v>52</v>
      </c>
      <c r="F239" s="13">
        <v>50</v>
      </c>
      <c r="G239" s="32">
        <v>62</v>
      </c>
      <c r="H239" s="76">
        <v>50</v>
      </c>
      <c r="I239" s="32"/>
      <c r="J239" s="171"/>
      <c r="K239" s="32"/>
      <c r="L239" s="32"/>
      <c r="M239" s="32"/>
      <c r="N239" s="171"/>
      <c r="O239" s="151"/>
      <c r="P239" s="151"/>
      <c r="Q239" s="104"/>
      <c r="R239" s="14"/>
      <c r="S239" s="110"/>
      <c r="T239" s="32"/>
      <c r="U239" s="32"/>
      <c r="V239" s="14">
        <v>51</v>
      </c>
      <c r="W239" s="32">
        <v>63</v>
      </c>
      <c r="X239" s="32"/>
      <c r="Y239" s="32"/>
      <c r="Z239" s="32"/>
      <c r="AA239" s="32"/>
      <c r="AB239" s="32"/>
      <c r="AC239" s="32"/>
      <c r="AD239" s="32"/>
      <c r="AE239" s="32"/>
    </row>
    <row r="240" spans="1:31" ht="15.75">
      <c r="A240" s="78">
        <v>237</v>
      </c>
      <c r="B240" s="79" t="s">
        <v>473</v>
      </c>
      <c r="C240" s="80" t="s">
        <v>983</v>
      </c>
      <c r="D240" s="32">
        <v>61</v>
      </c>
      <c r="E240" s="32">
        <v>51</v>
      </c>
      <c r="F240" s="13">
        <v>50</v>
      </c>
      <c r="G240" s="32">
        <v>54</v>
      </c>
      <c r="H240" s="76">
        <v>50</v>
      </c>
      <c r="I240" s="32"/>
      <c r="J240" s="171"/>
      <c r="K240" s="32"/>
      <c r="L240" s="32"/>
      <c r="M240" s="32"/>
      <c r="N240" s="171"/>
      <c r="O240" s="151"/>
      <c r="P240" s="151"/>
      <c r="Q240" s="104"/>
      <c r="R240" s="14"/>
      <c r="S240" s="110"/>
      <c r="T240" s="32"/>
      <c r="U240" s="32"/>
      <c r="V240" s="14">
        <v>60</v>
      </c>
      <c r="W240" s="32">
        <v>62</v>
      </c>
      <c r="X240" s="32"/>
      <c r="Y240" s="32"/>
      <c r="Z240" s="32"/>
      <c r="AA240" s="32"/>
      <c r="AB240" s="32"/>
      <c r="AC240" s="32"/>
      <c r="AD240" s="32"/>
      <c r="AE240" s="32"/>
    </row>
    <row r="241" spans="1:31" ht="15.75">
      <c r="A241" s="78">
        <v>238</v>
      </c>
      <c r="B241" s="79" t="s">
        <v>474</v>
      </c>
      <c r="C241" s="80" t="s">
        <v>983</v>
      </c>
      <c r="D241" s="32">
        <v>82</v>
      </c>
      <c r="E241" s="32">
        <v>78</v>
      </c>
      <c r="F241" s="13">
        <v>77</v>
      </c>
      <c r="G241" s="32">
        <v>90</v>
      </c>
      <c r="H241" s="76">
        <v>76</v>
      </c>
      <c r="I241" s="32"/>
      <c r="J241" s="171"/>
      <c r="K241" s="32"/>
      <c r="L241" s="32"/>
      <c r="M241" s="32"/>
      <c r="N241" s="171"/>
      <c r="O241" s="151"/>
      <c r="P241" s="151"/>
      <c r="Q241" s="104"/>
      <c r="R241" s="14"/>
      <c r="S241" s="110"/>
      <c r="T241" s="32"/>
      <c r="U241" s="32"/>
      <c r="V241" s="14">
        <v>77</v>
      </c>
      <c r="W241" s="32">
        <v>86</v>
      </c>
      <c r="X241" s="32"/>
      <c r="Y241" s="32"/>
      <c r="Z241" s="32"/>
      <c r="AA241" s="32"/>
      <c r="AB241" s="32"/>
      <c r="AC241" s="32"/>
      <c r="AD241" s="32"/>
      <c r="AE241" s="32"/>
    </row>
    <row r="242" spans="1:31" ht="15.75">
      <c r="A242" s="78">
        <v>239</v>
      </c>
      <c r="B242" s="79" t="s">
        <v>475</v>
      </c>
      <c r="C242" s="80" t="s">
        <v>983</v>
      </c>
      <c r="D242" s="32">
        <v>81</v>
      </c>
      <c r="E242" s="32">
        <v>84</v>
      </c>
      <c r="F242" s="13">
        <v>98</v>
      </c>
      <c r="G242" s="32">
        <v>89</v>
      </c>
      <c r="H242" s="76">
        <v>71</v>
      </c>
      <c r="I242" s="32"/>
      <c r="J242" s="171"/>
      <c r="K242" s="32"/>
      <c r="L242" s="32"/>
      <c r="M242" s="32"/>
      <c r="N242" s="171"/>
      <c r="O242" s="151"/>
      <c r="P242" s="151"/>
      <c r="Q242" s="104"/>
      <c r="R242" s="14"/>
      <c r="S242" s="110"/>
      <c r="T242" s="32"/>
      <c r="U242" s="32"/>
      <c r="V242" s="14">
        <v>82</v>
      </c>
      <c r="W242" s="32">
        <v>79</v>
      </c>
      <c r="X242" s="32"/>
      <c r="Y242" s="32"/>
      <c r="Z242" s="32"/>
      <c r="AA242" s="32"/>
      <c r="AB242" s="32"/>
      <c r="AC242" s="32"/>
      <c r="AD242" s="32"/>
      <c r="AE242" s="32"/>
    </row>
    <row r="243" spans="1:31" ht="15.75">
      <c r="A243" s="78">
        <v>240</v>
      </c>
      <c r="B243" s="79" t="s">
        <v>476</v>
      </c>
      <c r="C243" s="80" t="s">
        <v>983</v>
      </c>
      <c r="D243" s="32">
        <v>54</v>
      </c>
      <c r="E243" s="32">
        <v>51</v>
      </c>
      <c r="F243" s="13">
        <v>51</v>
      </c>
      <c r="G243" s="32">
        <v>50</v>
      </c>
      <c r="H243" s="76">
        <v>57</v>
      </c>
      <c r="I243" s="32"/>
      <c r="J243" s="171"/>
      <c r="K243" s="32"/>
      <c r="L243" s="32"/>
      <c r="M243" s="32"/>
      <c r="N243" s="171"/>
      <c r="O243" s="151"/>
      <c r="P243" s="151"/>
      <c r="Q243" s="104"/>
      <c r="R243" s="14"/>
      <c r="S243" s="110"/>
      <c r="T243" s="32"/>
      <c r="U243" s="32"/>
      <c r="V243" s="14">
        <v>50</v>
      </c>
      <c r="W243" s="32">
        <v>57</v>
      </c>
      <c r="X243" s="32"/>
      <c r="Y243" s="32"/>
      <c r="Z243" s="32"/>
      <c r="AA243" s="32"/>
      <c r="AB243" s="32"/>
      <c r="AC243" s="32"/>
      <c r="AD243" s="32"/>
      <c r="AE243" s="32"/>
    </row>
    <row r="244" spans="1:31" ht="15.75">
      <c r="A244" s="78">
        <v>241</v>
      </c>
      <c r="B244" s="79" t="s">
        <v>871</v>
      </c>
      <c r="C244" s="80" t="s">
        <v>983</v>
      </c>
      <c r="D244" s="32">
        <v>95</v>
      </c>
      <c r="E244" s="32">
        <v>90</v>
      </c>
      <c r="F244" s="13">
        <v>93</v>
      </c>
      <c r="G244" s="32">
        <v>93</v>
      </c>
      <c r="H244" s="76">
        <v>84</v>
      </c>
      <c r="I244" s="32"/>
      <c r="J244" s="171"/>
      <c r="K244" s="32"/>
      <c r="L244" s="32"/>
      <c r="M244" s="32"/>
      <c r="N244" s="171"/>
      <c r="O244" s="151"/>
      <c r="P244" s="151"/>
      <c r="Q244" s="104"/>
      <c r="R244" s="14"/>
      <c r="S244" s="110"/>
      <c r="T244" s="32"/>
      <c r="U244" s="32"/>
      <c r="V244" s="14">
        <v>100</v>
      </c>
      <c r="W244" s="32">
        <v>89</v>
      </c>
      <c r="X244" s="32"/>
      <c r="Y244" s="32"/>
      <c r="Z244" s="32"/>
      <c r="AA244" s="32"/>
      <c r="AB244" s="32"/>
      <c r="AC244" s="32"/>
      <c r="AD244" s="32"/>
      <c r="AE244" s="32"/>
    </row>
    <row r="245" spans="1:31" ht="15.75">
      <c r="A245" s="78">
        <v>242</v>
      </c>
      <c r="B245" s="79" t="s">
        <v>872</v>
      </c>
      <c r="C245" s="80" t="s">
        <v>983</v>
      </c>
      <c r="D245" s="32">
        <v>52</v>
      </c>
      <c r="E245" s="32">
        <v>53</v>
      </c>
      <c r="F245" s="13">
        <v>50</v>
      </c>
      <c r="G245" s="32">
        <v>60</v>
      </c>
      <c r="H245" s="76">
        <v>51</v>
      </c>
      <c r="I245" s="32"/>
      <c r="J245" s="171"/>
      <c r="K245" s="32"/>
      <c r="L245" s="32"/>
      <c r="M245" s="32"/>
      <c r="N245" s="171"/>
      <c r="O245" s="151"/>
      <c r="P245" s="151"/>
      <c r="Q245" s="104"/>
      <c r="R245" s="14"/>
      <c r="S245" s="110"/>
      <c r="T245" s="32"/>
      <c r="U245" s="32"/>
      <c r="V245" s="14">
        <v>50</v>
      </c>
      <c r="W245" s="32">
        <v>54</v>
      </c>
      <c r="X245" s="32"/>
      <c r="Y245" s="32"/>
      <c r="Z245" s="32"/>
      <c r="AA245" s="32"/>
      <c r="AB245" s="32"/>
      <c r="AC245" s="32"/>
      <c r="AD245" s="32"/>
      <c r="AE245" s="32"/>
    </row>
    <row r="246" spans="1:31" ht="15.75">
      <c r="A246" s="78">
        <v>243</v>
      </c>
      <c r="B246" s="79" t="s">
        <v>477</v>
      </c>
      <c r="C246" s="80" t="s">
        <v>983</v>
      </c>
      <c r="D246" s="32">
        <v>75</v>
      </c>
      <c r="E246" s="32">
        <v>75</v>
      </c>
      <c r="F246" s="13">
        <v>80</v>
      </c>
      <c r="G246" s="32">
        <v>69</v>
      </c>
      <c r="H246" s="76">
        <v>63</v>
      </c>
      <c r="I246" s="32"/>
      <c r="J246" s="171"/>
      <c r="K246" s="32"/>
      <c r="L246" s="32"/>
      <c r="M246" s="32"/>
      <c r="N246" s="171"/>
      <c r="O246" s="151"/>
      <c r="P246" s="151"/>
      <c r="Q246" s="104"/>
      <c r="R246" s="14"/>
      <c r="S246" s="110"/>
      <c r="T246" s="32"/>
      <c r="U246" s="32"/>
      <c r="V246" s="14">
        <v>75</v>
      </c>
      <c r="W246" s="32">
        <v>75</v>
      </c>
      <c r="X246" s="32"/>
      <c r="Y246" s="32"/>
      <c r="Z246" s="32"/>
      <c r="AA246" s="32"/>
      <c r="AB246" s="32"/>
      <c r="AC246" s="32"/>
      <c r="AD246" s="32"/>
      <c r="AE246" s="32"/>
    </row>
    <row r="247" spans="1:31" ht="15.75">
      <c r="A247" s="78">
        <v>244</v>
      </c>
      <c r="B247" s="17" t="s">
        <v>1018</v>
      </c>
      <c r="C247" s="80" t="s">
        <v>983</v>
      </c>
      <c r="D247" s="32">
        <v>51</v>
      </c>
      <c r="E247" s="32">
        <v>25</v>
      </c>
      <c r="F247" s="13">
        <v>25</v>
      </c>
      <c r="G247" s="32">
        <v>25</v>
      </c>
      <c r="H247" s="76">
        <v>53</v>
      </c>
      <c r="I247" s="32"/>
      <c r="J247" s="171"/>
      <c r="K247" s="32"/>
      <c r="L247" s="32"/>
      <c r="M247" s="32"/>
      <c r="N247" s="171"/>
      <c r="O247" s="151"/>
      <c r="P247" s="151"/>
      <c r="Q247" s="104"/>
      <c r="R247" s="14"/>
      <c r="S247" s="110"/>
      <c r="T247" s="32"/>
      <c r="U247" s="32"/>
      <c r="V247" s="14">
        <v>47</v>
      </c>
      <c r="W247" s="32">
        <v>54</v>
      </c>
      <c r="X247" s="32"/>
      <c r="Y247" s="32"/>
      <c r="Z247" s="32"/>
      <c r="AA247" s="32"/>
      <c r="AB247" s="32"/>
      <c r="AC247" s="32"/>
      <c r="AD247" s="32"/>
      <c r="AE247" s="32"/>
    </row>
    <row r="248" spans="1:31" ht="15.75">
      <c r="A248" s="78">
        <v>245</v>
      </c>
      <c r="B248" s="79" t="s">
        <v>478</v>
      </c>
      <c r="C248" s="80" t="s">
        <v>983</v>
      </c>
      <c r="D248" s="32">
        <v>50</v>
      </c>
      <c r="E248" s="32">
        <v>53</v>
      </c>
      <c r="F248" s="13">
        <v>61</v>
      </c>
      <c r="G248" s="32">
        <v>56</v>
      </c>
      <c r="H248" s="76">
        <v>50</v>
      </c>
      <c r="I248" s="32"/>
      <c r="J248" s="171"/>
      <c r="K248" s="32"/>
      <c r="L248" s="32"/>
      <c r="M248" s="32"/>
      <c r="N248" s="171"/>
      <c r="O248" s="151"/>
      <c r="P248" s="151"/>
      <c r="Q248" s="104"/>
      <c r="R248" s="14"/>
      <c r="S248" s="110"/>
      <c r="T248" s="32"/>
      <c r="U248" s="32"/>
      <c r="V248" s="14">
        <v>50</v>
      </c>
      <c r="W248" s="32">
        <v>50</v>
      </c>
      <c r="X248" s="32"/>
      <c r="Y248" s="32"/>
      <c r="Z248" s="32"/>
      <c r="AA248" s="32"/>
      <c r="AB248" s="32"/>
      <c r="AC248" s="32"/>
      <c r="AD248" s="32"/>
      <c r="AE248" s="32"/>
    </row>
    <row r="249" spans="1:31" ht="15.75">
      <c r="A249" s="78">
        <v>246</v>
      </c>
      <c r="B249" s="79" t="s">
        <v>479</v>
      </c>
      <c r="C249" s="80" t="s">
        <v>983</v>
      </c>
      <c r="D249" s="32">
        <v>54</v>
      </c>
      <c r="E249" s="32">
        <v>52</v>
      </c>
      <c r="F249" s="13">
        <v>52</v>
      </c>
      <c r="G249" s="32">
        <v>51</v>
      </c>
      <c r="H249" s="76">
        <v>50</v>
      </c>
      <c r="I249" s="32"/>
      <c r="J249" s="171"/>
      <c r="K249" s="32"/>
      <c r="L249" s="32"/>
      <c r="M249" s="32"/>
      <c r="N249" s="171"/>
      <c r="O249" s="151"/>
      <c r="P249" s="151"/>
      <c r="Q249" s="104"/>
      <c r="R249" s="14"/>
      <c r="S249" s="110"/>
      <c r="T249" s="32"/>
      <c r="U249" s="32"/>
      <c r="V249" s="14">
        <v>50</v>
      </c>
      <c r="W249" s="32">
        <v>57</v>
      </c>
      <c r="X249" s="32"/>
      <c r="Y249" s="32"/>
      <c r="Z249" s="32"/>
      <c r="AA249" s="32"/>
      <c r="AB249" s="32"/>
      <c r="AC249" s="32"/>
      <c r="AD249" s="32"/>
      <c r="AE249" s="32"/>
    </row>
    <row r="250" spans="1:31" ht="15.75">
      <c r="A250" s="78">
        <v>247</v>
      </c>
      <c r="B250" s="79" t="s">
        <v>480</v>
      </c>
      <c r="C250" s="80" t="s">
        <v>983</v>
      </c>
      <c r="D250" s="32">
        <v>93</v>
      </c>
      <c r="E250" s="32">
        <v>90</v>
      </c>
      <c r="F250" s="13">
        <v>93</v>
      </c>
      <c r="G250" s="32">
        <v>97</v>
      </c>
      <c r="H250" s="76">
        <v>82</v>
      </c>
      <c r="I250" s="32"/>
      <c r="J250" s="171"/>
      <c r="K250" s="32"/>
      <c r="L250" s="32"/>
      <c r="M250" s="32"/>
      <c r="N250" s="171"/>
      <c r="O250" s="151"/>
      <c r="P250" s="151"/>
      <c r="Q250" s="104"/>
      <c r="R250" s="14"/>
      <c r="S250" s="110"/>
      <c r="T250" s="32"/>
      <c r="U250" s="32"/>
      <c r="V250" s="14">
        <v>92</v>
      </c>
      <c r="W250" s="32">
        <v>93</v>
      </c>
      <c r="X250" s="32"/>
      <c r="Y250" s="32"/>
      <c r="Z250" s="32"/>
      <c r="AA250" s="32"/>
      <c r="AB250" s="32"/>
      <c r="AC250" s="32"/>
      <c r="AD250" s="32"/>
      <c r="AE250" s="32"/>
    </row>
    <row r="251" spans="1:31" ht="15.75">
      <c r="A251" s="78">
        <v>248</v>
      </c>
      <c r="B251" s="79" t="s">
        <v>481</v>
      </c>
      <c r="C251" s="80" t="s">
        <v>983</v>
      </c>
      <c r="D251" s="32">
        <v>93</v>
      </c>
      <c r="E251" s="32">
        <v>93</v>
      </c>
      <c r="F251" s="13">
        <v>96</v>
      </c>
      <c r="G251" s="32">
        <v>91</v>
      </c>
      <c r="H251" s="76">
        <v>87</v>
      </c>
      <c r="I251" s="32"/>
      <c r="J251" s="171"/>
      <c r="K251" s="32"/>
      <c r="L251" s="32"/>
      <c r="M251" s="32"/>
      <c r="N251" s="171"/>
      <c r="O251" s="151"/>
      <c r="P251" s="151"/>
      <c r="Q251" s="104"/>
      <c r="R251" s="14"/>
      <c r="S251" s="110"/>
      <c r="T251" s="32"/>
      <c r="U251" s="32"/>
      <c r="V251" s="14">
        <v>90</v>
      </c>
      <c r="W251" s="32">
        <v>96</v>
      </c>
      <c r="X251" s="32"/>
      <c r="Y251" s="32"/>
      <c r="Z251" s="32"/>
      <c r="AA251" s="32"/>
      <c r="AB251" s="32"/>
      <c r="AC251" s="32"/>
      <c r="AD251" s="32"/>
      <c r="AE251" s="32"/>
    </row>
    <row r="252" spans="1:31" ht="15.75">
      <c r="A252" s="78">
        <v>249</v>
      </c>
      <c r="B252" s="79" t="s">
        <v>482</v>
      </c>
      <c r="C252" s="80" t="s">
        <v>983</v>
      </c>
      <c r="D252" s="32">
        <v>98</v>
      </c>
      <c r="E252" s="32">
        <v>88</v>
      </c>
      <c r="F252" s="13">
        <v>73</v>
      </c>
      <c r="G252" s="32">
        <v>78</v>
      </c>
      <c r="H252" s="76">
        <v>80</v>
      </c>
      <c r="I252" s="32"/>
      <c r="J252" s="171"/>
      <c r="K252" s="32"/>
      <c r="L252" s="32"/>
      <c r="M252" s="32"/>
      <c r="N252" s="171"/>
      <c r="O252" s="151"/>
      <c r="P252" s="151"/>
      <c r="Q252" s="104"/>
      <c r="R252" s="14"/>
      <c r="S252" s="110"/>
      <c r="T252" s="32"/>
      <c r="U252" s="32"/>
      <c r="V252" s="14">
        <v>98</v>
      </c>
      <c r="W252" s="32">
        <v>97</v>
      </c>
      <c r="X252" s="32"/>
      <c r="Y252" s="32"/>
      <c r="Z252" s="32"/>
      <c r="AA252" s="32"/>
      <c r="AB252" s="32"/>
      <c r="AC252" s="32"/>
      <c r="AD252" s="32"/>
      <c r="AE252" s="32"/>
    </row>
    <row r="253" spans="1:31" ht="15.75">
      <c r="A253" s="78">
        <v>250</v>
      </c>
      <c r="B253" s="79" t="s">
        <v>483</v>
      </c>
      <c r="C253" s="80" t="s">
        <v>983</v>
      </c>
      <c r="D253" s="32">
        <v>65</v>
      </c>
      <c r="E253" s="32">
        <v>53</v>
      </c>
      <c r="F253" s="13">
        <v>50</v>
      </c>
      <c r="G253" s="32">
        <v>62</v>
      </c>
      <c r="H253" s="76">
        <v>50</v>
      </c>
      <c r="I253" s="32"/>
      <c r="J253" s="171"/>
      <c r="K253" s="32"/>
      <c r="L253" s="32"/>
      <c r="M253" s="32"/>
      <c r="N253" s="171"/>
      <c r="O253" s="151"/>
      <c r="P253" s="151"/>
      <c r="Q253" s="104"/>
      <c r="R253" s="14"/>
      <c r="S253" s="110"/>
      <c r="T253" s="32"/>
      <c r="U253" s="32"/>
      <c r="V253" s="14">
        <v>70</v>
      </c>
      <c r="W253" s="32">
        <v>60</v>
      </c>
      <c r="X253" s="32"/>
      <c r="Y253" s="32"/>
      <c r="Z253" s="32"/>
      <c r="AA253" s="32"/>
      <c r="AB253" s="32"/>
      <c r="AC253" s="32"/>
      <c r="AD253" s="32"/>
      <c r="AE253" s="32"/>
    </row>
    <row r="254" spans="1:31" ht="15.75">
      <c r="A254" s="78">
        <v>251</v>
      </c>
      <c r="B254" s="79" t="s">
        <v>484</v>
      </c>
      <c r="C254" s="80" t="s">
        <v>983</v>
      </c>
      <c r="D254" s="32">
        <v>86</v>
      </c>
      <c r="E254" s="32">
        <v>78</v>
      </c>
      <c r="F254" s="13">
        <v>82</v>
      </c>
      <c r="G254" s="32">
        <v>83</v>
      </c>
      <c r="H254" s="76">
        <v>74</v>
      </c>
      <c r="I254" s="32"/>
      <c r="J254" s="171"/>
      <c r="K254" s="32"/>
      <c r="L254" s="32"/>
      <c r="M254" s="32"/>
      <c r="N254" s="171"/>
      <c r="O254" s="151"/>
      <c r="P254" s="151"/>
      <c r="Q254" s="104"/>
      <c r="R254" s="14"/>
      <c r="S254" s="110"/>
      <c r="T254" s="32"/>
      <c r="U254" s="32"/>
      <c r="V254" s="14">
        <v>92</v>
      </c>
      <c r="W254" s="32">
        <v>79</v>
      </c>
      <c r="X254" s="32"/>
      <c r="Y254" s="32"/>
      <c r="Z254" s="32"/>
      <c r="AA254" s="32"/>
      <c r="AB254" s="32"/>
      <c r="AC254" s="32"/>
      <c r="AD254" s="32"/>
      <c r="AE254" s="32"/>
    </row>
    <row r="255" spans="1:31" ht="15.75">
      <c r="A255" s="78">
        <v>252</v>
      </c>
      <c r="B255" s="79" t="s">
        <v>485</v>
      </c>
      <c r="C255" s="80" t="s">
        <v>983</v>
      </c>
      <c r="D255" s="32">
        <v>75</v>
      </c>
      <c r="E255" s="32">
        <v>70</v>
      </c>
      <c r="F255" s="13">
        <v>70</v>
      </c>
      <c r="G255" s="32">
        <v>71</v>
      </c>
      <c r="H255" s="76">
        <v>65</v>
      </c>
      <c r="I255" s="32"/>
      <c r="J255" s="171"/>
      <c r="K255" s="32"/>
      <c r="L255" s="32"/>
      <c r="M255" s="32"/>
      <c r="N255" s="171"/>
      <c r="O255" s="151"/>
      <c r="P255" s="151"/>
      <c r="Q255" s="104"/>
      <c r="R255" s="14"/>
      <c r="S255" s="110"/>
      <c r="T255" s="32"/>
      <c r="U255" s="32"/>
      <c r="V255" s="14">
        <v>80</v>
      </c>
      <c r="W255" s="32">
        <v>70</v>
      </c>
      <c r="X255" s="32"/>
      <c r="Y255" s="32"/>
      <c r="Z255" s="32"/>
      <c r="AA255" s="32"/>
      <c r="AB255" s="32"/>
      <c r="AC255" s="32"/>
      <c r="AD255" s="32"/>
      <c r="AE255" s="32"/>
    </row>
    <row r="256" spans="1:31" s="22" customFormat="1" ht="15.75">
      <c r="A256" s="25">
        <v>253</v>
      </c>
      <c r="B256" s="96"/>
      <c r="C256" s="80"/>
      <c r="D256" s="32"/>
      <c r="E256" s="32"/>
      <c r="F256" s="97"/>
      <c r="G256" s="25"/>
      <c r="H256" s="98"/>
      <c r="I256" s="25"/>
      <c r="J256" s="171"/>
      <c r="K256" s="25"/>
      <c r="L256" s="25"/>
      <c r="M256" s="25"/>
      <c r="N256" s="171"/>
      <c r="O256" s="25"/>
      <c r="P256" s="25"/>
      <c r="Q256" s="105"/>
      <c r="R256" s="14"/>
      <c r="S256" s="56"/>
      <c r="T256" s="25"/>
      <c r="U256" s="25"/>
      <c r="V256" s="14"/>
      <c r="W256" s="25"/>
      <c r="X256" s="25"/>
      <c r="Y256" s="25"/>
      <c r="Z256" s="25"/>
      <c r="AA256" s="25"/>
      <c r="AB256" s="25"/>
      <c r="AC256" s="25"/>
      <c r="AD256" s="25"/>
      <c r="AE256" s="25"/>
    </row>
    <row r="257" spans="1:31" s="92" customFormat="1" ht="15.75">
      <c r="A257" s="93" t="s">
        <v>44</v>
      </c>
      <c r="B257" s="94" t="s">
        <v>42</v>
      </c>
      <c r="C257" s="100" t="s">
        <v>971</v>
      </c>
      <c r="D257" s="93" t="s">
        <v>1038</v>
      </c>
      <c r="E257" s="93" t="s">
        <v>1039</v>
      </c>
      <c r="F257" s="93" t="s">
        <v>1040</v>
      </c>
      <c r="G257" s="93" t="s">
        <v>406</v>
      </c>
      <c r="H257" s="89" t="s">
        <v>1034</v>
      </c>
      <c r="I257" s="93" t="s">
        <v>553</v>
      </c>
      <c r="J257" s="93" t="s">
        <v>603</v>
      </c>
      <c r="K257" s="93" t="s">
        <v>1035</v>
      </c>
      <c r="L257" s="93" t="s">
        <v>1036</v>
      </c>
      <c r="M257" s="93"/>
      <c r="N257" s="93"/>
      <c r="O257" s="93"/>
      <c r="P257" s="93"/>
      <c r="Q257" s="106"/>
      <c r="R257" s="93"/>
      <c r="S257" s="111"/>
      <c r="T257" s="93"/>
      <c r="U257" s="93"/>
      <c r="V257" s="93"/>
      <c r="W257" s="93"/>
      <c r="X257" s="93"/>
      <c r="Y257" s="93"/>
      <c r="Z257" s="93"/>
      <c r="AA257" s="93" t="s">
        <v>1006</v>
      </c>
      <c r="AB257" s="93" t="s">
        <v>1008</v>
      </c>
      <c r="AC257" s="93" t="s">
        <v>1007</v>
      </c>
      <c r="AD257" s="93" t="s">
        <v>1009</v>
      </c>
      <c r="AE257" s="93"/>
    </row>
    <row r="258" spans="1:31" s="125" customFormat="1" ht="15.75">
      <c r="A258" s="118">
        <v>255</v>
      </c>
      <c r="B258" s="126" t="s">
        <v>986</v>
      </c>
      <c r="C258" s="127" t="s">
        <v>985</v>
      </c>
      <c r="D258" s="118"/>
      <c r="E258" s="118"/>
      <c r="F258" s="118"/>
      <c r="G258" s="118"/>
      <c r="H258" s="121"/>
      <c r="I258" s="118"/>
      <c r="J258" s="118"/>
      <c r="K258" s="118"/>
      <c r="L258" s="118"/>
      <c r="M258" s="118"/>
      <c r="N258" s="138"/>
      <c r="O258" s="118"/>
      <c r="P258" s="118"/>
      <c r="Q258" s="122"/>
      <c r="R258" s="118"/>
      <c r="S258" s="123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</row>
    <row r="259" spans="1:31" ht="15.75">
      <c r="A259" s="78">
        <v>256</v>
      </c>
      <c r="B259" s="79" t="s">
        <v>486</v>
      </c>
      <c r="C259" s="80" t="s">
        <v>985</v>
      </c>
      <c r="D259" s="32">
        <v>95</v>
      </c>
      <c r="E259" s="32">
        <v>87</v>
      </c>
      <c r="F259" s="13">
        <v>94</v>
      </c>
      <c r="G259" s="32">
        <v>88</v>
      </c>
      <c r="H259" s="76">
        <v>92</v>
      </c>
      <c r="I259" s="32"/>
      <c r="J259" s="13"/>
      <c r="K259" s="32"/>
      <c r="L259" s="32"/>
      <c r="M259" s="32"/>
      <c r="N259" s="14"/>
      <c r="O259" s="151"/>
      <c r="P259" s="32"/>
      <c r="Q259" s="104"/>
      <c r="R259" s="14"/>
      <c r="S259" s="110"/>
      <c r="T259" s="32"/>
      <c r="U259" s="32"/>
      <c r="V259" s="14">
        <v>95</v>
      </c>
      <c r="W259" s="32">
        <v>94</v>
      </c>
      <c r="X259" s="32"/>
      <c r="Y259" s="32"/>
      <c r="Z259" s="32"/>
      <c r="AA259" s="32"/>
      <c r="AB259" s="32"/>
      <c r="AC259" s="32"/>
      <c r="AD259" s="32"/>
      <c r="AE259" s="32"/>
    </row>
    <row r="260" spans="1:31" ht="15.75">
      <c r="A260" s="78">
        <v>257</v>
      </c>
      <c r="B260" s="79" t="s">
        <v>487</v>
      </c>
      <c r="C260" s="80" t="s">
        <v>985</v>
      </c>
      <c r="D260" s="32">
        <v>100</v>
      </c>
      <c r="E260" s="32">
        <v>98</v>
      </c>
      <c r="F260" s="13">
        <v>94</v>
      </c>
      <c r="G260" s="32">
        <v>89</v>
      </c>
      <c r="H260" s="76">
        <v>98</v>
      </c>
      <c r="I260" s="32"/>
      <c r="J260" s="13"/>
      <c r="K260" s="32"/>
      <c r="L260" s="32"/>
      <c r="M260" s="32"/>
      <c r="N260" s="171"/>
      <c r="O260" s="151"/>
      <c r="P260" s="32"/>
      <c r="Q260" s="104"/>
      <c r="R260" s="14"/>
      <c r="S260" s="110"/>
      <c r="T260" s="32"/>
      <c r="U260" s="32"/>
      <c r="V260" s="14">
        <v>100</v>
      </c>
      <c r="W260" s="32">
        <v>100</v>
      </c>
      <c r="X260" s="32"/>
      <c r="Y260" s="32"/>
      <c r="Z260" s="32"/>
      <c r="AA260" s="32"/>
      <c r="AB260" s="32"/>
      <c r="AC260" s="32"/>
      <c r="AD260" s="32"/>
      <c r="AE260" s="32"/>
    </row>
    <row r="261" spans="1:31" ht="15.75">
      <c r="A261" s="78">
        <v>258</v>
      </c>
      <c r="B261" s="79" t="s">
        <v>488</v>
      </c>
      <c r="C261" s="80" t="s">
        <v>985</v>
      </c>
      <c r="D261" s="32">
        <v>100</v>
      </c>
      <c r="E261" s="32">
        <v>98</v>
      </c>
      <c r="F261" s="13">
        <v>100</v>
      </c>
      <c r="G261" s="32">
        <v>99</v>
      </c>
      <c r="H261" s="76">
        <v>100</v>
      </c>
      <c r="I261" s="32"/>
      <c r="J261" s="13"/>
      <c r="K261" s="32"/>
      <c r="L261" s="32"/>
      <c r="M261" s="32"/>
      <c r="N261" s="14"/>
      <c r="O261" s="151"/>
      <c r="P261" s="32"/>
      <c r="Q261" s="104"/>
      <c r="R261" s="14"/>
      <c r="S261" s="110"/>
      <c r="T261" s="32"/>
      <c r="U261" s="32"/>
      <c r="V261" s="14">
        <v>100</v>
      </c>
      <c r="W261" s="32">
        <v>100</v>
      </c>
      <c r="X261" s="32"/>
      <c r="Y261" s="32"/>
      <c r="Z261" s="32"/>
      <c r="AA261" s="32"/>
      <c r="AB261" s="32"/>
      <c r="AC261" s="32"/>
      <c r="AD261" s="32"/>
      <c r="AE261" s="32"/>
    </row>
    <row r="262" spans="1:31" ht="15.75">
      <c r="A262" s="78">
        <v>259</v>
      </c>
      <c r="B262" s="79" t="s">
        <v>873</v>
      </c>
      <c r="C262" s="80" t="s">
        <v>985</v>
      </c>
      <c r="D262" s="32">
        <v>90</v>
      </c>
      <c r="E262" s="32">
        <v>91</v>
      </c>
      <c r="F262" s="13">
        <v>87</v>
      </c>
      <c r="G262" s="32">
        <v>77</v>
      </c>
      <c r="H262" s="76">
        <v>67</v>
      </c>
      <c r="I262" s="32"/>
      <c r="J262" s="13"/>
      <c r="K262" s="32"/>
      <c r="L262" s="32"/>
      <c r="M262" s="32"/>
      <c r="N262" s="171"/>
      <c r="O262" s="151"/>
      <c r="P262" s="32"/>
      <c r="Q262" s="104"/>
      <c r="R262" s="14"/>
      <c r="S262" s="110"/>
      <c r="T262" s="32"/>
      <c r="U262" s="32"/>
      <c r="V262" s="14">
        <v>93</v>
      </c>
      <c r="W262" s="32">
        <v>86</v>
      </c>
      <c r="X262" s="32"/>
      <c r="Y262" s="32"/>
      <c r="Z262" s="32"/>
      <c r="AA262" s="32"/>
      <c r="AB262" s="32"/>
      <c r="AC262" s="32"/>
      <c r="AD262" s="32"/>
      <c r="AE262" s="32"/>
    </row>
    <row r="263" spans="1:31" ht="15.75">
      <c r="A263" s="78">
        <v>260</v>
      </c>
      <c r="B263" s="79" t="s">
        <v>489</v>
      </c>
      <c r="C263" s="80" t="s">
        <v>985</v>
      </c>
      <c r="D263" s="32">
        <v>76</v>
      </c>
      <c r="E263" s="32">
        <v>66</v>
      </c>
      <c r="F263" s="13">
        <v>66</v>
      </c>
      <c r="G263" s="32">
        <v>70</v>
      </c>
      <c r="H263" s="76">
        <v>64</v>
      </c>
      <c r="I263" s="32"/>
      <c r="J263" s="13"/>
      <c r="K263" s="32"/>
      <c r="L263" s="32"/>
      <c r="M263" s="32"/>
      <c r="N263" s="14"/>
      <c r="O263" s="151"/>
      <c r="P263" s="32"/>
      <c r="Q263" s="104"/>
      <c r="R263" s="14"/>
      <c r="S263" s="110"/>
      <c r="T263" s="32"/>
      <c r="U263" s="32"/>
      <c r="V263" s="14">
        <v>70</v>
      </c>
      <c r="W263" s="32">
        <v>82</v>
      </c>
      <c r="X263" s="32"/>
      <c r="Y263" s="32"/>
      <c r="Z263" s="32"/>
      <c r="AA263" s="32"/>
      <c r="AB263" s="32"/>
      <c r="AC263" s="32"/>
      <c r="AD263" s="32"/>
      <c r="AE263" s="32"/>
    </row>
    <row r="264" spans="1:31" ht="15.75">
      <c r="A264" s="78">
        <v>261</v>
      </c>
      <c r="B264" s="79" t="s">
        <v>490</v>
      </c>
      <c r="C264" s="80" t="s">
        <v>985</v>
      </c>
      <c r="D264" s="32">
        <v>100</v>
      </c>
      <c r="E264" s="32">
        <v>95</v>
      </c>
      <c r="F264" s="13">
        <v>75</v>
      </c>
      <c r="G264" s="32">
        <v>83</v>
      </c>
      <c r="H264" s="76">
        <v>84</v>
      </c>
      <c r="I264" s="32"/>
      <c r="J264" s="13"/>
      <c r="K264" s="32"/>
      <c r="L264" s="32"/>
      <c r="M264" s="32"/>
      <c r="N264" s="14"/>
      <c r="O264" s="151"/>
      <c r="P264" s="32"/>
      <c r="Q264" s="104"/>
      <c r="R264" s="14"/>
      <c r="S264" s="110"/>
      <c r="T264" s="32"/>
      <c r="U264" s="32"/>
      <c r="V264" s="14">
        <v>99</v>
      </c>
      <c r="W264" s="32">
        <v>100</v>
      </c>
      <c r="X264" s="32"/>
      <c r="Y264" s="32"/>
      <c r="Z264" s="32"/>
      <c r="AA264" s="32"/>
      <c r="AB264" s="32"/>
      <c r="AC264" s="32"/>
      <c r="AD264" s="32"/>
      <c r="AE264" s="32"/>
    </row>
    <row r="265" spans="1:31" ht="15.75">
      <c r="A265" s="78">
        <v>262</v>
      </c>
      <c r="B265" s="79" t="s">
        <v>491</v>
      </c>
      <c r="C265" s="80" t="s">
        <v>985</v>
      </c>
      <c r="D265" s="32">
        <v>80</v>
      </c>
      <c r="E265" s="32">
        <v>58</v>
      </c>
      <c r="F265" s="13">
        <v>63</v>
      </c>
      <c r="G265" s="32">
        <v>61</v>
      </c>
      <c r="H265" s="76">
        <v>73</v>
      </c>
      <c r="I265" s="32"/>
      <c r="J265" s="13"/>
      <c r="K265" s="32"/>
      <c r="L265" s="32"/>
      <c r="M265" s="32"/>
      <c r="N265" s="14"/>
      <c r="O265" s="151"/>
      <c r="P265" s="32"/>
      <c r="Q265" s="104"/>
      <c r="R265" s="14"/>
      <c r="S265" s="110"/>
      <c r="T265" s="32"/>
      <c r="U265" s="32"/>
      <c r="V265" s="14">
        <v>80</v>
      </c>
      <c r="W265" s="32">
        <v>79</v>
      </c>
      <c r="X265" s="32"/>
      <c r="Y265" s="32"/>
      <c r="Z265" s="32"/>
      <c r="AA265" s="32"/>
      <c r="AB265" s="32"/>
      <c r="AC265" s="32"/>
      <c r="AD265" s="32"/>
      <c r="AE265" s="32"/>
    </row>
    <row r="266" spans="1:31" ht="15.75" customHeight="1">
      <c r="A266" s="78">
        <v>263</v>
      </c>
      <c r="B266" s="79" t="s">
        <v>492</v>
      </c>
      <c r="C266" s="80" t="s">
        <v>985</v>
      </c>
      <c r="D266" s="32">
        <v>99</v>
      </c>
      <c r="E266" s="32">
        <v>95</v>
      </c>
      <c r="F266" s="13">
        <v>93</v>
      </c>
      <c r="G266" s="32">
        <v>85</v>
      </c>
      <c r="H266" s="76">
        <v>89</v>
      </c>
      <c r="I266" s="32"/>
      <c r="J266" s="13"/>
      <c r="K266" s="32"/>
      <c r="L266" s="32"/>
      <c r="M266" s="32"/>
      <c r="N266" s="14"/>
      <c r="O266" s="151"/>
      <c r="P266" s="32"/>
      <c r="Q266" s="104"/>
      <c r="R266" s="14"/>
      <c r="S266" s="110"/>
      <c r="T266" s="32"/>
      <c r="U266" s="32"/>
      <c r="V266" s="14">
        <v>99</v>
      </c>
      <c r="W266" s="32">
        <v>99</v>
      </c>
      <c r="X266" s="32"/>
      <c r="Y266" s="32"/>
      <c r="Z266" s="32"/>
      <c r="AA266" s="32"/>
      <c r="AB266" s="32"/>
      <c r="AC266" s="32"/>
      <c r="AD266" s="32"/>
      <c r="AE266" s="32"/>
    </row>
    <row r="267" spans="1:31" ht="15.75" customHeight="1">
      <c r="A267" s="78">
        <v>264</v>
      </c>
      <c r="B267" s="79" t="s">
        <v>493</v>
      </c>
      <c r="C267" s="80" t="s">
        <v>985</v>
      </c>
      <c r="D267" s="32">
        <v>78</v>
      </c>
      <c r="E267" s="32">
        <v>73</v>
      </c>
      <c r="F267" s="13">
        <v>84</v>
      </c>
      <c r="G267" s="32">
        <v>70</v>
      </c>
      <c r="H267" s="76">
        <v>68</v>
      </c>
      <c r="I267" s="32"/>
      <c r="J267" s="13"/>
      <c r="K267" s="32"/>
      <c r="L267" s="32"/>
      <c r="M267" s="32"/>
      <c r="N267" s="14"/>
      <c r="O267" s="151"/>
      <c r="P267" s="32"/>
      <c r="Q267" s="104"/>
      <c r="R267" s="14"/>
      <c r="S267" s="110"/>
      <c r="T267" s="32"/>
      <c r="U267" s="32"/>
      <c r="V267" s="14">
        <v>84</v>
      </c>
      <c r="W267" s="32">
        <v>72</v>
      </c>
      <c r="X267" s="32"/>
      <c r="Y267" s="32"/>
      <c r="Z267" s="32"/>
      <c r="AA267" s="32"/>
      <c r="AB267" s="32"/>
      <c r="AC267" s="32"/>
      <c r="AD267" s="32"/>
      <c r="AE267" s="32"/>
    </row>
    <row r="268" spans="1:31" ht="15.75">
      <c r="A268" s="78">
        <v>265</v>
      </c>
      <c r="B268" s="79" t="s">
        <v>494</v>
      </c>
      <c r="C268" s="80" t="s">
        <v>985</v>
      </c>
      <c r="D268" s="32">
        <v>74</v>
      </c>
      <c r="E268" s="32">
        <v>73</v>
      </c>
      <c r="F268" s="13">
        <v>89</v>
      </c>
      <c r="G268" s="32">
        <v>67</v>
      </c>
      <c r="H268" s="76">
        <v>64</v>
      </c>
      <c r="I268" s="32"/>
      <c r="J268" s="13"/>
      <c r="K268" s="32"/>
      <c r="L268" s="32"/>
      <c r="M268" s="32"/>
      <c r="N268" s="171"/>
      <c r="O268" s="151"/>
      <c r="P268" s="32"/>
      <c r="Q268" s="104"/>
      <c r="R268" s="14"/>
      <c r="S268" s="110"/>
      <c r="T268" s="32"/>
      <c r="U268" s="32"/>
      <c r="V268" s="14">
        <v>75</v>
      </c>
      <c r="W268" s="32">
        <v>73</v>
      </c>
      <c r="X268" s="32"/>
      <c r="Y268" s="32"/>
      <c r="Z268" s="32"/>
      <c r="AA268" s="32"/>
      <c r="AB268" s="32"/>
      <c r="AC268" s="32"/>
      <c r="AD268" s="32"/>
      <c r="AE268" s="32"/>
    </row>
    <row r="269" spans="1:31" ht="15.75">
      <c r="A269" s="78">
        <v>266</v>
      </c>
      <c r="B269" s="79" t="s">
        <v>495</v>
      </c>
      <c r="C269" s="80" t="s">
        <v>985</v>
      </c>
      <c r="D269" s="32">
        <v>100</v>
      </c>
      <c r="E269" s="32">
        <v>98</v>
      </c>
      <c r="F269" s="13">
        <v>98</v>
      </c>
      <c r="G269" s="32">
        <v>98</v>
      </c>
      <c r="H269" s="76">
        <v>96</v>
      </c>
      <c r="I269" s="32"/>
      <c r="J269" s="13"/>
      <c r="K269" s="32"/>
      <c r="L269" s="32"/>
      <c r="M269" s="32"/>
      <c r="N269" s="171"/>
      <c r="O269" s="151"/>
      <c r="P269" s="32"/>
      <c r="Q269" s="104"/>
      <c r="R269" s="14"/>
      <c r="S269" s="110"/>
      <c r="T269" s="32"/>
      <c r="U269" s="32"/>
      <c r="V269" s="14">
        <v>100</v>
      </c>
      <c r="W269" s="32">
        <v>99</v>
      </c>
      <c r="X269" s="32"/>
      <c r="Y269" s="32"/>
      <c r="Z269" s="32"/>
      <c r="AA269" s="32"/>
      <c r="AB269" s="32"/>
      <c r="AC269" s="32"/>
      <c r="AD269" s="32"/>
      <c r="AE269" s="32"/>
    </row>
    <row r="270" spans="1:31" ht="15.75">
      <c r="A270" s="78">
        <v>267</v>
      </c>
      <c r="B270" s="79" t="s">
        <v>496</v>
      </c>
      <c r="C270" s="80" t="s">
        <v>985</v>
      </c>
      <c r="D270" s="32">
        <v>79</v>
      </c>
      <c r="E270" s="32">
        <v>86</v>
      </c>
      <c r="F270" s="13">
        <v>84</v>
      </c>
      <c r="G270" s="32">
        <v>60</v>
      </c>
      <c r="H270" s="76">
        <v>67</v>
      </c>
      <c r="I270" s="32"/>
      <c r="J270" s="13"/>
      <c r="K270" s="32"/>
      <c r="L270" s="32"/>
      <c r="M270" s="32"/>
      <c r="N270" s="171"/>
      <c r="O270" s="151"/>
      <c r="P270" s="32"/>
      <c r="Q270" s="104"/>
      <c r="R270" s="14"/>
      <c r="S270" s="110"/>
      <c r="T270" s="32"/>
      <c r="U270" s="32"/>
      <c r="V270" s="14">
        <v>82</v>
      </c>
      <c r="W270" s="32">
        <v>75</v>
      </c>
      <c r="X270" s="32"/>
      <c r="Y270" s="32"/>
      <c r="Z270" s="32"/>
      <c r="AA270" s="32"/>
      <c r="AB270" s="32"/>
      <c r="AC270" s="32"/>
      <c r="AD270" s="32"/>
      <c r="AE270" s="32"/>
    </row>
    <row r="271" spans="1:31" ht="15.75">
      <c r="A271" s="78">
        <v>268</v>
      </c>
      <c r="B271" s="79" t="s">
        <v>497</v>
      </c>
      <c r="C271" s="80" t="s">
        <v>985</v>
      </c>
      <c r="D271" s="32">
        <v>53</v>
      </c>
      <c r="E271" s="32">
        <v>55</v>
      </c>
      <c r="F271" s="13">
        <v>50</v>
      </c>
      <c r="G271" s="32">
        <v>57</v>
      </c>
      <c r="H271" s="76">
        <v>50</v>
      </c>
      <c r="I271" s="32"/>
      <c r="J271" s="13"/>
      <c r="K271" s="32"/>
      <c r="L271" s="32"/>
      <c r="M271" s="32"/>
      <c r="N271" s="171"/>
      <c r="O271" s="151"/>
      <c r="P271" s="32"/>
      <c r="Q271" s="104"/>
      <c r="R271" s="14"/>
      <c r="S271" s="110"/>
      <c r="T271" s="32"/>
      <c r="U271" s="32"/>
      <c r="V271" s="14">
        <v>54</v>
      </c>
      <c r="W271" s="32">
        <v>51</v>
      </c>
      <c r="X271" s="32"/>
      <c r="Y271" s="32"/>
      <c r="Z271" s="32"/>
      <c r="AA271" s="32"/>
      <c r="AB271" s="32"/>
      <c r="AC271" s="32"/>
      <c r="AD271" s="32"/>
      <c r="AE271" s="32"/>
    </row>
    <row r="272" spans="1:31" ht="15.75" customHeight="1">
      <c r="A272" s="78">
        <v>269</v>
      </c>
      <c r="B272" s="79" t="s">
        <v>874</v>
      </c>
      <c r="C272" s="80" t="s">
        <v>985</v>
      </c>
      <c r="D272" s="32">
        <v>88</v>
      </c>
      <c r="E272" s="32">
        <v>82</v>
      </c>
      <c r="F272" s="13">
        <v>93</v>
      </c>
      <c r="G272" s="32">
        <v>93</v>
      </c>
      <c r="H272" s="76">
        <v>87</v>
      </c>
      <c r="I272" s="32"/>
      <c r="J272" s="13"/>
      <c r="K272" s="32"/>
      <c r="L272" s="32"/>
      <c r="M272" s="32"/>
      <c r="N272" s="171"/>
      <c r="O272" s="151"/>
      <c r="P272" s="32"/>
      <c r="Q272" s="104"/>
      <c r="R272" s="14"/>
      <c r="S272" s="110"/>
      <c r="T272" s="32"/>
      <c r="U272" s="32"/>
      <c r="V272" s="14">
        <v>96</v>
      </c>
      <c r="W272" s="32">
        <v>80</v>
      </c>
      <c r="X272" s="32"/>
      <c r="Y272" s="32"/>
      <c r="Z272" s="32"/>
      <c r="AA272" s="32"/>
      <c r="AB272" s="32"/>
      <c r="AC272" s="32"/>
      <c r="AD272" s="32"/>
      <c r="AE272" s="32"/>
    </row>
    <row r="273" spans="1:31" ht="15.75">
      <c r="A273" s="78">
        <v>270</v>
      </c>
      <c r="B273" s="79" t="s">
        <v>875</v>
      </c>
      <c r="C273" s="80" t="s">
        <v>985</v>
      </c>
      <c r="D273" s="32">
        <v>73</v>
      </c>
      <c r="E273" s="32">
        <v>64</v>
      </c>
      <c r="F273" s="13">
        <v>66</v>
      </c>
      <c r="G273" s="32">
        <v>62</v>
      </c>
      <c r="H273" s="76">
        <v>69</v>
      </c>
      <c r="I273" s="32"/>
      <c r="J273" s="13"/>
      <c r="K273" s="32"/>
      <c r="L273" s="32"/>
      <c r="M273" s="32"/>
      <c r="N273" s="171"/>
      <c r="O273" s="151"/>
      <c r="P273" s="32"/>
      <c r="Q273" s="104"/>
      <c r="R273" s="14"/>
      <c r="S273" s="110"/>
      <c r="T273" s="32"/>
      <c r="U273" s="32"/>
      <c r="V273" s="14">
        <v>70</v>
      </c>
      <c r="W273" s="32">
        <v>75</v>
      </c>
      <c r="X273" s="32"/>
      <c r="Y273" s="32"/>
      <c r="Z273" s="32"/>
      <c r="AA273" s="32"/>
      <c r="AB273" s="32"/>
      <c r="AC273" s="32"/>
      <c r="AD273" s="32"/>
      <c r="AE273" s="32"/>
    </row>
    <row r="274" spans="1:31" ht="15.75">
      <c r="A274" s="78">
        <v>271</v>
      </c>
      <c r="B274" s="79" t="s">
        <v>498</v>
      </c>
      <c r="C274" s="80" t="s">
        <v>985</v>
      </c>
      <c r="D274" s="32">
        <v>98</v>
      </c>
      <c r="E274" s="32">
        <v>97</v>
      </c>
      <c r="F274" s="13">
        <v>85</v>
      </c>
      <c r="G274" s="32">
        <v>94</v>
      </c>
      <c r="H274" s="76">
        <v>96</v>
      </c>
      <c r="I274" s="32"/>
      <c r="J274" s="13"/>
      <c r="K274" s="32"/>
      <c r="L274" s="32"/>
      <c r="M274" s="32"/>
      <c r="N274" s="171"/>
      <c r="O274" s="151"/>
      <c r="P274" s="32"/>
      <c r="Q274" s="104"/>
      <c r="R274" s="14"/>
      <c r="S274" s="110"/>
      <c r="T274" s="32"/>
      <c r="U274" s="32"/>
      <c r="V274" s="14">
        <v>99</v>
      </c>
      <c r="W274" s="32">
        <v>97</v>
      </c>
      <c r="X274" s="32"/>
      <c r="Y274" s="32"/>
      <c r="Z274" s="32"/>
      <c r="AA274" s="32"/>
      <c r="AB274" s="32"/>
      <c r="AC274" s="32"/>
      <c r="AD274" s="32"/>
      <c r="AE274" s="32"/>
    </row>
    <row r="275" spans="1:31" ht="15.75">
      <c r="A275" s="78">
        <v>272</v>
      </c>
      <c r="B275" s="79" t="s">
        <v>876</v>
      </c>
      <c r="C275" s="80" t="s">
        <v>985</v>
      </c>
      <c r="D275" s="32">
        <v>89</v>
      </c>
      <c r="E275" s="32">
        <v>81</v>
      </c>
      <c r="F275" s="13">
        <v>75</v>
      </c>
      <c r="G275" s="32">
        <v>79</v>
      </c>
      <c r="H275" s="76">
        <v>77</v>
      </c>
      <c r="I275" s="32"/>
      <c r="J275" s="13"/>
      <c r="K275" s="32"/>
      <c r="L275" s="32"/>
      <c r="M275" s="32"/>
      <c r="N275" s="171"/>
      <c r="O275" s="151"/>
      <c r="P275" s="32"/>
      <c r="Q275" s="104"/>
      <c r="R275" s="14"/>
      <c r="S275" s="110"/>
      <c r="T275" s="32"/>
      <c r="U275" s="32"/>
      <c r="V275" s="14">
        <v>85</v>
      </c>
      <c r="W275" s="32">
        <v>93</v>
      </c>
      <c r="X275" s="32"/>
      <c r="Y275" s="32"/>
      <c r="Z275" s="32"/>
      <c r="AA275" s="32"/>
      <c r="AB275" s="32"/>
      <c r="AC275" s="32"/>
      <c r="AD275" s="32"/>
      <c r="AE275" s="32"/>
    </row>
    <row r="276" spans="1:31" ht="15.75" customHeight="1">
      <c r="A276" s="78">
        <v>273</v>
      </c>
      <c r="B276" s="79" t="s">
        <v>499</v>
      </c>
      <c r="C276" s="80" t="s">
        <v>985</v>
      </c>
      <c r="D276" s="32">
        <v>66</v>
      </c>
      <c r="E276" s="32">
        <v>62</v>
      </c>
      <c r="F276" s="13">
        <v>60</v>
      </c>
      <c r="G276" s="32">
        <v>61</v>
      </c>
      <c r="H276" s="76">
        <v>52</v>
      </c>
      <c r="I276" s="32"/>
      <c r="J276" s="13"/>
      <c r="K276" s="32"/>
      <c r="L276" s="32"/>
      <c r="M276" s="32"/>
      <c r="N276" s="171"/>
      <c r="O276" s="151"/>
      <c r="P276" s="32"/>
      <c r="Q276" s="104"/>
      <c r="R276" s="14"/>
      <c r="S276" s="110"/>
      <c r="T276" s="32"/>
      <c r="U276" s="32"/>
      <c r="V276" s="14">
        <v>65</v>
      </c>
      <c r="W276" s="32">
        <v>67</v>
      </c>
      <c r="X276" s="32"/>
      <c r="Y276" s="32"/>
      <c r="Z276" s="32"/>
      <c r="AA276" s="32"/>
      <c r="AB276" s="32"/>
      <c r="AC276" s="32"/>
      <c r="AD276" s="32"/>
      <c r="AE276" s="32"/>
    </row>
    <row r="277" spans="1:31" ht="15.75">
      <c r="A277" s="78">
        <v>274</v>
      </c>
      <c r="B277" s="79" t="s">
        <v>877</v>
      </c>
      <c r="C277" s="80" t="s">
        <v>985</v>
      </c>
      <c r="D277" s="32">
        <v>89</v>
      </c>
      <c r="E277" s="32">
        <v>78</v>
      </c>
      <c r="F277" s="13">
        <v>73</v>
      </c>
      <c r="G277" s="32">
        <v>84</v>
      </c>
      <c r="H277" s="76">
        <v>73</v>
      </c>
      <c r="I277" s="32"/>
      <c r="J277" s="13"/>
      <c r="K277" s="32"/>
      <c r="L277" s="32"/>
      <c r="M277" s="32"/>
      <c r="N277" s="171"/>
      <c r="O277" s="151"/>
      <c r="P277" s="32"/>
      <c r="Q277" s="104"/>
      <c r="R277" s="14"/>
      <c r="S277" s="110"/>
      <c r="T277" s="32"/>
      <c r="U277" s="32"/>
      <c r="V277" s="14">
        <v>88</v>
      </c>
      <c r="W277" s="32">
        <v>89</v>
      </c>
      <c r="X277" s="32"/>
      <c r="Y277" s="32"/>
      <c r="Z277" s="32"/>
      <c r="AA277" s="32"/>
      <c r="AB277" s="32"/>
      <c r="AC277" s="32"/>
      <c r="AD277" s="32"/>
      <c r="AE277" s="32"/>
    </row>
    <row r="278" spans="1:31" ht="15.75">
      <c r="A278" s="78">
        <v>275</v>
      </c>
      <c r="B278" s="79" t="s">
        <v>500</v>
      </c>
      <c r="C278" s="80" t="s">
        <v>985</v>
      </c>
      <c r="D278" s="32">
        <v>100</v>
      </c>
      <c r="E278" s="32">
        <v>98</v>
      </c>
      <c r="F278" s="13">
        <v>98</v>
      </c>
      <c r="G278" s="32">
        <v>90</v>
      </c>
      <c r="H278" s="76">
        <v>98</v>
      </c>
      <c r="I278" s="32"/>
      <c r="J278" s="13"/>
      <c r="K278" s="32"/>
      <c r="L278" s="32"/>
      <c r="M278" s="32"/>
      <c r="N278" s="171"/>
      <c r="O278" s="151"/>
      <c r="P278" s="32"/>
      <c r="Q278" s="104"/>
      <c r="R278" s="14"/>
      <c r="S278" s="110"/>
      <c r="T278" s="32"/>
      <c r="U278" s="32"/>
      <c r="V278" s="14">
        <v>100</v>
      </c>
      <c r="W278" s="32">
        <v>100</v>
      </c>
      <c r="X278" s="32"/>
      <c r="Y278" s="32"/>
      <c r="Z278" s="32"/>
      <c r="AA278" s="32"/>
      <c r="AB278" s="32"/>
      <c r="AC278" s="32"/>
      <c r="AD278" s="32"/>
      <c r="AE278" s="32"/>
    </row>
    <row r="279" spans="1:31" ht="15.75" customHeight="1">
      <c r="A279" s="78">
        <v>276</v>
      </c>
      <c r="B279" s="79" t="s">
        <v>501</v>
      </c>
      <c r="C279" s="80" t="s">
        <v>985</v>
      </c>
      <c r="D279" s="32">
        <v>68</v>
      </c>
      <c r="E279" s="32">
        <v>60</v>
      </c>
      <c r="F279" s="13">
        <v>50</v>
      </c>
      <c r="G279" s="32">
        <v>58</v>
      </c>
      <c r="H279" s="76">
        <v>57</v>
      </c>
      <c r="I279" s="32"/>
      <c r="J279" s="13"/>
      <c r="K279" s="32"/>
      <c r="L279" s="32"/>
      <c r="M279" s="32"/>
      <c r="N279" s="171"/>
      <c r="O279" s="151"/>
      <c r="P279" s="32"/>
      <c r="Q279" s="104"/>
      <c r="R279" s="14"/>
      <c r="S279" s="110"/>
      <c r="T279" s="32"/>
      <c r="U279" s="32"/>
      <c r="V279" s="14">
        <v>64</v>
      </c>
      <c r="W279" s="32">
        <v>71</v>
      </c>
      <c r="X279" s="32"/>
      <c r="Y279" s="32"/>
      <c r="Z279" s="32"/>
      <c r="AA279" s="32"/>
      <c r="AB279" s="32"/>
      <c r="AC279" s="32"/>
      <c r="AD279" s="32"/>
      <c r="AE279" s="32"/>
    </row>
    <row r="280" spans="1:31" ht="15.75">
      <c r="A280" s="78">
        <v>277</v>
      </c>
      <c r="B280" s="79" t="s">
        <v>502</v>
      </c>
      <c r="C280" s="80" t="s">
        <v>985</v>
      </c>
      <c r="D280" s="32">
        <v>91</v>
      </c>
      <c r="E280" s="32">
        <v>78</v>
      </c>
      <c r="F280" s="13">
        <v>74</v>
      </c>
      <c r="G280" s="32">
        <v>94</v>
      </c>
      <c r="H280" s="76">
        <v>85</v>
      </c>
      <c r="I280" s="32"/>
      <c r="J280" s="13"/>
      <c r="K280" s="32"/>
      <c r="L280" s="32"/>
      <c r="M280" s="32"/>
      <c r="N280" s="171"/>
      <c r="O280" s="151"/>
      <c r="P280" s="32"/>
      <c r="Q280" s="104"/>
      <c r="R280" s="14"/>
      <c r="S280" s="110"/>
      <c r="T280" s="32"/>
      <c r="U280" s="32"/>
      <c r="V280" s="14">
        <v>89</v>
      </c>
      <c r="W280" s="32">
        <v>93</v>
      </c>
      <c r="X280" s="32"/>
      <c r="Y280" s="32"/>
      <c r="Z280" s="32"/>
      <c r="AA280" s="32"/>
      <c r="AB280" s="32"/>
      <c r="AC280" s="32"/>
      <c r="AD280" s="32"/>
      <c r="AE280" s="32"/>
    </row>
    <row r="281" spans="1:31" ht="15.75">
      <c r="A281" s="78">
        <v>278</v>
      </c>
      <c r="B281" s="79" t="s">
        <v>503</v>
      </c>
      <c r="C281" s="80" t="s">
        <v>985</v>
      </c>
      <c r="D281" s="32">
        <v>72</v>
      </c>
      <c r="E281" s="32">
        <v>65</v>
      </c>
      <c r="F281" s="13">
        <v>59</v>
      </c>
      <c r="G281" s="32">
        <v>62</v>
      </c>
      <c r="H281" s="76">
        <v>73</v>
      </c>
      <c r="I281" s="32"/>
      <c r="J281" s="13"/>
      <c r="K281" s="32"/>
      <c r="L281" s="32"/>
      <c r="M281" s="32"/>
      <c r="N281" s="171"/>
      <c r="O281" s="151"/>
      <c r="P281" s="32"/>
      <c r="Q281" s="104"/>
      <c r="R281" s="14"/>
      <c r="S281" s="110"/>
      <c r="T281" s="32"/>
      <c r="U281" s="32"/>
      <c r="V281" s="14">
        <v>75</v>
      </c>
      <c r="W281" s="32">
        <v>69</v>
      </c>
      <c r="X281" s="32"/>
      <c r="Y281" s="32"/>
      <c r="Z281" s="32"/>
      <c r="AA281" s="32"/>
      <c r="AB281" s="32"/>
      <c r="AC281" s="32"/>
      <c r="AD281" s="32"/>
      <c r="AE281" s="32"/>
    </row>
    <row r="282" spans="1:31" ht="15.75">
      <c r="A282" s="78">
        <v>279</v>
      </c>
      <c r="B282" s="79" t="s">
        <v>504</v>
      </c>
      <c r="C282" s="80" t="s">
        <v>985</v>
      </c>
      <c r="D282" s="32">
        <v>79</v>
      </c>
      <c r="E282" s="32">
        <v>60</v>
      </c>
      <c r="F282" s="13">
        <v>88</v>
      </c>
      <c r="G282" s="32">
        <v>87</v>
      </c>
      <c r="H282" s="76">
        <v>76</v>
      </c>
      <c r="I282" s="32"/>
      <c r="J282" s="13"/>
      <c r="K282" s="32"/>
      <c r="L282" s="32"/>
      <c r="M282" s="32"/>
      <c r="N282" s="171"/>
      <c r="O282" s="151"/>
      <c r="P282" s="32"/>
      <c r="Q282" s="104"/>
      <c r="R282" s="14"/>
      <c r="S282" s="110"/>
      <c r="T282" s="32"/>
      <c r="U282" s="32"/>
      <c r="V282" s="14">
        <v>85</v>
      </c>
      <c r="W282" s="32">
        <v>73</v>
      </c>
      <c r="X282" s="32"/>
      <c r="Y282" s="32"/>
      <c r="Z282" s="32"/>
      <c r="AA282" s="32"/>
      <c r="AB282" s="32"/>
      <c r="AC282" s="32"/>
      <c r="AD282" s="32"/>
      <c r="AE282" s="32"/>
    </row>
    <row r="283" spans="1:31" ht="15.75">
      <c r="A283" s="78">
        <v>280</v>
      </c>
      <c r="B283" s="17" t="s">
        <v>505</v>
      </c>
      <c r="C283" s="80" t="s">
        <v>985</v>
      </c>
      <c r="D283" s="32">
        <v>83</v>
      </c>
      <c r="E283" s="32">
        <v>81</v>
      </c>
      <c r="F283" s="13">
        <v>62</v>
      </c>
      <c r="G283" s="32">
        <v>71</v>
      </c>
      <c r="H283" s="76">
        <v>72</v>
      </c>
      <c r="I283" s="32"/>
      <c r="J283" s="13"/>
      <c r="K283" s="32"/>
      <c r="L283" s="32"/>
      <c r="M283" s="32"/>
      <c r="N283" s="171"/>
      <c r="O283" s="151"/>
      <c r="P283" s="32"/>
      <c r="Q283" s="104"/>
      <c r="R283" s="14"/>
      <c r="S283" s="110"/>
      <c r="T283" s="32"/>
      <c r="U283" s="32"/>
      <c r="V283" s="14">
        <v>80</v>
      </c>
      <c r="W283" s="32">
        <v>85</v>
      </c>
      <c r="X283" s="32"/>
      <c r="Y283" s="32"/>
      <c r="Z283" s="32"/>
      <c r="AA283" s="32"/>
      <c r="AB283" s="32"/>
      <c r="AC283" s="32"/>
      <c r="AD283" s="32"/>
      <c r="AE283" s="32"/>
    </row>
    <row r="284" spans="1:31" ht="15.75">
      <c r="A284" s="78">
        <v>281</v>
      </c>
      <c r="B284" s="79" t="s">
        <v>506</v>
      </c>
      <c r="C284" s="80" t="s">
        <v>985</v>
      </c>
      <c r="D284" s="32">
        <v>83</v>
      </c>
      <c r="E284" s="32">
        <v>76</v>
      </c>
      <c r="F284" s="13">
        <v>50</v>
      </c>
      <c r="G284" s="32">
        <v>66</v>
      </c>
      <c r="H284" s="76">
        <v>77</v>
      </c>
      <c r="I284" s="32"/>
      <c r="J284" s="13"/>
      <c r="K284" s="32"/>
      <c r="L284" s="32"/>
      <c r="M284" s="32"/>
      <c r="N284" s="171"/>
      <c r="O284" s="151"/>
      <c r="P284" s="32"/>
      <c r="Q284" s="104"/>
      <c r="R284" s="14"/>
      <c r="S284" s="110"/>
      <c r="T284" s="32"/>
      <c r="U284" s="32"/>
      <c r="V284" s="14">
        <v>80</v>
      </c>
      <c r="W284" s="32">
        <v>85</v>
      </c>
      <c r="X284" s="32"/>
      <c r="Y284" s="32"/>
      <c r="Z284" s="32"/>
      <c r="AA284" s="32"/>
      <c r="AB284" s="32"/>
      <c r="AC284" s="32"/>
      <c r="AD284" s="32"/>
      <c r="AE284" s="32"/>
    </row>
    <row r="285" spans="1:31" ht="15.75">
      <c r="A285" s="78">
        <v>282</v>
      </c>
      <c r="B285" s="79" t="s">
        <v>507</v>
      </c>
      <c r="C285" s="80" t="s">
        <v>985</v>
      </c>
      <c r="D285" s="32">
        <v>82</v>
      </c>
      <c r="E285" s="32">
        <v>68</v>
      </c>
      <c r="F285" s="13">
        <v>97</v>
      </c>
      <c r="G285" s="32">
        <v>67</v>
      </c>
      <c r="H285" s="76">
        <v>80</v>
      </c>
      <c r="I285" s="32"/>
      <c r="J285" s="13"/>
      <c r="K285" s="32"/>
      <c r="L285" s="32"/>
      <c r="M285" s="32"/>
      <c r="N285" s="171"/>
      <c r="O285" s="151"/>
      <c r="P285" s="32"/>
      <c r="Q285" s="104"/>
      <c r="R285" s="14"/>
      <c r="S285" s="110"/>
      <c r="T285" s="32"/>
      <c r="U285" s="32"/>
      <c r="V285" s="14">
        <v>85</v>
      </c>
      <c r="W285" s="32">
        <v>78</v>
      </c>
      <c r="X285" s="32"/>
      <c r="Y285" s="32"/>
      <c r="Z285" s="32"/>
      <c r="AA285" s="32"/>
      <c r="AB285" s="32"/>
      <c r="AC285" s="32"/>
      <c r="AD285" s="32"/>
      <c r="AE285" s="32"/>
    </row>
    <row r="286" spans="1:31" ht="15.75">
      <c r="A286" s="78">
        <v>283</v>
      </c>
      <c r="B286" s="79" t="s">
        <v>508</v>
      </c>
      <c r="C286" s="80" t="s">
        <v>985</v>
      </c>
      <c r="D286" s="32">
        <v>60</v>
      </c>
      <c r="E286" s="32">
        <v>64</v>
      </c>
      <c r="F286" s="13">
        <v>52</v>
      </c>
      <c r="G286" s="32">
        <v>65</v>
      </c>
      <c r="H286" s="76">
        <v>67</v>
      </c>
      <c r="I286" s="32"/>
      <c r="J286" s="13"/>
      <c r="K286" s="32"/>
      <c r="L286" s="32"/>
      <c r="M286" s="32"/>
      <c r="N286" s="171"/>
      <c r="O286" s="151"/>
      <c r="P286" s="32"/>
      <c r="Q286" s="104"/>
      <c r="R286" s="14"/>
      <c r="S286" s="110"/>
      <c r="T286" s="32"/>
      <c r="U286" s="32"/>
      <c r="V286" s="14">
        <v>50</v>
      </c>
      <c r="W286" s="32">
        <v>69</v>
      </c>
      <c r="X286" s="32"/>
      <c r="Y286" s="32"/>
      <c r="Z286" s="32"/>
      <c r="AA286" s="32"/>
      <c r="AB286" s="32"/>
      <c r="AC286" s="32"/>
      <c r="AD286" s="32"/>
      <c r="AE286" s="32"/>
    </row>
    <row r="287" spans="1:31" ht="15.75">
      <c r="A287" s="78">
        <v>284</v>
      </c>
      <c r="B287" s="79" t="s">
        <v>878</v>
      </c>
      <c r="C287" s="80" t="s">
        <v>985</v>
      </c>
      <c r="D287" s="32">
        <v>96</v>
      </c>
      <c r="E287" s="32">
        <v>88</v>
      </c>
      <c r="F287" s="13">
        <v>94</v>
      </c>
      <c r="G287" s="32">
        <v>91</v>
      </c>
      <c r="H287" s="76">
        <v>88</v>
      </c>
      <c r="I287" s="32"/>
      <c r="J287" s="13"/>
      <c r="K287" s="32"/>
      <c r="L287" s="32"/>
      <c r="M287" s="32"/>
      <c r="N287" s="171"/>
      <c r="O287" s="151"/>
      <c r="P287" s="32"/>
      <c r="Q287" s="104"/>
      <c r="R287" s="14"/>
      <c r="S287" s="110"/>
      <c r="T287" s="32"/>
      <c r="U287" s="32"/>
      <c r="V287" s="14">
        <v>94</v>
      </c>
      <c r="W287" s="32">
        <v>98</v>
      </c>
      <c r="X287" s="32"/>
      <c r="Y287" s="32"/>
      <c r="Z287" s="32"/>
      <c r="AA287" s="32"/>
      <c r="AB287" s="32"/>
      <c r="AC287" s="32"/>
      <c r="AD287" s="32"/>
      <c r="AE287" s="32"/>
    </row>
    <row r="288" spans="1:31" ht="15.75" customHeight="1">
      <c r="A288" s="78">
        <v>285</v>
      </c>
      <c r="B288" s="79" t="s">
        <v>509</v>
      </c>
      <c r="C288" s="80" t="s">
        <v>985</v>
      </c>
      <c r="D288" s="32">
        <v>71</v>
      </c>
      <c r="E288" s="32">
        <v>72</v>
      </c>
      <c r="F288" s="13">
        <v>70</v>
      </c>
      <c r="G288" s="32">
        <v>64</v>
      </c>
      <c r="H288" s="76">
        <v>68</v>
      </c>
      <c r="I288" s="32"/>
      <c r="J288" s="13"/>
      <c r="K288" s="32"/>
      <c r="L288" s="32"/>
      <c r="M288" s="32"/>
      <c r="N288" s="171"/>
      <c r="O288" s="151"/>
      <c r="P288" s="32"/>
      <c r="Q288" s="104"/>
      <c r="R288" s="14"/>
      <c r="S288" s="110"/>
      <c r="T288" s="32"/>
      <c r="U288" s="32"/>
      <c r="V288" s="14">
        <v>60</v>
      </c>
      <c r="W288" s="32">
        <v>82</v>
      </c>
      <c r="X288" s="32"/>
      <c r="Y288" s="32"/>
      <c r="Z288" s="32"/>
      <c r="AA288" s="32"/>
      <c r="AB288" s="32"/>
      <c r="AC288" s="32"/>
      <c r="AD288" s="32"/>
      <c r="AE288" s="32"/>
    </row>
    <row r="289" spans="1:31" ht="15.75">
      <c r="A289" s="78">
        <v>286</v>
      </c>
      <c r="B289" s="79" t="s">
        <v>879</v>
      </c>
      <c r="C289" s="80" t="s">
        <v>985</v>
      </c>
      <c r="D289" s="32">
        <v>87</v>
      </c>
      <c r="E289" s="32">
        <v>84</v>
      </c>
      <c r="F289" s="13">
        <v>70</v>
      </c>
      <c r="G289" s="32">
        <v>64</v>
      </c>
      <c r="H289" s="76">
        <v>68</v>
      </c>
      <c r="I289" s="32"/>
      <c r="J289" s="13"/>
      <c r="K289" s="32"/>
      <c r="L289" s="32"/>
      <c r="M289" s="32"/>
      <c r="N289" s="171"/>
      <c r="O289" s="151"/>
      <c r="P289" s="32"/>
      <c r="Q289" s="104"/>
      <c r="R289" s="14"/>
      <c r="S289" s="110"/>
      <c r="T289" s="32"/>
      <c r="U289" s="32"/>
      <c r="V289" s="14">
        <v>80</v>
      </c>
      <c r="W289" s="32">
        <v>93</v>
      </c>
      <c r="X289" s="32"/>
      <c r="Y289" s="32"/>
      <c r="Z289" s="32"/>
      <c r="AA289" s="32"/>
      <c r="AB289" s="32"/>
      <c r="AC289" s="32"/>
      <c r="AD289" s="32"/>
      <c r="AE289" s="32"/>
    </row>
    <row r="290" spans="1:31" ht="15.75">
      <c r="A290" s="78">
        <v>287</v>
      </c>
      <c r="B290" s="79" t="s">
        <v>880</v>
      </c>
      <c r="C290" s="80" t="s">
        <v>985</v>
      </c>
      <c r="D290" s="32">
        <v>96</v>
      </c>
      <c r="E290" s="32">
        <v>95</v>
      </c>
      <c r="F290" s="13">
        <v>95</v>
      </c>
      <c r="G290" s="32">
        <v>82</v>
      </c>
      <c r="H290" s="76">
        <v>89</v>
      </c>
      <c r="I290" s="32"/>
      <c r="J290" s="13"/>
      <c r="K290" s="32"/>
      <c r="L290" s="32"/>
      <c r="M290" s="32"/>
      <c r="N290" s="171"/>
      <c r="O290" s="151"/>
      <c r="P290" s="32"/>
      <c r="Q290" s="104"/>
      <c r="R290" s="14"/>
      <c r="S290" s="110"/>
      <c r="T290" s="32"/>
      <c r="U290" s="32"/>
      <c r="V290" s="14">
        <v>99</v>
      </c>
      <c r="W290" s="32">
        <v>93</v>
      </c>
      <c r="X290" s="32"/>
      <c r="Y290" s="32"/>
      <c r="Z290" s="32"/>
      <c r="AA290" s="32"/>
      <c r="AB290" s="32"/>
      <c r="AC290" s="32"/>
      <c r="AD290" s="32"/>
      <c r="AE290" s="32"/>
    </row>
    <row r="291" spans="1:31" ht="15.75">
      <c r="A291" s="78">
        <v>288</v>
      </c>
      <c r="B291" s="79" t="s">
        <v>510</v>
      </c>
      <c r="C291" s="80" t="s">
        <v>985</v>
      </c>
      <c r="D291" s="32">
        <v>81</v>
      </c>
      <c r="E291" s="32">
        <v>84</v>
      </c>
      <c r="F291" s="13">
        <v>86</v>
      </c>
      <c r="G291" s="32">
        <v>77</v>
      </c>
      <c r="H291" s="76">
        <v>85</v>
      </c>
      <c r="I291" s="32"/>
      <c r="J291" s="13"/>
      <c r="K291" s="32"/>
      <c r="L291" s="32"/>
      <c r="M291" s="32"/>
      <c r="N291" s="171"/>
      <c r="O291" s="151"/>
      <c r="P291" s="32"/>
      <c r="Q291" s="104"/>
      <c r="R291" s="14"/>
      <c r="S291" s="110"/>
      <c r="T291" s="32"/>
      <c r="U291" s="32"/>
      <c r="V291" s="14">
        <v>80</v>
      </c>
      <c r="W291" s="32">
        <v>82</v>
      </c>
      <c r="X291" s="32"/>
      <c r="Y291" s="32"/>
      <c r="Z291" s="32"/>
      <c r="AA291" s="32"/>
      <c r="AB291" s="32"/>
      <c r="AC291" s="32"/>
      <c r="AD291" s="32"/>
      <c r="AE291" s="32"/>
    </row>
    <row r="292" spans="1:31" ht="15.75">
      <c r="A292" s="78">
        <v>289</v>
      </c>
      <c r="B292" s="79" t="s">
        <v>511</v>
      </c>
      <c r="C292" s="80" t="s">
        <v>985</v>
      </c>
      <c r="D292" s="32">
        <v>99</v>
      </c>
      <c r="E292" s="32">
        <v>95</v>
      </c>
      <c r="F292" s="13">
        <v>95</v>
      </c>
      <c r="G292" s="32">
        <v>89</v>
      </c>
      <c r="H292" s="76">
        <v>96</v>
      </c>
      <c r="I292" s="32"/>
      <c r="J292" s="13"/>
      <c r="K292" s="32"/>
      <c r="L292" s="32"/>
      <c r="M292" s="32"/>
      <c r="N292" s="171"/>
      <c r="O292" s="151"/>
      <c r="P292" s="32"/>
      <c r="Q292" s="104"/>
      <c r="R292" s="14"/>
      <c r="S292" s="110"/>
      <c r="T292" s="32"/>
      <c r="U292" s="32"/>
      <c r="V292" s="14">
        <v>100</v>
      </c>
      <c r="W292" s="32">
        <v>97</v>
      </c>
      <c r="X292" s="32"/>
      <c r="Y292" s="32"/>
      <c r="Z292" s="32"/>
      <c r="AA292" s="32"/>
      <c r="AB292" s="32"/>
      <c r="AC292" s="32"/>
      <c r="AD292" s="32"/>
      <c r="AE292" s="32"/>
    </row>
    <row r="293" spans="1:31" ht="15.75" customHeight="1">
      <c r="A293" s="78">
        <v>290</v>
      </c>
      <c r="B293" s="79" t="s">
        <v>512</v>
      </c>
      <c r="C293" s="80" t="s">
        <v>985</v>
      </c>
      <c r="D293" s="32">
        <v>99</v>
      </c>
      <c r="E293" s="32">
        <v>95</v>
      </c>
      <c r="F293" s="13">
        <v>96</v>
      </c>
      <c r="G293" s="32">
        <v>96</v>
      </c>
      <c r="H293" s="76">
        <v>90</v>
      </c>
      <c r="I293" s="32"/>
      <c r="J293" s="13"/>
      <c r="K293" s="32"/>
      <c r="L293" s="32"/>
      <c r="M293" s="32"/>
      <c r="N293" s="171"/>
      <c r="O293" s="151"/>
      <c r="P293" s="32"/>
      <c r="Q293" s="104"/>
      <c r="R293" s="14"/>
      <c r="S293" s="110"/>
      <c r="T293" s="32"/>
      <c r="U293" s="32"/>
      <c r="V293" s="14">
        <v>98</v>
      </c>
      <c r="W293" s="32">
        <v>100</v>
      </c>
      <c r="X293" s="32"/>
      <c r="Y293" s="32"/>
      <c r="Z293" s="32"/>
      <c r="AA293" s="32"/>
      <c r="AB293" s="32"/>
      <c r="AC293" s="32"/>
      <c r="AD293" s="32"/>
      <c r="AE293" s="32"/>
    </row>
    <row r="294" spans="1:31" s="145" customFormat="1" ht="15.75" customHeight="1">
      <c r="A294" s="87" t="s">
        <v>44</v>
      </c>
      <c r="B294" s="88" t="s">
        <v>42</v>
      </c>
      <c r="C294" s="87" t="s">
        <v>971</v>
      </c>
      <c r="D294" s="87" t="s">
        <v>1038</v>
      </c>
      <c r="E294" s="87" t="s">
        <v>1039</v>
      </c>
      <c r="F294" s="87" t="s">
        <v>1040</v>
      </c>
      <c r="G294" s="87" t="s">
        <v>406</v>
      </c>
      <c r="H294" s="89" t="s">
        <v>1034</v>
      </c>
      <c r="I294" s="87" t="s">
        <v>553</v>
      </c>
      <c r="J294" s="87" t="s">
        <v>603</v>
      </c>
      <c r="K294" s="87" t="s">
        <v>1035</v>
      </c>
      <c r="L294" s="87" t="s">
        <v>1036</v>
      </c>
      <c r="M294" s="87"/>
      <c r="N294" s="87"/>
      <c r="O294" s="87"/>
      <c r="P294" s="87"/>
      <c r="Q294" s="103"/>
      <c r="R294" s="87"/>
      <c r="S294" s="109"/>
      <c r="T294" s="87"/>
      <c r="U294" s="87"/>
      <c r="V294" s="87"/>
      <c r="W294" s="87"/>
      <c r="X294" s="87"/>
      <c r="Y294" s="87"/>
      <c r="Z294" s="87"/>
      <c r="AA294" s="87" t="s">
        <v>1006</v>
      </c>
      <c r="AB294" s="87" t="s">
        <v>1008</v>
      </c>
      <c r="AC294" s="87" t="s">
        <v>1007</v>
      </c>
      <c r="AD294" s="87" t="s">
        <v>1009</v>
      </c>
      <c r="AE294" s="87"/>
    </row>
    <row r="295" spans="1:31" s="125" customFormat="1" ht="15.75">
      <c r="A295" s="118">
        <v>292</v>
      </c>
      <c r="B295" s="119" t="s">
        <v>988</v>
      </c>
      <c r="C295" s="127" t="s">
        <v>987</v>
      </c>
      <c r="D295" s="118"/>
      <c r="E295" s="118"/>
      <c r="F295" s="118"/>
      <c r="G295" s="118"/>
      <c r="H295" s="121"/>
      <c r="I295" s="118"/>
      <c r="J295" s="118"/>
      <c r="K295" s="118"/>
      <c r="L295" s="118"/>
      <c r="M295" s="118"/>
      <c r="N295" s="138"/>
      <c r="O295" s="118"/>
      <c r="P295" s="118"/>
      <c r="Q295" s="122"/>
      <c r="R295" s="118"/>
      <c r="S295" s="123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</row>
    <row r="296" spans="1:31" ht="15.75">
      <c r="A296" s="78">
        <v>293</v>
      </c>
      <c r="B296" s="79" t="s">
        <v>299</v>
      </c>
      <c r="C296" s="80" t="s">
        <v>987</v>
      </c>
      <c r="D296" s="75">
        <v>79</v>
      </c>
      <c r="E296" s="75">
        <v>71</v>
      </c>
      <c r="F296" s="75">
        <v>54</v>
      </c>
      <c r="G296" s="85">
        <v>50</v>
      </c>
      <c r="H296" s="85">
        <v>56</v>
      </c>
      <c r="I296" s="75"/>
      <c r="J296" s="75"/>
      <c r="K296" s="32"/>
      <c r="L296" s="75"/>
      <c r="M296" s="75"/>
      <c r="N296" s="75"/>
      <c r="O296" s="151"/>
      <c r="P296" s="147"/>
      <c r="Q296" s="102"/>
      <c r="R296" s="75"/>
      <c r="S296" s="110"/>
      <c r="T296" s="75"/>
      <c r="U296" s="75">
        <v>17</v>
      </c>
      <c r="V296" s="75">
        <v>26</v>
      </c>
      <c r="W296" s="32"/>
      <c r="X296" s="32"/>
      <c r="Y296" s="32"/>
      <c r="Z296" s="32"/>
      <c r="AA296" s="32"/>
      <c r="AB296" s="32"/>
      <c r="AC296" s="32"/>
      <c r="AD296" s="32"/>
      <c r="AE296" s="32"/>
    </row>
    <row r="297" spans="1:31" ht="15.75" customHeight="1">
      <c r="A297" s="78">
        <v>294</v>
      </c>
      <c r="B297" s="79" t="s">
        <v>300</v>
      </c>
      <c r="C297" s="80" t="s">
        <v>987</v>
      </c>
      <c r="D297" s="75">
        <v>88</v>
      </c>
      <c r="E297" s="75">
        <v>82</v>
      </c>
      <c r="F297" s="75">
        <v>64</v>
      </c>
      <c r="G297" s="85">
        <v>65</v>
      </c>
      <c r="H297" s="85">
        <v>70</v>
      </c>
      <c r="I297" s="75"/>
      <c r="J297" s="75"/>
      <c r="K297" s="32"/>
      <c r="L297" s="75"/>
      <c r="M297" s="75"/>
      <c r="N297" s="75"/>
      <c r="O297" s="151"/>
      <c r="P297" s="147"/>
      <c r="Q297" s="102"/>
      <c r="R297" s="75"/>
      <c r="S297" s="110"/>
      <c r="T297" s="75"/>
      <c r="U297" s="75">
        <v>9</v>
      </c>
      <c r="V297" s="75">
        <v>18</v>
      </c>
      <c r="W297" s="32"/>
      <c r="X297" s="32"/>
      <c r="Y297" s="32"/>
      <c r="Z297" s="32"/>
      <c r="AA297" s="32"/>
      <c r="AB297" s="32"/>
      <c r="AC297" s="32"/>
      <c r="AD297" s="32"/>
      <c r="AE297" s="32"/>
    </row>
    <row r="298" spans="1:31" ht="15.75">
      <c r="A298" s="78">
        <v>295</v>
      </c>
      <c r="B298" s="79" t="s">
        <v>301</v>
      </c>
      <c r="C298" s="80" t="s">
        <v>987</v>
      </c>
      <c r="D298" s="75">
        <v>76</v>
      </c>
      <c r="E298" s="75">
        <v>80</v>
      </c>
      <c r="F298" s="75">
        <v>70</v>
      </c>
      <c r="G298" s="85">
        <v>56</v>
      </c>
      <c r="H298" s="85">
        <v>59</v>
      </c>
      <c r="I298" s="75"/>
      <c r="J298" s="75"/>
      <c r="K298" s="32"/>
      <c r="L298" s="75"/>
      <c r="M298" s="75"/>
      <c r="N298" s="75"/>
      <c r="O298" s="151"/>
      <c r="P298" s="147"/>
      <c r="Q298" s="102"/>
      <c r="R298" s="75"/>
      <c r="S298" s="110"/>
      <c r="T298" s="75"/>
      <c r="U298" s="75">
        <v>17</v>
      </c>
      <c r="V298" s="75">
        <v>26</v>
      </c>
      <c r="W298" s="32"/>
      <c r="X298" s="32"/>
      <c r="Y298" s="32"/>
      <c r="Z298" s="32"/>
      <c r="AA298" s="32"/>
      <c r="AB298" s="32"/>
      <c r="AC298" s="32"/>
      <c r="AD298" s="32"/>
      <c r="AE298" s="32"/>
    </row>
    <row r="299" spans="1:31" ht="15.75">
      <c r="A299" s="78">
        <v>296</v>
      </c>
      <c r="B299" s="79" t="s">
        <v>302</v>
      </c>
      <c r="C299" s="80" t="s">
        <v>987</v>
      </c>
      <c r="D299" s="75">
        <v>94</v>
      </c>
      <c r="E299" s="75">
        <v>87</v>
      </c>
      <c r="F299" s="75">
        <v>91</v>
      </c>
      <c r="G299" s="85">
        <v>87</v>
      </c>
      <c r="H299" s="85">
        <v>83</v>
      </c>
      <c r="I299" s="75"/>
      <c r="J299" s="75"/>
      <c r="K299" s="32"/>
      <c r="L299" s="75"/>
      <c r="M299" s="75"/>
      <c r="N299" s="75"/>
      <c r="O299" s="151"/>
      <c r="P299" s="147"/>
      <c r="Q299" s="102"/>
      <c r="R299" s="75"/>
      <c r="S299" s="110"/>
      <c r="T299" s="75"/>
      <c r="U299" s="75">
        <v>5</v>
      </c>
      <c r="V299" s="75">
        <v>4</v>
      </c>
      <c r="W299" s="32"/>
      <c r="X299" s="32"/>
      <c r="Y299" s="32"/>
      <c r="Z299" s="32"/>
      <c r="AA299" s="32"/>
      <c r="AB299" s="32"/>
      <c r="AC299" s="32"/>
      <c r="AD299" s="32"/>
      <c r="AE299" s="32"/>
    </row>
    <row r="300" spans="1:31" ht="15.75">
      <c r="A300" s="78">
        <v>297</v>
      </c>
      <c r="B300" s="79" t="s">
        <v>303</v>
      </c>
      <c r="C300" s="80" t="s">
        <v>987</v>
      </c>
      <c r="D300" s="75">
        <v>88</v>
      </c>
      <c r="E300" s="75">
        <v>86</v>
      </c>
      <c r="F300" s="75">
        <v>94</v>
      </c>
      <c r="G300" s="85">
        <v>84</v>
      </c>
      <c r="H300" s="85">
        <v>90</v>
      </c>
      <c r="I300" s="75"/>
      <c r="J300" s="75"/>
      <c r="K300" s="32"/>
      <c r="L300" s="75"/>
      <c r="M300" s="75"/>
      <c r="N300" s="75"/>
      <c r="O300" s="151"/>
      <c r="P300" s="147"/>
      <c r="Q300" s="102"/>
      <c r="R300" s="75"/>
      <c r="S300" s="110"/>
      <c r="T300" s="75"/>
      <c r="U300" s="75">
        <v>1</v>
      </c>
      <c r="V300" s="75">
        <v>7</v>
      </c>
      <c r="W300" s="32"/>
      <c r="X300" s="32"/>
      <c r="Y300" s="32"/>
      <c r="Z300" s="32"/>
      <c r="AA300" s="32"/>
      <c r="AB300" s="32"/>
      <c r="AC300" s="32"/>
      <c r="AD300" s="32"/>
      <c r="AE300" s="32"/>
    </row>
    <row r="301" spans="1:31" ht="15.75" customHeight="1">
      <c r="A301" s="78">
        <v>298</v>
      </c>
      <c r="B301" s="79" t="s">
        <v>304</v>
      </c>
      <c r="C301" s="80" t="s">
        <v>987</v>
      </c>
      <c r="D301" s="75">
        <v>88</v>
      </c>
      <c r="E301" s="75">
        <v>92</v>
      </c>
      <c r="F301" s="75">
        <v>87</v>
      </c>
      <c r="G301" s="75">
        <v>69</v>
      </c>
      <c r="H301" s="75">
        <v>71</v>
      </c>
      <c r="I301" s="75"/>
      <c r="J301" s="75"/>
      <c r="K301" s="32"/>
      <c r="L301" s="75"/>
      <c r="M301" s="75"/>
      <c r="N301" s="75"/>
      <c r="O301" s="151"/>
      <c r="P301" s="147"/>
      <c r="Q301" s="102"/>
      <c r="R301" s="75"/>
      <c r="S301" s="110"/>
      <c r="T301" s="75"/>
      <c r="U301" s="75">
        <v>4</v>
      </c>
      <c r="V301" s="75">
        <v>4</v>
      </c>
      <c r="W301" s="32"/>
      <c r="X301" s="32"/>
      <c r="Y301" s="32"/>
      <c r="Z301" s="32"/>
      <c r="AA301" s="32"/>
      <c r="AB301" s="32"/>
      <c r="AC301" s="32"/>
      <c r="AD301" s="32"/>
      <c r="AE301" s="32"/>
    </row>
    <row r="302" spans="1:31" ht="15.75">
      <c r="A302" s="78">
        <v>299</v>
      </c>
      <c r="B302" s="79" t="s">
        <v>305</v>
      </c>
      <c r="C302" s="80" t="s">
        <v>987</v>
      </c>
      <c r="D302" s="75">
        <v>90</v>
      </c>
      <c r="E302" s="75">
        <v>90</v>
      </c>
      <c r="F302" s="75">
        <v>72</v>
      </c>
      <c r="G302" s="75">
        <v>67</v>
      </c>
      <c r="H302" s="75">
        <v>86</v>
      </c>
      <c r="I302" s="75"/>
      <c r="J302" s="75"/>
      <c r="K302" s="32"/>
      <c r="L302" s="75"/>
      <c r="M302" s="75"/>
      <c r="N302" s="75"/>
      <c r="O302" s="151"/>
      <c r="P302" s="147"/>
      <c r="Q302" s="102"/>
      <c r="R302" s="75"/>
      <c r="S302" s="110"/>
      <c r="T302" s="75"/>
      <c r="U302" s="75">
        <v>9</v>
      </c>
      <c r="V302" s="75">
        <v>4</v>
      </c>
      <c r="W302" s="32"/>
      <c r="X302" s="32"/>
      <c r="Y302" s="32"/>
      <c r="Z302" s="32"/>
      <c r="AA302" s="32"/>
      <c r="AB302" s="32"/>
      <c r="AC302" s="32"/>
      <c r="AD302" s="32"/>
      <c r="AE302" s="32"/>
    </row>
    <row r="303" spans="1:31" ht="15.75">
      <c r="A303" s="78">
        <v>300</v>
      </c>
      <c r="B303" s="79" t="s">
        <v>881</v>
      </c>
      <c r="C303" s="80" t="s">
        <v>987</v>
      </c>
      <c r="D303" s="75">
        <v>83</v>
      </c>
      <c r="E303" s="75">
        <v>71</v>
      </c>
      <c r="F303" s="75">
        <v>68</v>
      </c>
      <c r="G303" s="36">
        <v>62</v>
      </c>
      <c r="H303" s="75">
        <v>58</v>
      </c>
      <c r="I303" s="75"/>
      <c r="J303" s="75"/>
      <c r="K303" s="32"/>
      <c r="L303" s="75"/>
      <c r="M303" s="75"/>
      <c r="N303" s="75"/>
      <c r="O303" s="151"/>
      <c r="P303" s="147"/>
      <c r="Q303" s="102"/>
      <c r="R303" s="75"/>
      <c r="S303" s="110"/>
      <c r="T303" s="75"/>
      <c r="U303" s="75">
        <v>28</v>
      </c>
      <c r="V303" s="75">
        <v>29</v>
      </c>
      <c r="W303" s="32"/>
      <c r="X303" s="32"/>
      <c r="Y303" s="32"/>
      <c r="Z303" s="32"/>
      <c r="AA303" s="32"/>
      <c r="AB303" s="32"/>
      <c r="AC303" s="32"/>
      <c r="AD303" s="32"/>
      <c r="AE303" s="32"/>
    </row>
    <row r="304" spans="1:31" ht="15.75">
      <c r="A304" s="78">
        <v>301</v>
      </c>
      <c r="B304" s="79" t="s">
        <v>306</v>
      </c>
      <c r="C304" s="80" t="s">
        <v>987</v>
      </c>
      <c r="D304" s="75">
        <v>70</v>
      </c>
      <c r="E304" s="75">
        <v>84</v>
      </c>
      <c r="F304" s="75">
        <v>58</v>
      </c>
      <c r="G304" s="75">
        <v>52</v>
      </c>
      <c r="H304" s="75">
        <v>59</v>
      </c>
      <c r="I304" s="75"/>
      <c r="J304" s="75"/>
      <c r="K304" s="32"/>
      <c r="L304" s="75"/>
      <c r="M304" s="75"/>
      <c r="N304" s="75"/>
      <c r="O304" s="151"/>
      <c r="P304" s="147"/>
      <c r="Q304" s="102"/>
      <c r="R304" s="75"/>
      <c r="S304" s="110"/>
      <c r="T304" s="75"/>
      <c r="U304" s="75">
        <v>14</v>
      </c>
      <c r="V304" s="75">
        <v>18</v>
      </c>
      <c r="W304" s="32"/>
      <c r="X304" s="32"/>
      <c r="Y304" s="32"/>
      <c r="Z304" s="32"/>
      <c r="AA304" s="32"/>
      <c r="AB304" s="32"/>
      <c r="AC304" s="32"/>
      <c r="AD304" s="32"/>
      <c r="AE304" s="32"/>
    </row>
    <row r="305" spans="1:31" ht="15.75">
      <c r="A305" s="78">
        <v>302</v>
      </c>
      <c r="B305" s="79" t="s">
        <v>307</v>
      </c>
      <c r="C305" s="80" t="s">
        <v>987</v>
      </c>
      <c r="D305" s="75">
        <v>86</v>
      </c>
      <c r="E305" s="75">
        <v>89</v>
      </c>
      <c r="F305" s="75">
        <v>88</v>
      </c>
      <c r="G305" s="75">
        <v>65</v>
      </c>
      <c r="H305" s="75">
        <v>84</v>
      </c>
      <c r="I305" s="75"/>
      <c r="J305" s="75"/>
      <c r="K305" s="32"/>
      <c r="L305" s="75"/>
      <c r="M305" s="75"/>
      <c r="N305" s="75"/>
      <c r="O305" s="151"/>
      <c r="P305" s="147"/>
      <c r="Q305" s="102"/>
      <c r="R305" s="75"/>
      <c r="S305" s="110"/>
      <c r="T305" s="75"/>
      <c r="U305" s="75">
        <v>5</v>
      </c>
      <c r="V305" s="75">
        <v>24</v>
      </c>
      <c r="W305" s="32"/>
      <c r="X305" s="32"/>
      <c r="Y305" s="32"/>
      <c r="Z305" s="32"/>
      <c r="AA305" s="32"/>
      <c r="AB305" s="32"/>
      <c r="AC305" s="32"/>
      <c r="AD305" s="32"/>
      <c r="AE305" s="32"/>
    </row>
    <row r="306" spans="1:31" ht="15.75">
      <c r="A306" s="78">
        <v>303</v>
      </c>
      <c r="B306" s="79" t="s">
        <v>882</v>
      </c>
      <c r="C306" s="80" t="s">
        <v>987</v>
      </c>
      <c r="D306" s="75">
        <v>75</v>
      </c>
      <c r="E306" s="75">
        <v>84</v>
      </c>
      <c r="F306" s="75">
        <v>96</v>
      </c>
      <c r="G306" s="36">
        <v>71</v>
      </c>
      <c r="H306" s="75">
        <v>75</v>
      </c>
      <c r="I306" s="75"/>
      <c r="J306" s="75"/>
      <c r="K306" s="32"/>
      <c r="L306" s="75"/>
      <c r="M306" s="75"/>
      <c r="N306" s="75"/>
      <c r="O306" s="151"/>
      <c r="P306" s="147"/>
      <c r="Q306" s="102"/>
      <c r="R306" s="75"/>
      <c r="S306" s="110"/>
      <c r="T306" s="75"/>
      <c r="U306" s="75">
        <v>28</v>
      </c>
      <c r="V306" s="75">
        <v>14</v>
      </c>
      <c r="W306" s="32"/>
      <c r="X306" s="32"/>
      <c r="Y306" s="32"/>
      <c r="Z306" s="32"/>
      <c r="AA306" s="32"/>
      <c r="AB306" s="32"/>
      <c r="AC306" s="32"/>
      <c r="AD306" s="32"/>
      <c r="AE306" s="32"/>
    </row>
    <row r="307" spans="1:31" ht="15.75">
      <c r="A307" s="78">
        <v>304</v>
      </c>
      <c r="B307" s="79" t="s">
        <v>308</v>
      </c>
      <c r="C307" s="80" t="s">
        <v>987</v>
      </c>
      <c r="D307" s="75">
        <v>91</v>
      </c>
      <c r="E307" s="75">
        <v>81</v>
      </c>
      <c r="F307" s="75">
        <v>89</v>
      </c>
      <c r="G307" s="75">
        <v>70</v>
      </c>
      <c r="H307" s="75">
        <v>69</v>
      </c>
      <c r="I307" s="75"/>
      <c r="J307" s="75"/>
      <c r="K307" s="32"/>
      <c r="L307" s="75"/>
      <c r="M307" s="75"/>
      <c r="N307" s="75"/>
      <c r="O307" s="151"/>
      <c r="P307" s="147"/>
      <c r="Q307" s="102"/>
      <c r="R307" s="75"/>
      <c r="S307" s="110"/>
      <c r="T307" s="75"/>
      <c r="U307" s="75">
        <v>5</v>
      </c>
      <c r="V307" s="75">
        <v>14</v>
      </c>
      <c r="W307" s="32"/>
      <c r="X307" s="32"/>
      <c r="Y307" s="32"/>
      <c r="Z307" s="32"/>
      <c r="AA307" s="32"/>
      <c r="AB307" s="32"/>
      <c r="AC307" s="32"/>
      <c r="AD307" s="32"/>
      <c r="AE307" s="32"/>
    </row>
    <row r="308" spans="1:31" ht="15.75" customHeight="1">
      <c r="A308" s="78">
        <v>305</v>
      </c>
      <c r="B308" s="79" t="s">
        <v>883</v>
      </c>
      <c r="C308" s="80" t="s">
        <v>987</v>
      </c>
      <c r="D308" s="75">
        <v>99</v>
      </c>
      <c r="E308" s="75">
        <v>97</v>
      </c>
      <c r="F308" s="75">
        <v>99</v>
      </c>
      <c r="G308" s="75">
        <v>94</v>
      </c>
      <c r="H308" s="75">
        <v>96</v>
      </c>
      <c r="I308" s="75"/>
      <c r="J308" s="75"/>
      <c r="K308" s="32"/>
      <c r="L308" s="75"/>
      <c r="M308" s="75"/>
      <c r="N308" s="75"/>
      <c r="O308" s="151"/>
      <c r="P308" s="147"/>
      <c r="Q308" s="102"/>
      <c r="R308" s="75"/>
      <c r="S308" s="110"/>
      <c r="T308" s="75"/>
      <c r="U308" s="75">
        <v>28</v>
      </c>
      <c r="V308" s="75">
        <v>1</v>
      </c>
      <c r="W308" s="32"/>
      <c r="X308" s="32"/>
      <c r="Y308" s="32"/>
      <c r="Z308" s="32"/>
      <c r="AA308" s="32"/>
      <c r="AB308" s="32"/>
      <c r="AC308" s="32"/>
      <c r="AD308" s="32"/>
      <c r="AE308" s="32"/>
    </row>
    <row r="309" spans="1:31" ht="15.75">
      <c r="A309" s="78">
        <v>306</v>
      </c>
      <c r="B309" s="79" t="s">
        <v>884</v>
      </c>
      <c r="C309" s="80" t="s">
        <v>987</v>
      </c>
      <c r="D309" s="75">
        <v>87</v>
      </c>
      <c r="E309" s="75">
        <v>87</v>
      </c>
      <c r="F309" s="75">
        <v>75</v>
      </c>
      <c r="G309" s="75">
        <v>70</v>
      </c>
      <c r="H309" s="75">
        <v>67</v>
      </c>
      <c r="I309" s="75"/>
      <c r="J309" s="75"/>
      <c r="K309" s="32"/>
      <c r="L309" s="75"/>
      <c r="M309" s="75"/>
      <c r="N309" s="75"/>
      <c r="O309" s="151"/>
      <c r="P309" s="147"/>
      <c r="Q309" s="102"/>
      <c r="R309" s="75"/>
      <c r="S309" s="110"/>
      <c r="T309" s="75"/>
      <c r="U309" s="75">
        <v>28</v>
      </c>
      <c r="V309" s="75">
        <v>24</v>
      </c>
      <c r="W309" s="32"/>
      <c r="X309" s="32"/>
      <c r="Y309" s="32"/>
      <c r="Z309" s="32"/>
      <c r="AA309" s="32"/>
      <c r="AB309" s="32"/>
      <c r="AC309" s="32"/>
      <c r="AD309" s="32"/>
      <c r="AE309" s="32"/>
    </row>
    <row r="310" spans="1:31" ht="15.75">
      <c r="A310" s="78">
        <v>307</v>
      </c>
      <c r="B310" s="79" t="s">
        <v>309</v>
      </c>
      <c r="C310" s="80" t="s">
        <v>987</v>
      </c>
      <c r="D310" s="75">
        <v>96</v>
      </c>
      <c r="E310" s="75">
        <v>86</v>
      </c>
      <c r="F310" s="75">
        <v>90</v>
      </c>
      <c r="G310" s="75">
        <v>74</v>
      </c>
      <c r="H310" s="75">
        <v>79</v>
      </c>
      <c r="I310" s="75"/>
      <c r="J310" s="75"/>
      <c r="K310" s="32"/>
      <c r="L310" s="75"/>
      <c r="M310" s="75"/>
      <c r="N310" s="75"/>
      <c r="O310" s="151"/>
      <c r="P310" s="147"/>
      <c r="Q310" s="102"/>
      <c r="R310" s="75"/>
      <c r="S310" s="110"/>
      <c r="T310" s="75"/>
      <c r="U310" s="75">
        <v>1</v>
      </c>
      <c r="V310" s="75">
        <v>10</v>
      </c>
      <c r="W310" s="32"/>
      <c r="X310" s="32"/>
      <c r="Y310" s="32"/>
      <c r="Z310" s="32"/>
      <c r="AA310" s="32"/>
      <c r="AB310" s="32"/>
      <c r="AC310" s="32"/>
      <c r="AD310" s="32"/>
      <c r="AE310" s="32"/>
    </row>
    <row r="311" spans="1:31" ht="15.75" customHeight="1">
      <c r="A311" s="78">
        <v>308</v>
      </c>
      <c r="B311" s="79" t="s">
        <v>885</v>
      </c>
      <c r="C311" s="80" t="s">
        <v>987</v>
      </c>
      <c r="D311" s="75">
        <v>98</v>
      </c>
      <c r="E311" s="75">
        <v>90</v>
      </c>
      <c r="F311" s="75">
        <v>97</v>
      </c>
      <c r="G311" s="75">
        <v>95</v>
      </c>
      <c r="H311" s="75">
        <v>96</v>
      </c>
      <c r="I311" s="75"/>
      <c r="J311" s="75"/>
      <c r="K311" s="32"/>
      <c r="L311" s="75"/>
      <c r="M311" s="75"/>
      <c r="N311" s="75"/>
      <c r="O311" s="151"/>
      <c r="P311" s="147"/>
      <c r="Q311" s="102"/>
      <c r="R311" s="75"/>
      <c r="S311" s="110"/>
      <c r="T311" s="75"/>
      <c r="U311" s="75">
        <v>28</v>
      </c>
      <c r="V311" s="75">
        <v>7</v>
      </c>
      <c r="W311" s="32"/>
      <c r="X311" s="32"/>
      <c r="Y311" s="32"/>
      <c r="Z311" s="32"/>
      <c r="AA311" s="32"/>
      <c r="AB311" s="32"/>
      <c r="AC311" s="32"/>
      <c r="AD311" s="32"/>
      <c r="AE311" s="32"/>
    </row>
    <row r="312" spans="1:31" ht="15.75">
      <c r="A312" s="78">
        <v>309</v>
      </c>
      <c r="B312" s="79" t="s">
        <v>886</v>
      </c>
      <c r="C312" s="80" t="s">
        <v>987</v>
      </c>
      <c r="D312" s="75">
        <v>96</v>
      </c>
      <c r="E312" s="75">
        <v>88</v>
      </c>
      <c r="F312" s="75">
        <v>89</v>
      </c>
      <c r="G312" s="75">
        <v>90</v>
      </c>
      <c r="H312" s="75">
        <v>84</v>
      </c>
      <c r="I312" s="75"/>
      <c r="J312" s="75"/>
      <c r="K312" s="32"/>
      <c r="L312" s="75"/>
      <c r="M312" s="75"/>
      <c r="N312" s="75"/>
      <c r="O312" s="151"/>
      <c r="P312" s="147"/>
      <c r="Q312" s="102"/>
      <c r="R312" s="75"/>
      <c r="S312" s="110"/>
      <c r="T312" s="75"/>
      <c r="U312" s="75">
        <v>28</v>
      </c>
      <c r="V312" s="75">
        <v>7</v>
      </c>
      <c r="W312" s="32"/>
      <c r="X312" s="32"/>
      <c r="Y312" s="32"/>
      <c r="Z312" s="32"/>
      <c r="AA312" s="32"/>
      <c r="AB312" s="32"/>
      <c r="AC312" s="32"/>
      <c r="AD312" s="32"/>
      <c r="AE312" s="32"/>
    </row>
    <row r="313" spans="1:31" ht="15.75">
      <c r="A313" s="78">
        <v>310</v>
      </c>
      <c r="B313" s="79" t="s">
        <v>310</v>
      </c>
      <c r="C313" s="80" t="s">
        <v>987</v>
      </c>
      <c r="D313" s="75">
        <v>75</v>
      </c>
      <c r="E313" s="75">
        <v>79</v>
      </c>
      <c r="F313" s="75">
        <v>65</v>
      </c>
      <c r="G313" s="75">
        <v>71</v>
      </c>
      <c r="H313" s="75">
        <v>80</v>
      </c>
      <c r="I313" s="75"/>
      <c r="J313" s="75"/>
      <c r="K313" s="32"/>
      <c r="L313" s="75"/>
      <c r="M313" s="75"/>
      <c r="N313" s="75"/>
      <c r="O313" s="151"/>
      <c r="P313" s="147"/>
      <c r="Q313" s="102"/>
      <c r="R313" s="75"/>
      <c r="S313" s="110"/>
      <c r="T313" s="75"/>
      <c r="U313" s="75">
        <v>17</v>
      </c>
      <c r="V313" s="75">
        <v>26</v>
      </c>
      <c r="W313" s="32"/>
      <c r="X313" s="32"/>
      <c r="Y313" s="32"/>
      <c r="Z313" s="32"/>
      <c r="AA313" s="32"/>
      <c r="AB313" s="32"/>
      <c r="AC313" s="32"/>
      <c r="AD313" s="32"/>
      <c r="AE313" s="32"/>
    </row>
    <row r="314" spans="1:31" ht="15.75">
      <c r="A314" s="78">
        <v>311</v>
      </c>
      <c r="B314" s="79" t="s">
        <v>311</v>
      </c>
      <c r="C314" s="80" t="s">
        <v>987</v>
      </c>
      <c r="D314" s="75">
        <v>79</v>
      </c>
      <c r="E314" s="75">
        <v>77</v>
      </c>
      <c r="F314" s="75">
        <v>54</v>
      </c>
      <c r="G314" s="75">
        <v>51</v>
      </c>
      <c r="H314" s="75">
        <v>63</v>
      </c>
      <c r="I314" s="75"/>
      <c r="J314" s="75"/>
      <c r="K314" s="32"/>
      <c r="L314" s="75"/>
      <c r="M314" s="75"/>
      <c r="N314" s="75"/>
      <c r="O314" s="151"/>
      <c r="P314" s="147"/>
      <c r="Q314" s="102"/>
      <c r="R314" s="75"/>
      <c r="S314" s="110"/>
      <c r="T314" s="75"/>
      <c r="U314" s="75">
        <v>17</v>
      </c>
      <c r="V314" s="75">
        <v>14</v>
      </c>
      <c r="W314" s="32"/>
      <c r="X314" s="32"/>
      <c r="Y314" s="32"/>
      <c r="Z314" s="32"/>
      <c r="AA314" s="32"/>
      <c r="AB314" s="32"/>
      <c r="AC314" s="32"/>
      <c r="AD314" s="32"/>
      <c r="AE314" s="32"/>
    </row>
    <row r="315" spans="1:31" ht="15.75">
      <c r="A315" s="78">
        <v>312</v>
      </c>
      <c r="B315" s="79" t="s">
        <v>312</v>
      </c>
      <c r="C315" s="80" t="s">
        <v>987</v>
      </c>
      <c r="D315" s="75">
        <v>85</v>
      </c>
      <c r="E315" s="75">
        <v>78</v>
      </c>
      <c r="F315" s="75">
        <v>71</v>
      </c>
      <c r="G315" s="75">
        <v>74</v>
      </c>
      <c r="H315" s="75">
        <v>62</v>
      </c>
      <c r="I315" s="75"/>
      <c r="J315" s="75"/>
      <c r="K315" s="32"/>
      <c r="L315" s="75"/>
      <c r="M315" s="75"/>
      <c r="N315" s="75"/>
      <c r="O315" s="151"/>
      <c r="P315" s="147"/>
      <c r="Q315" s="102"/>
      <c r="R315" s="75"/>
      <c r="S315" s="110"/>
      <c r="T315" s="75"/>
      <c r="U315" s="75">
        <v>14</v>
      </c>
      <c r="V315" s="75">
        <v>18</v>
      </c>
      <c r="W315" s="32"/>
      <c r="X315" s="32"/>
      <c r="Y315" s="32"/>
      <c r="Z315" s="32"/>
      <c r="AA315" s="32"/>
      <c r="AB315" s="32"/>
      <c r="AC315" s="32"/>
      <c r="AD315" s="32"/>
      <c r="AE315" s="32"/>
    </row>
    <row r="316" spans="1:31" ht="15.75">
      <c r="A316" s="78">
        <v>313</v>
      </c>
      <c r="B316" s="79" t="s">
        <v>313</v>
      </c>
      <c r="C316" s="80" t="s">
        <v>987</v>
      </c>
      <c r="D316" s="75">
        <v>59</v>
      </c>
      <c r="E316" s="75">
        <v>55</v>
      </c>
      <c r="F316" s="75">
        <v>54</v>
      </c>
      <c r="G316" s="75">
        <v>50</v>
      </c>
      <c r="H316" s="75">
        <v>59</v>
      </c>
      <c r="I316" s="75"/>
      <c r="J316" s="75"/>
      <c r="K316" s="32"/>
      <c r="L316" s="75"/>
      <c r="M316" s="75"/>
      <c r="N316" s="75"/>
      <c r="O316" s="151"/>
      <c r="P316" s="147"/>
      <c r="Q316" s="102"/>
      <c r="R316" s="75"/>
      <c r="S316" s="110"/>
      <c r="T316" s="75"/>
      <c r="U316" s="75">
        <v>17</v>
      </c>
      <c r="V316" s="75">
        <v>33</v>
      </c>
      <c r="W316" s="32"/>
      <c r="X316" s="32"/>
      <c r="Y316" s="32"/>
      <c r="Z316" s="32"/>
      <c r="AA316" s="32"/>
      <c r="AB316" s="32"/>
      <c r="AC316" s="32"/>
      <c r="AD316" s="32"/>
      <c r="AE316" s="32"/>
    </row>
    <row r="317" spans="1:31" ht="15.75">
      <c r="A317" s="78">
        <v>314</v>
      </c>
      <c r="B317" s="79" t="s">
        <v>314</v>
      </c>
      <c r="C317" s="80" t="s">
        <v>987</v>
      </c>
      <c r="D317" s="75">
        <v>60</v>
      </c>
      <c r="E317" s="75">
        <v>56</v>
      </c>
      <c r="F317" s="75">
        <v>52</v>
      </c>
      <c r="G317" s="75">
        <v>50</v>
      </c>
      <c r="H317" s="75">
        <v>55</v>
      </c>
      <c r="I317" s="75"/>
      <c r="J317" s="75"/>
      <c r="K317" s="32"/>
      <c r="L317" s="75"/>
      <c r="M317" s="75"/>
      <c r="N317" s="75"/>
      <c r="O317" s="151"/>
      <c r="P317" s="147"/>
      <c r="Q317" s="102"/>
      <c r="R317" s="75"/>
      <c r="S317" s="110"/>
      <c r="T317" s="75"/>
      <c r="U317" s="75">
        <v>17</v>
      </c>
      <c r="V317" s="75">
        <v>33</v>
      </c>
      <c r="W317" s="32"/>
      <c r="X317" s="32"/>
      <c r="Y317" s="32"/>
      <c r="Z317" s="32"/>
      <c r="AA317" s="32"/>
      <c r="AB317" s="32"/>
      <c r="AC317" s="32"/>
      <c r="AD317" s="32"/>
      <c r="AE317" s="32"/>
    </row>
    <row r="318" spans="1:31" ht="15.75">
      <c r="A318" s="78">
        <v>315</v>
      </c>
      <c r="B318" s="79" t="s">
        <v>315</v>
      </c>
      <c r="C318" s="80" t="s">
        <v>987</v>
      </c>
      <c r="D318" s="75">
        <v>70</v>
      </c>
      <c r="E318" s="75">
        <v>82</v>
      </c>
      <c r="F318" s="75">
        <v>53</v>
      </c>
      <c r="G318" s="75">
        <v>50</v>
      </c>
      <c r="H318" s="75">
        <v>65</v>
      </c>
      <c r="I318" s="75"/>
      <c r="J318" s="75"/>
      <c r="K318" s="32"/>
      <c r="L318" s="75"/>
      <c r="M318" s="75"/>
      <c r="N318" s="75"/>
      <c r="O318" s="151"/>
      <c r="P318" s="147"/>
      <c r="Q318" s="102"/>
      <c r="R318" s="75"/>
      <c r="S318" s="110"/>
      <c r="T318" s="75"/>
      <c r="U318" s="75">
        <v>17</v>
      </c>
      <c r="V318" s="75">
        <v>10</v>
      </c>
      <c r="W318" s="32"/>
      <c r="X318" s="32"/>
      <c r="Y318" s="32"/>
      <c r="Z318" s="32"/>
      <c r="AA318" s="32"/>
      <c r="AB318" s="32"/>
      <c r="AC318" s="32"/>
      <c r="AD318" s="32"/>
      <c r="AE318" s="32"/>
    </row>
    <row r="319" spans="1:31" ht="15.75">
      <c r="A319" s="78">
        <v>316</v>
      </c>
      <c r="B319" s="79" t="s">
        <v>316</v>
      </c>
      <c r="C319" s="80" t="s">
        <v>987</v>
      </c>
      <c r="D319" s="75">
        <v>89</v>
      </c>
      <c r="E319" s="75">
        <v>86</v>
      </c>
      <c r="F319" s="75">
        <v>90</v>
      </c>
      <c r="G319" s="75">
        <v>75</v>
      </c>
      <c r="H319" s="75">
        <v>84</v>
      </c>
      <c r="I319" s="75"/>
      <c r="J319" s="75"/>
      <c r="K319" s="32"/>
      <c r="L319" s="75"/>
      <c r="M319" s="75"/>
      <c r="N319" s="75"/>
      <c r="O319" s="151"/>
      <c r="P319" s="147"/>
      <c r="Q319" s="102"/>
      <c r="R319" s="75"/>
      <c r="S319" s="110"/>
      <c r="T319" s="75"/>
      <c r="U319" s="75">
        <v>12</v>
      </c>
      <c r="V319" s="75">
        <v>10</v>
      </c>
      <c r="W319" s="32"/>
      <c r="X319" s="32"/>
      <c r="Y319" s="32"/>
      <c r="Z319" s="32"/>
      <c r="AA319" s="32"/>
      <c r="AB319" s="32"/>
      <c r="AC319" s="32"/>
      <c r="AD319" s="32"/>
      <c r="AE319" s="32"/>
    </row>
    <row r="320" spans="1:31" ht="15.75">
      <c r="A320" s="78">
        <v>317</v>
      </c>
      <c r="B320" s="79" t="s">
        <v>317</v>
      </c>
      <c r="C320" s="80" t="s">
        <v>987</v>
      </c>
      <c r="D320" s="75">
        <v>57</v>
      </c>
      <c r="E320" s="75">
        <v>69</v>
      </c>
      <c r="F320" s="75">
        <v>55</v>
      </c>
      <c r="G320" s="75">
        <v>54</v>
      </c>
      <c r="H320" s="75">
        <v>62</v>
      </c>
      <c r="I320" s="75"/>
      <c r="J320" s="75"/>
      <c r="K320" s="32"/>
      <c r="L320" s="75"/>
      <c r="M320" s="75"/>
      <c r="N320" s="75"/>
      <c r="O320" s="151"/>
      <c r="P320" s="147"/>
      <c r="Q320" s="102"/>
      <c r="R320" s="75"/>
      <c r="S320" s="110"/>
      <c r="T320" s="75"/>
      <c r="U320" s="75">
        <v>17</v>
      </c>
      <c r="V320" s="75">
        <v>30</v>
      </c>
      <c r="W320" s="32"/>
      <c r="X320" s="32"/>
      <c r="Y320" s="32"/>
      <c r="Z320" s="32"/>
      <c r="AA320" s="32"/>
      <c r="AB320" s="32"/>
      <c r="AC320" s="32"/>
      <c r="AD320" s="32"/>
      <c r="AE320" s="32"/>
    </row>
    <row r="321" spans="1:31" ht="15.75">
      <c r="A321" s="78">
        <v>318</v>
      </c>
      <c r="B321" s="79" t="s">
        <v>318</v>
      </c>
      <c r="C321" s="80" t="s">
        <v>987</v>
      </c>
      <c r="D321" s="75">
        <v>100</v>
      </c>
      <c r="E321" s="75">
        <v>96</v>
      </c>
      <c r="F321" s="75">
        <v>91</v>
      </c>
      <c r="G321" s="75">
        <v>92</v>
      </c>
      <c r="H321" s="75">
        <v>97</v>
      </c>
      <c r="I321" s="75"/>
      <c r="J321" s="75"/>
      <c r="K321" s="32"/>
      <c r="L321" s="75"/>
      <c r="M321" s="75"/>
      <c r="N321" s="75"/>
      <c r="O321" s="151"/>
      <c r="P321" s="147"/>
      <c r="Q321" s="102"/>
      <c r="R321" s="75"/>
      <c r="S321" s="110"/>
      <c r="T321" s="75"/>
      <c r="U321" s="75">
        <v>1</v>
      </c>
      <c r="V321" s="75">
        <v>1</v>
      </c>
      <c r="W321" s="32"/>
      <c r="X321" s="32"/>
      <c r="Y321" s="32"/>
      <c r="Z321" s="32"/>
      <c r="AA321" s="32"/>
      <c r="AB321" s="32"/>
      <c r="AC321" s="32"/>
      <c r="AD321" s="32"/>
      <c r="AE321" s="32"/>
    </row>
    <row r="322" spans="1:31" ht="15.75">
      <c r="A322" s="78">
        <v>319</v>
      </c>
      <c r="B322" s="17" t="s">
        <v>887</v>
      </c>
      <c r="C322" s="80" t="s">
        <v>987</v>
      </c>
      <c r="D322" s="75">
        <v>57</v>
      </c>
      <c r="E322" s="75">
        <v>67</v>
      </c>
      <c r="F322" s="75">
        <v>53</v>
      </c>
      <c r="G322" s="75">
        <v>51</v>
      </c>
      <c r="H322" s="75">
        <v>56</v>
      </c>
      <c r="I322" s="75"/>
      <c r="J322" s="75"/>
      <c r="K322" s="32"/>
      <c r="L322" s="75"/>
      <c r="M322" s="75"/>
      <c r="N322" s="75"/>
      <c r="O322" s="151"/>
      <c r="P322" s="147"/>
      <c r="Q322" s="102"/>
      <c r="R322" s="75"/>
      <c r="S322" s="110"/>
      <c r="T322" s="75"/>
      <c r="U322" s="75">
        <v>16</v>
      </c>
      <c r="V322" s="75">
        <v>10</v>
      </c>
      <c r="W322" s="32"/>
      <c r="X322" s="32"/>
      <c r="Y322" s="32"/>
      <c r="Z322" s="32"/>
      <c r="AA322" s="32"/>
      <c r="AB322" s="32"/>
      <c r="AC322" s="32"/>
      <c r="AD322" s="32"/>
      <c r="AE322" s="32"/>
    </row>
    <row r="323" spans="1:31" ht="15.75">
      <c r="A323" s="78">
        <v>320</v>
      </c>
      <c r="B323" s="79" t="s">
        <v>319</v>
      </c>
      <c r="C323" s="80" t="s">
        <v>987</v>
      </c>
      <c r="D323" s="75">
        <v>78</v>
      </c>
      <c r="E323" s="75">
        <v>74</v>
      </c>
      <c r="F323" s="75">
        <v>51</v>
      </c>
      <c r="G323" s="75">
        <v>60</v>
      </c>
      <c r="H323" s="75">
        <v>60</v>
      </c>
      <c r="I323" s="75"/>
      <c r="J323" s="75"/>
      <c r="K323" s="32"/>
      <c r="L323" s="75"/>
      <c r="M323" s="75"/>
      <c r="N323" s="75"/>
      <c r="O323" s="151"/>
      <c r="P323" s="147"/>
      <c r="Q323" s="102"/>
      <c r="R323" s="75"/>
      <c r="S323" s="110"/>
      <c r="T323" s="75"/>
      <c r="U323" s="75">
        <v>12</v>
      </c>
      <c r="V323" s="75">
        <v>18</v>
      </c>
      <c r="W323" s="32"/>
      <c r="X323" s="32"/>
      <c r="Y323" s="32"/>
      <c r="Z323" s="32"/>
      <c r="AA323" s="32"/>
      <c r="AB323" s="32"/>
      <c r="AC323" s="32"/>
      <c r="AD323" s="32"/>
      <c r="AE323" s="32"/>
    </row>
    <row r="324" spans="1:31" ht="15.75" customHeight="1">
      <c r="A324" s="78">
        <v>321</v>
      </c>
      <c r="B324" s="79" t="s">
        <v>888</v>
      </c>
      <c r="C324" s="80" t="s">
        <v>987</v>
      </c>
      <c r="D324" s="75">
        <v>72</v>
      </c>
      <c r="E324" s="75">
        <v>88</v>
      </c>
      <c r="F324" s="75">
        <v>61</v>
      </c>
      <c r="G324" s="75">
        <v>57</v>
      </c>
      <c r="H324" s="75">
        <v>59</v>
      </c>
      <c r="I324" s="75"/>
      <c r="J324" s="75"/>
      <c r="K324" s="32"/>
      <c r="L324" s="75"/>
      <c r="M324" s="75"/>
      <c r="N324" s="75"/>
      <c r="O324" s="151"/>
      <c r="P324" s="147"/>
      <c r="Q324" s="102"/>
      <c r="R324" s="75"/>
      <c r="S324" s="110"/>
      <c r="T324" s="75"/>
      <c r="U324" s="75">
        <v>28</v>
      </c>
      <c r="V324" s="75">
        <v>30</v>
      </c>
      <c r="W324" s="32"/>
      <c r="X324" s="32"/>
      <c r="Y324" s="32"/>
      <c r="Z324" s="32"/>
      <c r="AA324" s="32"/>
      <c r="AB324" s="32"/>
      <c r="AC324" s="32"/>
      <c r="AD324" s="32"/>
      <c r="AE324" s="32"/>
    </row>
    <row r="325" spans="1:31" ht="15.75">
      <c r="A325" s="78">
        <v>322</v>
      </c>
      <c r="B325" s="79" t="s">
        <v>320</v>
      </c>
      <c r="C325" s="80" t="s">
        <v>987</v>
      </c>
      <c r="D325" s="75">
        <v>63</v>
      </c>
      <c r="E325" s="75">
        <v>59</v>
      </c>
      <c r="F325" s="75">
        <v>50</v>
      </c>
      <c r="G325" s="75">
        <v>50</v>
      </c>
      <c r="H325" s="75">
        <v>58</v>
      </c>
      <c r="I325" s="75"/>
      <c r="J325" s="75"/>
      <c r="K325" s="32"/>
      <c r="L325" s="75"/>
      <c r="M325" s="75"/>
      <c r="N325" s="75"/>
      <c r="O325" s="151"/>
      <c r="P325" s="147"/>
      <c r="Q325" s="102"/>
      <c r="R325" s="75"/>
      <c r="S325" s="110"/>
      <c r="T325" s="75"/>
      <c r="U325" s="75">
        <v>17</v>
      </c>
      <c r="V325" s="75">
        <v>33</v>
      </c>
      <c r="W325" s="32"/>
      <c r="X325" s="32"/>
      <c r="Y325" s="32"/>
      <c r="Z325" s="32"/>
      <c r="AA325" s="32"/>
      <c r="AB325" s="32"/>
      <c r="AC325" s="32"/>
      <c r="AD325" s="32"/>
      <c r="AE325" s="32"/>
    </row>
    <row r="326" spans="1:31" ht="15.75">
      <c r="A326" s="78">
        <v>323</v>
      </c>
      <c r="B326" s="79" t="s">
        <v>321</v>
      </c>
      <c r="C326" s="80" t="s">
        <v>987</v>
      </c>
      <c r="D326" s="75">
        <v>76</v>
      </c>
      <c r="E326" s="75">
        <v>80</v>
      </c>
      <c r="F326" s="75">
        <v>80</v>
      </c>
      <c r="G326" s="75">
        <v>72</v>
      </c>
      <c r="H326" s="75">
        <v>74</v>
      </c>
      <c r="I326" s="75"/>
      <c r="J326" s="75"/>
      <c r="K326" s="32"/>
      <c r="L326" s="75"/>
      <c r="M326" s="75"/>
      <c r="N326" s="75"/>
      <c r="O326" s="151"/>
      <c r="P326" s="147"/>
      <c r="Q326" s="102"/>
      <c r="R326" s="75"/>
      <c r="S326" s="110"/>
      <c r="T326" s="75"/>
      <c r="U326" s="75">
        <v>8</v>
      </c>
      <c r="V326" s="75">
        <v>18</v>
      </c>
      <c r="W326" s="32"/>
      <c r="X326" s="32"/>
      <c r="Y326" s="32"/>
      <c r="Z326" s="32"/>
      <c r="AA326" s="32"/>
      <c r="AB326" s="32"/>
      <c r="AC326" s="32"/>
      <c r="AD326" s="32"/>
      <c r="AE326" s="32"/>
    </row>
    <row r="327" spans="1:31" ht="15.75">
      <c r="A327" s="78">
        <v>324</v>
      </c>
      <c r="B327" s="79" t="s">
        <v>322</v>
      </c>
      <c r="C327" s="80" t="s">
        <v>987</v>
      </c>
      <c r="D327" s="75">
        <v>80</v>
      </c>
      <c r="E327" s="75">
        <v>85</v>
      </c>
      <c r="F327" s="75">
        <v>66</v>
      </c>
      <c r="G327" s="75">
        <v>57</v>
      </c>
      <c r="H327" s="75">
        <v>60</v>
      </c>
      <c r="I327" s="75"/>
      <c r="J327" s="75"/>
      <c r="K327" s="32"/>
      <c r="L327" s="75"/>
      <c r="M327" s="75"/>
      <c r="N327" s="75"/>
      <c r="O327" s="151"/>
      <c r="P327" s="147"/>
      <c r="Q327" s="102"/>
      <c r="R327" s="75"/>
      <c r="S327" s="110"/>
      <c r="T327" s="75"/>
      <c r="U327" s="75">
        <v>9</v>
      </c>
      <c r="V327" s="75">
        <v>18</v>
      </c>
      <c r="W327" s="32"/>
      <c r="X327" s="32"/>
      <c r="Y327" s="32"/>
      <c r="Z327" s="32"/>
      <c r="AA327" s="32"/>
      <c r="AB327" s="32"/>
      <c r="AC327" s="32"/>
      <c r="AD327" s="32"/>
      <c r="AE327" s="32"/>
    </row>
    <row r="328" spans="1:31" ht="15.75">
      <c r="A328" s="78">
        <v>325</v>
      </c>
      <c r="B328" s="79" t="s">
        <v>889</v>
      </c>
      <c r="C328" s="80" t="s">
        <v>987</v>
      </c>
      <c r="D328" s="75">
        <v>80</v>
      </c>
      <c r="E328" s="75">
        <v>75</v>
      </c>
      <c r="F328" s="75">
        <v>70</v>
      </c>
      <c r="G328" s="75">
        <v>62</v>
      </c>
      <c r="H328" s="75">
        <v>58</v>
      </c>
      <c r="I328" s="75"/>
      <c r="J328" s="75"/>
      <c r="K328" s="32"/>
      <c r="L328" s="75"/>
      <c r="M328" s="75"/>
      <c r="N328" s="75"/>
      <c r="O328" s="151"/>
      <c r="P328" s="147"/>
      <c r="Q328" s="102"/>
      <c r="R328" s="75"/>
      <c r="S328" s="110"/>
      <c r="T328" s="75"/>
      <c r="U328" s="75">
        <v>17</v>
      </c>
      <c r="V328" s="75">
        <v>3</v>
      </c>
      <c r="W328" s="32"/>
      <c r="X328" s="32"/>
      <c r="Y328" s="32"/>
      <c r="Z328" s="32"/>
      <c r="AA328" s="32"/>
      <c r="AB328" s="32"/>
      <c r="AC328" s="32"/>
      <c r="AD328" s="32"/>
      <c r="AE328" s="32"/>
    </row>
    <row r="329" spans="1:31" ht="15.75">
      <c r="A329" s="78">
        <v>326</v>
      </c>
      <c r="B329" s="79" t="s">
        <v>323</v>
      </c>
      <c r="C329" s="80" t="s">
        <v>987</v>
      </c>
      <c r="D329" s="75">
        <v>89</v>
      </c>
      <c r="E329" s="75">
        <v>83</v>
      </c>
      <c r="F329" s="75">
        <v>67</v>
      </c>
      <c r="G329" s="75">
        <v>66</v>
      </c>
      <c r="H329" s="75">
        <v>64</v>
      </c>
      <c r="I329" s="75"/>
      <c r="J329" s="75"/>
      <c r="K329" s="32"/>
      <c r="L329" s="75"/>
      <c r="M329" s="75"/>
      <c r="N329" s="75"/>
      <c r="O329" s="151"/>
      <c r="P329" s="147"/>
      <c r="Q329" s="102"/>
      <c r="R329" s="75"/>
      <c r="S329" s="110"/>
      <c r="T329" s="75"/>
      <c r="U329" s="75">
        <v>28</v>
      </c>
      <c r="V329" s="75">
        <v>14</v>
      </c>
      <c r="W329" s="32"/>
      <c r="X329" s="32"/>
      <c r="Y329" s="32"/>
      <c r="Z329" s="32"/>
      <c r="AA329" s="32"/>
      <c r="AB329" s="32"/>
      <c r="AC329" s="32"/>
      <c r="AD329" s="32"/>
      <c r="AE329" s="32"/>
    </row>
    <row r="330" spans="1:31" ht="15.75">
      <c r="A330" s="78">
        <v>327</v>
      </c>
      <c r="B330" s="79" t="s">
        <v>890</v>
      </c>
      <c r="C330" s="80" t="s">
        <v>987</v>
      </c>
      <c r="D330" s="75">
        <v>62</v>
      </c>
      <c r="E330" s="75">
        <v>70</v>
      </c>
      <c r="F330" s="75">
        <v>64</v>
      </c>
      <c r="G330" s="75">
        <v>52</v>
      </c>
      <c r="H330" s="75">
        <v>59</v>
      </c>
      <c r="I330" s="75"/>
      <c r="J330" s="75"/>
      <c r="K330" s="32"/>
      <c r="L330" s="75"/>
      <c r="M330" s="75"/>
      <c r="N330" s="75"/>
      <c r="O330" s="151"/>
      <c r="P330" s="147"/>
      <c r="Q330" s="102"/>
      <c r="R330" s="75"/>
      <c r="S330" s="110"/>
      <c r="T330" s="75"/>
      <c r="U330" s="75">
        <v>28</v>
      </c>
      <c r="V330" s="75">
        <v>30</v>
      </c>
      <c r="W330" s="32"/>
      <c r="X330" s="32"/>
      <c r="Y330" s="32"/>
      <c r="Z330" s="32"/>
      <c r="AA330" s="32"/>
      <c r="AB330" s="32"/>
      <c r="AC330" s="32"/>
      <c r="AD330" s="32"/>
      <c r="AE330" s="32"/>
    </row>
    <row r="331" spans="1:31" ht="15.75">
      <c r="A331" s="78">
        <v>328</v>
      </c>
      <c r="B331" s="79" t="s">
        <v>324</v>
      </c>
      <c r="C331" s="80" t="s">
        <v>987</v>
      </c>
      <c r="D331" s="75">
        <v>66</v>
      </c>
      <c r="E331" s="75">
        <v>72</v>
      </c>
      <c r="F331" s="75">
        <v>58</v>
      </c>
      <c r="G331" s="75">
        <v>54</v>
      </c>
      <c r="H331" s="75">
        <v>59</v>
      </c>
      <c r="I331" s="75"/>
      <c r="J331" s="75"/>
      <c r="K331" s="32"/>
      <c r="L331" s="75"/>
      <c r="M331" s="75"/>
      <c r="N331" s="75"/>
      <c r="O331" s="151"/>
      <c r="P331" s="147"/>
      <c r="Q331" s="102"/>
      <c r="R331" s="75"/>
      <c r="S331" s="110"/>
      <c r="T331" s="75"/>
      <c r="U331" s="75">
        <v>17</v>
      </c>
      <c r="V331" s="75">
        <v>33</v>
      </c>
      <c r="W331" s="32"/>
      <c r="X331" s="32"/>
      <c r="Y331" s="32"/>
      <c r="Z331" s="32"/>
      <c r="AA331" s="32"/>
      <c r="AB331" s="32"/>
      <c r="AC331" s="32"/>
      <c r="AD331" s="32"/>
      <c r="AE331" s="32"/>
    </row>
    <row r="332" spans="1:31" s="145" customFormat="1" ht="15.75" customHeight="1">
      <c r="A332" s="87" t="s">
        <v>44</v>
      </c>
      <c r="B332" s="88" t="s">
        <v>42</v>
      </c>
      <c r="C332" s="87" t="s">
        <v>971</v>
      </c>
      <c r="D332" s="87" t="s">
        <v>1038</v>
      </c>
      <c r="E332" s="87" t="s">
        <v>1039</v>
      </c>
      <c r="F332" s="87" t="s">
        <v>1040</v>
      </c>
      <c r="G332" s="87" t="s">
        <v>406</v>
      </c>
      <c r="H332" s="87" t="s">
        <v>1034</v>
      </c>
      <c r="I332" s="87" t="s">
        <v>553</v>
      </c>
      <c r="J332" s="87" t="s">
        <v>603</v>
      </c>
      <c r="K332" s="87" t="s">
        <v>1035</v>
      </c>
      <c r="L332" s="87" t="s">
        <v>1036</v>
      </c>
      <c r="M332" s="87"/>
      <c r="N332" s="87"/>
      <c r="O332" s="87"/>
      <c r="P332" s="87"/>
      <c r="Q332" s="103"/>
      <c r="R332" s="87"/>
      <c r="S332" s="109"/>
      <c r="T332" s="87"/>
      <c r="U332" s="87"/>
      <c r="V332" s="87"/>
      <c r="W332" s="87"/>
      <c r="X332" s="87"/>
      <c r="Y332" s="87"/>
      <c r="Z332" s="87"/>
      <c r="AA332" s="87" t="s">
        <v>1006</v>
      </c>
      <c r="AB332" s="87" t="s">
        <v>1008</v>
      </c>
      <c r="AC332" s="87" t="s">
        <v>1007</v>
      </c>
      <c r="AD332" s="87" t="s">
        <v>1009</v>
      </c>
      <c r="AE332" s="87"/>
    </row>
    <row r="333" spans="1:31" s="141" customFormat="1" ht="15.75" customHeight="1">
      <c r="A333" s="138">
        <v>330</v>
      </c>
      <c r="B333" s="119" t="s">
        <v>990</v>
      </c>
      <c r="C333" s="120" t="s">
        <v>989</v>
      </c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9"/>
      <c r="R333" s="138"/>
      <c r="S333" s="140"/>
      <c r="T333" s="138"/>
      <c r="U333" s="138"/>
      <c r="V333" s="138"/>
      <c r="W333" s="138"/>
      <c r="X333" s="138"/>
      <c r="Y333" s="138"/>
      <c r="Z333" s="138"/>
      <c r="AA333" s="138"/>
      <c r="AB333" s="138"/>
      <c r="AC333" s="138"/>
      <c r="AD333" s="138"/>
      <c r="AE333" s="138"/>
    </row>
    <row r="334" spans="1:31" ht="15.75">
      <c r="A334" s="78">
        <v>331</v>
      </c>
      <c r="B334" s="79" t="s">
        <v>325</v>
      </c>
      <c r="C334" s="80" t="s">
        <v>989</v>
      </c>
      <c r="D334" s="75">
        <v>80</v>
      </c>
      <c r="E334" s="75">
        <v>69</v>
      </c>
      <c r="F334" s="75">
        <v>57</v>
      </c>
      <c r="G334" s="32">
        <v>55</v>
      </c>
      <c r="H334" s="75">
        <v>69</v>
      </c>
      <c r="I334" s="75"/>
      <c r="J334" s="75"/>
      <c r="K334" s="32"/>
      <c r="L334" s="75"/>
      <c r="M334" s="75"/>
      <c r="N334" s="75"/>
      <c r="O334" s="151"/>
      <c r="P334" s="147"/>
      <c r="Q334" s="102"/>
      <c r="R334" s="75"/>
      <c r="S334" s="110"/>
      <c r="T334" s="75">
        <v>1</v>
      </c>
      <c r="U334" s="75">
        <v>2</v>
      </c>
      <c r="V334" s="75">
        <v>10</v>
      </c>
      <c r="W334" s="32"/>
      <c r="X334" s="32"/>
      <c r="Y334" s="32"/>
      <c r="Z334" s="32"/>
      <c r="AA334" s="32"/>
      <c r="AB334" s="32"/>
      <c r="AC334" s="32"/>
      <c r="AD334" s="32"/>
      <c r="AE334" s="32"/>
    </row>
    <row r="335" spans="1:31" ht="15.75">
      <c r="A335" s="78">
        <v>332</v>
      </c>
      <c r="B335" s="79" t="s">
        <v>326</v>
      </c>
      <c r="C335" s="80" t="s">
        <v>989</v>
      </c>
      <c r="D335" s="75">
        <v>55</v>
      </c>
      <c r="E335" s="75">
        <v>50</v>
      </c>
      <c r="F335" s="75">
        <v>51</v>
      </c>
      <c r="G335" s="32">
        <v>53</v>
      </c>
      <c r="H335" s="75">
        <v>60</v>
      </c>
      <c r="I335" s="75"/>
      <c r="J335" s="75"/>
      <c r="K335" s="32"/>
      <c r="L335" s="75"/>
      <c r="M335" s="75"/>
      <c r="N335" s="75"/>
      <c r="O335" s="151"/>
      <c r="P335" s="147"/>
      <c r="Q335" s="102"/>
      <c r="R335" s="75"/>
      <c r="S335" s="110"/>
      <c r="T335" s="75">
        <v>14</v>
      </c>
      <c r="U335" s="75">
        <v>23</v>
      </c>
      <c r="V335" s="75">
        <v>36</v>
      </c>
      <c r="W335" s="32"/>
      <c r="X335" s="32"/>
      <c r="Y335" s="32"/>
      <c r="Z335" s="32"/>
      <c r="AA335" s="32"/>
      <c r="AB335" s="32"/>
      <c r="AC335" s="32"/>
      <c r="AD335" s="32"/>
      <c r="AE335" s="32"/>
    </row>
    <row r="336" spans="1:31" ht="15.75">
      <c r="A336" s="78">
        <v>333</v>
      </c>
      <c r="B336" s="79" t="s">
        <v>327</v>
      </c>
      <c r="C336" s="80" t="s">
        <v>989</v>
      </c>
      <c r="D336" s="75">
        <v>94</v>
      </c>
      <c r="E336" s="75">
        <v>93</v>
      </c>
      <c r="F336" s="75">
        <v>87</v>
      </c>
      <c r="G336" s="32">
        <v>98</v>
      </c>
      <c r="H336" s="75">
        <v>90</v>
      </c>
      <c r="I336" s="75"/>
      <c r="J336" s="75"/>
      <c r="K336" s="32"/>
      <c r="L336" s="75"/>
      <c r="M336" s="75"/>
      <c r="N336" s="75"/>
      <c r="O336" s="151"/>
      <c r="P336" s="147"/>
      <c r="Q336" s="102"/>
      <c r="R336" s="75"/>
      <c r="S336" s="110"/>
      <c r="T336" s="75">
        <v>29</v>
      </c>
      <c r="U336" s="75">
        <v>30</v>
      </c>
      <c r="V336" s="75">
        <v>15</v>
      </c>
      <c r="W336" s="32"/>
      <c r="X336" s="32"/>
      <c r="Y336" s="32"/>
      <c r="Z336" s="32"/>
      <c r="AA336" s="32"/>
      <c r="AB336" s="32"/>
      <c r="AC336" s="32"/>
      <c r="AD336" s="32"/>
      <c r="AE336" s="32"/>
    </row>
    <row r="337" spans="1:31" ht="15.75">
      <c r="A337" s="78">
        <v>334</v>
      </c>
      <c r="B337" s="79" t="s">
        <v>891</v>
      </c>
      <c r="C337" s="80" t="s">
        <v>989</v>
      </c>
      <c r="D337" s="75">
        <v>91</v>
      </c>
      <c r="E337" s="75">
        <v>75</v>
      </c>
      <c r="F337" s="75">
        <v>87</v>
      </c>
      <c r="G337" s="32">
        <v>74</v>
      </c>
      <c r="H337" s="75">
        <v>85</v>
      </c>
      <c r="I337" s="75"/>
      <c r="J337" s="75"/>
      <c r="K337" s="32"/>
      <c r="L337" s="75"/>
      <c r="M337" s="75"/>
      <c r="N337" s="75"/>
      <c r="O337" s="151"/>
      <c r="P337" s="147"/>
      <c r="Q337" s="102"/>
      <c r="R337" s="75"/>
      <c r="S337" s="110"/>
      <c r="T337" s="75">
        <v>1</v>
      </c>
      <c r="U337" s="75">
        <v>2</v>
      </c>
      <c r="V337" s="75">
        <v>1</v>
      </c>
      <c r="W337" s="32"/>
      <c r="X337" s="32"/>
      <c r="Y337" s="32"/>
      <c r="Z337" s="32"/>
      <c r="AA337" s="32"/>
      <c r="AB337" s="32"/>
      <c r="AC337" s="32"/>
      <c r="AD337" s="32"/>
      <c r="AE337" s="32"/>
    </row>
    <row r="338" spans="1:31" ht="15.75">
      <c r="A338" s="78">
        <v>335</v>
      </c>
      <c r="B338" s="79" t="s">
        <v>328</v>
      </c>
      <c r="C338" s="80" t="s">
        <v>989</v>
      </c>
      <c r="D338" s="75">
        <v>99</v>
      </c>
      <c r="E338" s="75">
        <v>88</v>
      </c>
      <c r="F338" s="75">
        <v>97</v>
      </c>
      <c r="G338" s="32">
        <v>92</v>
      </c>
      <c r="H338" s="75">
        <v>92</v>
      </c>
      <c r="I338" s="75"/>
      <c r="J338" s="75"/>
      <c r="K338" s="32"/>
      <c r="L338" s="75"/>
      <c r="M338" s="75"/>
      <c r="N338" s="75"/>
      <c r="O338" s="151"/>
      <c r="P338" s="147"/>
      <c r="Q338" s="102"/>
      <c r="R338" s="75"/>
      <c r="S338" s="110"/>
      <c r="T338" s="75">
        <v>16</v>
      </c>
      <c r="U338" s="75">
        <v>22</v>
      </c>
      <c r="V338" s="75">
        <v>15</v>
      </c>
      <c r="W338" s="32"/>
      <c r="X338" s="32"/>
      <c r="Y338" s="32"/>
      <c r="Z338" s="32"/>
      <c r="AA338" s="32"/>
      <c r="AB338" s="32"/>
      <c r="AC338" s="32"/>
      <c r="AD338" s="32"/>
      <c r="AE338" s="32"/>
    </row>
    <row r="339" spans="1:31" ht="15.75">
      <c r="A339" s="78">
        <v>336</v>
      </c>
      <c r="B339" s="79" t="s">
        <v>329</v>
      </c>
      <c r="C339" s="80" t="s">
        <v>989</v>
      </c>
      <c r="D339" s="75">
        <v>96</v>
      </c>
      <c r="E339" s="75">
        <v>86</v>
      </c>
      <c r="F339" s="75">
        <v>94</v>
      </c>
      <c r="G339" s="32">
        <v>89</v>
      </c>
      <c r="H339" s="75">
        <v>91</v>
      </c>
      <c r="I339" s="75"/>
      <c r="J339" s="75"/>
      <c r="K339" s="32"/>
      <c r="L339" s="75"/>
      <c r="M339" s="75"/>
      <c r="N339" s="75"/>
      <c r="O339" s="151"/>
      <c r="P339" s="147"/>
      <c r="Q339" s="102"/>
      <c r="R339" s="75"/>
      <c r="S339" s="110"/>
      <c r="T339" s="75">
        <v>1</v>
      </c>
      <c r="U339" s="75">
        <v>23</v>
      </c>
      <c r="V339" s="75">
        <v>39</v>
      </c>
      <c r="W339" s="32"/>
      <c r="X339" s="32"/>
      <c r="Y339" s="32"/>
      <c r="Z339" s="32"/>
      <c r="AA339" s="32"/>
      <c r="AB339" s="32"/>
      <c r="AC339" s="32"/>
      <c r="AD339" s="32"/>
      <c r="AE339" s="32"/>
    </row>
    <row r="340" spans="1:31" ht="15.75">
      <c r="A340" s="78">
        <v>337</v>
      </c>
      <c r="B340" s="79" t="s">
        <v>330</v>
      </c>
      <c r="C340" s="80" t="s">
        <v>989</v>
      </c>
      <c r="D340" s="75">
        <v>58</v>
      </c>
      <c r="E340" s="75">
        <v>53</v>
      </c>
      <c r="F340" s="75">
        <v>50</v>
      </c>
      <c r="G340" s="32">
        <v>51</v>
      </c>
      <c r="H340" s="75">
        <v>59</v>
      </c>
      <c r="I340" s="75"/>
      <c r="J340" s="75"/>
      <c r="K340" s="32"/>
      <c r="L340" s="75"/>
      <c r="M340" s="75"/>
      <c r="N340" s="75"/>
      <c r="O340" s="151"/>
      <c r="P340" s="147"/>
      <c r="Q340" s="102"/>
      <c r="R340" s="75"/>
      <c r="S340" s="110"/>
      <c r="T340" s="75">
        <v>18</v>
      </c>
      <c r="U340" s="75">
        <v>5</v>
      </c>
      <c r="V340" s="75">
        <v>1</v>
      </c>
      <c r="W340" s="32"/>
      <c r="X340" s="32"/>
      <c r="Y340" s="32"/>
      <c r="Z340" s="32"/>
      <c r="AA340" s="32"/>
      <c r="AB340" s="32"/>
      <c r="AC340" s="32"/>
      <c r="AD340" s="32"/>
      <c r="AE340" s="32"/>
    </row>
    <row r="341" spans="1:31" ht="15.75">
      <c r="A341" s="78">
        <v>338</v>
      </c>
      <c r="B341" s="79" t="s">
        <v>331</v>
      </c>
      <c r="C341" s="80" t="s">
        <v>989</v>
      </c>
      <c r="D341" s="75">
        <v>95</v>
      </c>
      <c r="E341" s="75">
        <v>89</v>
      </c>
      <c r="F341" s="75">
        <v>90</v>
      </c>
      <c r="G341" s="32">
        <v>89</v>
      </c>
      <c r="H341" s="75">
        <v>81</v>
      </c>
      <c r="I341" s="75"/>
      <c r="J341" s="75"/>
      <c r="K341" s="32"/>
      <c r="L341" s="75"/>
      <c r="M341" s="75"/>
      <c r="N341" s="75"/>
      <c r="O341" s="151"/>
      <c r="P341" s="147"/>
      <c r="Q341" s="102"/>
      <c r="R341" s="75"/>
      <c r="S341" s="110"/>
      <c r="T341" s="75">
        <v>29</v>
      </c>
      <c r="U341" s="75">
        <v>9</v>
      </c>
      <c r="V341" s="75">
        <v>1</v>
      </c>
      <c r="W341" s="32"/>
      <c r="X341" s="32"/>
      <c r="Y341" s="32"/>
      <c r="Z341" s="32"/>
      <c r="AA341" s="32"/>
      <c r="AB341" s="32"/>
      <c r="AC341" s="32"/>
      <c r="AD341" s="32"/>
      <c r="AE341" s="32"/>
    </row>
    <row r="342" spans="1:31" ht="15.75">
      <c r="A342" s="78">
        <v>339</v>
      </c>
      <c r="B342" s="79" t="s">
        <v>332</v>
      </c>
      <c r="C342" s="80" t="s">
        <v>989</v>
      </c>
      <c r="D342" s="75">
        <v>100</v>
      </c>
      <c r="E342" s="75">
        <v>91</v>
      </c>
      <c r="F342" s="75">
        <v>100</v>
      </c>
      <c r="G342" s="32">
        <v>98</v>
      </c>
      <c r="H342" s="75">
        <v>99</v>
      </c>
      <c r="I342" s="75"/>
      <c r="J342" s="75"/>
      <c r="K342" s="32"/>
      <c r="L342" s="75"/>
      <c r="M342" s="75"/>
      <c r="N342" s="75"/>
      <c r="O342" s="151"/>
      <c r="P342" s="147"/>
      <c r="Q342" s="102"/>
      <c r="R342" s="75"/>
      <c r="S342" s="110"/>
      <c r="T342" s="75">
        <v>25</v>
      </c>
      <c r="U342" s="75">
        <v>15</v>
      </c>
      <c r="V342" s="75">
        <v>33</v>
      </c>
      <c r="W342" s="32"/>
      <c r="X342" s="32"/>
      <c r="Y342" s="32"/>
      <c r="Z342" s="32"/>
      <c r="AA342" s="32"/>
      <c r="AB342" s="32"/>
      <c r="AC342" s="32"/>
      <c r="AD342" s="32"/>
      <c r="AE342" s="32"/>
    </row>
    <row r="343" spans="1:31" ht="15.75">
      <c r="A343" s="78">
        <v>340</v>
      </c>
      <c r="B343" s="79" t="s">
        <v>333</v>
      </c>
      <c r="C343" s="80" t="s">
        <v>989</v>
      </c>
      <c r="D343" s="75">
        <v>81</v>
      </c>
      <c r="E343" s="75">
        <v>64</v>
      </c>
      <c r="F343" s="75">
        <v>85</v>
      </c>
      <c r="G343" s="32">
        <v>64</v>
      </c>
      <c r="H343" s="75">
        <v>75</v>
      </c>
      <c r="I343" s="75"/>
      <c r="J343" s="75"/>
      <c r="K343" s="32"/>
      <c r="L343" s="75"/>
      <c r="M343" s="75"/>
      <c r="N343" s="75"/>
      <c r="O343" s="151"/>
      <c r="P343" s="147"/>
      <c r="Q343" s="102"/>
      <c r="R343" s="75"/>
      <c r="S343" s="110"/>
      <c r="T343" s="75">
        <v>22</v>
      </c>
      <c r="U343" s="75">
        <v>9</v>
      </c>
      <c r="V343" s="75">
        <v>15</v>
      </c>
      <c r="W343" s="32"/>
      <c r="X343" s="32"/>
      <c r="Y343" s="32"/>
      <c r="Z343" s="32"/>
      <c r="AA343" s="32"/>
      <c r="AB343" s="32"/>
      <c r="AC343" s="32"/>
      <c r="AD343" s="32"/>
      <c r="AE343" s="32"/>
    </row>
    <row r="344" spans="1:31" ht="15.75">
      <c r="A344" s="78">
        <v>341</v>
      </c>
      <c r="B344" s="79" t="s">
        <v>334</v>
      </c>
      <c r="C344" s="80" t="s">
        <v>989</v>
      </c>
      <c r="D344" s="75">
        <v>76</v>
      </c>
      <c r="E344" s="75">
        <v>64</v>
      </c>
      <c r="F344" s="75">
        <v>51</v>
      </c>
      <c r="G344" s="32">
        <v>74</v>
      </c>
      <c r="H344" s="75">
        <v>65</v>
      </c>
      <c r="I344" s="75"/>
      <c r="J344" s="75"/>
      <c r="K344" s="32"/>
      <c r="L344" s="75"/>
      <c r="M344" s="75"/>
      <c r="N344" s="75"/>
      <c r="O344" s="151"/>
      <c r="P344" s="147"/>
      <c r="Q344" s="102"/>
      <c r="R344" s="75"/>
      <c r="S344" s="110"/>
      <c r="T344" s="75">
        <v>14</v>
      </c>
      <c r="U344" s="75">
        <v>9</v>
      </c>
      <c r="V344" s="75">
        <v>33</v>
      </c>
      <c r="W344" s="32"/>
      <c r="X344" s="32"/>
      <c r="Y344" s="32"/>
      <c r="Z344" s="32"/>
      <c r="AA344" s="32"/>
      <c r="AB344" s="32"/>
      <c r="AC344" s="32"/>
      <c r="AD344" s="32"/>
      <c r="AE344" s="32"/>
    </row>
    <row r="345" spans="1:31" ht="15.75" customHeight="1">
      <c r="A345" s="78">
        <v>342</v>
      </c>
      <c r="B345" s="79" t="s">
        <v>335</v>
      </c>
      <c r="C345" s="80" t="s">
        <v>989</v>
      </c>
      <c r="D345" s="75">
        <v>100</v>
      </c>
      <c r="E345" s="75">
        <v>92</v>
      </c>
      <c r="F345" s="75">
        <v>97</v>
      </c>
      <c r="G345" s="32">
        <v>95</v>
      </c>
      <c r="H345" s="75">
        <v>98</v>
      </c>
      <c r="I345" s="75"/>
      <c r="J345" s="75"/>
      <c r="K345" s="32"/>
      <c r="L345" s="75"/>
      <c r="M345" s="75"/>
      <c r="N345" s="75"/>
      <c r="O345" s="151"/>
      <c r="P345" s="147"/>
      <c r="Q345" s="102"/>
      <c r="R345" s="75"/>
      <c r="S345" s="110"/>
      <c r="T345" s="75">
        <v>1</v>
      </c>
      <c r="U345" s="75">
        <v>1</v>
      </c>
      <c r="V345" s="75">
        <v>1</v>
      </c>
      <c r="W345" s="32"/>
      <c r="X345" s="32"/>
      <c r="Y345" s="32"/>
      <c r="Z345" s="32"/>
      <c r="AA345" s="32"/>
      <c r="AB345" s="32"/>
      <c r="AC345" s="32"/>
      <c r="AD345" s="32"/>
      <c r="AE345" s="32"/>
    </row>
    <row r="346" spans="1:31" ht="15.75">
      <c r="A346" s="78">
        <v>343</v>
      </c>
      <c r="B346" s="79" t="s">
        <v>336</v>
      </c>
      <c r="C346" s="80" t="s">
        <v>989</v>
      </c>
      <c r="D346" s="75">
        <v>84</v>
      </c>
      <c r="E346" s="75">
        <v>62</v>
      </c>
      <c r="F346" s="75">
        <v>57</v>
      </c>
      <c r="G346" s="32">
        <v>57</v>
      </c>
      <c r="H346" s="75">
        <v>61</v>
      </c>
      <c r="I346" s="75"/>
      <c r="J346" s="75"/>
      <c r="K346" s="32"/>
      <c r="L346" s="75"/>
      <c r="M346" s="75"/>
      <c r="N346" s="75"/>
      <c r="O346" s="151"/>
      <c r="P346" s="147"/>
      <c r="Q346" s="102"/>
      <c r="R346" s="75"/>
      <c r="S346" s="110"/>
      <c r="T346" s="75">
        <v>22</v>
      </c>
      <c r="U346" s="75">
        <v>9</v>
      </c>
      <c r="V346" s="75">
        <v>15</v>
      </c>
      <c r="W346" s="32"/>
      <c r="X346" s="32"/>
      <c r="Y346" s="32"/>
      <c r="Z346" s="32"/>
      <c r="AA346" s="32"/>
      <c r="AB346" s="32"/>
      <c r="AC346" s="32"/>
      <c r="AD346" s="32"/>
      <c r="AE346" s="32"/>
    </row>
    <row r="347" spans="1:31" ht="15.75">
      <c r="A347" s="78">
        <v>344</v>
      </c>
      <c r="B347" s="79" t="s">
        <v>337</v>
      </c>
      <c r="C347" s="80" t="s">
        <v>989</v>
      </c>
      <c r="D347" s="75">
        <v>53</v>
      </c>
      <c r="E347" s="75">
        <v>33</v>
      </c>
      <c r="F347" s="75">
        <v>51</v>
      </c>
      <c r="G347" s="32">
        <v>48</v>
      </c>
      <c r="H347" s="75">
        <v>56</v>
      </c>
      <c r="I347" s="75"/>
      <c r="J347" s="75"/>
      <c r="K347" s="32"/>
      <c r="L347" s="75"/>
      <c r="M347" s="75"/>
      <c r="N347" s="75"/>
      <c r="O347" s="151"/>
      <c r="P347" s="147"/>
      <c r="Q347" s="102"/>
      <c r="R347" s="75"/>
      <c r="S347" s="110"/>
      <c r="T347" s="75">
        <v>25</v>
      </c>
      <c r="U347" s="75">
        <v>23</v>
      </c>
      <c r="V347" s="75">
        <v>38</v>
      </c>
      <c r="W347" s="32"/>
      <c r="X347" s="32"/>
      <c r="Y347" s="32"/>
      <c r="Z347" s="32"/>
      <c r="AA347" s="32"/>
      <c r="AB347" s="32"/>
      <c r="AC347" s="32"/>
      <c r="AD347" s="32"/>
      <c r="AE347" s="32"/>
    </row>
    <row r="348" spans="1:31" ht="15.75">
      <c r="A348" s="78">
        <v>345</v>
      </c>
      <c r="B348" s="79" t="s">
        <v>338</v>
      </c>
      <c r="C348" s="80" t="s">
        <v>989</v>
      </c>
      <c r="D348" s="75">
        <v>87</v>
      </c>
      <c r="E348" s="75">
        <v>62</v>
      </c>
      <c r="F348" s="75">
        <v>66</v>
      </c>
      <c r="G348" s="32">
        <v>61</v>
      </c>
      <c r="H348" s="75">
        <v>90</v>
      </c>
      <c r="I348" s="75"/>
      <c r="J348" s="75"/>
      <c r="K348" s="32"/>
      <c r="L348" s="75"/>
      <c r="M348" s="75"/>
      <c r="N348" s="75"/>
      <c r="O348" s="151"/>
      <c r="P348" s="147"/>
      <c r="Q348" s="102"/>
      <c r="R348" s="75"/>
      <c r="S348" s="110"/>
      <c r="T348" s="75">
        <v>1</v>
      </c>
      <c r="U348" s="75">
        <v>19</v>
      </c>
      <c r="V348" s="75">
        <v>15</v>
      </c>
      <c r="W348" s="32"/>
      <c r="X348" s="32"/>
      <c r="Y348" s="32"/>
      <c r="Z348" s="32"/>
      <c r="AA348" s="32"/>
      <c r="AB348" s="32"/>
      <c r="AC348" s="32"/>
      <c r="AD348" s="32"/>
      <c r="AE348" s="32"/>
    </row>
    <row r="349" spans="1:31" ht="15.75">
      <c r="A349" s="78">
        <v>346</v>
      </c>
      <c r="B349" s="79" t="s">
        <v>339</v>
      </c>
      <c r="C349" s="80" t="s">
        <v>989</v>
      </c>
      <c r="D349" s="75">
        <v>99</v>
      </c>
      <c r="E349" s="75">
        <v>84</v>
      </c>
      <c r="F349" s="75">
        <v>86</v>
      </c>
      <c r="G349" s="32">
        <v>77</v>
      </c>
      <c r="H349" s="75">
        <v>93</v>
      </c>
      <c r="I349" s="75"/>
      <c r="J349" s="75"/>
      <c r="K349" s="32"/>
      <c r="L349" s="75"/>
      <c r="M349" s="75"/>
      <c r="N349" s="75"/>
      <c r="O349" s="151"/>
      <c r="P349" s="147"/>
      <c r="Q349" s="102"/>
      <c r="R349" s="75"/>
      <c r="S349" s="110"/>
      <c r="T349" s="75">
        <v>1</v>
      </c>
      <c r="U349" s="75">
        <v>5</v>
      </c>
      <c r="V349" s="75">
        <v>8</v>
      </c>
      <c r="W349" s="32"/>
      <c r="X349" s="32"/>
      <c r="Y349" s="32"/>
      <c r="Z349" s="32"/>
      <c r="AA349" s="32"/>
      <c r="AB349" s="32"/>
      <c r="AC349" s="32"/>
      <c r="AD349" s="32"/>
      <c r="AE349" s="32"/>
    </row>
    <row r="350" spans="1:31" ht="15.75">
      <c r="A350" s="78">
        <v>347</v>
      </c>
      <c r="B350" s="79" t="s">
        <v>892</v>
      </c>
      <c r="C350" s="80" t="s">
        <v>989</v>
      </c>
      <c r="D350" s="75">
        <v>68</v>
      </c>
      <c r="E350" s="75">
        <v>54</v>
      </c>
      <c r="F350" s="75">
        <v>58</v>
      </c>
      <c r="G350" s="32">
        <v>58</v>
      </c>
      <c r="H350" s="75">
        <v>59</v>
      </c>
      <c r="I350" s="75"/>
      <c r="J350" s="75"/>
      <c r="K350" s="32"/>
      <c r="L350" s="75"/>
      <c r="M350" s="75"/>
      <c r="N350" s="75"/>
      <c r="O350" s="151"/>
      <c r="P350" s="147"/>
      <c r="Q350" s="102"/>
      <c r="R350" s="75"/>
      <c r="S350" s="110"/>
      <c r="T350" s="75">
        <v>29</v>
      </c>
      <c r="U350" s="75">
        <v>30</v>
      </c>
      <c r="V350" s="75">
        <v>37</v>
      </c>
      <c r="W350" s="32"/>
      <c r="X350" s="32"/>
      <c r="Y350" s="32"/>
      <c r="Z350" s="32"/>
      <c r="AA350" s="32"/>
      <c r="AB350" s="32"/>
      <c r="AC350" s="32"/>
      <c r="AD350" s="32"/>
      <c r="AE350" s="32"/>
    </row>
    <row r="351" spans="1:31" ht="15.75">
      <c r="A351" s="78">
        <v>348</v>
      </c>
      <c r="B351" s="79" t="s">
        <v>340</v>
      </c>
      <c r="C351" s="80" t="s">
        <v>989</v>
      </c>
      <c r="D351" s="75">
        <v>77</v>
      </c>
      <c r="E351" s="75">
        <v>81</v>
      </c>
      <c r="F351" s="75">
        <v>85</v>
      </c>
      <c r="G351" s="32">
        <v>84</v>
      </c>
      <c r="H351" s="75">
        <v>82</v>
      </c>
      <c r="I351" s="75"/>
      <c r="J351" s="75"/>
      <c r="K351" s="32"/>
      <c r="L351" s="75"/>
      <c r="M351" s="75"/>
      <c r="N351" s="75"/>
      <c r="O351" s="151"/>
      <c r="P351" s="147"/>
      <c r="Q351" s="102"/>
      <c r="R351" s="75"/>
      <c r="S351" s="110"/>
      <c r="T351" s="75">
        <v>25</v>
      </c>
      <c r="U351" s="75">
        <v>23</v>
      </c>
      <c r="V351" s="75">
        <v>30</v>
      </c>
      <c r="W351" s="32"/>
      <c r="X351" s="32"/>
      <c r="Y351" s="32"/>
      <c r="Z351" s="32"/>
      <c r="AA351" s="32"/>
      <c r="AB351" s="32"/>
      <c r="AC351" s="32"/>
      <c r="AD351" s="32"/>
      <c r="AE351" s="32"/>
    </row>
    <row r="352" spans="1:31" ht="15.75">
      <c r="A352" s="78">
        <v>349</v>
      </c>
      <c r="B352" s="79" t="s">
        <v>341</v>
      </c>
      <c r="C352" s="80" t="s">
        <v>989</v>
      </c>
      <c r="D352" s="75">
        <v>69</v>
      </c>
      <c r="E352" s="75">
        <v>53</v>
      </c>
      <c r="F352" s="75">
        <v>52</v>
      </c>
      <c r="G352" s="32">
        <v>56</v>
      </c>
      <c r="H352" s="75">
        <v>59</v>
      </c>
      <c r="I352" s="75"/>
      <c r="J352" s="75"/>
      <c r="K352" s="32"/>
      <c r="L352" s="75"/>
      <c r="M352" s="75"/>
      <c r="N352" s="75"/>
      <c r="O352" s="151"/>
      <c r="P352" s="147"/>
      <c r="Q352" s="102"/>
      <c r="R352" s="75"/>
      <c r="S352" s="110"/>
      <c r="T352" s="75">
        <v>1</v>
      </c>
      <c r="U352" s="75">
        <v>9</v>
      </c>
      <c r="V352" s="75">
        <v>21</v>
      </c>
      <c r="W352" s="32"/>
      <c r="X352" s="32"/>
      <c r="Y352" s="32"/>
      <c r="Z352" s="32"/>
      <c r="AA352" s="32"/>
      <c r="AB352" s="32"/>
      <c r="AC352" s="32"/>
      <c r="AD352" s="32"/>
      <c r="AE352" s="32"/>
    </row>
    <row r="353" spans="1:31" ht="15.75">
      <c r="A353" s="78">
        <v>350</v>
      </c>
      <c r="B353" s="79" t="s">
        <v>342</v>
      </c>
      <c r="C353" s="80" t="s">
        <v>989</v>
      </c>
      <c r="D353" s="75">
        <v>77</v>
      </c>
      <c r="E353" s="75">
        <v>66</v>
      </c>
      <c r="F353" s="75">
        <v>63</v>
      </c>
      <c r="G353" s="32">
        <v>65</v>
      </c>
      <c r="H353" s="75">
        <v>71</v>
      </c>
      <c r="I353" s="75"/>
      <c r="J353" s="75"/>
      <c r="K353" s="32"/>
      <c r="L353" s="75"/>
      <c r="M353" s="75"/>
      <c r="N353" s="75"/>
      <c r="O353" s="151"/>
      <c r="P353" s="147"/>
      <c r="Q353" s="102"/>
      <c r="R353" s="75"/>
      <c r="S353" s="110"/>
      <c r="T353" s="75">
        <v>20</v>
      </c>
      <c r="U353" s="75">
        <v>15</v>
      </c>
      <c r="V353" s="75">
        <v>24</v>
      </c>
      <c r="W353" s="32"/>
      <c r="X353" s="32"/>
      <c r="Y353" s="32"/>
      <c r="Z353" s="32"/>
      <c r="AA353" s="32"/>
      <c r="AB353" s="32"/>
      <c r="AC353" s="32"/>
      <c r="AD353" s="32"/>
      <c r="AE353" s="32"/>
    </row>
    <row r="354" spans="1:31" ht="15.75">
      <c r="A354" s="78">
        <v>351</v>
      </c>
      <c r="B354" s="79" t="s">
        <v>343</v>
      </c>
      <c r="C354" s="80" t="s">
        <v>989</v>
      </c>
      <c r="D354" s="75">
        <v>96</v>
      </c>
      <c r="E354" s="75">
        <v>75</v>
      </c>
      <c r="F354" s="75">
        <v>94</v>
      </c>
      <c r="G354" s="32">
        <v>90</v>
      </c>
      <c r="H354" s="75">
        <v>97</v>
      </c>
      <c r="I354" s="75"/>
      <c r="J354" s="75"/>
      <c r="K354" s="32"/>
      <c r="L354" s="75"/>
      <c r="M354" s="75"/>
      <c r="N354" s="75"/>
      <c r="O354" s="151"/>
      <c r="P354" s="147"/>
      <c r="Q354" s="102"/>
      <c r="R354" s="75"/>
      <c r="S354" s="110"/>
      <c r="T354" s="75">
        <v>1</v>
      </c>
      <c r="U354" s="75">
        <v>2</v>
      </c>
      <c r="V354" s="75">
        <v>10</v>
      </c>
      <c r="W354" s="32"/>
      <c r="X354" s="32"/>
      <c r="Y354" s="32"/>
      <c r="Z354" s="32"/>
      <c r="AA354" s="32"/>
      <c r="AB354" s="32"/>
      <c r="AC354" s="32"/>
      <c r="AD354" s="32"/>
      <c r="AE354" s="32"/>
    </row>
    <row r="355" spans="1:31" ht="15.75">
      <c r="A355" s="78">
        <v>352</v>
      </c>
      <c r="B355" s="79" t="s">
        <v>1019</v>
      </c>
      <c r="C355" s="80" t="s">
        <v>989</v>
      </c>
      <c r="D355" s="75">
        <v>59</v>
      </c>
      <c r="E355" s="75">
        <v>57</v>
      </c>
      <c r="F355" s="75">
        <v>63</v>
      </c>
      <c r="G355" s="32">
        <v>51</v>
      </c>
      <c r="H355" s="75">
        <v>52</v>
      </c>
      <c r="I355" s="75"/>
      <c r="J355" s="75"/>
      <c r="K355" s="32"/>
      <c r="L355" s="75"/>
      <c r="M355" s="75"/>
      <c r="N355" s="75"/>
      <c r="O355" s="151"/>
      <c r="P355" s="147"/>
      <c r="Q355" s="102"/>
      <c r="R355" s="75"/>
      <c r="S355" s="110"/>
      <c r="T355" s="75">
        <v>29</v>
      </c>
      <c r="U355" s="75">
        <v>30</v>
      </c>
      <c r="V355" s="75">
        <v>30</v>
      </c>
      <c r="W355" s="32"/>
      <c r="X355" s="32"/>
      <c r="Y355" s="32"/>
      <c r="Z355" s="32"/>
      <c r="AA355" s="32"/>
      <c r="AB355" s="32"/>
      <c r="AC355" s="32"/>
      <c r="AD355" s="32"/>
      <c r="AE355" s="32"/>
    </row>
    <row r="356" spans="1:31" ht="15.75">
      <c r="A356" s="78">
        <v>353</v>
      </c>
      <c r="B356" s="79" t="s">
        <v>344</v>
      </c>
      <c r="C356" s="80" t="s">
        <v>989</v>
      </c>
      <c r="D356" s="75">
        <v>95</v>
      </c>
      <c r="E356" s="75">
        <v>86</v>
      </c>
      <c r="F356" s="75">
        <v>86</v>
      </c>
      <c r="G356" s="32">
        <v>81</v>
      </c>
      <c r="H356" s="75">
        <v>91</v>
      </c>
      <c r="I356" s="75"/>
      <c r="J356" s="75"/>
      <c r="K356" s="32"/>
      <c r="L356" s="75"/>
      <c r="M356" s="75"/>
      <c r="N356" s="75"/>
      <c r="O356" s="151"/>
      <c r="P356" s="147"/>
      <c r="Q356" s="102"/>
      <c r="R356" s="75"/>
      <c r="S356" s="110"/>
      <c r="T356" s="75">
        <v>17</v>
      </c>
      <c r="U356" s="75">
        <v>9</v>
      </c>
      <c r="V356" s="75">
        <v>10</v>
      </c>
      <c r="W356" s="32"/>
      <c r="X356" s="32"/>
      <c r="Y356" s="32"/>
      <c r="Z356" s="32"/>
      <c r="AA356" s="32"/>
      <c r="AB356" s="32"/>
      <c r="AC356" s="32"/>
      <c r="AD356" s="32"/>
      <c r="AE356" s="32"/>
    </row>
    <row r="357" spans="1:31" ht="15.75">
      <c r="A357" s="78">
        <v>354</v>
      </c>
      <c r="B357" s="79" t="s">
        <v>345</v>
      </c>
      <c r="C357" s="80" t="s">
        <v>989</v>
      </c>
      <c r="D357" s="75">
        <v>90</v>
      </c>
      <c r="E357" s="75">
        <v>79</v>
      </c>
      <c r="F357" s="75">
        <v>86</v>
      </c>
      <c r="G357" s="32">
        <v>82</v>
      </c>
      <c r="H357" s="75">
        <v>76</v>
      </c>
      <c r="I357" s="75"/>
      <c r="J357" s="75"/>
      <c r="K357" s="32"/>
      <c r="L357" s="75"/>
      <c r="M357" s="75"/>
      <c r="N357" s="75"/>
      <c r="O357" s="151"/>
      <c r="P357" s="147"/>
      <c r="Q357" s="102"/>
      <c r="R357" s="75"/>
      <c r="S357" s="110"/>
      <c r="T357" s="75">
        <v>1</v>
      </c>
      <c r="U357" s="75">
        <v>19</v>
      </c>
      <c r="V357" s="75">
        <v>24</v>
      </c>
      <c r="W357" s="32"/>
      <c r="X357" s="32"/>
      <c r="Y357" s="32"/>
      <c r="Z357" s="32"/>
      <c r="AA357" s="32"/>
      <c r="AB357" s="32"/>
      <c r="AC357" s="32"/>
      <c r="AD357" s="32"/>
      <c r="AE357" s="32"/>
    </row>
    <row r="358" spans="1:31" ht="15.75">
      <c r="A358" s="78">
        <v>355</v>
      </c>
      <c r="B358" s="79" t="s">
        <v>346</v>
      </c>
      <c r="C358" s="80" t="s">
        <v>989</v>
      </c>
      <c r="D358" s="75">
        <v>70</v>
      </c>
      <c r="E358" s="75">
        <v>55</v>
      </c>
      <c r="F358" s="75">
        <v>62</v>
      </c>
      <c r="G358" s="32">
        <v>61</v>
      </c>
      <c r="H358" s="75">
        <v>69</v>
      </c>
      <c r="I358" s="75"/>
      <c r="J358" s="75"/>
      <c r="K358" s="32"/>
      <c r="L358" s="75"/>
      <c r="M358" s="75"/>
      <c r="N358" s="75"/>
      <c r="O358" s="151"/>
      <c r="P358" s="147"/>
      <c r="Q358" s="102"/>
      <c r="R358" s="75"/>
      <c r="S358" s="110"/>
      <c r="T358" s="75">
        <v>1</v>
      </c>
      <c r="U358" s="75">
        <v>23</v>
      </c>
      <c r="V358" s="75">
        <v>10</v>
      </c>
      <c r="W358" s="32"/>
      <c r="X358" s="32"/>
      <c r="Y358" s="32"/>
      <c r="Z358" s="32"/>
      <c r="AA358" s="32"/>
      <c r="AB358" s="32"/>
      <c r="AC358" s="32"/>
      <c r="AD358" s="32"/>
      <c r="AE358" s="32"/>
    </row>
    <row r="359" spans="1:31" ht="15.75">
      <c r="A359" s="78">
        <v>356</v>
      </c>
      <c r="B359" s="79" t="s">
        <v>347</v>
      </c>
      <c r="C359" s="80" t="s">
        <v>989</v>
      </c>
      <c r="D359" s="75">
        <v>76</v>
      </c>
      <c r="E359" s="75">
        <v>69</v>
      </c>
      <c r="F359" s="75">
        <v>67</v>
      </c>
      <c r="G359" s="32">
        <v>64</v>
      </c>
      <c r="H359" s="75">
        <v>74</v>
      </c>
      <c r="I359" s="75"/>
      <c r="J359" s="75"/>
      <c r="K359" s="32"/>
      <c r="L359" s="75"/>
      <c r="M359" s="75"/>
      <c r="N359" s="75"/>
      <c r="O359" s="151"/>
      <c r="P359" s="147"/>
      <c r="Q359" s="102"/>
      <c r="R359" s="75"/>
      <c r="S359" s="110"/>
      <c r="T359" s="75">
        <v>1</v>
      </c>
      <c r="U359" s="75">
        <v>5</v>
      </c>
      <c r="V359" s="75">
        <v>1</v>
      </c>
      <c r="W359" s="32"/>
      <c r="X359" s="32"/>
      <c r="Y359" s="32"/>
      <c r="Z359" s="32"/>
      <c r="AA359" s="32"/>
      <c r="AB359" s="32"/>
      <c r="AC359" s="32"/>
      <c r="AD359" s="32"/>
      <c r="AE359" s="32"/>
    </row>
    <row r="360" spans="1:31" ht="15.75">
      <c r="A360" s="78">
        <v>357</v>
      </c>
      <c r="B360" s="79" t="s">
        <v>348</v>
      </c>
      <c r="C360" s="80" t="s">
        <v>989</v>
      </c>
      <c r="D360" s="75">
        <v>100</v>
      </c>
      <c r="E360" s="75">
        <v>92</v>
      </c>
      <c r="F360" s="75">
        <v>99</v>
      </c>
      <c r="G360" s="32">
        <v>96</v>
      </c>
      <c r="H360" s="75">
        <v>98</v>
      </c>
      <c r="I360" s="75"/>
      <c r="J360" s="75"/>
      <c r="K360" s="32"/>
      <c r="L360" s="75"/>
      <c r="M360" s="75"/>
      <c r="N360" s="75"/>
      <c r="O360" s="151"/>
      <c r="P360" s="147"/>
      <c r="Q360" s="102"/>
      <c r="R360" s="75"/>
      <c r="S360" s="110"/>
      <c r="T360" s="75">
        <v>18</v>
      </c>
      <c r="U360" s="75">
        <v>15</v>
      </c>
      <c r="V360" s="75">
        <v>29</v>
      </c>
      <c r="W360" s="32"/>
      <c r="X360" s="32"/>
      <c r="Y360" s="32"/>
      <c r="Z360" s="32"/>
      <c r="AA360" s="32"/>
      <c r="AB360" s="32"/>
      <c r="AC360" s="32"/>
      <c r="AD360" s="32"/>
      <c r="AE360" s="32"/>
    </row>
    <row r="361" spans="1:31" ht="15.75">
      <c r="A361" s="78">
        <v>358</v>
      </c>
      <c r="B361" s="17" t="s">
        <v>349</v>
      </c>
      <c r="C361" s="80" t="s">
        <v>989</v>
      </c>
      <c r="D361" s="75">
        <v>72</v>
      </c>
      <c r="E361" s="75">
        <v>58</v>
      </c>
      <c r="F361" s="75">
        <v>53</v>
      </c>
      <c r="G361" s="32">
        <v>53</v>
      </c>
      <c r="H361" s="75">
        <v>59</v>
      </c>
      <c r="I361" s="75"/>
      <c r="J361" s="75"/>
      <c r="K361" s="32"/>
      <c r="L361" s="75"/>
      <c r="M361" s="75"/>
      <c r="N361" s="75"/>
      <c r="O361" s="151"/>
      <c r="P361" s="147"/>
      <c r="Q361" s="102"/>
      <c r="R361" s="75"/>
      <c r="S361" s="110"/>
      <c r="T361" s="75">
        <v>20</v>
      </c>
      <c r="U361" s="75">
        <v>23</v>
      </c>
      <c r="V361" s="75">
        <v>24</v>
      </c>
      <c r="W361" s="32"/>
      <c r="X361" s="32"/>
      <c r="Y361" s="32"/>
      <c r="Z361" s="32"/>
      <c r="AA361" s="32"/>
      <c r="AB361" s="32"/>
      <c r="AC361" s="32"/>
      <c r="AD361" s="32"/>
      <c r="AE361" s="32"/>
    </row>
    <row r="362" spans="1:31" ht="15.75">
      <c r="A362" s="78">
        <v>359</v>
      </c>
      <c r="B362" s="79" t="s">
        <v>350</v>
      </c>
      <c r="C362" s="80" t="s">
        <v>989</v>
      </c>
      <c r="D362" s="75">
        <v>84</v>
      </c>
      <c r="E362" s="75">
        <v>80</v>
      </c>
      <c r="F362" s="75">
        <v>81</v>
      </c>
      <c r="G362" s="32">
        <v>79</v>
      </c>
      <c r="H362" s="75">
        <v>71</v>
      </c>
      <c r="I362" s="75"/>
      <c r="J362" s="75"/>
      <c r="K362" s="32"/>
      <c r="L362" s="75"/>
      <c r="M362" s="75"/>
      <c r="N362" s="75"/>
      <c r="O362" s="151"/>
      <c r="P362" s="147"/>
      <c r="Q362" s="102"/>
      <c r="R362" s="75"/>
      <c r="S362" s="110"/>
      <c r="T362" s="75">
        <v>24</v>
      </c>
      <c r="U362" s="75">
        <v>15</v>
      </c>
      <c r="V362" s="75">
        <v>22</v>
      </c>
      <c r="W362" s="32"/>
      <c r="X362" s="32"/>
      <c r="Y362" s="32"/>
      <c r="Z362" s="32"/>
      <c r="AA362" s="32"/>
      <c r="AB362" s="32"/>
      <c r="AC362" s="32"/>
      <c r="AD362" s="32"/>
      <c r="AE362" s="32"/>
    </row>
    <row r="363" spans="1:31" ht="15.75" customHeight="1">
      <c r="A363" s="78">
        <v>360</v>
      </c>
      <c r="B363" s="79" t="s">
        <v>893</v>
      </c>
      <c r="C363" s="80" t="s">
        <v>989</v>
      </c>
      <c r="D363" s="75">
        <v>66</v>
      </c>
      <c r="E363" s="75">
        <v>50</v>
      </c>
      <c r="F363" s="75">
        <v>51</v>
      </c>
      <c r="G363" s="32">
        <v>53</v>
      </c>
      <c r="H363" s="75">
        <v>56</v>
      </c>
      <c r="I363" s="75"/>
      <c r="J363" s="75"/>
      <c r="K363" s="32"/>
      <c r="L363" s="75"/>
      <c r="M363" s="75"/>
      <c r="N363" s="75"/>
      <c r="O363" s="151"/>
      <c r="P363" s="147"/>
      <c r="Q363" s="102"/>
      <c r="R363" s="75"/>
      <c r="S363" s="110"/>
      <c r="T363" s="75">
        <v>29</v>
      </c>
      <c r="U363" s="75">
        <v>30</v>
      </c>
      <c r="V363" s="75">
        <v>22</v>
      </c>
      <c r="W363" s="32"/>
      <c r="X363" s="32"/>
      <c r="Y363" s="32"/>
      <c r="Z363" s="32"/>
      <c r="AA363" s="32"/>
      <c r="AB363" s="32"/>
      <c r="AC363" s="32"/>
      <c r="AD363" s="32"/>
      <c r="AE363" s="32"/>
    </row>
    <row r="364" spans="1:31" ht="15.75">
      <c r="A364" s="78">
        <v>361</v>
      </c>
      <c r="B364" s="79" t="s">
        <v>351</v>
      </c>
      <c r="C364" s="80" t="s">
        <v>989</v>
      </c>
      <c r="D364" s="75">
        <v>85</v>
      </c>
      <c r="E364" s="75">
        <v>60</v>
      </c>
      <c r="F364" s="75">
        <v>56</v>
      </c>
      <c r="G364" s="32">
        <v>59</v>
      </c>
      <c r="H364" s="75">
        <v>67</v>
      </c>
      <c r="I364" s="75"/>
      <c r="J364" s="75"/>
      <c r="K364" s="32"/>
      <c r="L364" s="75"/>
      <c r="M364" s="75"/>
      <c r="N364" s="75"/>
      <c r="O364" s="151"/>
      <c r="P364" s="147"/>
      <c r="Q364" s="102"/>
      <c r="R364" s="75"/>
      <c r="S364" s="110"/>
      <c r="T364" s="75">
        <v>1</v>
      </c>
      <c r="U364" s="75">
        <v>19</v>
      </c>
      <c r="V364" s="75">
        <v>1</v>
      </c>
      <c r="W364" s="32"/>
      <c r="X364" s="32"/>
      <c r="Y364" s="32"/>
      <c r="Z364" s="32"/>
      <c r="AA364" s="32"/>
      <c r="AB364" s="32"/>
      <c r="AC364" s="32"/>
      <c r="AD364" s="32"/>
      <c r="AE364" s="32"/>
    </row>
    <row r="365" spans="1:31" ht="15.75">
      <c r="A365" s="78">
        <v>362</v>
      </c>
      <c r="B365" s="79" t="s">
        <v>894</v>
      </c>
      <c r="C365" s="80" t="s">
        <v>989</v>
      </c>
      <c r="D365" s="75">
        <v>92</v>
      </c>
      <c r="E365" s="75">
        <v>75</v>
      </c>
      <c r="F365" s="75">
        <v>89</v>
      </c>
      <c r="G365" s="32">
        <v>85</v>
      </c>
      <c r="H365" s="75">
        <v>80</v>
      </c>
      <c r="I365" s="75"/>
      <c r="J365" s="75"/>
      <c r="K365" s="32"/>
      <c r="L365" s="75"/>
      <c r="M365" s="75"/>
      <c r="N365" s="75"/>
      <c r="O365" s="151"/>
      <c r="P365" s="147"/>
      <c r="Q365" s="102"/>
      <c r="R365" s="75"/>
      <c r="S365" s="110"/>
      <c r="T365" s="75">
        <v>29</v>
      </c>
      <c r="U365" s="75">
        <v>30</v>
      </c>
      <c r="V365" s="75">
        <v>8</v>
      </c>
      <c r="W365" s="32"/>
      <c r="X365" s="32"/>
      <c r="Y365" s="32"/>
      <c r="Z365" s="32"/>
      <c r="AA365" s="32"/>
      <c r="AB365" s="32"/>
      <c r="AC365" s="32"/>
      <c r="AD365" s="32"/>
      <c r="AE365" s="32"/>
    </row>
    <row r="366" spans="1:31" ht="15.75">
      <c r="A366" s="78">
        <v>363</v>
      </c>
      <c r="B366" s="79" t="s">
        <v>352</v>
      </c>
      <c r="C366" s="80" t="s">
        <v>989</v>
      </c>
      <c r="D366" s="75">
        <v>97</v>
      </c>
      <c r="E366" s="75">
        <v>78</v>
      </c>
      <c r="F366" s="75">
        <v>88</v>
      </c>
      <c r="G366" s="32">
        <v>73</v>
      </c>
      <c r="H366" s="75">
        <v>84</v>
      </c>
      <c r="I366" s="75"/>
      <c r="J366" s="75"/>
      <c r="K366" s="32"/>
      <c r="L366" s="75"/>
      <c r="M366" s="75"/>
      <c r="N366" s="75"/>
      <c r="O366" s="151"/>
      <c r="P366" s="147"/>
      <c r="Q366" s="102"/>
      <c r="R366" s="75"/>
      <c r="S366" s="110"/>
      <c r="T366" s="75">
        <v>1</v>
      </c>
      <c r="U366" s="75">
        <v>5</v>
      </c>
      <c r="V366" s="75">
        <v>10</v>
      </c>
      <c r="W366" s="32"/>
      <c r="X366" s="32"/>
      <c r="Y366" s="32"/>
      <c r="Z366" s="32"/>
      <c r="AA366" s="32"/>
      <c r="AB366" s="32"/>
      <c r="AC366" s="32"/>
      <c r="AD366" s="32"/>
      <c r="AE366" s="32"/>
    </row>
    <row r="367" spans="1:31" ht="15.75">
      <c r="A367" s="78">
        <v>364</v>
      </c>
      <c r="B367" s="79" t="s">
        <v>895</v>
      </c>
      <c r="C367" s="80" t="s">
        <v>989</v>
      </c>
      <c r="D367" s="75">
        <v>95</v>
      </c>
      <c r="E367" s="75">
        <v>71</v>
      </c>
      <c r="F367" s="75">
        <v>91</v>
      </c>
      <c r="G367" s="32">
        <v>57</v>
      </c>
      <c r="H367" s="75">
        <v>70</v>
      </c>
      <c r="I367" s="75"/>
      <c r="J367" s="75"/>
      <c r="K367" s="32"/>
      <c r="L367" s="75"/>
      <c r="M367" s="75"/>
      <c r="N367" s="75"/>
      <c r="O367" s="151"/>
      <c r="P367" s="147"/>
      <c r="Q367" s="102"/>
      <c r="R367" s="75"/>
      <c r="S367" s="110"/>
      <c r="T367" s="75">
        <v>29</v>
      </c>
      <c r="U367" s="75">
        <v>30</v>
      </c>
      <c r="V367" s="75">
        <v>24</v>
      </c>
      <c r="W367" s="32"/>
      <c r="X367" s="32"/>
      <c r="Y367" s="32"/>
      <c r="Z367" s="32"/>
      <c r="AA367" s="32"/>
      <c r="AB367" s="32"/>
      <c r="AC367" s="32"/>
      <c r="AD367" s="32"/>
      <c r="AE367" s="32"/>
    </row>
    <row r="368" spans="1:31" ht="15.75">
      <c r="A368" s="78">
        <v>365</v>
      </c>
      <c r="B368" s="79" t="s">
        <v>896</v>
      </c>
      <c r="C368" s="80" t="s">
        <v>989</v>
      </c>
      <c r="D368" s="75">
        <v>99</v>
      </c>
      <c r="E368" s="75">
        <v>92</v>
      </c>
      <c r="F368" s="75">
        <v>93</v>
      </c>
      <c r="G368" s="32">
        <v>86</v>
      </c>
      <c r="H368" s="75">
        <v>94</v>
      </c>
      <c r="I368" s="75"/>
      <c r="J368" s="75"/>
      <c r="K368" s="32"/>
      <c r="L368" s="75"/>
      <c r="M368" s="75"/>
      <c r="N368" s="75"/>
      <c r="O368" s="151"/>
      <c r="P368" s="147"/>
      <c r="Q368" s="102"/>
      <c r="R368" s="75"/>
      <c r="S368" s="110"/>
      <c r="T368" s="75">
        <v>29</v>
      </c>
      <c r="U368" s="75">
        <v>30</v>
      </c>
      <c r="V368" s="75">
        <v>1</v>
      </c>
      <c r="W368" s="32"/>
      <c r="X368" s="32"/>
      <c r="Y368" s="32"/>
      <c r="Z368" s="32"/>
      <c r="AA368" s="32"/>
      <c r="AB368" s="32"/>
      <c r="AC368" s="32"/>
      <c r="AD368" s="32"/>
      <c r="AE368" s="32"/>
    </row>
    <row r="369" spans="1:31" ht="15.75">
      <c r="A369" s="78">
        <v>366</v>
      </c>
      <c r="B369" s="79" t="s">
        <v>1020</v>
      </c>
      <c r="C369" s="80" t="s">
        <v>989</v>
      </c>
      <c r="D369" s="75">
        <v>76</v>
      </c>
      <c r="E369" s="75">
        <v>70</v>
      </c>
      <c r="F369" s="75">
        <v>82</v>
      </c>
      <c r="G369" s="32">
        <v>83</v>
      </c>
      <c r="H369" s="75">
        <v>77</v>
      </c>
      <c r="I369" s="75"/>
      <c r="J369" s="75"/>
      <c r="K369" s="32"/>
      <c r="L369" s="75"/>
      <c r="M369" s="75"/>
      <c r="N369" s="75"/>
      <c r="O369" s="151"/>
      <c r="P369" s="147"/>
      <c r="Q369" s="102"/>
      <c r="R369" s="75"/>
      <c r="S369" s="110"/>
      <c r="T369" s="75">
        <v>29</v>
      </c>
      <c r="U369" s="75">
        <v>30</v>
      </c>
      <c r="V369" s="75">
        <v>15</v>
      </c>
      <c r="W369" s="32"/>
      <c r="X369" s="32"/>
      <c r="Y369" s="32"/>
      <c r="Z369" s="32"/>
      <c r="AA369" s="32"/>
      <c r="AB369" s="32"/>
      <c r="AC369" s="32"/>
      <c r="AD369" s="32"/>
      <c r="AE369" s="32"/>
    </row>
    <row r="370" spans="1:31" ht="15.75">
      <c r="A370" s="78">
        <v>367</v>
      </c>
      <c r="B370" s="79" t="s">
        <v>897</v>
      </c>
      <c r="C370" s="80" t="s">
        <v>989</v>
      </c>
      <c r="D370" s="75">
        <v>83</v>
      </c>
      <c r="E370" s="75">
        <v>63</v>
      </c>
      <c r="F370" s="75">
        <v>62</v>
      </c>
      <c r="G370" s="32">
        <v>74</v>
      </c>
      <c r="H370" s="75">
        <v>73</v>
      </c>
      <c r="I370" s="75"/>
      <c r="J370" s="75"/>
      <c r="K370" s="32"/>
      <c r="L370" s="75"/>
      <c r="M370" s="75"/>
      <c r="N370" s="75"/>
      <c r="O370" s="151"/>
      <c r="P370" s="147"/>
      <c r="Q370" s="102"/>
      <c r="R370" s="75"/>
      <c r="S370" s="110"/>
      <c r="T370" s="75">
        <v>29</v>
      </c>
      <c r="U370" s="75">
        <v>30</v>
      </c>
      <c r="V370" s="75">
        <v>24</v>
      </c>
      <c r="W370" s="32"/>
      <c r="X370" s="32"/>
      <c r="Y370" s="32"/>
      <c r="Z370" s="32"/>
      <c r="AA370" s="32"/>
      <c r="AB370" s="32"/>
      <c r="AC370" s="32"/>
      <c r="AD370" s="32"/>
      <c r="AE370" s="32"/>
    </row>
    <row r="371" spans="1:31" ht="15.75">
      <c r="A371" s="78">
        <v>368</v>
      </c>
      <c r="B371" s="79" t="s">
        <v>898</v>
      </c>
      <c r="C371" s="80" t="s">
        <v>989</v>
      </c>
      <c r="D371" s="75">
        <v>69</v>
      </c>
      <c r="E371" s="75">
        <v>59</v>
      </c>
      <c r="F371" s="75">
        <v>59</v>
      </c>
      <c r="G371" s="32">
        <v>62</v>
      </c>
      <c r="H371" s="75">
        <v>56</v>
      </c>
      <c r="I371" s="75"/>
      <c r="J371" s="75"/>
      <c r="K371" s="32"/>
      <c r="L371" s="75"/>
      <c r="M371" s="75"/>
      <c r="N371" s="75"/>
      <c r="O371" s="151"/>
      <c r="P371" s="147"/>
      <c r="Q371" s="102"/>
      <c r="R371" s="75"/>
      <c r="S371" s="110"/>
      <c r="T371" s="75">
        <v>29</v>
      </c>
      <c r="U371" s="75">
        <v>30</v>
      </c>
      <c r="V371" s="75">
        <v>30</v>
      </c>
      <c r="W371" s="32"/>
      <c r="X371" s="32"/>
      <c r="Y371" s="32"/>
      <c r="Z371" s="32"/>
      <c r="AA371" s="32"/>
      <c r="AB371" s="32"/>
      <c r="AC371" s="32"/>
      <c r="AD371" s="32"/>
      <c r="AE371" s="32"/>
    </row>
    <row r="372" spans="1:31" ht="15.75">
      <c r="A372" s="78">
        <v>369</v>
      </c>
      <c r="B372" s="79" t="s">
        <v>353</v>
      </c>
      <c r="C372" s="80" t="s">
        <v>989</v>
      </c>
      <c r="D372" s="75">
        <v>53</v>
      </c>
      <c r="E372" s="75">
        <v>38</v>
      </c>
      <c r="F372" s="75">
        <v>54</v>
      </c>
      <c r="G372" s="32">
        <v>53</v>
      </c>
      <c r="H372" s="75">
        <v>58</v>
      </c>
      <c r="I372" s="75"/>
      <c r="J372" s="75"/>
      <c r="K372" s="32"/>
      <c r="L372" s="75"/>
      <c r="M372" s="75"/>
      <c r="N372" s="75"/>
      <c r="O372" s="151"/>
      <c r="P372" s="147"/>
      <c r="Q372" s="102"/>
      <c r="R372" s="75"/>
      <c r="S372" s="110"/>
      <c r="T372" s="75">
        <v>25</v>
      </c>
      <c r="U372" s="75">
        <v>23</v>
      </c>
      <c r="V372" s="75">
        <v>33</v>
      </c>
      <c r="W372" s="32"/>
      <c r="X372" s="32"/>
      <c r="Y372" s="32"/>
      <c r="Z372" s="32"/>
      <c r="AA372" s="32"/>
      <c r="AB372" s="32"/>
      <c r="AC372" s="32"/>
      <c r="AD372" s="32"/>
      <c r="AE372" s="32"/>
    </row>
    <row r="373" spans="1:31" s="92" customFormat="1" ht="15.75">
      <c r="A373" s="93" t="s">
        <v>44</v>
      </c>
      <c r="B373" s="94" t="s">
        <v>42</v>
      </c>
      <c r="C373" s="100" t="s">
        <v>971</v>
      </c>
      <c r="D373" s="93" t="s">
        <v>1038</v>
      </c>
      <c r="E373" s="93" t="s">
        <v>1039</v>
      </c>
      <c r="F373" s="93" t="s">
        <v>1040</v>
      </c>
      <c r="G373" s="93" t="s">
        <v>406</v>
      </c>
      <c r="H373" s="93" t="s">
        <v>1034</v>
      </c>
      <c r="I373" s="93" t="s">
        <v>553</v>
      </c>
      <c r="J373" s="93" t="s">
        <v>603</v>
      </c>
      <c r="K373" s="93" t="s">
        <v>1035</v>
      </c>
      <c r="L373" s="93" t="s">
        <v>1036</v>
      </c>
      <c r="M373" s="93"/>
      <c r="N373" s="93"/>
      <c r="O373" s="93"/>
      <c r="P373" s="93"/>
      <c r="Q373" s="106"/>
      <c r="R373" s="93"/>
      <c r="S373" s="111"/>
      <c r="T373" s="93"/>
      <c r="U373" s="93"/>
      <c r="V373" s="93"/>
      <c r="W373" s="93"/>
      <c r="X373" s="93"/>
      <c r="Y373" s="93"/>
      <c r="Z373" s="93"/>
      <c r="AA373" s="93" t="s">
        <v>1006</v>
      </c>
      <c r="AB373" s="93" t="s">
        <v>1008</v>
      </c>
      <c r="AC373" s="93" t="s">
        <v>1007</v>
      </c>
      <c r="AD373" s="93" t="s">
        <v>1009</v>
      </c>
      <c r="AE373" s="93"/>
    </row>
    <row r="374" spans="1:31" s="125" customFormat="1" ht="15.75">
      <c r="A374" s="118">
        <v>371</v>
      </c>
      <c r="B374" s="119" t="s">
        <v>992</v>
      </c>
      <c r="C374" s="127" t="s">
        <v>991</v>
      </c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38"/>
      <c r="O374" s="118"/>
      <c r="P374" s="118"/>
      <c r="Q374" s="122"/>
      <c r="R374" s="118"/>
      <c r="S374" s="123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</row>
    <row r="375" spans="1:31" ht="15.75">
      <c r="A375" s="78">
        <v>372</v>
      </c>
      <c r="B375" s="79" t="s">
        <v>899</v>
      </c>
      <c r="C375" s="80" t="s">
        <v>991</v>
      </c>
      <c r="D375" s="75">
        <v>88</v>
      </c>
      <c r="E375" s="75">
        <v>66</v>
      </c>
      <c r="F375" s="75">
        <v>69</v>
      </c>
      <c r="G375" s="32">
        <v>70</v>
      </c>
      <c r="H375" s="75">
        <v>77</v>
      </c>
      <c r="I375" s="75"/>
      <c r="J375" s="75"/>
      <c r="K375" s="32"/>
      <c r="L375" s="75"/>
      <c r="M375" s="75"/>
      <c r="N375" s="75"/>
      <c r="O375" s="151"/>
      <c r="P375" s="147"/>
      <c r="Q375" s="102"/>
      <c r="R375" s="75"/>
      <c r="S375" s="110"/>
      <c r="T375" s="75">
        <v>26</v>
      </c>
      <c r="U375" s="75">
        <v>27</v>
      </c>
      <c r="V375" s="75">
        <v>1</v>
      </c>
      <c r="W375" s="32"/>
      <c r="X375" s="32"/>
      <c r="Y375" s="32"/>
      <c r="Z375" s="32"/>
      <c r="AA375" s="32"/>
      <c r="AB375" s="32"/>
      <c r="AC375" s="32"/>
      <c r="AD375" s="32"/>
      <c r="AE375" s="32"/>
    </row>
    <row r="376" spans="1:31" ht="15.75">
      <c r="A376" s="78">
        <v>373</v>
      </c>
      <c r="B376" s="79" t="s">
        <v>1021</v>
      </c>
      <c r="C376" s="80" t="s">
        <v>991</v>
      </c>
      <c r="D376" s="75">
        <v>60</v>
      </c>
      <c r="E376" s="75">
        <v>52</v>
      </c>
      <c r="F376" s="75">
        <v>53</v>
      </c>
      <c r="G376" s="32">
        <v>59</v>
      </c>
      <c r="H376" s="75">
        <v>52</v>
      </c>
      <c r="I376" s="75"/>
      <c r="J376" s="75"/>
      <c r="K376" s="32"/>
      <c r="L376" s="75"/>
      <c r="M376" s="75"/>
      <c r="N376" s="75"/>
      <c r="O376" s="151"/>
      <c r="P376" s="147"/>
      <c r="Q376" s="102"/>
      <c r="R376" s="75"/>
      <c r="S376" s="110"/>
      <c r="T376" s="75">
        <v>18</v>
      </c>
      <c r="U376" s="75">
        <v>17</v>
      </c>
      <c r="V376" s="75">
        <v>30</v>
      </c>
      <c r="W376" s="32"/>
      <c r="X376" s="32"/>
      <c r="Y376" s="32"/>
      <c r="Z376" s="32"/>
      <c r="AA376" s="32"/>
      <c r="AB376" s="32"/>
      <c r="AC376" s="32"/>
      <c r="AD376" s="32"/>
      <c r="AE376" s="32"/>
    </row>
    <row r="377" spans="1:31" ht="15.75">
      <c r="A377" s="78">
        <v>374</v>
      </c>
      <c r="B377" s="79" t="s">
        <v>354</v>
      </c>
      <c r="C377" s="80" t="s">
        <v>991</v>
      </c>
      <c r="D377" s="75">
        <v>81</v>
      </c>
      <c r="E377" s="75">
        <v>66</v>
      </c>
      <c r="F377" s="75">
        <v>55</v>
      </c>
      <c r="G377" s="32">
        <v>55</v>
      </c>
      <c r="H377" s="75">
        <v>72</v>
      </c>
      <c r="I377" s="75"/>
      <c r="J377" s="75"/>
      <c r="K377" s="32"/>
      <c r="L377" s="75"/>
      <c r="M377" s="75"/>
      <c r="N377" s="75"/>
      <c r="O377" s="151"/>
      <c r="P377" s="147"/>
      <c r="Q377" s="102"/>
      <c r="R377" s="75"/>
      <c r="S377" s="110"/>
      <c r="T377" s="75">
        <v>14</v>
      </c>
      <c r="U377" s="75">
        <v>17</v>
      </c>
      <c r="V377" s="75">
        <v>34</v>
      </c>
      <c r="W377" s="32"/>
      <c r="X377" s="32"/>
      <c r="Y377" s="32"/>
      <c r="Z377" s="32"/>
      <c r="AA377" s="32"/>
      <c r="AB377" s="32"/>
      <c r="AC377" s="32"/>
      <c r="AD377" s="32"/>
      <c r="AE377" s="32"/>
    </row>
    <row r="378" spans="1:31" ht="15.75">
      <c r="A378" s="78">
        <v>375</v>
      </c>
      <c r="B378" s="79" t="s">
        <v>355</v>
      </c>
      <c r="C378" s="80" t="s">
        <v>991</v>
      </c>
      <c r="D378" s="75">
        <v>56</v>
      </c>
      <c r="E378" s="75">
        <v>28</v>
      </c>
      <c r="F378" s="75">
        <v>54</v>
      </c>
      <c r="G378" s="32">
        <v>50</v>
      </c>
      <c r="H378" s="75">
        <v>51</v>
      </c>
      <c r="I378" s="75"/>
      <c r="J378" s="75"/>
      <c r="K378" s="32"/>
      <c r="L378" s="75"/>
      <c r="M378" s="75"/>
      <c r="N378" s="75"/>
      <c r="O378" s="151"/>
      <c r="P378" s="147"/>
      <c r="Q378" s="102"/>
      <c r="R378" s="75"/>
      <c r="S378" s="110"/>
      <c r="T378" s="75">
        <v>26</v>
      </c>
      <c r="U378" s="75">
        <v>27</v>
      </c>
      <c r="V378" s="75">
        <v>25</v>
      </c>
      <c r="W378" s="32"/>
      <c r="X378" s="32"/>
      <c r="Y378" s="32"/>
      <c r="Z378" s="32"/>
      <c r="AA378" s="32"/>
      <c r="AB378" s="32"/>
      <c r="AC378" s="32"/>
      <c r="AD378" s="32"/>
      <c r="AE378" s="32"/>
    </row>
    <row r="379" spans="1:31" ht="15.75" customHeight="1">
      <c r="A379" s="78">
        <v>376</v>
      </c>
      <c r="B379" s="79" t="s">
        <v>900</v>
      </c>
      <c r="C379" s="80" t="s">
        <v>991</v>
      </c>
      <c r="D379" s="75">
        <v>100</v>
      </c>
      <c r="E379" s="75">
        <v>80</v>
      </c>
      <c r="F379" s="75">
        <v>97</v>
      </c>
      <c r="G379" s="32">
        <v>99</v>
      </c>
      <c r="H379" s="75">
        <v>99</v>
      </c>
      <c r="I379" s="75"/>
      <c r="J379" s="75"/>
      <c r="K379" s="32"/>
      <c r="L379" s="75"/>
      <c r="M379" s="75"/>
      <c r="N379" s="75"/>
      <c r="O379" s="151"/>
      <c r="P379" s="147"/>
      <c r="Q379" s="102"/>
      <c r="R379" s="75"/>
      <c r="S379" s="110"/>
      <c r="T379" s="75">
        <v>1</v>
      </c>
      <c r="U379" s="75">
        <v>17</v>
      </c>
      <c r="V379" s="75">
        <v>19</v>
      </c>
      <c r="W379" s="32"/>
      <c r="X379" s="32"/>
      <c r="Y379" s="32"/>
      <c r="Z379" s="32"/>
      <c r="AA379" s="32"/>
      <c r="AB379" s="32"/>
      <c r="AC379" s="32"/>
      <c r="AD379" s="32"/>
      <c r="AE379" s="32"/>
    </row>
    <row r="380" spans="1:31" ht="15.75">
      <c r="A380" s="78">
        <v>377</v>
      </c>
      <c r="B380" s="79" t="s">
        <v>356</v>
      </c>
      <c r="C380" s="80" t="s">
        <v>991</v>
      </c>
      <c r="D380" s="75">
        <v>73</v>
      </c>
      <c r="E380" s="75">
        <v>62</v>
      </c>
      <c r="F380" s="75">
        <v>62</v>
      </c>
      <c r="G380" s="32">
        <v>59</v>
      </c>
      <c r="H380" s="75">
        <v>74</v>
      </c>
      <c r="I380" s="75"/>
      <c r="J380" s="75"/>
      <c r="K380" s="32"/>
      <c r="L380" s="75"/>
      <c r="M380" s="75"/>
      <c r="N380" s="75"/>
      <c r="O380" s="151"/>
      <c r="P380" s="147"/>
      <c r="Q380" s="102"/>
      <c r="R380" s="75"/>
      <c r="S380" s="110"/>
      <c r="T380" s="75">
        <v>26</v>
      </c>
      <c r="U380" s="75">
        <v>27</v>
      </c>
      <c r="V380" s="75">
        <v>38</v>
      </c>
      <c r="W380" s="32"/>
      <c r="X380" s="32"/>
      <c r="Y380" s="32"/>
      <c r="Z380" s="32"/>
      <c r="AA380" s="32"/>
      <c r="AB380" s="32"/>
      <c r="AC380" s="32"/>
      <c r="AD380" s="32"/>
      <c r="AE380" s="32"/>
    </row>
    <row r="381" spans="1:31" ht="15.75">
      <c r="A381" s="78">
        <v>378</v>
      </c>
      <c r="B381" s="79" t="s">
        <v>901</v>
      </c>
      <c r="C381" s="80" t="s">
        <v>991</v>
      </c>
      <c r="D381" s="75">
        <v>51</v>
      </c>
      <c r="E381" s="75">
        <v>50</v>
      </c>
      <c r="F381" s="75">
        <v>51</v>
      </c>
      <c r="G381" s="32">
        <v>51</v>
      </c>
      <c r="H381" s="75">
        <v>51</v>
      </c>
      <c r="I381" s="75"/>
      <c r="J381" s="75"/>
      <c r="K381" s="32"/>
      <c r="L381" s="75"/>
      <c r="M381" s="75"/>
      <c r="N381" s="75"/>
      <c r="O381" s="151"/>
      <c r="P381" s="147"/>
      <c r="Q381" s="102"/>
      <c r="R381" s="75"/>
      <c r="S381" s="110"/>
      <c r="T381" s="75">
        <v>26</v>
      </c>
      <c r="U381" s="75">
        <v>27</v>
      </c>
      <c r="V381" s="75">
        <v>34</v>
      </c>
      <c r="W381" s="32"/>
      <c r="X381" s="32"/>
      <c r="Y381" s="32"/>
      <c r="Z381" s="32"/>
      <c r="AA381" s="32"/>
      <c r="AB381" s="32"/>
      <c r="AC381" s="32"/>
      <c r="AD381" s="32"/>
      <c r="AE381" s="32"/>
    </row>
    <row r="382" spans="1:31" ht="15.75">
      <c r="A382" s="78">
        <v>379</v>
      </c>
      <c r="B382" s="79" t="s">
        <v>357</v>
      </c>
      <c r="C382" s="80" t="s">
        <v>991</v>
      </c>
      <c r="D382" s="75">
        <v>74</v>
      </c>
      <c r="E382" s="75">
        <v>64</v>
      </c>
      <c r="F382" s="75">
        <v>81</v>
      </c>
      <c r="G382" s="32">
        <v>68</v>
      </c>
      <c r="H382" s="75">
        <v>68</v>
      </c>
      <c r="I382" s="75"/>
      <c r="J382" s="75"/>
      <c r="K382" s="32"/>
      <c r="L382" s="75"/>
      <c r="M382" s="75"/>
      <c r="N382" s="75"/>
      <c r="O382" s="151"/>
      <c r="P382" s="147"/>
      <c r="Q382" s="102"/>
      <c r="R382" s="75"/>
      <c r="S382" s="110"/>
      <c r="T382" s="75">
        <v>26</v>
      </c>
      <c r="U382" s="75">
        <v>13</v>
      </c>
      <c r="V382" s="75">
        <v>25</v>
      </c>
      <c r="W382" s="32"/>
      <c r="X382" s="32"/>
      <c r="Y382" s="32"/>
      <c r="Z382" s="32"/>
      <c r="AA382" s="32"/>
      <c r="AB382" s="32"/>
      <c r="AC382" s="32"/>
      <c r="AD382" s="32"/>
      <c r="AE382" s="32"/>
    </row>
    <row r="383" spans="1:31" ht="15.75">
      <c r="A383" s="78">
        <v>380</v>
      </c>
      <c r="B383" s="79" t="s">
        <v>902</v>
      </c>
      <c r="C383" s="80" t="s">
        <v>991</v>
      </c>
      <c r="D383" s="75">
        <v>58</v>
      </c>
      <c r="E383" s="75">
        <v>50</v>
      </c>
      <c r="F383" s="75">
        <v>58</v>
      </c>
      <c r="G383" s="32">
        <v>52</v>
      </c>
      <c r="H383" s="75">
        <v>54</v>
      </c>
      <c r="I383" s="75"/>
      <c r="J383" s="75"/>
      <c r="K383" s="32"/>
      <c r="L383" s="75"/>
      <c r="M383" s="75"/>
      <c r="N383" s="75"/>
      <c r="O383" s="151"/>
      <c r="P383" s="147"/>
      <c r="Q383" s="102"/>
      <c r="R383" s="75"/>
      <c r="S383" s="110"/>
      <c r="T383" s="75">
        <v>26</v>
      </c>
      <c r="U383" s="75">
        <v>27</v>
      </c>
      <c r="V383" s="75">
        <v>34</v>
      </c>
      <c r="W383" s="32"/>
      <c r="X383" s="32"/>
      <c r="Y383" s="32"/>
      <c r="Z383" s="32"/>
      <c r="AA383" s="32"/>
      <c r="AB383" s="32"/>
      <c r="AC383" s="32"/>
      <c r="AD383" s="32"/>
      <c r="AE383" s="32"/>
    </row>
    <row r="384" spans="1:31" ht="15.75">
      <c r="A384" s="78">
        <v>381</v>
      </c>
      <c r="B384" s="79" t="s">
        <v>358</v>
      </c>
      <c r="C384" s="80" t="s">
        <v>991</v>
      </c>
      <c r="D384" s="75">
        <v>94</v>
      </c>
      <c r="E384" s="75">
        <v>69</v>
      </c>
      <c r="F384" s="75">
        <v>83</v>
      </c>
      <c r="G384" s="32">
        <v>74</v>
      </c>
      <c r="H384" s="75">
        <v>84</v>
      </c>
      <c r="I384" s="75"/>
      <c r="J384" s="75"/>
      <c r="K384" s="32"/>
      <c r="L384" s="75"/>
      <c r="M384" s="75"/>
      <c r="N384" s="75"/>
      <c r="O384" s="151"/>
      <c r="P384" s="147"/>
      <c r="Q384" s="102"/>
      <c r="R384" s="75"/>
      <c r="S384" s="110"/>
      <c r="T384" s="75">
        <v>16</v>
      </c>
      <c r="U384" s="75">
        <v>3</v>
      </c>
      <c r="V384" s="75">
        <v>10</v>
      </c>
      <c r="W384" s="32"/>
      <c r="X384" s="32"/>
      <c r="Y384" s="32"/>
      <c r="Z384" s="32"/>
      <c r="AA384" s="32"/>
      <c r="AB384" s="32"/>
      <c r="AC384" s="32"/>
      <c r="AD384" s="32"/>
      <c r="AE384" s="32"/>
    </row>
    <row r="385" spans="1:31" ht="15.75">
      <c r="A385" s="78">
        <v>382</v>
      </c>
      <c r="B385" s="79" t="s">
        <v>359</v>
      </c>
      <c r="C385" s="80" t="s">
        <v>991</v>
      </c>
      <c r="D385" s="75">
        <v>89</v>
      </c>
      <c r="E385" s="75">
        <v>74</v>
      </c>
      <c r="F385" s="75">
        <v>83</v>
      </c>
      <c r="G385" s="32">
        <v>74</v>
      </c>
      <c r="H385" s="75">
        <v>92</v>
      </c>
      <c r="I385" s="75"/>
      <c r="J385" s="75"/>
      <c r="K385" s="32"/>
      <c r="L385" s="75"/>
      <c r="M385" s="75"/>
      <c r="N385" s="75"/>
      <c r="O385" s="151"/>
      <c r="P385" s="147"/>
      <c r="Q385" s="102"/>
      <c r="R385" s="75"/>
      <c r="S385" s="110"/>
      <c r="T385" s="75">
        <v>1</v>
      </c>
      <c r="U385" s="75">
        <v>6</v>
      </c>
      <c r="V385" s="75">
        <v>1</v>
      </c>
      <c r="W385" s="32"/>
      <c r="X385" s="32"/>
      <c r="Y385" s="32"/>
      <c r="Z385" s="32"/>
      <c r="AA385" s="32"/>
      <c r="AB385" s="32"/>
      <c r="AC385" s="32"/>
      <c r="AD385" s="32"/>
      <c r="AE385" s="32"/>
    </row>
    <row r="386" spans="1:31" ht="15.75">
      <c r="A386" s="78">
        <v>383</v>
      </c>
      <c r="B386" s="79" t="s">
        <v>360</v>
      </c>
      <c r="C386" s="80" t="s">
        <v>991</v>
      </c>
      <c r="D386" s="75">
        <v>89</v>
      </c>
      <c r="E386" s="75">
        <v>81</v>
      </c>
      <c r="F386" s="75">
        <v>93</v>
      </c>
      <c r="G386" s="32">
        <v>88</v>
      </c>
      <c r="H386" s="75">
        <v>77</v>
      </c>
      <c r="I386" s="75"/>
      <c r="J386" s="75"/>
      <c r="K386" s="32"/>
      <c r="L386" s="75"/>
      <c r="M386" s="75"/>
      <c r="N386" s="75"/>
      <c r="O386" s="151"/>
      <c r="P386" s="147"/>
      <c r="Q386" s="102"/>
      <c r="R386" s="75"/>
      <c r="S386" s="110"/>
      <c r="T386" s="75">
        <v>10</v>
      </c>
      <c r="U386" s="75">
        <v>15</v>
      </c>
      <c r="V386" s="75">
        <v>15</v>
      </c>
      <c r="W386" s="32"/>
      <c r="X386" s="32"/>
      <c r="Y386" s="32"/>
      <c r="Z386" s="32"/>
      <c r="AA386" s="32"/>
      <c r="AB386" s="32"/>
      <c r="AC386" s="32"/>
      <c r="AD386" s="32"/>
      <c r="AE386" s="32"/>
    </row>
    <row r="387" spans="1:31" ht="15.75">
      <c r="A387" s="78">
        <v>384</v>
      </c>
      <c r="B387" s="79" t="s">
        <v>903</v>
      </c>
      <c r="C387" s="80" t="s">
        <v>991</v>
      </c>
      <c r="D387" s="75">
        <v>92</v>
      </c>
      <c r="E387" s="75">
        <v>81</v>
      </c>
      <c r="F387" s="75">
        <v>97</v>
      </c>
      <c r="G387" s="32">
        <v>87</v>
      </c>
      <c r="H387" s="75">
        <v>91</v>
      </c>
      <c r="I387" s="75"/>
      <c r="J387" s="75"/>
      <c r="K387" s="32"/>
      <c r="L387" s="75"/>
      <c r="M387" s="75"/>
      <c r="N387" s="75"/>
      <c r="O387" s="151"/>
      <c r="P387" s="147"/>
      <c r="Q387" s="102"/>
      <c r="R387" s="75"/>
      <c r="S387" s="110"/>
      <c r="T387" s="75">
        <v>26</v>
      </c>
      <c r="U387" s="75">
        <v>27</v>
      </c>
      <c r="V387" s="75">
        <v>10</v>
      </c>
      <c r="W387" s="32"/>
      <c r="X387" s="32"/>
      <c r="Y387" s="32"/>
      <c r="Z387" s="32"/>
      <c r="AA387" s="32"/>
      <c r="AB387" s="32"/>
      <c r="AC387" s="32"/>
      <c r="AD387" s="32"/>
      <c r="AE387" s="32"/>
    </row>
    <row r="388" spans="1:31" ht="15.75">
      <c r="A388" s="78">
        <v>385</v>
      </c>
      <c r="B388" s="79" t="s">
        <v>904</v>
      </c>
      <c r="C388" s="80" t="s">
        <v>991</v>
      </c>
      <c r="D388" s="75">
        <v>95</v>
      </c>
      <c r="E388" s="75">
        <v>76</v>
      </c>
      <c r="F388" s="75">
        <v>76</v>
      </c>
      <c r="G388" s="32">
        <v>86</v>
      </c>
      <c r="H388" s="75">
        <v>69</v>
      </c>
      <c r="I388" s="75"/>
      <c r="J388" s="75"/>
      <c r="K388" s="32"/>
      <c r="L388" s="75"/>
      <c r="M388" s="75"/>
      <c r="N388" s="75"/>
      <c r="O388" s="151"/>
      <c r="P388" s="147"/>
      <c r="Q388" s="102"/>
      <c r="R388" s="75"/>
      <c r="S388" s="110"/>
      <c r="T388" s="75">
        <v>26</v>
      </c>
      <c r="U388" s="75">
        <v>27</v>
      </c>
      <c r="V388" s="75">
        <v>1</v>
      </c>
      <c r="W388" s="32"/>
      <c r="X388" s="32"/>
      <c r="Y388" s="32"/>
      <c r="Z388" s="32"/>
      <c r="AA388" s="32"/>
      <c r="AB388" s="32"/>
      <c r="AC388" s="32"/>
      <c r="AD388" s="32"/>
      <c r="AE388" s="32"/>
    </row>
    <row r="389" spans="1:31" ht="15.75">
      <c r="A389" s="78">
        <v>386</v>
      </c>
      <c r="B389" s="79" t="s">
        <v>361</v>
      </c>
      <c r="C389" s="80" t="s">
        <v>991</v>
      </c>
      <c r="D389" s="75">
        <v>62</v>
      </c>
      <c r="E389" s="75">
        <v>50</v>
      </c>
      <c r="F389" s="75">
        <v>50</v>
      </c>
      <c r="G389" s="32">
        <v>55</v>
      </c>
      <c r="H389" s="75">
        <v>52</v>
      </c>
      <c r="I389" s="75"/>
      <c r="J389" s="75"/>
      <c r="K389" s="32"/>
      <c r="L389" s="75"/>
      <c r="M389" s="75"/>
      <c r="N389" s="75"/>
      <c r="O389" s="151"/>
      <c r="P389" s="147"/>
      <c r="Q389" s="102"/>
      <c r="R389" s="75"/>
      <c r="S389" s="110"/>
      <c r="T389" s="75">
        <v>18</v>
      </c>
      <c r="U389" s="75">
        <v>17</v>
      </c>
      <c r="V389" s="75">
        <v>30</v>
      </c>
      <c r="W389" s="32"/>
      <c r="X389" s="32"/>
      <c r="Y389" s="32"/>
      <c r="Z389" s="32"/>
      <c r="AA389" s="32"/>
      <c r="AB389" s="32"/>
      <c r="AC389" s="32"/>
      <c r="AD389" s="32"/>
      <c r="AE389" s="32"/>
    </row>
    <row r="390" spans="1:31" ht="15.75">
      <c r="A390" s="78">
        <v>387</v>
      </c>
      <c r="B390" s="79" t="s">
        <v>905</v>
      </c>
      <c r="C390" s="80" t="s">
        <v>991</v>
      </c>
      <c r="D390" s="75">
        <v>56</v>
      </c>
      <c r="E390" s="75">
        <v>50</v>
      </c>
      <c r="F390" s="75">
        <v>53</v>
      </c>
      <c r="G390" s="32">
        <v>51</v>
      </c>
      <c r="H390" s="75">
        <v>52</v>
      </c>
      <c r="I390" s="75"/>
      <c r="J390" s="75"/>
      <c r="K390" s="32"/>
      <c r="L390" s="75"/>
      <c r="M390" s="75"/>
      <c r="N390" s="75"/>
      <c r="O390" s="151"/>
      <c r="P390" s="147"/>
      <c r="Q390" s="102"/>
      <c r="R390" s="75"/>
      <c r="S390" s="110"/>
      <c r="T390" s="75">
        <v>26</v>
      </c>
      <c r="U390" s="75">
        <v>27</v>
      </c>
      <c r="V390" s="75">
        <v>30</v>
      </c>
      <c r="W390" s="32"/>
      <c r="X390" s="32"/>
      <c r="Y390" s="32"/>
      <c r="Z390" s="32"/>
      <c r="AA390" s="32"/>
      <c r="AB390" s="32"/>
      <c r="AC390" s="32"/>
      <c r="AD390" s="32"/>
      <c r="AE390" s="32"/>
    </row>
    <row r="391" spans="1:31" ht="15.75">
      <c r="A391" s="78">
        <v>388</v>
      </c>
      <c r="B391" s="79" t="s">
        <v>362</v>
      </c>
      <c r="C391" s="80" t="s">
        <v>991</v>
      </c>
      <c r="D391" s="75">
        <v>88</v>
      </c>
      <c r="E391" s="75">
        <v>66</v>
      </c>
      <c r="F391" s="75">
        <v>58</v>
      </c>
      <c r="G391" s="32">
        <v>61</v>
      </c>
      <c r="H391" s="75">
        <v>79</v>
      </c>
      <c r="I391" s="75"/>
      <c r="J391" s="75"/>
      <c r="K391" s="32"/>
      <c r="L391" s="75"/>
      <c r="M391" s="75"/>
      <c r="N391" s="75"/>
      <c r="O391" s="151"/>
      <c r="P391" s="147"/>
      <c r="Q391" s="102"/>
      <c r="R391" s="75"/>
      <c r="S391" s="110"/>
      <c r="T391" s="75">
        <v>18</v>
      </c>
      <c r="U391" s="75">
        <v>17</v>
      </c>
      <c r="V391" s="75">
        <v>23</v>
      </c>
      <c r="W391" s="32"/>
      <c r="X391" s="32"/>
      <c r="Y391" s="32"/>
      <c r="Z391" s="32"/>
      <c r="AA391" s="32"/>
      <c r="AB391" s="32"/>
      <c r="AC391" s="32"/>
      <c r="AD391" s="32"/>
      <c r="AE391" s="32"/>
    </row>
    <row r="392" spans="1:31" ht="15.75">
      <c r="A392" s="78">
        <v>389</v>
      </c>
      <c r="B392" s="79" t="s">
        <v>363</v>
      </c>
      <c r="C392" s="80" t="s">
        <v>991</v>
      </c>
      <c r="D392" s="75">
        <v>100</v>
      </c>
      <c r="E392" s="75">
        <v>80</v>
      </c>
      <c r="F392" s="75">
        <v>92</v>
      </c>
      <c r="G392" s="32">
        <v>69</v>
      </c>
      <c r="H392" s="75">
        <v>90</v>
      </c>
      <c r="I392" s="75"/>
      <c r="J392" s="75"/>
      <c r="K392" s="32"/>
      <c r="L392" s="75"/>
      <c r="M392" s="75"/>
      <c r="N392" s="75"/>
      <c r="O392" s="151"/>
      <c r="P392" s="147"/>
      <c r="Q392" s="102"/>
      <c r="R392" s="75"/>
      <c r="S392" s="110"/>
      <c r="T392" s="75">
        <v>1</v>
      </c>
      <c r="U392" s="75">
        <v>3</v>
      </c>
      <c r="V392" s="75">
        <v>1</v>
      </c>
      <c r="W392" s="32"/>
      <c r="X392" s="32"/>
      <c r="Y392" s="32"/>
      <c r="Z392" s="32"/>
      <c r="AA392" s="32"/>
      <c r="AB392" s="32"/>
      <c r="AC392" s="32"/>
      <c r="AD392" s="32"/>
      <c r="AE392" s="32"/>
    </row>
    <row r="393" spans="1:31" ht="15.75">
      <c r="A393" s="78">
        <v>390</v>
      </c>
      <c r="B393" s="79" t="s">
        <v>364</v>
      </c>
      <c r="C393" s="80" t="s">
        <v>991</v>
      </c>
      <c r="D393" s="75">
        <v>93</v>
      </c>
      <c r="E393" s="75">
        <v>72</v>
      </c>
      <c r="F393" s="75">
        <v>87</v>
      </c>
      <c r="G393" s="32">
        <v>77</v>
      </c>
      <c r="H393" s="75">
        <v>83</v>
      </c>
      <c r="I393" s="75"/>
      <c r="J393" s="75"/>
      <c r="K393" s="32"/>
      <c r="L393" s="75"/>
      <c r="M393" s="75"/>
      <c r="N393" s="75"/>
      <c r="O393" s="151"/>
      <c r="P393" s="147"/>
      <c r="Q393" s="102"/>
      <c r="R393" s="75"/>
      <c r="S393" s="110"/>
      <c r="T393" s="75">
        <v>12</v>
      </c>
      <c r="U393" s="75">
        <v>10</v>
      </c>
      <c r="V393" s="75">
        <v>1</v>
      </c>
      <c r="W393" s="32"/>
      <c r="X393" s="32"/>
      <c r="Y393" s="32"/>
      <c r="Z393" s="32"/>
      <c r="AA393" s="32"/>
      <c r="AB393" s="32"/>
      <c r="AC393" s="32"/>
      <c r="AD393" s="32"/>
      <c r="AE393" s="32"/>
    </row>
    <row r="394" spans="1:31" ht="15.75">
      <c r="A394" s="78">
        <v>391</v>
      </c>
      <c r="B394" s="79" t="s">
        <v>365</v>
      </c>
      <c r="C394" s="80" t="s">
        <v>991</v>
      </c>
      <c r="D394" s="75">
        <v>99</v>
      </c>
      <c r="E394" s="75">
        <v>72</v>
      </c>
      <c r="F394" s="75">
        <v>84</v>
      </c>
      <c r="G394" s="32">
        <v>76</v>
      </c>
      <c r="H394" s="75">
        <v>75</v>
      </c>
      <c r="I394" s="75"/>
      <c r="J394" s="75"/>
      <c r="K394" s="32"/>
      <c r="L394" s="75"/>
      <c r="M394" s="75"/>
      <c r="N394" s="75"/>
      <c r="O394" s="151"/>
      <c r="P394" s="147"/>
      <c r="Q394" s="102"/>
      <c r="R394" s="75"/>
      <c r="S394" s="110"/>
      <c r="T394" s="75">
        <v>13</v>
      </c>
      <c r="U394" s="75">
        <v>9</v>
      </c>
      <c r="V394" s="75">
        <v>19</v>
      </c>
      <c r="W394" s="32"/>
      <c r="X394" s="32"/>
      <c r="Y394" s="32"/>
      <c r="Z394" s="32"/>
      <c r="AA394" s="32"/>
      <c r="AB394" s="32"/>
      <c r="AC394" s="32"/>
      <c r="AD394" s="32"/>
      <c r="AE394" s="32"/>
    </row>
    <row r="395" spans="1:31" ht="15.75">
      <c r="A395" s="78">
        <v>392</v>
      </c>
      <c r="B395" s="79" t="s">
        <v>366</v>
      </c>
      <c r="C395" s="80" t="s">
        <v>991</v>
      </c>
      <c r="D395" s="75">
        <v>74</v>
      </c>
      <c r="E395" s="75">
        <v>63</v>
      </c>
      <c r="F395" s="75">
        <v>53</v>
      </c>
      <c r="G395" s="32">
        <v>51</v>
      </c>
      <c r="H395" s="75">
        <v>60</v>
      </c>
      <c r="I395" s="75"/>
      <c r="J395" s="75"/>
      <c r="K395" s="32"/>
      <c r="L395" s="75"/>
      <c r="M395" s="75"/>
      <c r="N395" s="75"/>
      <c r="O395" s="151"/>
      <c r="P395" s="147"/>
      <c r="Q395" s="102"/>
      <c r="R395" s="75"/>
      <c r="S395" s="110"/>
      <c r="T395" s="75">
        <v>18</v>
      </c>
      <c r="U395" s="75">
        <v>17</v>
      </c>
      <c r="V395" s="75">
        <v>25</v>
      </c>
      <c r="W395" s="32"/>
      <c r="X395" s="32"/>
      <c r="Y395" s="32"/>
      <c r="Z395" s="32"/>
      <c r="AA395" s="32"/>
      <c r="AB395" s="32"/>
      <c r="AC395" s="32"/>
      <c r="AD395" s="32"/>
      <c r="AE395" s="32"/>
    </row>
    <row r="396" spans="1:31" ht="15.75">
      <c r="A396" s="78">
        <v>393</v>
      </c>
      <c r="B396" s="79" t="s">
        <v>906</v>
      </c>
      <c r="C396" s="80" t="s">
        <v>991</v>
      </c>
      <c r="D396" s="75">
        <v>99</v>
      </c>
      <c r="E396" s="75">
        <v>93</v>
      </c>
      <c r="F396" s="75">
        <v>96</v>
      </c>
      <c r="G396" s="32">
        <v>98</v>
      </c>
      <c r="H396" s="75">
        <v>95</v>
      </c>
      <c r="I396" s="75"/>
      <c r="J396" s="75"/>
      <c r="K396" s="32"/>
      <c r="L396" s="75"/>
      <c r="M396" s="75"/>
      <c r="N396" s="75"/>
      <c r="O396" s="151"/>
      <c r="P396" s="147"/>
      <c r="Q396" s="102"/>
      <c r="R396" s="75"/>
      <c r="S396" s="110"/>
      <c r="T396" s="75">
        <v>26</v>
      </c>
      <c r="U396" s="75">
        <v>27</v>
      </c>
      <c r="V396" s="75">
        <v>15</v>
      </c>
      <c r="W396" s="32"/>
      <c r="X396" s="32"/>
      <c r="Y396" s="32"/>
      <c r="Z396" s="32"/>
      <c r="AA396" s="32"/>
      <c r="AB396" s="32"/>
      <c r="AC396" s="32"/>
      <c r="AD396" s="32"/>
      <c r="AE396" s="32"/>
    </row>
    <row r="397" spans="1:31" ht="15.75">
      <c r="A397" s="78">
        <v>394</v>
      </c>
      <c r="B397" s="79" t="s">
        <v>367</v>
      </c>
      <c r="C397" s="80" t="s">
        <v>991</v>
      </c>
      <c r="D397" s="75">
        <v>72</v>
      </c>
      <c r="E397" s="75">
        <v>50</v>
      </c>
      <c r="F397" s="75">
        <v>53</v>
      </c>
      <c r="G397" s="32">
        <v>58</v>
      </c>
      <c r="H397" s="75">
        <v>60</v>
      </c>
      <c r="I397" s="75"/>
      <c r="J397" s="75"/>
      <c r="K397" s="32"/>
      <c r="L397" s="75"/>
      <c r="M397" s="75"/>
      <c r="N397" s="75"/>
      <c r="O397" s="151"/>
      <c r="P397" s="147"/>
      <c r="Q397" s="102"/>
      <c r="R397" s="75"/>
      <c r="S397" s="110"/>
      <c r="T397" s="75">
        <v>9</v>
      </c>
      <c r="U397" s="75">
        <v>3</v>
      </c>
      <c r="V397" s="75">
        <v>1</v>
      </c>
      <c r="W397" s="32"/>
      <c r="X397" s="32"/>
      <c r="Y397" s="32"/>
      <c r="Z397" s="32"/>
      <c r="AA397" s="32"/>
      <c r="AB397" s="32"/>
      <c r="AC397" s="32"/>
      <c r="AD397" s="32"/>
      <c r="AE397" s="32"/>
    </row>
    <row r="398" spans="1:31" ht="15.75" customHeight="1">
      <c r="A398" s="78">
        <v>395</v>
      </c>
      <c r="B398" s="79" t="s">
        <v>907</v>
      </c>
      <c r="C398" s="80" t="s">
        <v>991</v>
      </c>
      <c r="D398" s="75">
        <v>92</v>
      </c>
      <c r="E398" s="75">
        <v>74</v>
      </c>
      <c r="F398" s="75">
        <v>86</v>
      </c>
      <c r="G398" s="32">
        <v>87</v>
      </c>
      <c r="H398" s="75">
        <v>77</v>
      </c>
      <c r="I398" s="75"/>
      <c r="J398" s="75"/>
      <c r="K398" s="32"/>
      <c r="L398" s="75"/>
      <c r="M398" s="75"/>
      <c r="N398" s="75"/>
      <c r="O398" s="151"/>
      <c r="P398" s="147"/>
      <c r="Q398" s="102"/>
      <c r="R398" s="75"/>
      <c r="S398" s="110"/>
      <c r="T398" s="75">
        <v>26</v>
      </c>
      <c r="U398" s="75">
        <v>27</v>
      </c>
      <c r="V398" s="75">
        <v>1</v>
      </c>
      <c r="W398" s="32"/>
      <c r="X398" s="32"/>
      <c r="Y398" s="32"/>
      <c r="Z398" s="32"/>
      <c r="AA398" s="32"/>
      <c r="AB398" s="32"/>
      <c r="AC398" s="32"/>
      <c r="AD398" s="32"/>
      <c r="AE398" s="32"/>
    </row>
    <row r="399" spans="1:31" ht="15.75">
      <c r="A399" s="78">
        <v>396</v>
      </c>
      <c r="B399" s="79" t="s">
        <v>368</v>
      </c>
      <c r="C399" s="80" t="s">
        <v>991</v>
      </c>
      <c r="D399" s="75">
        <v>73</v>
      </c>
      <c r="E399" s="75">
        <v>61</v>
      </c>
      <c r="F399" s="75">
        <v>57</v>
      </c>
      <c r="G399" s="32">
        <v>51</v>
      </c>
      <c r="H399" s="75">
        <v>53</v>
      </c>
      <c r="I399" s="75"/>
      <c r="J399" s="75"/>
      <c r="K399" s="32"/>
      <c r="L399" s="75"/>
      <c r="M399" s="75"/>
      <c r="N399" s="75"/>
      <c r="O399" s="151"/>
      <c r="P399" s="147"/>
      <c r="Q399" s="102"/>
      <c r="R399" s="75"/>
      <c r="S399" s="110"/>
      <c r="T399" s="75">
        <v>1</v>
      </c>
      <c r="U399" s="75">
        <v>1</v>
      </c>
      <c r="V399" s="75">
        <v>10</v>
      </c>
      <c r="W399" s="32"/>
      <c r="X399" s="32"/>
      <c r="Y399" s="32"/>
      <c r="Z399" s="32"/>
      <c r="AA399" s="32"/>
      <c r="AB399" s="32"/>
      <c r="AC399" s="32"/>
      <c r="AD399" s="32"/>
      <c r="AE399" s="32"/>
    </row>
    <row r="400" spans="1:31" ht="15.75">
      <c r="A400" s="78">
        <v>397</v>
      </c>
      <c r="B400" s="79" t="s">
        <v>369</v>
      </c>
      <c r="C400" s="80" t="s">
        <v>991</v>
      </c>
      <c r="D400" s="75">
        <v>96</v>
      </c>
      <c r="E400" s="75">
        <v>88</v>
      </c>
      <c r="F400" s="75">
        <v>100</v>
      </c>
      <c r="G400" s="32">
        <v>95</v>
      </c>
      <c r="H400" s="75">
        <v>94</v>
      </c>
      <c r="I400" s="75"/>
      <c r="J400" s="75"/>
      <c r="K400" s="32"/>
      <c r="L400" s="75"/>
      <c r="M400" s="75"/>
      <c r="N400" s="75"/>
      <c r="O400" s="151"/>
      <c r="P400" s="147"/>
      <c r="Q400" s="102"/>
      <c r="R400" s="75"/>
      <c r="S400" s="110"/>
      <c r="T400" s="75">
        <v>14</v>
      </c>
      <c r="U400" s="75">
        <v>15</v>
      </c>
      <c r="V400" s="75">
        <v>37</v>
      </c>
      <c r="W400" s="32"/>
      <c r="X400" s="32"/>
      <c r="Y400" s="32"/>
      <c r="Z400" s="32"/>
      <c r="AA400" s="32"/>
      <c r="AB400" s="32"/>
      <c r="AC400" s="32"/>
      <c r="AD400" s="32"/>
      <c r="AE400" s="32"/>
    </row>
    <row r="401" spans="1:31" ht="15.75">
      <c r="A401" s="78">
        <v>398</v>
      </c>
      <c r="B401" s="79" t="s">
        <v>370</v>
      </c>
      <c r="C401" s="80" t="s">
        <v>991</v>
      </c>
      <c r="D401" s="75">
        <v>96</v>
      </c>
      <c r="E401" s="75">
        <v>87</v>
      </c>
      <c r="F401" s="75">
        <v>94</v>
      </c>
      <c r="G401" s="32">
        <v>92</v>
      </c>
      <c r="H401" s="75">
        <v>92</v>
      </c>
      <c r="I401" s="75"/>
      <c r="J401" s="75"/>
      <c r="K401" s="32"/>
      <c r="L401" s="75"/>
      <c r="M401" s="75"/>
      <c r="N401" s="75"/>
      <c r="O401" s="151"/>
      <c r="P401" s="147"/>
      <c r="Q401" s="102"/>
      <c r="R401" s="75"/>
      <c r="S401" s="110"/>
      <c r="T401" s="75">
        <v>16</v>
      </c>
      <c r="U401" s="75">
        <v>13</v>
      </c>
      <c r="V401" s="75">
        <v>19</v>
      </c>
      <c r="W401" s="32"/>
      <c r="X401" s="32"/>
      <c r="Y401" s="32"/>
      <c r="Z401" s="32"/>
      <c r="AA401" s="32"/>
      <c r="AB401" s="32"/>
      <c r="AC401" s="32"/>
      <c r="AD401" s="32"/>
      <c r="AE401" s="32"/>
    </row>
    <row r="402" spans="1:31" ht="15.75">
      <c r="A402" s="78">
        <v>399</v>
      </c>
      <c r="B402" s="79" t="s">
        <v>371</v>
      </c>
      <c r="C402" s="80" t="s">
        <v>991</v>
      </c>
      <c r="D402" s="75">
        <v>77</v>
      </c>
      <c r="E402" s="75">
        <v>50</v>
      </c>
      <c r="F402" s="75">
        <v>56</v>
      </c>
      <c r="G402" s="32">
        <v>53</v>
      </c>
      <c r="H402" s="75">
        <v>74</v>
      </c>
      <c r="I402" s="75"/>
      <c r="J402" s="75"/>
      <c r="K402" s="32"/>
      <c r="L402" s="75"/>
      <c r="M402" s="75"/>
      <c r="N402" s="75"/>
      <c r="O402" s="151"/>
      <c r="P402" s="147"/>
      <c r="Q402" s="102"/>
      <c r="R402" s="75"/>
      <c r="S402" s="110"/>
      <c r="T402" s="75">
        <v>18</v>
      </c>
      <c r="U402" s="75">
        <v>17</v>
      </c>
      <c r="V402" s="75">
        <v>25</v>
      </c>
      <c r="W402" s="32"/>
      <c r="X402" s="32"/>
      <c r="Y402" s="32"/>
      <c r="Z402" s="32"/>
      <c r="AA402" s="32"/>
      <c r="AB402" s="32"/>
      <c r="AC402" s="32"/>
      <c r="AD402" s="32"/>
      <c r="AE402" s="32"/>
    </row>
    <row r="403" spans="1:31" ht="15.75">
      <c r="A403" s="78">
        <v>400</v>
      </c>
      <c r="B403" s="79" t="s">
        <v>908</v>
      </c>
      <c r="C403" s="80" t="s">
        <v>991</v>
      </c>
      <c r="D403" s="75">
        <v>81</v>
      </c>
      <c r="E403" s="75">
        <v>63</v>
      </c>
      <c r="F403" s="75">
        <v>69</v>
      </c>
      <c r="G403" s="32">
        <v>67</v>
      </c>
      <c r="H403" s="75">
        <v>85</v>
      </c>
      <c r="I403" s="75"/>
      <c r="J403" s="75"/>
      <c r="K403" s="32"/>
      <c r="L403" s="75"/>
      <c r="M403" s="75"/>
      <c r="N403" s="75"/>
      <c r="O403" s="151"/>
      <c r="P403" s="147"/>
      <c r="Q403" s="102"/>
      <c r="R403" s="75"/>
      <c r="S403" s="110"/>
      <c r="T403" s="75">
        <v>11</v>
      </c>
      <c r="U403" s="75">
        <v>6</v>
      </c>
      <c r="V403" s="75">
        <v>15</v>
      </c>
      <c r="W403" s="32"/>
      <c r="X403" s="32"/>
      <c r="Y403" s="32"/>
      <c r="Z403" s="32"/>
      <c r="AA403" s="32"/>
      <c r="AB403" s="32"/>
      <c r="AC403" s="32"/>
      <c r="AD403" s="32"/>
      <c r="AE403" s="32"/>
    </row>
    <row r="404" spans="1:31" ht="15.75">
      <c r="A404" s="78">
        <v>401</v>
      </c>
      <c r="B404" s="79" t="s">
        <v>372</v>
      </c>
      <c r="C404" s="80" t="s">
        <v>991</v>
      </c>
      <c r="D404" s="75">
        <v>98</v>
      </c>
      <c r="E404" s="75">
        <v>66</v>
      </c>
      <c r="F404" s="75">
        <v>93</v>
      </c>
      <c r="G404" s="32">
        <v>79</v>
      </c>
      <c r="H404" s="75">
        <v>78</v>
      </c>
      <c r="I404" s="75"/>
      <c r="J404" s="75"/>
      <c r="K404" s="32"/>
      <c r="L404" s="75"/>
      <c r="M404" s="75"/>
      <c r="N404" s="75"/>
      <c r="O404" s="151"/>
      <c r="P404" s="147"/>
      <c r="Q404" s="102"/>
      <c r="R404" s="75"/>
      <c r="S404" s="110"/>
      <c r="T404" s="75">
        <v>18</v>
      </c>
      <c r="U404" s="75">
        <v>17</v>
      </c>
      <c r="V404" s="75">
        <v>24</v>
      </c>
      <c r="W404" s="32"/>
      <c r="X404" s="32"/>
      <c r="Y404" s="32"/>
      <c r="Z404" s="32"/>
      <c r="AA404" s="32"/>
      <c r="AB404" s="32"/>
      <c r="AC404" s="32"/>
      <c r="AD404" s="32"/>
      <c r="AE404" s="32"/>
    </row>
    <row r="405" spans="1:31" ht="15.75">
      <c r="A405" s="78">
        <v>402</v>
      </c>
      <c r="B405" s="79" t="s">
        <v>373</v>
      </c>
      <c r="C405" s="80" t="s">
        <v>991</v>
      </c>
      <c r="D405" s="75">
        <v>68</v>
      </c>
      <c r="E405" s="75">
        <v>50</v>
      </c>
      <c r="F405" s="75">
        <v>56</v>
      </c>
      <c r="G405" s="32">
        <v>50</v>
      </c>
      <c r="H405" s="75">
        <v>51</v>
      </c>
      <c r="I405" s="75"/>
      <c r="J405" s="75"/>
      <c r="K405" s="32"/>
      <c r="L405" s="75"/>
      <c r="M405" s="75"/>
      <c r="N405" s="75"/>
      <c r="O405" s="151"/>
      <c r="P405" s="147"/>
      <c r="Q405" s="102"/>
      <c r="R405" s="75"/>
      <c r="S405" s="110"/>
      <c r="T405" s="75">
        <v>1</v>
      </c>
      <c r="U405" s="75">
        <v>6</v>
      </c>
      <c r="V405" s="75">
        <v>10</v>
      </c>
      <c r="W405" s="32"/>
      <c r="X405" s="32"/>
      <c r="Y405" s="32"/>
      <c r="Z405" s="32"/>
      <c r="AA405" s="32"/>
      <c r="AB405" s="32"/>
      <c r="AC405" s="32"/>
      <c r="AD405" s="32"/>
      <c r="AE405" s="32"/>
    </row>
    <row r="406" spans="1:31" ht="15.75">
      <c r="A406" s="78">
        <v>403</v>
      </c>
      <c r="B406" s="79" t="s">
        <v>374</v>
      </c>
      <c r="C406" s="80" t="s">
        <v>991</v>
      </c>
      <c r="D406" s="75">
        <v>99</v>
      </c>
      <c r="E406" s="75">
        <v>83</v>
      </c>
      <c r="F406" s="75">
        <v>88</v>
      </c>
      <c r="G406" s="32">
        <v>91</v>
      </c>
      <c r="H406" s="75">
        <v>98</v>
      </c>
      <c r="I406" s="75"/>
      <c r="J406" s="75"/>
      <c r="K406" s="32"/>
      <c r="L406" s="75"/>
      <c r="M406" s="75"/>
      <c r="N406" s="75"/>
      <c r="O406" s="151"/>
      <c r="P406" s="147"/>
      <c r="Q406" s="102"/>
      <c r="R406" s="75"/>
      <c r="S406" s="110"/>
      <c r="T406" s="75">
        <v>1</v>
      </c>
      <c r="U406" s="75">
        <v>11</v>
      </c>
      <c r="V406" s="75">
        <v>19</v>
      </c>
      <c r="W406" s="32"/>
      <c r="X406" s="32"/>
      <c r="Y406" s="32"/>
      <c r="Z406" s="32"/>
      <c r="AA406" s="32"/>
      <c r="AB406" s="32"/>
      <c r="AC406" s="32"/>
      <c r="AD406" s="32"/>
      <c r="AE406" s="32"/>
    </row>
    <row r="407" spans="1:31" ht="15.75">
      <c r="A407" s="78">
        <v>404</v>
      </c>
      <c r="B407" s="79" t="s">
        <v>375</v>
      </c>
      <c r="C407" s="80" t="s">
        <v>991</v>
      </c>
      <c r="D407" s="75">
        <v>87</v>
      </c>
      <c r="E407" s="75">
        <v>70</v>
      </c>
      <c r="F407" s="75">
        <v>72</v>
      </c>
      <c r="G407" s="32">
        <v>67</v>
      </c>
      <c r="H407" s="75">
        <v>82</v>
      </c>
      <c r="I407" s="75"/>
      <c r="J407" s="75"/>
      <c r="K407" s="32"/>
      <c r="L407" s="75"/>
      <c r="M407" s="75"/>
      <c r="N407" s="75"/>
      <c r="O407" s="151"/>
      <c r="P407" s="147"/>
      <c r="Q407" s="102"/>
      <c r="R407" s="75"/>
      <c r="S407" s="110"/>
      <c r="T407" s="75">
        <v>26</v>
      </c>
      <c r="U407" s="75">
        <v>27</v>
      </c>
      <c r="V407" s="75">
        <v>1</v>
      </c>
      <c r="W407" s="32"/>
      <c r="X407" s="32"/>
      <c r="Y407" s="32"/>
      <c r="Z407" s="32"/>
      <c r="AA407" s="32"/>
      <c r="AB407" s="32"/>
      <c r="AC407" s="32"/>
      <c r="AD407" s="32"/>
      <c r="AE407" s="32"/>
    </row>
    <row r="408" spans="1:31" ht="15.75">
      <c r="A408" s="78">
        <v>405</v>
      </c>
      <c r="B408" s="79" t="s">
        <v>376</v>
      </c>
      <c r="C408" s="80" t="s">
        <v>991</v>
      </c>
      <c r="D408" s="75">
        <v>80</v>
      </c>
      <c r="E408" s="75">
        <v>66</v>
      </c>
      <c r="F408" s="75">
        <v>70</v>
      </c>
      <c r="G408" s="32">
        <v>84</v>
      </c>
      <c r="H408" s="75">
        <v>88</v>
      </c>
      <c r="I408" s="75"/>
      <c r="J408" s="75"/>
      <c r="K408" s="32"/>
      <c r="L408" s="75"/>
      <c r="M408" s="75"/>
      <c r="N408" s="75"/>
      <c r="O408" s="151"/>
      <c r="P408" s="147"/>
      <c r="Q408" s="102"/>
      <c r="R408" s="75"/>
      <c r="S408" s="110"/>
      <c r="T408" s="75">
        <v>1</v>
      </c>
      <c r="U408" s="75">
        <v>11</v>
      </c>
      <c r="V408" s="75">
        <v>25</v>
      </c>
      <c r="W408" s="32"/>
      <c r="X408" s="32"/>
      <c r="Y408" s="32"/>
      <c r="Z408" s="32"/>
      <c r="AA408" s="32"/>
      <c r="AB408" s="32"/>
      <c r="AC408" s="32"/>
      <c r="AD408" s="32"/>
      <c r="AE408" s="32"/>
    </row>
    <row r="409" spans="1:31" ht="15.75">
      <c r="A409" s="78">
        <v>406</v>
      </c>
      <c r="B409" s="79" t="s">
        <v>377</v>
      </c>
      <c r="C409" s="80" t="s">
        <v>991</v>
      </c>
      <c r="D409" s="75">
        <v>62</v>
      </c>
      <c r="E409" s="75">
        <v>38</v>
      </c>
      <c r="F409" s="75">
        <v>53</v>
      </c>
      <c r="G409" s="32">
        <v>50</v>
      </c>
      <c r="H409" s="75">
        <v>50</v>
      </c>
      <c r="I409" s="75"/>
      <c r="J409" s="75"/>
      <c r="K409" s="32"/>
      <c r="L409" s="75"/>
      <c r="M409" s="75"/>
      <c r="N409" s="75"/>
      <c r="O409" s="151"/>
      <c r="P409" s="147"/>
      <c r="Q409" s="102"/>
      <c r="R409" s="75"/>
      <c r="S409" s="110"/>
      <c r="T409" s="75">
        <v>18</v>
      </c>
      <c r="U409" s="75">
        <v>17</v>
      </c>
      <c r="V409" s="75">
        <v>30</v>
      </c>
      <c r="W409" s="32"/>
      <c r="X409" s="32"/>
      <c r="Y409" s="32"/>
      <c r="Z409" s="32"/>
      <c r="AA409" s="32"/>
      <c r="AB409" s="32"/>
      <c r="AC409" s="32"/>
      <c r="AD409" s="32"/>
      <c r="AE409" s="32"/>
    </row>
    <row r="410" spans="1:31" ht="15.75" customHeight="1">
      <c r="A410" s="78">
        <v>407</v>
      </c>
      <c r="B410" s="79" t="s">
        <v>378</v>
      </c>
      <c r="C410" s="80" t="s">
        <v>991</v>
      </c>
      <c r="D410" s="75">
        <v>99</v>
      </c>
      <c r="E410" s="75">
        <v>86</v>
      </c>
      <c r="F410" s="75">
        <v>97</v>
      </c>
      <c r="G410" s="32">
        <v>90</v>
      </c>
      <c r="H410" s="75">
        <v>98</v>
      </c>
      <c r="I410" s="75"/>
      <c r="J410" s="75"/>
      <c r="K410" s="32"/>
      <c r="L410" s="75"/>
      <c r="M410" s="75"/>
      <c r="N410" s="75"/>
      <c r="O410" s="151"/>
      <c r="P410" s="147"/>
      <c r="Q410" s="102"/>
      <c r="R410" s="75"/>
      <c r="S410" s="110"/>
      <c r="T410" s="75">
        <v>1</v>
      </c>
      <c r="U410" s="75">
        <v>1</v>
      </c>
      <c r="V410" s="75">
        <v>1</v>
      </c>
      <c r="W410" s="32"/>
      <c r="X410" s="32"/>
      <c r="Y410" s="32"/>
      <c r="Z410" s="32"/>
      <c r="AA410" s="32"/>
      <c r="AB410" s="32"/>
      <c r="AC410" s="32"/>
      <c r="AD410" s="32"/>
      <c r="AE410" s="32"/>
    </row>
    <row r="411" spans="1:31" ht="15.75">
      <c r="A411" s="78">
        <v>408</v>
      </c>
      <c r="B411" s="79" t="s">
        <v>909</v>
      </c>
      <c r="C411" s="80" t="s">
        <v>991</v>
      </c>
      <c r="D411" s="75">
        <v>92</v>
      </c>
      <c r="E411" s="75">
        <v>68</v>
      </c>
      <c r="F411" s="75">
        <v>92</v>
      </c>
      <c r="G411" s="32">
        <v>65</v>
      </c>
      <c r="H411" s="75">
        <v>82</v>
      </c>
      <c r="I411" s="75"/>
      <c r="J411" s="75"/>
      <c r="K411" s="32"/>
      <c r="L411" s="75"/>
      <c r="M411" s="75"/>
      <c r="N411" s="75"/>
      <c r="O411" s="151"/>
      <c r="P411" s="147"/>
      <c r="Q411" s="102"/>
      <c r="R411" s="75"/>
      <c r="S411" s="110"/>
      <c r="T411" s="75">
        <v>26</v>
      </c>
      <c r="U411" s="75">
        <v>27</v>
      </c>
      <c r="V411" s="75">
        <v>10</v>
      </c>
      <c r="W411" s="32"/>
      <c r="X411" s="32"/>
      <c r="Y411" s="32"/>
      <c r="Z411" s="32"/>
      <c r="AA411" s="32"/>
      <c r="AB411" s="32"/>
      <c r="AC411" s="32"/>
      <c r="AD411" s="32"/>
      <c r="AE411" s="32"/>
    </row>
    <row r="412" spans="1:31" ht="15.75">
      <c r="A412" s="78">
        <v>409</v>
      </c>
      <c r="B412" s="79" t="s">
        <v>379</v>
      </c>
      <c r="C412" s="80" t="s">
        <v>991</v>
      </c>
      <c r="D412" s="75">
        <v>95</v>
      </c>
      <c r="E412" s="75">
        <v>78</v>
      </c>
      <c r="F412" s="75">
        <v>90</v>
      </c>
      <c r="G412" s="32">
        <v>75</v>
      </c>
      <c r="H412" s="75">
        <v>88</v>
      </c>
      <c r="I412" s="75"/>
      <c r="J412" s="75"/>
      <c r="K412" s="32"/>
      <c r="L412" s="75"/>
      <c r="M412" s="75"/>
      <c r="N412" s="75"/>
      <c r="O412" s="151"/>
      <c r="P412" s="147"/>
      <c r="Q412" s="102"/>
      <c r="R412" s="75"/>
      <c r="S412" s="110"/>
      <c r="T412" s="75">
        <v>26</v>
      </c>
      <c r="U412" s="75">
        <v>27</v>
      </c>
      <c r="V412" s="75">
        <v>15</v>
      </c>
      <c r="W412" s="32"/>
      <c r="X412" s="32"/>
      <c r="Y412" s="32"/>
      <c r="Z412" s="32"/>
      <c r="AA412" s="32"/>
      <c r="AB412" s="32"/>
      <c r="AC412" s="32"/>
      <c r="AD412" s="32"/>
      <c r="AE412" s="32"/>
    </row>
    <row r="413" spans="1:31" s="92" customFormat="1" ht="15.75">
      <c r="A413" s="93" t="s">
        <v>44</v>
      </c>
      <c r="B413" s="94" t="s">
        <v>42</v>
      </c>
      <c r="C413" s="100" t="s">
        <v>971</v>
      </c>
      <c r="D413" s="87" t="s">
        <v>1038</v>
      </c>
      <c r="E413" s="87" t="s">
        <v>1039</v>
      </c>
      <c r="F413" s="100" t="s">
        <v>1040</v>
      </c>
      <c r="G413" s="100" t="s">
        <v>406</v>
      </c>
      <c r="H413" s="87" t="s">
        <v>1034</v>
      </c>
      <c r="I413" s="87" t="s">
        <v>553</v>
      </c>
      <c r="J413" s="100" t="s">
        <v>603</v>
      </c>
      <c r="K413" s="93" t="s">
        <v>1035</v>
      </c>
      <c r="L413" s="87" t="s">
        <v>1036</v>
      </c>
      <c r="M413" s="87"/>
      <c r="N413" s="93"/>
      <c r="O413" s="93"/>
      <c r="P413" s="87"/>
      <c r="Q413" s="103"/>
      <c r="R413" s="93"/>
      <c r="S413" s="111"/>
      <c r="T413" s="87"/>
      <c r="U413" s="87"/>
      <c r="V413" s="93"/>
      <c r="W413" s="93"/>
      <c r="X413" s="93"/>
      <c r="Y413" s="93"/>
      <c r="Z413" s="93"/>
      <c r="AA413" s="93" t="s">
        <v>1006</v>
      </c>
      <c r="AB413" s="93" t="s">
        <v>1008</v>
      </c>
      <c r="AC413" s="93" t="s">
        <v>1007</v>
      </c>
      <c r="AD413" s="93" t="s">
        <v>1009</v>
      </c>
      <c r="AE413" s="93"/>
    </row>
    <row r="414" spans="1:31" s="141" customFormat="1" ht="15.75" customHeight="1">
      <c r="A414" s="138">
        <v>411</v>
      </c>
      <c r="B414" s="119" t="s">
        <v>1022</v>
      </c>
      <c r="C414" s="120" t="s">
        <v>993</v>
      </c>
      <c r="D414" s="138"/>
      <c r="E414" s="138"/>
      <c r="F414" s="13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Q414" s="139"/>
      <c r="R414" s="138"/>
      <c r="S414" s="140"/>
      <c r="T414" s="138"/>
      <c r="U414" s="138"/>
      <c r="V414" s="138"/>
      <c r="W414" s="138"/>
      <c r="X414" s="138"/>
      <c r="Y414" s="138"/>
      <c r="Z414" s="138"/>
      <c r="AA414" s="138"/>
      <c r="AB414" s="138"/>
      <c r="AC414" s="138"/>
      <c r="AD414" s="138"/>
      <c r="AE414" s="138"/>
    </row>
    <row r="415" spans="1:31" ht="15.75">
      <c r="A415" s="78">
        <v>412</v>
      </c>
      <c r="B415" s="79" t="s">
        <v>380</v>
      </c>
      <c r="C415" s="80" t="s">
        <v>993</v>
      </c>
      <c r="D415" s="75">
        <v>60</v>
      </c>
      <c r="E415" s="75">
        <v>50</v>
      </c>
      <c r="F415" s="75">
        <v>64</v>
      </c>
      <c r="G415" s="32">
        <v>54</v>
      </c>
      <c r="H415" s="75">
        <v>55</v>
      </c>
      <c r="I415" s="75"/>
      <c r="J415" s="75"/>
      <c r="K415" s="32"/>
      <c r="L415" s="75"/>
      <c r="M415" s="75"/>
      <c r="N415" s="75"/>
      <c r="O415" s="151"/>
      <c r="P415" s="147"/>
      <c r="Q415" s="102"/>
      <c r="R415" s="75"/>
      <c r="S415" s="110"/>
      <c r="T415" s="75">
        <v>29</v>
      </c>
      <c r="U415" s="75">
        <v>30</v>
      </c>
      <c r="V415" s="75">
        <v>8</v>
      </c>
      <c r="W415" s="32"/>
      <c r="X415" s="32"/>
      <c r="Y415" s="32"/>
      <c r="Z415" s="32"/>
      <c r="AA415" s="32"/>
      <c r="AB415" s="32"/>
      <c r="AC415" s="32"/>
      <c r="AD415" s="32"/>
      <c r="AE415" s="32"/>
    </row>
    <row r="416" spans="1:31" ht="15.75">
      <c r="A416" s="78">
        <v>413</v>
      </c>
      <c r="B416" s="79" t="s">
        <v>910</v>
      </c>
      <c r="C416" s="80" t="s">
        <v>993</v>
      </c>
      <c r="D416" s="75">
        <v>84</v>
      </c>
      <c r="E416" s="75">
        <v>67</v>
      </c>
      <c r="F416" s="75">
        <v>69</v>
      </c>
      <c r="G416" s="32">
        <v>63</v>
      </c>
      <c r="H416" s="75">
        <v>57</v>
      </c>
      <c r="I416" s="75"/>
      <c r="J416" s="75"/>
      <c r="K416" s="32"/>
      <c r="L416" s="75"/>
      <c r="M416" s="75"/>
      <c r="N416" s="75"/>
      <c r="O416" s="151"/>
      <c r="P416" s="147"/>
      <c r="Q416" s="102"/>
      <c r="R416" s="75"/>
      <c r="S416" s="110"/>
      <c r="T416" s="75">
        <v>29</v>
      </c>
      <c r="U416" s="75">
        <v>30</v>
      </c>
      <c r="V416" s="75">
        <v>14</v>
      </c>
      <c r="W416" s="32"/>
      <c r="X416" s="32"/>
      <c r="Y416" s="32"/>
      <c r="Z416" s="32"/>
      <c r="AA416" s="32"/>
      <c r="AB416" s="32"/>
      <c r="AC416" s="32"/>
      <c r="AD416" s="32"/>
      <c r="AE416" s="32"/>
    </row>
    <row r="417" spans="1:31" ht="15.75">
      <c r="A417" s="78">
        <v>414</v>
      </c>
      <c r="B417" s="79" t="s">
        <v>911</v>
      </c>
      <c r="C417" s="80" t="s">
        <v>993</v>
      </c>
      <c r="D417" s="75">
        <v>85</v>
      </c>
      <c r="E417" s="75">
        <v>73</v>
      </c>
      <c r="F417" s="75">
        <v>79</v>
      </c>
      <c r="G417" s="32">
        <v>84</v>
      </c>
      <c r="H417" s="75">
        <v>90</v>
      </c>
      <c r="I417" s="75"/>
      <c r="J417" s="75"/>
      <c r="K417" s="32"/>
      <c r="L417" s="75"/>
      <c r="M417" s="75"/>
      <c r="N417" s="75"/>
      <c r="O417" s="151"/>
      <c r="P417" s="147"/>
      <c r="Q417" s="102"/>
      <c r="R417" s="75"/>
      <c r="S417" s="110"/>
      <c r="T417" s="75">
        <v>19</v>
      </c>
      <c r="U417" s="75">
        <v>1</v>
      </c>
      <c r="V417" s="75">
        <v>14</v>
      </c>
      <c r="W417" s="32"/>
      <c r="X417" s="32"/>
      <c r="Y417" s="32"/>
      <c r="Z417" s="32"/>
      <c r="AA417" s="32"/>
      <c r="AB417" s="32"/>
      <c r="AC417" s="32"/>
      <c r="AD417" s="32"/>
      <c r="AE417" s="32"/>
    </row>
    <row r="418" spans="1:31" ht="15.75">
      <c r="A418" s="78">
        <v>415</v>
      </c>
      <c r="B418" s="79" t="s">
        <v>912</v>
      </c>
      <c r="C418" s="80" t="s">
        <v>993</v>
      </c>
      <c r="D418" s="75">
        <v>97</v>
      </c>
      <c r="E418" s="75">
        <v>77</v>
      </c>
      <c r="F418" s="75">
        <v>89</v>
      </c>
      <c r="G418" s="32">
        <v>85</v>
      </c>
      <c r="H418" s="75">
        <v>90</v>
      </c>
      <c r="I418" s="75"/>
      <c r="J418" s="75"/>
      <c r="K418" s="32"/>
      <c r="L418" s="75"/>
      <c r="M418" s="75"/>
      <c r="N418" s="75"/>
      <c r="O418" s="151"/>
      <c r="P418" s="147"/>
      <c r="Q418" s="102"/>
      <c r="R418" s="75"/>
      <c r="S418" s="110"/>
      <c r="T418" s="75">
        <v>29</v>
      </c>
      <c r="U418" s="75">
        <v>30</v>
      </c>
      <c r="V418" s="75">
        <v>1</v>
      </c>
      <c r="W418" s="32"/>
      <c r="X418" s="32"/>
      <c r="Y418" s="32"/>
      <c r="Z418" s="32"/>
      <c r="AA418" s="32"/>
      <c r="AB418" s="32"/>
      <c r="AC418" s="32"/>
      <c r="AD418" s="32"/>
      <c r="AE418" s="32"/>
    </row>
    <row r="419" spans="1:31" ht="15.75">
      <c r="A419" s="78">
        <v>416</v>
      </c>
      <c r="B419" s="79" t="s">
        <v>913</v>
      </c>
      <c r="C419" s="80" t="s">
        <v>993</v>
      </c>
      <c r="D419" s="75">
        <v>79</v>
      </c>
      <c r="E419" s="75">
        <v>67</v>
      </c>
      <c r="F419" s="75">
        <v>70</v>
      </c>
      <c r="G419" s="32">
        <v>65</v>
      </c>
      <c r="H419" s="75">
        <v>72</v>
      </c>
      <c r="I419" s="75"/>
      <c r="J419" s="75"/>
      <c r="K419" s="32"/>
      <c r="L419" s="75"/>
      <c r="M419" s="75"/>
      <c r="N419" s="75"/>
      <c r="O419" s="151"/>
      <c r="P419" s="147"/>
      <c r="Q419" s="102"/>
      <c r="R419" s="75"/>
      <c r="S419" s="110"/>
      <c r="T419" s="75">
        <v>29</v>
      </c>
      <c r="U419" s="75">
        <v>30</v>
      </c>
      <c r="V419" s="75">
        <v>8</v>
      </c>
      <c r="W419" s="32"/>
      <c r="X419" s="32"/>
      <c r="Y419" s="32"/>
      <c r="Z419" s="32"/>
      <c r="AA419" s="32"/>
      <c r="AB419" s="32"/>
      <c r="AC419" s="32"/>
      <c r="AD419" s="32"/>
      <c r="AE419" s="32"/>
    </row>
    <row r="420" spans="1:31" ht="15.75">
      <c r="A420" s="78">
        <v>417</v>
      </c>
      <c r="B420" s="79" t="s">
        <v>381</v>
      </c>
      <c r="C420" s="80" t="s">
        <v>993</v>
      </c>
      <c r="D420" s="75">
        <v>72</v>
      </c>
      <c r="E420" s="75">
        <v>62</v>
      </c>
      <c r="F420" s="75">
        <v>64</v>
      </c>
      <c r="G420" s="32">
        <v>72</v>
      </c>
      <c r="H420" s="75">
        <v>73</v>
      </c>
      <c r="I420" s="75"/>
      <c r="J420" s="75"/>
      <c r="K420" s="32"/>
      <c r="L420" s="75"/>
      <c r="M420" s="75"/>
      <c r="N420" s="75"/>
      <c r="O420" s="151"/>
      <c r="P420" s="147"/>
      <c r="Q420" s="102"/>
      <c r="R420" s="75"/>
      <c r="S420" s="110"/>
      <c r="T420" s="75">
        <v>10</v>
      </c>
      <c r="U420" s="75">
        <v>16</v>
      </c>
      <c r="V420" s="75">
        <v>17</v>
      </c>
      <c r="W420" s="32"/>
      <c r="X420" s="32"/>
      <c r="Y420" s="32"/>
      <c r="Z420" s="32"/>
      <c r="AA420" s="32"/>
      <c r="AB420" s="32"/>
      <c r="AC420" s="32"/>
      <c r="AD420" s="32"/>
      <c r="AE420" s="32"/>
    </row>
    <row r="421" spans="1:31" ht="15.75">
      <c r="A421" s="78">
        <v>418</v>
      </c>
      <c r="B421" s="79" t="s">
        <v>382</v>
      </c>
      <c r="C421" s="80" t="s">
        <v>993</v>
      </c>
      <c r="D421" s="75">
        <v>76</v>
      </c>
      <c r="E421" s="75">
        <v>64</v>
      </c>
      <c r="F421" s="75">
        <v>80</v>
      </c>
      <c r="G421" s="32">
        <v>56</v>
      </c>
      <c r="H421" s="75">
        <v>76</v>
      </c>
      <c r="I421" s="75"/>
      <c r="J421" s="75"/>
      <c r="K421" s="32"/>
      <c r="L421" s="75"/>
      <c r="M421" s="75"/>
      <c r="N421" s="75"/>
      <c r="O421" s="151"/>
      <c r="P421" s="147"/>
      <c r="Q421" s="102"/>
      <c r="R421" s="75"/>
      <c r="S421" s="110"/>
      <c r="T421" s="75">
        <v>1</v>
      </c>
      <c r="U421" s="75">
        <v>1</v>
      </c>
      <c r="V421" s="75">
        <v>3</v>
      </c>
      <c r="W421" s="32"/>
      <c r="X421" s="32"/>
      <c r="Y421" s="32"/>
      <c r="Z421" s="32"/>
      <c r="AA421" s="32"/>
      <c r="AB421" s="32"/>
      <c r="AC421" s="32"/>
      <c r="AD421" s="32"/>
      <c r="AE421" s="32"/>
    </row>
    <row r="422" spans="1:31" ht="15.75">
      <c r="A422" s="78">
        <v>419</v>
      </c>
      <c r="B422" s="79" t="s">
        <v>914</v>
      </c>
      <c r="C422" s="80" t="s">
        <v>993</v>
      </c>
      <c r="D422" s="75">
        <v>66</v>
      </c>
      <c r="E422" s="75">
        <v>58</v>
      </c>
      <c r="F422" s="75">
        <v>91</v>
      </c>
      <c r="G422" s="32">
        <v>78</v>
      </c>
      <c r="H422" s="75">
        <v>78</v>
      </c>
      <c r="I422" s="75"/>
      <c r="J422" s="75"/>
      <c r="K422" s="32"/>
      <c r="L422" s="75"/>
      <c r="M422" s="75"/>
      <c r="N422" s="75"/>
      <c r="O422" s="151"/>
      <c r="P422" s="147"/>
      <c r="Q422" s="102"/>
      <c r="R422" s="75"/>
      <c r="S422" s="110"/>
      <c r="T422" s="75">
        <v>29</v>
      </c>
      <c r="U422" s="75">
        <v>1</v>
      </c>
      <c r="V422" s="75">
        <v>21</v>
      </c>
      <c r="W422" s="32"/>
      <c r="X422" s="32"/>
      <c r="Y422" s="32"/>
      <c r="Z422" s="32"/>
      <c r="AA422" s="32"/>
      <c r="AB422" s="32"/>
      <c r="AC422" s="32"/>
      <c r="AD422" s="32"/>
      <c r="AE422" s="32"/>
    </row>
    <row r="423" spans="1:31" ht="15.75">
      <c r="A423" s="78">
        <v>420</v>
      </c>
      <c r="B423" s="79" t="s">
        <v>383</v>
      </c>
      <c r="C423" s="80" t="s">
        <v>993</v>
      </c>
      <c r="D423" s="75">
        <v>71</v>
      </c>
      <c r="E423" s="75">
        <v>59</v>
      </c>
      <c r="F423" s="75">
        <v>71</v>
      </c>
      <c r="G423" s="32">
        <v>62</v>
      </c>
      <c r="H423" s="75">
        <v>66</v>
      </c>
      <c r="I423" s="75"/>
      <c r="J423" s="75"/>
      <c r="K423" s="32"/>
      <c r="L423" s="75"/>
      <c r="M423" s="75"/>
      <c r="N423" s="75"/>
      <c r="O423" s="151"/>
      <c r="P423" s="147"/>
      <c r="Q423" s="102"/>
      <c r="R423" s="75"/>
      <c r="S423" s="110"/>
      <c r="T423" s="75">
        <v>29</v>
      </c>
      <c r="U423" s="75">
        <v>30</v>
      </c>
      <c r="V423" s="75">
        <v>21</v>
      </c>
      <c r="W423" s="32"/>
      <c r="X423" s="32"/>
      <c r="Y423" s="32"/>
      <c r="Z423" s="32"/>
      <c r="AA423" s="32"/>
      <c r="AB423" s="32"/>
      <c r="AC423" s="32"/>
      <c r="AD423" s="32"/>
      <c r="AE423" s="32"/>
    </row>
    <row r="424" spans="1:31" ht="15.75">
      <c r="A424" s="78">
        <v>421</v>
      </c>
      <c r="B424" s="79" t="s">
        <v>384</v>
      </c>
      <c r="C424" s="80" t="s">
        <v>993</v>
      </c>
      <c r="D424" s="75">
        <v>84</v>
      </c>
      <c r="E424" s="75">
        <v>65</v>
      </c>
      <c r="F424" s="75">
        <v>69</v>
      </c>
      <c r="G424" s="32">
        <v>81</v>
      </c>
      <c r="H424" s="75">
        <v>70</v>
      </c>
      <c r="I424" s="75"/>
      <c r="J424" s="75"/>
      <c r="K424" s="32"/>
      <c r="L424" s="75"/>
      <c r="M424" s="75"/>
      <c r="N424" s="75"/>
      <c r="O424" s="151"/>
      <c r="P424" s="147"/>
      <c r="Q424" s="102"/>
      <c r="R424" s="75"/>
      <c r="S424" s="110"/>
      <c r="T424" s="75">
        <v>2</v>
      </c>
      <c r="U424" s="75">
        <v>1</v>
      </c>
      <c r="V424" s="75">
        <v>6</v>
      </c>
      <c r="W424" s="32"/>
      <c r="X424" s="32"/>
      <c r="Y424" s="32"/>
      <c r="Z424" s="32"/>
      <c r="AA424" s="32"/>
      <c r="AB424" s="32"/>
      <c r="AC424" s="32"/>
      <c r="AD424" s="32"/>
      <c r="AE424" s="32"/>
    </row>
    <row r="425" spans="1:31" ht="15.75">
      <c r="A425" s="78">
        <v>422</v>
      </c>
      <c r="B425" s="79" t="s">
        <v>915</v>
      </c>
      <c r="C425" s="80" t="s">
        <v>993</v>
      </c>
      <c r="D425" s="75">
        <v>62</v>
      </c>
      <c r="E425" s="75">
        <v>56</v>
      </c>
      <c r="F425" s="75">
        <v>61</v>
      </c>
      <c r="G425" s="32">
        <v>58</v>
      </c>
      <c r="H425" s="75">
        <v>53</v>
      </c>
      <c r="I425" s="75"/>
      <c r="J425" s="75"/>
      <c r="K425" s="32"/>
      <c r="L425" s="75"/>
      <c r="M425" s="75"/>
      <c r="N425" s="75"/>
      <c r="O425" s="151"/>
      <c r="P425" s="147"/>
      <c r="Q425" s="102"/>
      <c r="R425" s="75"/>
      <c r="S425" s="110"/>
      <c r="T425" s="75">
        <v>4</v>
      </c>
      <c r="U425" s="75">
        <v>16</v>
      </c>
      <c r="V425" s="75">
        <v>10</v>
      </c>
      <c r="W425" s="32"/>
      <c r="X425" s="32"/>
      <c r="Y425" s="32"/>
      <c r="Z425" s="32"/>
      <c r="AA425" s="32"/>
      <c r="AB425" s="32"/>
      <c r="AC425" s="32"/>
      <c r="AD425" s="32"/>
      <c r="AE425" s="32"/>
    </row>
    <row r="426" spans="1:31" ht="15.75">
      <c r="A426" s="78">
        <v>423</v>
      </c>
      <c r="B426" s="79" t="s">
        <v>385</v>
      </c>
      <c r="C426" s="80" t="s">
        <v>993</v>
      </c>
      <c r="D426" s="75">
        <v>70</v>
      </c>
      <c r="E426" s="75">
        <v>58</v>
      </c>
      <c r="F426" s="75">
        <v>82</v>
      </c>
      <c r="G426" s="32">
        <v>76</v>
      </c>
      <c r="H426" s="75">
        <v>70</v>
      </c>
      <c r="I426" s="75"/>
      <c r="J426" s="75"/>
      <c r="K426" s="32"/>
      <c r="L426" s="75"/>
      <c r="M426" s="75"/>
      <c r="N426" s="75"/>
      <c r="O426" s="151"/>
      <c r="P426" s="147"/>
      <c r="Q426" s="102"/>
      <c r="R426" s="75"/>
      <c r="S426" s="110"/>
      <c r="T426" s="75">
        <v>29</v>
      </c>
      <c r="U426" s="75">
        <v>30</v>
      </c>
      <c r="V426" s="75">
        <v>32</v>
      </c>
      <c r="W426" s="32"/>
      <c r="X426" s="32"/>
      <c r="Y426" s="32"/>
      <c r="Z426" s="32"/>
      <c r="AA426" s="32"/>
      <c r="AB426" s="32"/>
      <c r="AC426" s="32"/>
      <c r="AD426" s="32"/>
      <c r="AE426" s="32"/>
    </row>
    <row r="427" spans="1:31" ht="15.75">
      <c r="A427" s="78">
        <v>424</v>
      </c>
      <c r="B427" s="79" t="s">
        <v>386</v>
      </c>
      <c r="C427" s="80" t="s">
        <v>993</v>
      </c>
      <c r="D427" s="75">
        <v>91</v>
      </c>
      <c r="E427" s="75">
        <v>73</v>
      </c>
      <c r="F427" s="75">
        <v>87</v>
      </c>
      <c r="G427" s="32">
        <v>74</v>
      </c>
      <c r="H427" s="75">
        <v>73</v>
      </c>
      <c r="I427" s="75"/>
      <c r="J427" s="75"/>
      <c r="K427" s="32"/>
      <c r="L427" s="75"/>
      <c r="M427" s="75"/>
      <c r="N427" s="75"/>
      <c r="O427" s="151"/>
      <c r="P427" s="147"/>
      <c r="Q427" s="102"/>
      <c r="R427" s="75"/>
      <c r="S427" s="110"/>
      <c r="T427" s="75">
        <v>4</v>
      </c>
      <c r="U427" s="75">
        <v>1</v>
      </c>
      <c r="V427" s="75">
        <v>10</v>
      </c>
      <c r="W427" s="32"/>
      <c r="X427" s="32"/>
      <c r="Y427" s="32"/>
      <c r="Z427" s="32"/>
      <c r="AA427" s="32"/>
      <c r="AB427" s="32"/>
      <c r="AC427" s="32"/>
      <c r="AD427" s="32"/>
      <c r="AE427" s="32"/>
    </row>
    <row r="428" spans="1:31" ht="15.75">
      <c r="A428" s="78">
        <v>425</v>
      </c>
      <c r="B428" s="79" t="s">
        <v>916</v>
      </c>
      <c r="C428" s="80" t="s">
        <v>993</v>
      </c>
      <c r="D428" s="75">
        <v>67</v>
      </c>
      <c r="E428" s="75">
        <v>58</v>
      </c>
      <c r="F428" s="75">
        <v>71</v>
      </c>
      <c r="G428" s="32">
        <v>46</v>
      </c>
      <c r="H428" s="75">
        <v>72</v>
      </c>
      <c r="I428" s="75"/>
      <c r="J428" s="75"/>
      <c r="K428" s="32"/>
      <c r="L428" s="75"/>
      <c r="M428" s="75"/>
      <c r="N428" s="75"/>
      <c r="O428" s="151"/>
      <c r="P428" s="147"/>
      <c r="Q428" s="102"/>
      <c r="R428" s="75"/>
      <c r="S428" s="110"/>
      <c r="T428" s="75">
        <v>6</v>
      </c>
      <c r="U428" s="75">
        <v>1</v>
      </c>
      <c r="V428" s="75">
        <v>21</v>
      </c>
      <c r="W428" s="32"/>
      <c r="X428" s="32"/>
      <c r="Y428" s="32"/>
      <c r="Z428" s="32"/>
      <c r="AA428" s="32"/>
      <c r="AB428" s="32"/>
      <c r="AC428" s="32"/>
      <c r="AD428" s="32"/>
      <c r="AE428" s="32"/>
    </row>
    <row r="429" spans="1:31" ht="15.75">
      <c r="A429" s="78">
        <v>426</v>
      </c>
      <c r="B429" s="79" t="s">
        <v>917</v>
      </c>
      <c r="C429" s="80" t="s">
        <v>993</v>
      </c>
      <c r="D429" s="75">
        <v>93</v>
      </c>
      <c r="E429" s="75">
        <v>74</v>
      </c>
      <c r="F429" s="75">
        <v>74</v>
      </c>
      <c r="G429" s="32">
        <v>80</v>
      </c>
      <c r="H429" s="75">
        <v>82</v>
      </c>
      <c r="I429" s="75"/>
      <c r="J429" s="75"/>
      <c r="K429" s="32"/>
      <c r="L429" s="75"/>
      <c r="M429" s="75"/>
      <c r="N429" s="75"/>
      <c r="O429" s="151"/>
      <c r="P429" s="147"/>
      <c r="Q429" s="102"/>
      <c r="R429" s="75"/>
      <c r="S429" s="110"/>
      <c r="T429" s="75">
        <v>29</v>
      </c>
      <c r="U429" s="75">
        <v>30</v>
      </c>
      <c r="V429" s="75">
        <v>10</v>
      </c>
      <c r="W429" s="32"/>
      <c r="X429" s="32"/>
      <c r="Y429" s="32"/>
      <c r="Z429" s="32"/>
      <c r="AA429" s="32"/>
      <c r="AB429" s="32"/>
      <c r="AC429" s="32"/>
      <c r="AD429" s="32"/>
      <c r="AE429" s="32"/>
    </row>
    <row r="430" spans="1:31" ht="15.75">
      <c r="A430" s="78">
        <v>427</v>
      </c>
      <c r="B430" s="79" t="s">
        <v>918</v>
      </c>
      <c r="C430" s="80" t="s">
        <v>993</v>
      </c>
      <c r="D430" s="75">
        <v>70</v>
      </c>
      <c r="E430" s="75">
        <v>64</v>
      </c>
      <c r="F430" s="75">
        <v>76</v>
      </c>
      <c r="G430" s="32">
        <v>72</v>
      </c>
      <c r="H430" s="75">
        <v>60</v>
      </c>
      <c r="I430" s="75"/>
      <c r="J430" s="75"/>
      <c r="K430" s="32"/>
      <c r="L430" s="75"/>
      <c r="M430" s="75"/>
      <c r="N430" s="75"/>
      <c r="O430" s="151"/>
      <c r="P430" s="147"/>
      <c r="Q430" s="102"/>
      <c r="R430" s="75"/>
      <c r="S430" s="110"/>
      <c r="T430" s="75">
        <v>26</v>
      </c>
      <c r="U430" s="75">
        <v>25</v>
      </c>
      <c r="V430" s="75">
        <v>20</v>
      </c>
      <c r="W430" s="32"/>
      <c r="X430" s="32"/>
      <c r="Y430" s="32"/>
      <c r="Z430" s="32"/>
      <c r="AA430" s="32"/>
      <c r="AB430" s="32"/>
      <c r="AC430" s="32"/>
      <c r="AD430" s="32"/>
      <c r="AE430" s="32"/>
    </row>
    <row r="431" spans="1:31" ht="15.75">
      <c r="A431" s="78">
        <v>428</v>
      </c>
      <c r="B431" s="79" t="s">
        <v>919</v>
      </c>
      <c r="C431" s="80" t="s">
        <v>993</v>
      </c>
      <c r="D431" s="75">
        <v>56</v>
      </c>
      <c r="E431" s="75">
        <v>50</v>
      </c>
      <c r="F431" s="75">
        <v>54</v>
      </c>
      <c r="G431" s="32">
        <v>50</v>
      </c>
      <c r="H431" s="75">
        <v>56</v>
      </c>
      <c r="I431" s="75"/>
      <c r="J431" s="75"/>
      <c r="K431" s="32"/>
      <c r="L431" s="75"/>
      <c r="M431" s="75"/>
      <c r="N431" s="75"/>
      <c r="O431" s="151"/>
      <c r="P431" s="147"/>
      <c r="Q431" s="32"/>
      <c r="R431" s="75"/>
      <c r="S431" s="110"/>
      <c r="T431" s="75">
        <v>29</v>
      </c>
      <c r="U431" s="75">
        <v>30</v>
      </c>
      <c r="V431" s="75">
        <v>21</v>
      </c>
      <c r="W431" s="32"/>
      <c r="X431" s="32"/>
      <c r="Y431" s="32"/>
      <c r="Z431" s="32"/>
      <c r="AA431" s="32"/>
      <c r="AB431" s="32"/>
      <c r="AC431" s="32"/>
      <c r="AD431" s="32"/>
      <c r="AE431" s="32"/>
    </row>
    <row r="432" spans="1:31" ht="15.75">
      <c r="A432" s="78">
        <v>429</v>
      </c>
      <c r="B432" s="79" t="s">
        <v>387</v>
      </c>
      <c r="C432" s="80" t="s">
        <v>993</v>
      </c>
      <c r="D432" s="75">
        <v>64</v>
      </c>
      <c r="E432" s="75">
        <v>29</v>
      </c>
      <c r="F432" s="75">
        <v>50</v>
      </c>
      <c r="G432" s="32">
        <v>39</v>
      </c>
      <c r="H432" s="75">
        <v>63</v>
      </c>
      <c r="I432" s="75"/>
      <c r="J432" s="75"/>
      <c r="K432" s="32"/>
      <c r="L432" s="75"/>
      <c r="M432" s="75"/>
      <c r="N432" s="75"/>
      <c r="O432" s="151"/>
      <c r="P432" s="147"/>
      <c r="Q432" s="32"/>
      <c r="R432" s="75"/>
      <c r="S432" s="110"/>
      <c r="T432" s="75">
        <v>8</v>
      </c>
      <c r="U432" s="75">
        <v>20</v>
      </c>
      <c r="V432" s="75">
        <v>3</v>
      </c>
      <c r="W432" s="32"/>
      <c r="X432" s="32"/>
      <c r="Y432" s="32"/>
      <c r="Z432" s="32"/>
      <c r="AA432" s="32"/>
      <c r="AB432" s="32"/>
      <c r="AC432" s="32"/>
      <c r="AD432" s="32"/>
      <c r="AE432" s="32"/>
    </row>
    <row r="433" spans="1:31" ht="15.75">
      <c r="A433" s="78">
        <v>430</v>
      </c>
      <c r="B433" s="79" t="s">
        <v>388</v>
      </c>
      <c r="C433" s="80" t="s">
        <v>993</v>
      </c>
      <c r="D433" s="75">
        <v>77</v>
      </c>
      <c r="E433" s="75">
        <v>70</v>
      </c>
      <c r="F433" s="75">
        <v>71</v>
      </c>
      <c r="G433" s="32">
        <v>67</v>
      </c>
      <c r="H433" s="75">
        <v>55</v>
      </c>
      <c r="I433" s="75"/>
      <c r="J433" s="75"/>
      <c r="K433" s="32"/>
      <c r="L433" s="75"/>
      <c r="M433" s="75"/>
      <c r="N433" s="75"/>
      <c r="O433" s="151"/>
      <c r="P433" s="147"/>
      <c r="Q433" s="32"/>
      <c r="R433" s="75"/>
      <c r="S433" s="110"/>
      <c r="T433" s="75">
        <v>26</v>
      </c>
      <c r="U433" s="75">
        <v>1</v>
      </c>
      <c r="V433" s="75">
        <v>21</v>
      </c>
      <c r="W433" s="32"/>
      <c r="X433" s="32"/>
      <c r="Y433" s="32"/>
      <c r="Z433" s="32"/>
      <c r="AA433" s="32"/>
      <c r="AB433" s="32"/>
      <c r="AC433" s="32"/>
      <c r="AD433" s="32"/>
      <c r="AE433" s="32"/>
    </row>
    <row r="434" spans="1:31" ht="15.75">
      <c r="A434" s="78">
        <v>431</v>
      </c>
      <c r="B434" s="79" t="s">
        <v>389</v>
      </c>
      <c r="C434" s="80" t="s">
        <v>993</v>
      </c>
      <c r="D434" s="75">
        <v>74</v>
      </c>
      <c r="E434" s="75">
        <v>52</v>
      </c>
      <c r="F434" s="75">
        <v>52</v>
      </c>
      <c r="G434" s="32">
        <v>50</v>
      </c>
      <c r="H434" s="75">
        <v>63</v>
      </c>
      <c r="I434" s="75"/>
      <c r="J434" s="75"/>
      <c r="K434" s="32"/>
      <c r="L434" s="75"/>
      <c r="M434" s="75"/>
      <c r="N434" s="75"/>
      <c r="O434" s="151"/>
      <c r="P434" s="147"/>
      <c r="Q434" s="32"/>
      <c r="R434" s="75"/>
      <c r="S434" s="110"/>
      <c r="T434" s="75">
        <v>10</v>
      </c>
      <c r="U434" s="75">
        <v>1</v>
      </c>
      <c r="V434" s="75">
        <v>31</v>
      </c>
      <c r="W434" s="32"/>
      <c r="X434" s="32"/>
      <c r="Y434" s="32"/>
      <c r="Z434" s="32"/>
      <c r="AA434" s="32"/>
      <c r="AB434" s="32"/>
      <c r="AC434" s="32"/>
      <c r="AD434" s="32"/>
      <c r="AE434" s="32"/>
    </row>
    <row r="435" spans="1:31" ht="15.75">
      <c r="A435" s="78">
        <v>432</v>
      </c>
      <c r="B435" s="79" t="s">
        <v>390</v>
      </c>
      <c r="C435" s="80" t="s">
        <v>993</v>
      </c>
      <c r="D435" s="75">
        <v>81</v>
      </c>
      <c r="E435" s="75">
        <v>54</v>
      </c>
      <c r="F435" s="75">
        <v>61</v>
      </c>
      <c r="G435" s="32">
        <v>63</v>
      </c>
      <c r="H435" s="75">
        <v>66</v>
      </c>
      <c r="I435" s="75"/>
      <c r="J435" s="75"/>
      <c r="K435" s="32"/>
      <c r="L435" s="75"/>
      <c r="M435" s="75"/>
      <c r="N435" s="75"/>
      <c r="O435" s="151"/>
      <c r="P435" s="147"/>
      <c r="Q435" s="32"/>
      <c r="R435" s="75"/>
      <c r="S435" s="110"/>
      <c r="T435" s="75">
        <v>15</v>
      </c>
      <c r="U435" s="75">
        <v>29</v>
      </c>
      <c r="V435" s="75">
        <v>14</v>
      </c>
      <c r="W435" s="32"/>
      <c r="X435" s="32"/>
      <c r="Y435" s="32"/>
      <c r="Z435" s="32"/>
      <c r="AA435" s="32"/>
      <c r="AB435" s="32"/>
      <c r="AC435" s="32"/>
      <c r="AD435" s="32"/>
      <c r="AE435" s="32"/>
    </row>
    <row r="436" spans="1:31" ht="15.75">
      <c r="A436" s="78">
        <v>433</v>
      </c>
      <c r="B436" s="79" t="s">
        <v>391</v>
      </c>
      <c r="C436" s="80" t="s">
        <v>993</v>
      </c>
      <c r="D436" s="75">
        <v>25</v>
      </c>
      <c r="E436" s="75">
        <v>19</v>
      </c>
      <c r="F436" s="75" t="s">
        <v>8</v>
      </c>
      <c r="G436" s="32" t="s">
        <v>8</v>
      </c>
      <c r="H436" s="75">
        <v>22</v>
      </c>
      <c r="I436" s="75"/>
      <c r="J436" s="75"/>
      <c r="K436" s="32"/>
      <c r="L436" s="75"/>
      <c r="M436" s="75"/>
      <c r="N436" s="75"/>
      <c r="O436" s="66"/>
      <c r="P436" s="147"/>
      <c r="Q436" s="32"/>
      <c r="R436" s="75"/>
      <c r="S436" s="110"/>
      <c r="T436" s="75">
        <v>26</v>
      </c>
      <c r="U436" s="75">
        <v>16</v>
      </c>
      <c r="V436" s="75">
        <v>17</v>
      </c>
      <c r="W436" s="32"/>
      <c r="X436" s="32"/>
      <c r="Y436" s="32"/>
      <c r="Z436" s="32"/>
      <c r="AA436" s="32"/>
      <c r="AB436" s="32"/>
      <c r="AC436" s="32"/>
      <c r="AD436" s="32"/>
      <c r="AE436" s="32"/>
    </row>
    <row r="437" spans="1:31" ht="15.75">
      <c r="A437" s="78">
        <v>434</v>
      </c>
      <c r="B437" s="79" t="s">
        <v>392</v>
      </c>
      <c r="C437" s="80" t="s">
        <v>993</v>
      </c>
      <c r="D437" s="75">
        <v>5</v>
      </c>
      <c r="E437" s="75">
        <v>17</v>
      </c>
      <c r="F437" s="75">
        <v>24</v>
      </c>
      <c r="G437" s="32" t="s">
        <v>8</v>
      </c>
      <c r="H437" s="75">
        <v>21</v>
      </c>
      <c r="I437" s="75"/>
      <c r="J437" s="75"/>
      <c r="K437" s="32"/>
      <c r="L437" s="75"/>
      <c r="M437" s="75"/>
      <c r="N437" s="75"/>
      <c r="O437" s="32"/>
      <c r="P437" s="147"/>
      <c r="Q437" s="32"/>
      <c r="R437" s="75"/>
      <c r="S437" s="110"/>
      <c r="T437" s="75">
        <v>22</v>
      </c>
      <c r="U437" s="75">
        <v>20</v>
      </c>
      <c r="V437" s="75">
        <v>21</v>
      </c>
      <c r="W437" s="32"/>
      <c r="X437" s="32"/>
      <c r="Y437" s="32"/>
      <c r="Z437" s="32"/>
      <c r="AA437" s="32"/>
      <c r="AB437" s="32"/>
      <c r="AC437" s="32"/>
      <c r="AD437" s="32"/>
      <c r="AE437" s="32"/>
    </row>
    <row r="438" spans="1:31" ht="15.75">
      <c r="A438" s="78">
        <v>435</v>
      </c>
      <c r="B438" s="79" t="s">
        <v>393</v>
      </c>
      <c r="C438" s="80" t="s">
        <v>993</v>
      </c>
      <c r="D438" s="75">
        <v>64</v>
      </c>
      <c r="E438" s="75">
        <v>53</v>
      </c>
      <c r="F438" s="75">
        <v>89</v>
      </c>
      <c r="G438" s="32">
        <v>63</v>
      </c>
      <c r="H438" s="75">
        <v>72</v>
      </c>
      <c r="I438" s="75"/>
      <c r="J438" s="75"/>
      <c r="K438" s="32"/>
      <c r="L438" s="75"/>
      <c r="M438" s="75"/>
      <c r="N438" s="75"/>
      <c r="O438" s="151"/>
      <c r="P438" s="147"/>
      <c r="Q438" s="32"/>
      <c r="R438" s="75"/>
      <c r="S438" s="110"/>
      <c r="T438" s="75">
        <v>22</v>
      </c>
      <c r="U438" s="75">
        <v>25</v>
      </c>
      <c r="V438" s="75">
        <v>37</v>
      </c>
      <c r="W438" s="32"/>
      <c r="X438" s="32"/>
      <c r="Y438" s="32"/>
      <c r="Z438" s="32"/>
      <c r="AA438" s="32"/>
      <c r="AB438" s="32"/>
      <c r="AC438" s="32"/>
      <c r="AD438" s="32"/>
      <c r="AE438" s="32"/>
    </row>
    <row r="439" spans="1:31" ht="15.75">
      <c r="A439" s="78">
        <v>436</v>
      </c>
      <c r="B439" s="17" t="s">
        <v>394</v>
      </c>
      <c r="C439" s="80" t="s">
        <v>993</v>
      </c>
      <c r="D439" s="75">
        <v>97</v>
      </c>
      <c r="E439" s="75">
        <v>81</v>
      </c>
      <c r="F439" s="75">
        <v>86</v>
      </c>
      <c r="G439" s="32">
        <v>90</v>
      </c>
      <c r="H439" s="75">
        <v>86</v>
      </c>
      <c r="I439" s="75"/>
      <c r="J439" s="75"/>
      <c r="K439" s="32"/>
      <c r="L439" s="75"/>
      <c r="M439" s="75"/>
      <c r="N439" s="75"/>
      <c r="O439" s="151"/>
      <c r="P439" s="147"/>
      <c r="Q439" s="32"/>
      <c r="R439" s="75"/>
      <c r="S439" s="110"/>
      <c r="T439" s="75">
        <v>10</v>
      </c>
      <c r="U439" s="75">
        <v>1</v>
      </c>
      <c r="V439" s="75">
        <v>32</v>
      </c>
      <c r="W439" s="32"/>
      <c r="X439" s="32"/>
      <c r="Y439" s="32"/>
      <c r="Z439" s="32"/>
      <c r="AA439" s="32"/>
      <c r="AB439" s="32"/>
      <c r="AC439" s="32"/>
      <c r="AD439" s="32"/>
      <c r="AE439" s="32"/>
    </row>
    <row r="440" spans="1:31" ht="15.75">
      <c r="A440" s="78">
        <v>437</v>
      </c>
      <c r="B440" s="79" t="s">
        <v>395</v>
      </c>
      <c r="C440" s="80" t="s">
        <v>993</v>
      </c>
      <c r="D440" s="75">
        <v>93</v>
      </c>
      <c r="E440" s="75">
        <v>80</v>
      </c>
      <c r="F440" s="75">
        <v>85</v>
      </c>
      <c r="G440" s="32">
        <v>73</v>
      </c>
      <c r="H440" s="75">
        <v>75</v>
      </c>
      <c r="I440" s="75"/>
      <c r="J440" s="75"/>
      <c r="K440" s="32"/>
      <c r="L440" s="75"/>
      <c r="M440" s="75"/>
      <c r="N440" s="75"/>
      <c r="O440" s="151"/>
      <c r="P440" s="147"/>
      <c r="Q440" s="32"/>
      <c r="R440" s="75"/>
      <c r="S440" s="110"/>
      <c r="T440" s="75">
        <v>6</v>
      </c>
      <c r="U440" s="75">
        <v>1</v>
      </c>
      <c r="V440" s="75">
        <v>3</v>
      </c>
      <c r="W440" s="32"/>
      <c r="X440" s="32"/>
      <c r="Y440" s="32"/>
      <c r="Z440" s="32"/>
      <c r="AA440" s="32"/>
      <c r="AB440" s="32"/>
      <c r="AC440" s="32"/>
      <c r="AD440" s="32"/>
      <c r="AE440" s="32"/>
    </row>
    <row r="441" spans="1:31" ht="15.75">
      <c r="A441" s="78">
        <v>438</v>
      </c>
      <c r="B441" s="79" t="s">
        <v>396</v>
      </c>
      <c r="C441" s="80" t="s">
        <v>993</v>
      </c>
      <c r="D441" s="75">
        <v>76</v>
      </c>
      <c r="E441" s="75">
        <v>53</v>
      </c>
      <c r="F441" s="75">
        <v>64</v>
      </c>
      <c r="G441" s="32">
        <v>57</v>
      </c>
      <c r="H441" s="75">
        <v>53</v>
      </c>
      <c r="I441" s="75"/>
      <c r="J441" s="75"/>
      <c r="K441" s="32"/>
      <c r="L441" s="75"/>
      <c r="M441" s="75"/>
      <c r="N441" s="75"/>
      <c r="O441" s="151"/>
      <c r="P441" s="147"/>
      <c r="Q441" s="32"/>
      <c r="R441" s="75"/>
      <c r="S441" s="110"/>
      <c r="T441" s="75">
        <v>8</v>
      </c>
      <c r="U441" s="75">
        <v>1</v>
      </c>
      <c r="V441" s="75">
        <v>6</v>
      </c>
      <c r="W441" s="32"/>
      <c r="X441" s="32"/>
      <c r="Y441" s="32"/>
      <c r="Z441" s="32"/>
      <c r="AA441" s="32"/>
      <c r="AB441" s="32"/>
      <c r="AC441" s="32"/>
      <c r="AD441" s="32"/>
      <c r="AE441" s="32"/>
    </row>
    <row r="442" spans="1:31" ht="15.75">
      <c r="A442" s="78">
        <v>439</v>
      </c>
      <c r="B442" s="79" t="s">
        <v>397</v>
      </c>
      <c r="C442" s="80" t="s">
        <v>993</v>
      </c>
      <c r="D442" s="75">
        <v>60</v>
      </c>
      <c r="E442" s="75">
        <v>51</v>
      </c>
      <c r="F442" s="75">
        <v>64</v>
      </c>
      <c r="G442" s="32">
        <v>55</v>
      </c>
      <c r="H442" s="75">
        <v>56</v>
      </c>
      <c r="I442" s="75"/>
      <c r="J442" s="75"/>
      <c r="K442" s="32"/>
      <c r="L442" s="75"/>
      <c r="M442" s="75"/>
      <c r="N442" s="75"/>
      <c r="O442" s="151"/>
      <c r="P442" s="147"/>
      <c r="Q442" s="32"/>
      <c r="R442" s="75"/>
      <c r="S442" s="110"/>
      <c r="T442" s="75">
        <v>22</v>
      </c>
      <c r="U442" s="75">
        <v>19</v>
      </c>
      <c r="V442" s="75">
        <v>21</v>
      </c>
      <c r="W442" s="32"/>
      <c r="X442" s="32"/>
      <c r="Y442" s="32"/>
      <c r="Z442" s="32"/>
      <c r="AA442" s="32"/>
      <c r="AB442" s="32"/>
      <c r="AC442" s="32"/>
      <c r="AD442" s="32"/>
      <c r="AE442" s="32"/>
    </row>
    <row r="443" spans="1:31" ht="15.75">
      <c r="A443" s="78">
        <v>440</v>
      </c>
      <c r="B443" s="79" t="s">
        <v>398</v>
      </c>
      <c r="C443" s="80" t="s">
        <v>993</v>
      </c>
      <c r="D443" s="75">
        <v>59</v>
      </c>
      <c r="E443" s="75">
        <v>50</v>
      </c>
      <c r="F443" s="75">
        <v>51</v>
      </c>
      <c r="G443" s="32">
        <v>50</v>
      </c>
      <c r="H443" s="75">
        <v>60</v>
      </c>
      <c r="I443" s="75"/>
      <c r="J443" s="75"/>
      <c r="K443" s="32"/>
      <c r="L443" s="75"/>
      <c r="M443" s="75"/>
      <c r="N443" s="75"/>
      <c r="O443" s="151"/>
      <c r="P443" s="147"/>
      <c r="Q443" s="32"/>
      <c r="R443" s="75"/>
      <c r="S443" s="110"/>
      <c r="T443" s="75">
        <v>10</v>
      </c>
      <c r="U443" s="75">
        <v>1</v>
      </c>
      <c r="V443" s="75">
        <v>36</v>
      </c>
      <c r="W443" s="32"/>
      <c r="X443" s="32"/>
      <c r="Y443" s="32"/>
      <c r="Z443" s="32"/>
      <c r="AA443" s="32"/>
      <c r="AB443" s="32"/>
      <c r="AC443" s="32"/>
      <c r="AD443" s="32"/>
      <c r="AE443" s="32"/>
    </row>
    <row r="444" spans="1:31" ht="15.75">
      <c r="A444" s="78">
        <v>441</v>
      </c>
      <c r="B444" s="79" t="s">
        <v>399</v>
      </c>
      <c r="C444" s="80" t="s">
        <v>993</v>
      </c>
      <c r="D444" s="75">
        <v>100</v>
      </c>
      <c r="E444" s="75">
        <v>88</v>
      </c>
      <c r="F444" s="75">
        <v>90</v>
      </c>
      <c r="G444" s="32">
        <v>86</v>
      </c>
      <c r="H444" s="75">
        <v>93</v>
      </c>
      <c r="I444" s="75"/>
      <c r="J444" s="75"/>
      <c r="K444" s="32"/>
      <c r="L444" s="75"/>
      <c r="M444" s="75"/>
      <c r="N444" s="75"/>
      <c r="O444" s="151"/>
      <c r="P444" s="147"/>
      <c r="Q444" s="102"/>
      <c r="R444" s="75"/>
      <c r="S444" s="110"/>
      <c r="T444" s="75">
        <v>17</v>
      </c>
      <c r="U444" s="75">
        <v>25</v>
      </c>
      <c r="V444" s="75">
        <v>34</v>
      </c>
      <c r="W444" s="32"/>
      <c r="X444" s="32"/>
      <c r="Y444" s="32"/>
      <c r="Z444" s="32"/>
      <c r="AA444" s="32"/>
      <c r="AB444" s="32"/>
      <c r="AC444" s="32"/>
      <c r="AD444" s="32"/>
      <c r="AE444" s="32"/>
    </row>
    <row r="445" spans="1:31" ht="15.75">
      <c r="A445" s="78">
        <v>442</v>
      </c>
      <c r="B445" s="79" t="s">
        <v>400</v>
      </c>
      <c r="C445" s="80" t="s">
        <v>993</v>
      </c>
      <c r="D445" s="75">
        <v>68</v>
      </c>
      <c r="E445" s="75">
        <v>54</v>
      </c>
      <c r="F445" s="75">
        <v>60</v>
      </c>
      <c r="G445" s="32">
        <v>57</v>
      </c>
      <c r="H445" s="75">
        <v>56</v>
      </c>
      <c r="I445" s="75"/>
      <c r="J445" s="75"/>
      <c r="K445" s="32"/>
      <c r="L445" s="75"/>
      <c r="M445" s="75"/>
      <c r="N445" s="75"/>
      <c r="O445" s="151"/>
      <c r="P445" s="147"/>
      <c r="Q445" s="102"/>
      <c r="R445" s="75"/>
      <c r="S445" s="110"/>
      <c r="T445" s="75">
        <v>2</v>
      </c>
      <c r="U445" s="75">
        <v>1</v>
      </c>
      <c r="V445" s="75">
        <v>2</v>
      </c>
      <c r="W445" s="32"/>
      <c r="X445" s="32"/>
      <c r="Y445" s="32"/>
      <c r="Z445" s="32"/>
      <c r="AA445" s="32"/>
      <c r="AB445" s="32"/>
      <c r="AC445" s="32"/>
      <c r="AD445" s="32"/>
      <c r="AE445" s="32"/>
    </row>
    <row r="446" spans="1:31" ht="15.75">
      <c r="A446" s="78">
        <v>443</v>
      </c>
      <c r="B446" s="79" t="s">
        <v>401</v>
      </c>
      <c r="C446" s="80" t="s">
        <v>993</v>
      </c>
      <c r="D446" s="75">
        <v>59</v>
      </c>
      <c r="E446" s="75">
        <v>50</v>
      </c>
      <c r="F446" s="75">
        <v>56</v>
      </c>
      <c r="G446" s="32">
        <v>52</v>
      </c>
      <c r="H446" s="75">
        <v>66</v>
      </c>
      <c r="I446" s="75"/>
      <c r="J446" s="75"/>
      <c r="K446" s="32"/>
      <c r="L446" s="75"/>
      <c r="M446" s="75"/>
      <c r="N446" s="75"/>
      <c r="O446" s="151"/>
      <c r="P446" s="147"/>
      <c r="Q446" s="102"/>
      <c r="R446" s="75"/>
      <c r="S446" s="110"/>
      <c r="T446" s="75">
        <v>17</v>
      </c>
      <c r="U446" s="75">
        <v>1</v>
      </c>
      <c r="V446" s="75">
        <v>21</v>
      </c>
      <c r="W446" s="32"/>
      <c r="X446" s="32"/>
      <c r="Y446" s="32"/>
      <c r="Z446" s="32"/>
      <c r="AA446" s="32"/>
      <c r="AB446" s="32"/>
      <c r="AC446" s="32"/>
      <c r="AD446" s="32"/>
      <c r="AE446" s="32"/>
    </row>
    <row r="447" spans="1:31" ht="15.75">
      <c r="A447" s="78">
        <v>444</v>
      </c>
      <c r="B447" s="79" t="s">
        <v>402</v>
      </c>
      <c r="C447" s="80" t="s">
        <v>993</v>
      </c>
      <c r="D447" s="75">
        <v>56</v>
      </c>
      <c r="E447" s="75">
        <v>50</v>
      </c>
      <c r="F447" s="75">
        <v>52</v>
      </c>
      <c r="G447" s="32">
        <v>50</v>
      </c>
      <c r="H447" s="75">
        <v>59</v>
      </c>
      <c r="I447" s="75"/>
      <c r="J447" s="75"/>
      <c r="K447" s="32"/>
      <c r="L447" s="75"/>
      <c r="M447" s="75"/>
      <c r="N447" s="75"/>
      <c r="O447" s="151"/>
      <c r="P447" s="147"/>
      <c r="Q447" s="102"/>
      <c r="R447" s="75"/>
      <c r="S447" s="110"/>
      <c r="T447" s="75">
        <v>15</v>
      </c>
      <c r="U447" s="75">
        <v>25</v>
      </c>
      <c r="V447" s="75">
        <v>34</v>
      </c>
      <c r="W447" s="32"/>
      <c r="X447" s="32"/>
      <c r="Y447" s="32"/>
      <c r="Z447" s="32"/>
      <c r="AA447" s="32"/>
      <c r="AB447" s="32"/>
      <c r="AC447" s="32"/>
      <c r="AD447" s="32"/>
      <c r="AE447" s="32"/>
    </row>
    <row r="448" spans="1:31" ht="15.75">
      <c r="A448" s="78">
        <v>445</v>
      </c>
      <c r="B448" s="79" t="s">
        <v>403</v>
      </c>
      <c r="C448" s="80" t="s">
        <v>993</v>
      </c>
      <c r="D448" s="75">
        <v>58</v>
      </c>
      <c r="E448" s="75">
        <v>56</v>
      </c>
      <c r="F448" s="75">
        <v>66</v>
      </c>
      <c r="G448" s="32">
        <v>53</v>
      </c>
      <c r="H448" s="75">
        <v>67</v>
      </c>
      <c r="I448" s="75"/>
      <c r="J448" s="75"/>
      <c r="K448" s="32"/>
      <c r="L448" s="75"/>
      <c r="M448" s="75"/>
      <c r="N448" s="75"/>
      <c r="O448" s="151"/>
      <c r="P448" s="147"/>
      <c r="Q448" s="102"/>
      <c r="R448" s="75"/>
      <c r="S448" s="110"/>
      <c r="T448" s="75">
        <v>19</v>
      </c>
      <c r="U448" s="75">
        <v>1</v>
      </c>
      <c r="V448" s="75">
        <v>21</v>
      </c>
      <c r="W448" s="32"/>
      <c r="X448" s="32"/>
      <c r="Y448" s="32"/>
      <c r="Z448" s="32"/>
      <c r="AA448" s="32"/>
      <c r="AB448" s="32"/>
      <c r="AC448" s="32"/>
      <c r="AD448" s="32"/>
      <c r="AE448" s="32"/>
    </row>
    <row r="449" spans="1:31" ht="15.75">
      <c r="A449" s="78">
        <v>446</v>
      </c>
      <c r="B449" s="79" t="s">
        <v>404</v>
      </c>
      <c r="C449" s="80" t="s">
        <v>993</v>
      </c>
      <c r="D449" s="75">
        <v>65</v>
      </c>
      <c r="E449" s="75">
        <v>50</v>
      </c>
      <c r="F449" s="75">
        <v>52</v>
      </c>
      <c r="G449" s="32">
        <v>51</v>
      </c>
      <c r="H449" s="75">
        <v>63</v>
      </c>
      <c r="I449" s="75"/>
      <c r="J449" s="75"/>
      <c r="K449" s="32"/>
      <c r="L449" s="75"/>
      <c r="M449" s="75"/>
      <c r="N449" s="75"/>
      <c r="O449" s="151"/>
      <c r="P449" s="75"/>
      <c r="Q449" s="102"/>
      <c r="R449" s="75"/>
      <c r="S449" s="110"/>
      <c r="T449" s="75">
        <v>10</v>
      </c>
      <c r="U449" s="75">
        <v>20</v>
      </c>
      <c r="V449" s="75">
        <v>17</v>
      </c>
      <c r="W449" s="32"/>
      <c r="X449" s="32"/>
      <c r="Y449" s="32"/>
      <c r="Z449" s="32"/>
      <c r="AA449" s="32"/>
      <c r="AB449" s="32"/>
      <c r="AC449" s="32"/>
      <c r="AD449" s="32"/>
      <c r="AE449" s="32"/>
    </row>
    <row r="450" spans="1:31" ht="15.75">
      <c r="A450" s="78">
        <v>447</v>
      </c>
      <c r="B450" s="79" t="s">
        <v>405</v>
      </c>
      <c r="C450" s="80" t="s">
        <v>993</v>
      </c>
      <c r="D450" s="75">
        <v>58</v>
      </c>
      <c r="E450" s="75">
        <v>37</v>
      </c>
      <c r="F450" s="75">
        <v>55</v>
      </c>
      <c r="G450" s="32">
        <v>51</v>
      </c>
      <c r="H450" s="75">
        <v>53</v>
      </c>
      <c r="I450" s="75"/>
      <c r="J450" s="75"/>
      <c r="K450" s="32"/>
      <c r="L450" s="75"/>
      <c r="M450" s="75"/>
      <c r="N450" s="75"/>
      <c r="O450" s="151"/>
      <c r="P450" s="75"/>
      <c r="Q450" s="102"/>
      <c r="R450" s="75"/>
      <c r="S450" s="110"/>
      <c r="T450" s="75">
        <v>21</v>
      </c>
      <c r="U450" s="75">
        <v>20</v>
      </c>
      <c r="V450" s="75">
        <v>21</v>
      </c>
      <c r="W450" s="32"/>
      <c r="X450" s="32"/>
      <c r="Y450" s="32"/>
      <c r="Z450" s="32"/>
      <c r="AA450" s="32"/>
      <c r="AB450" s="32"/>
      <c r="AC450" s="32"/>
      <c r="AD450" s="32"/>
      <c r="AE450" s="32"/>
    </row>
    <row r="451" spans="1:31" ht="15.75">
      <c r="A451" s="78">
        <v>448</v>
      </c>
      <c r="B451" s="79"/>
      <c r="C451" s="80"/>
      <c r="D451" s="75"/>
      <c r="E451" s="75"/>
      <c r="F451" s="75"/>
      <c r="G451" s="32"/>
      <c r="H451" s="75"/>
      <c r="I451" s="75"/>
      <c r="J451" s="75"/>
      <c r="K451" s="32"/>
      <c r="L451" s="75"/>
      <c r="M451" s="75"/>
      <c r="N451" s="75"/>
      <c r="O451" s="32"/>
      <c r="P451" s="75"/>
      <c r="Q451" s="102"/>
      <c r="R451" s="75"/>
      <c r="S451" s="110"/>
      <c r="T451" s="75"/>
      <c r="U451" s="75"/>
      <c r="V451" s="75"/>
      <c r="W451" s="32"/>
      <c r="X451" s="32"/>
      <c r="Y451" s="32"/>
      <c r="Z451" s="32"/>
      <c r="AA451" s="32"/>
      <c r="AB451" s="32"/>
      <c r="AC451" s="32"/>
      <c r="AD451" s="32"/>
      <c r="AE451" s="32"/>
    </row>
    <row r="452" spans="1:31" s="92" customFormat="1" ht="15.75">
      <c r="A452" s="93" t="s">
        <v>44</v>
      </c>
      <c r="B452" s="94" t="s">
        <v>42</v>
      </c>
      <c r="C452" s="100" t="s">
        <v>971</v>
      </c>
      <c r="D452" s="93" t="s">
        <v>1038</v>
      </c>
      <c r="E452" s="93" t="s">
        <v>1039</v>
      </c>
      <c r="F452" s="93" t="s">
        <v>1040</v>
      </c>
      <c r="G452" s="93" t="s">
        <v>406</v>
      </c>
      <c r="H452" s="93" t="s">
        <v>1034</v>
      </c>
      <c r="I452" s="93" t="s">
        <v>553</v>
      </c>
      <c r="J452" s="93" t="s">
        <v>603</v>
      </c>
      <c r="K452" s="93" t="s">
        <v>1035</v>
      </c>
      <c r="L452" s="93" t="s">
        <v>1036</v>
      </c>
      <c r="M452" s="93"/>
      <c r="N452" s="93"/>
      <c r="O452" s="93"/>
      <c r="P452" s="93"/>
      <c r="Q452" s="106"/>
      <c r="R452" s="93"/>
      <c r="S452" s="111"/>
      <c r="T452" s="93"/>
      <c r="U452" s="93"/>
      <c r="V452" s="93"/>
      <c r="W452" s="93"/>
      <c r="X452" s="93"/>
      <c r="Y452" s="93"/>
      <c r="Z452" s="93"/>
      <c r="AA452" s="93" t="s">
        <v>1006</v>
      </c>
      <c r="AB452" s="93" t="s">
        <v>1008</v>
      </c>
      <c r="AC452" s="93" t="s">
        <v>1007</v>
      </c>
      <c r="AD452" s="93" t="s">
        <v>1009</v>
      </c>
      <c r="AE452" s="93"/>
    </row>
    <row r="453" spans="1:31" s="125" customFormat="1" ht="15.75">
      <c r="A453" s="118">
        <v>450</v>
      </c>
      <c r="B453" s="126" t="s">
        <v>995</v>
      </c>
      <c r="C453" s="127" t="s">
        <v>994</v>
      </c>
      <c r="D453" s="118"/>
      <c r="E453" s="118"/>
      <c r="F453" s="120"/>
      <c r="G453" s="118"/>
      <c r="H453" s="118"/>
      <c r="I453" s="118"/>
      <c r="J453" s="118"/>
      <c r="K453" s="118"/>
      <c r="L453" s="118"/>
      <c r="M453" s="118"/>
      <c r="N453" s="138"/>
      <c r="O453" s="118"/>
      <c r="P453" s="118"/>
      <c r="Q453" s="122"/>
      <c r="R453" s="118"/>
      <c r="S453" s="123"/>
      <c r="T453" s="118"/>
      <c r="U453" s="118"/>
      <c r="V453" s="118"/>
      <c r="W453" s="118"/>
      <c r="X453" s="118"/>
      <c r="Y453" s="118"/>
      <c r="Z453" s="118"/>
      <c r="AA453" s="118"/>
      <c r="AB453" s="118"/>
      <c r="AC453" s="118"/>
      <c r="AD453" s="118"/>
      <c r="AE453" s="118"/>
    </row>
    <row r="454" spans="1:31" ht="15.75">
      <c r="A454" s="78">
        <v>451</v>
      </c>
      <c r="B454" s="79" t="s">
        <v>171</v>
      </c>
      <c r="C454" s="80" t="s">
        <v>994</v>
      </c>
      <c r="D454" s="75">
        <v>194</v>
      </c>
      <c r="E454" s="75">
        <v>300</v>
      </c>
      <c r="F454" s="75">
        <v>196</v>
      </c>
      <c r="G454" s="32">
        <v>175</v>
      </c>
      <c r="H454" s="75">
        <v>182</v>
      </c>
      <c r="I454" s="75"/>
      <c r="J454" s="75"/>
      <c r="K454" s="32"/>
      <c r="L454" s="75"/>
      <c r="M454" s="75"/>
      <c r="N454" s="75"/>
      <c r="O454" s="151"/>
      <c r="P454" s="147"/>
      <c r="Q454" s="102"/>
      <c r="R454" s="75"/>
      <c r="S454" s="110"/>
      <c r="T454" s="75"/>
      <c r="U454" s="75"/>
      <c r="V454" s="75"/>
      <c r="W454" s="32"/>
      <c r="X454" s="32"/>
      <c r="Y454" s="32"/>
      <c r="Z454" s="32"/>
      <c r="AA454" s="32"/>
      <c r="AB454" s="32"/>
      <c r="AC454" s="32"/>
      <c r="AD454" s="32"/>
      <c r="AE454" s="32"/>
    </row>
    <row r="455" spans="1:31" ht="15.75">
      <c r="A455" s="78">
        <v>452</v>
      </c>
      <c r="B455" s="79" t="s">
        <v>172</v>
      </c>
      <c r="C455" s="80" t="s">
        <v>994</v>
      </c>
      <c r="D455" s="75">
        <v>129</v>
      </c>
      <c r="E455" s="75">
        <v>171</v>
      </c>
      <c r="F455" s="75">
        <v>100</v>
      </c>
      <c r="G455" s="32">
        <v>100</v>
      </c>
      <c r="H455" s="75">
        <v>112</v>
      </c>
      <c r="I455" s="75"/>
      <c r="J455" s="75"/>
      <c r="K455" s="32"/>
      <c r="L455" s="75"/>
      <c r="M455" s="75"/>
      <c r="N455" s="75"/>
      <c r="O455" s="151"/>
      <c r="P455" s="147"/>
      <c r="Q455" s="102"/>
      <c r="R455" s="75"/>
      <c r="S455" s="110"/>
      <c r="T455" s="75"/>
      <c r="U455" s="75"/>
      <c r="V455" s="75"/>
      <c r="W455" s="32"/>
      <c r="X455" s="32"/>
      <c r="Y455" s="32"/>
      <c r="Z455" s="32"/>
      <c r="AA455" s="32"/>
      <c r="AB455" s="32"/>
      <c r="AC455" s="32"/>
      <c r="AD455" s="32"/>
      <c r="AE455" s="32"/>
    </row>
    <row r="456" spans="1:31" ht="15.75">
      <c r="A456" s="78">
        <v>453</v>
      </c>
      <c r="B456" s="79" t="s">
        <v>920</v>
      </c>
      <c r="C456" s="80" t="s">
        <v>994</v>
      </c>
      <c r="D456" s="75">
        <v>118</v>
      </c>
      <c r="E456" s="75">
        <v>154</v>
      </c>
      <c r="F456" s="75">
        <v>100</v>
      </c>
      <c r="G456" s="32">
        <v>100</v>
      </c>
      <c r="H456" s="75">
        <v>114</v>
      </c>
      <c r="I456" s="75"/>
      <c r="J456" s="75"/>
      <c r="K456" s="32"/>
      <c r="L456" s="75"/>
      <c r="M456" s="75"/>
      <c r="N456" s="75"/>
      <c r="O456" s="151"/>
      <c r="P456" s="147"/>
      <c r="Q456" s="102"/>
      <c r="R456" s="75"/>
      <c r="S456" s="110"/>
      <c r="T456" s="75"/>
      <c r="U456" s="75"/>
      <c r="V456" s="75"/>
      <c r="W456" s="32"/>
      <c r="X456" s="32"/>
      <c r="Y456" s="32"/>
      <c r="Z456" s="32"/>
      <c r="AA456" s="32"/>
      <c r="AB456" s="32"/>
      <c r="AC456" s="32"/>
      <c r="AD456" s="32"/>
      <c r="AE456" s="32"/>
    </row>
    <row r="457" spans="1:31" ht="15.75">
      <c r="A457" s="78">
        <v>454</v>
      </c>
      <c r="B457" s="79" t="s">
        <v>173</v>
      </c>
      <c r="C457" s="80" t="s">
        <v>994</v>
      </c>
      <c r="D457" s="75">
        <v>173</v>
      </c>
      <c r="E457" s="75">
        <v>268</v>
      </c>
      <c r="F457" s="75">
        <v>100</v>
      </c>
      <c r="G457" s="32">
        <v>153</v>
      </c>
      <c r="H457" s="75">
        <v>154</v>
      </c>
      <c r="I457" s="75"/>
      <c r="J457" s="75"/>
      <c r="K457" s="32"/>
      <c r="L457" s="75"/>
      <c r="M457" s="75"/>
      <c r="N457" s="75"/>
      <c r="O457" s="151"/>
      <c r="P457" s="147"/>
      <c r="Q457" s="102"/>
      <c r="R457" s="75"/>
      <c r="S457" s="110"/>
      <c r="T457" s="75"/>
      <c r="U457" s="75"/>
      <c r="V457" s="75"/>
      <c r="W457" s="32"/>
      <c r="X457" s="32"/>
      <c r="Y457" s="32"/>
      <c r="Z457" s="32"/>
      <c r="AA457" s="32"/>
      <c r="AB457" s="32"/>
      <c r="AC457" s="32"/>
      <c r="AD457" s="32"/>
      <c r="AE457" s="32"/>
    </row>
    <row r="458" spans="1:31" ht="15.75">
      <c r="A458" s="78">
        <v>455</v>
      </c>
      <c r="B458" s="79" t="s">
        <v>174</v>
      </c>
      <c r="C458" s="80" t="s">
        <v>994</v>
      </c>
      <c r="D458" s="75">
        <v>179</v>
      </c>
      <c r="E458" s="75">
        <v>225</v>
      </c>
      <c r="F458" s="75">
        <v>108</v>
      </c>
      <c r="G458" s="32">
        <v>150</v>
      </c>
      <c r="H458" s="75">
        <v>117</v>
      </c>
      <c r="I458" s="75"/>
      <c r="J458" s="75"/>
      <c r="K458" s="32"/>
      <c r="L458" s="75"/>
      <c r="M458" s="75"/>
      <c r="N458" s="75"/>
      <c r="O458" s="151"/>
      <c r="P458" s="147"/>
      <c r="Q458" s="102"/>
      <c r="R458" s="75"/>
      <c r="S458" s="110"/>
      <c r="T458" s="75"/>
      <c r="U458" s="75"/>
      <c r="V458" s="75"/>
      <c r="W458" s="32"/>
      <c r="X458" s="32"/>
      <c r="Y458" s="32"/>
      <c r="Z458" s="32"/>
      <c r="AA458" s="32"/>
      <c r="AB458" s="32"/>
      <c r="AC458" s="32"/>
      <c r="AD458" s="32"/>
      <c r="AE458" s="32"/>
    </row>
    <row r="459" spans="1:31" ht="15.75">
      <c r="A459" s="78">
        <v>456</v>
      </c>
      <c r="B459" s="79" t="s">
        <v>175</v>
      </c>
      <c r="C459" s="80" t="s">
        <v>994</v>
      </c>
      <c r="D459" s="75">
        <v>174</v>
      </c>
      <c r="E459" s="75">
        <v>265</v>
      </c>
      <c r="F459" s="75">
        <v>187</v>
      </c>
      <c r="G459" s="32">
        <v>156</v>
      </c>
      <c r="H459" s="75">
        <v>168</v>
      </c>
      <c r="I459" s="75"/>
      <c r="J459" s="75"/>
      <c r="K459" s="32"/>
      <c r="L459" s="75"/>
      <c r="M459" s="75"/>
      <c r="N459" s="75"/>
      <c r="O459" s="151"/>
      <c r="P459" s="147"/>
      <c r="Q459" s="102"/>
      <c r="R459" s="75"/>
      <c r="S459" s="110"/>
      <c r="T459" s="75"/>
      <c r="U459" s="75"/>
      <c r="V459" s="75"/>
      <c r="W459" s="32"/>
      <c r="X459" s="32"/>
      <c r="Y459" s="32"/>
      <c r="Z459" s="32"/>
      <c r="AA459" s="32"/>
      <c r="AB459" s="32"/>
      <c r="AC459" s="32"/>
      <c r="AD459" s="32"/>
      <c r="AE459" s="32"/>
    </row>
    <row r="460" spans="1:31" ht="15.75">
      <c r="A460" s="78">
        <v>457</v>
      </c>
      <c r="B460" s="79" t="s">
        <v>176</v>
      </c>
      <c r="C460" s="80" t="s">
        <v>994</v>
      </c>
      <c r="D460" s="75">
        <v>148</v>
      </c>
      <c r="E460" s="75">
        <v>196</v>
      </c>
      <c r="F460" s="75">
        <v>131</v>
      </c>
      <c r="G460" s="32">
        <v>107</v>
      </c>
      <c r="H460" s="75">
        <v>112</v>
      </c>
      <c r="I460" s="75"/>
      <c r="J460" s="75"/>
      <c r="K460" s="32"/>
      <c r="L460" s="75"/>
      <c r="M460" s="75"/>
      <c r="N460" s="75"/>
      <c r="O460" s="151"/>
      <c r="P460" s="147"/>
      <c r="Q460" s="102"/>
      <c r="R460" s="75"/>
      <c r="S460" s="110"/>
      <c r="T460" s="75"/>
      <c r="U460" s="75"/>
      <c r="V460" s="75"/>
      <c r="W460" s="32"/>
      <c r="X460" s="32"/>
      <c r="Y460" s="32"/>
      <c r="Z460" s="32"/>
      <c r="AA460" s="32"/>
      <c r="AB460" s="32"/>
      <c r="AC460" s="32"/>
      <c r="AD460" s="32"/>
      <c r="AE460" s="32"/>
    </row>
    <row r="461" spans="1:31" ht="15.75">
      <c r="A461" s="78">
        <v>458</v>
      </c>
      <c r="B461" s="79" t="s">
        <v>177</v>
      </c>
      <c r="C461" s="80" t="s">
        <v>994</v>
      </c>
      <c r="D461" s="75">
        <v>152</v>
      </c>
      <c r="E461" s="75">
        <v>188</v>
      </c>
      <c r="F461" s="75">
        <v>101</v>
      </c>
      <c r="G461" s="32">
        <v>100</v>
      </c>
      <c r="H461" s="75">
        <v>103</v>
      </c>
      <c r="I461" s="75"/>
      <c r="J461" s="75"/>
      <c r="K461" s="32"/>
      <c r="L461" s="75"/>
      <c r="M461" s="75"/>
      <c r="N461" s="75"/>
      <c r="O461" s="151"/>
      <c r="P461" s="147"/>
      <c r="Q461" s="102"/>
      <c r="R461" s="75"/>
      <c r="S461" s="110"/>
      <c r="T461" s="75"/>
      <c r="U461" s="75"/>
      <c r="V461" s="75"/>
      <c r="W461" s="32"/>
      <c r="X461" s="32"/>
      <c r="Y461" s="32"/>
      <c r="Z461" s="32"/>
      <c r="AA461" s="32"/>
      <c r="AB461" s="32"/>
      <c r="AC461" s="32"/>
      <c r="AD461" s="32"/>
      <c r="AE461" s="32"/>
    </row>
    <row r="462" spans="1:31" ht="15.75">
      <c r="A462" s="78">
        <v>459</v>
      </c>
      <c r="B462" s="79" t="s">
        <v>204</v>
      </c>
      <c r="C462" s="80" t="s">
        <v>994</v>
      </c>
      <c r="D462" s="75">
        <v>183</v>
      </c>
      <c r="E462" s="75">
        <v>258</v>
      </c>
      <c r="F462" s="75">
        <v>149</v>
      </c>
      <c r="G462" s="32">
        <v>142</v>
      </c>
      <c r="H462" s="75">
        <v>161</v>
      </c>
      <c r="I462" s="75"/>
      <c r="J462" s="75"/>
      <c r="K462" s="32"/>
      <c r="L462" s="75"/>
      <c r="M462" s="75"/>
      <c r="N462" s="75"/>
      <c r="O462" s="151"/>
      <c r="P462" s="147"/>
      <c r="Q462" s="102"/>
      <c r="R462" s="75"/>
      <c r="S462" s="110"/>
      <c r="T462" s="75"/>
      <c r="U462" s="75"/>
      <c r="V462" s="75"/>
      <c r="W462" s="32"/>
      <c r="X462" s="32"/>
      <c r="Y462" s="32"/>
      <c r="Z462" s="32"/>
      <c r="AA462" s="32"/>
      <c r="AB462" s="32"/>
      <c r="AC462" s="32"/>
      <c r="AD462" s="32"/>
      <c r="AE462" s="32"/>
    </row>
    <row r="463" spans="1:31" ht="15.75">
      <c r="A463" s="78">
        <v>460</v>
      </c>
      <c r="B463" s="79" t="s">
        <v>178</v>
      </c>
      <c r="C463" s="80" t="s">
        <v>994</v>
      </c>
      <c r="D463" s="75">
        <v>188</v>
      </c>
      <c r="E463" s="75">
        <v>243</v>
      </c>
      <c r="F463" s="75">
        <v>183</v>
      </c>
      <c r="G463" s="32">
        <v>110</v>
      </c>
      <c r="H463" s="75">
        <v>136</v>
      </c>
      <c r="I463" s="75"/>
      <c r="J463" s="75"/>
      <c r="K463" s="32"/>
      <c r="L463" s="75"/>
      <c r="M463" s="75"/>
      <c r="N463" s="75"/>
      <c r="O463" s="151"/>
      <c r="P463" s="147"/>
      <c r="Q463" s="102"/>
      <c r="R463" s="75"/>
      <c r="S463" s="110"/>
      <c r="T463" s="75"/>
      <c r="U463" s="75"/>
      <c r="V463" s="75"/>
      <c r="W463" s="32"/>
      <c r="X463" s="32"/>
      <c r="Y463" s="32"/>
      <c r="Z463" s="32"/>
      <c r="AA463" s="32"/>
      <c r="AB463" s="32"/>
      <c r="AC463" s="32"/>
      <c r="AD463" s="32"/>
      <c r="AE463" s="32"/>
    </row>
    <row r="464" spans="1:31" ht="15.75">
      <c r="A464" s="78">
        <v>461</v>
      </c>
      <c r="B464" s="79" t="s">
        <v>179</v>
      </c>
      <c r="C464" s="80" t="s">
        <v>994</v>
      </c>
      <c r="D464" s="75">
        <v>195</v>
      </c>
      <c r="E464" s="75">
        <v>280</v>
      </c>
      <c r="F464" s="75">
        <v>183</v>
      </c>
      <c r="G464" s="32">
        <v>170</v>
      </c>
      <c r="H464" s="75">
        <v>186</v>
      </c>
      <c r="I464" s="75"/>
      <c r="J464" s="75"/>
      <c r="K464" s="32"/>
      <c r="L464" s="75"/>
      <c r="M464" s="75"/>
      <c r="N464" s="75"/>
      <c r="O464" s="151"/>
      <c r="P464" s="147"/>
      <c r="Q464" s="102"/>
      <c r="R464" s="75"/>
      <c r="S464" s="110"/>
      <c r="T464" s="75"/>
      <c r="U464" s="75"/>
      <c r="V464" s="75"/>
      <c r="W464" s="32"/>
      <c r="X464" s="32"/>
      <c r="Y464" s="32"/>
      <c r="Z464" s="32"/>
      <c r="AA464" s="32"/>
      <c r="AB464" s="32"/>
      <c r="AC464" s="32"/>
      <c r="AD464" s="32"/>
      <c r="AE464" s="32"/>
    </row>
    <row r="465" spans="1:31" ht="15.75">
      <c r="A465" s="78">
        <v>462</v>
      </c>
      <c r="B465" s="79" t="s">
        <v>180</v>
      </c>
      <c r="C465" s="80" t="s">
        <v>994</v>
      </c>
      <c r="D465" s="75">
        <v>125</v>
      </c>
      <c r="E465" s="75">
        <v>199</v>
      </c>
      <c r="F465" s="75">
        <v>100</v>
      </c>
      <c r="G465" s="32">
        <v>100</v>
      </c>
      <c r="H465" s="75">
        <v>111</v>
      </c>
      <c r="I465" s="75"/>
      <c r="J465" s="75"/>
      <c r="K465" s="32"/>
      <c r="L465" s="75"/>
      <c r="M465" s="75"/>
      <c r="N465" s="75"/>
      <c r="O465" s="151"/>
      <c r="P465" s="147"/>
      <c r="Q465" s="102"/>
      <c r="R465" s="75"/>
      <c r="S465" s="110"/>
      <c r="T465" s="75"/>
      <c r="U465" s="75"/>
      <c r="V465" s="75"/>
      <c r="W465" s="32"/>
      <c r="X465" s="32"/>
      <c r="Y465" s="32"/>
      <c r="Z465" s="32"/>
      <c r="AA465" s="32"/>
      <c r="AB465" s="32"/>
      <c r="AC465" s="32"/>
      <c r="AD465" s="32"/>
      <c r="AE465" s="32"/>
    </row>
    <row r="466" spans="1:31" ht="15.75">
      <c r="A466" s="78">
        <v>463</v>
      </c>
      <c r="B466" s="79" t="s">
        <v>181</v>
      </c>
      <c r="C466" s="80" t="s">
        <v>994</v>
      </c>
      <c r="D466" s="75">
        <v>185</v>
      </c>
      <c r="E466" s="75">
        <v>258</v>
      </c>
      <c r="F466" s="75">
        <v>134</v>
      </c>
      <c r="G466" s="32">
        <v>131</v>
      </c>
      <c r="H466" s="75">
        <v>149</v>
      </c>
      <c r="I466" s="75"/>
      <c r="J466" s="75"/>
      <c r="K466" s="32"/>
      <c r="L466" s="75"/>
      <c r="M466" s="75"/>
      <c r="N466" s="75"/>
      <c r="O466" s="151"/>
      <c r="P466" s="147"/>
      <c r="Q466" s="102"/>
      <c r="R466" s="75"/>
      <c r="S466" s="110"/>
      <c r="T466" s="75"/>
      <c r="U466" s="75"/>
      <c r="V466" s="75"/>
      <c r="W466" s="32"/>
      <c r="X466" s="32"/>
      <c r="Y466" s="32"/>
      <c r="Z466" s="32"/>
      <c r="AA466" s="32"/>
      <c r="AB466" s="32"/>
      <c r="AC466" s="32"/>
      <c r="AD466" s="32"/>
      <c r="AE466" s="32"/>
    </row>
    <row r="467" spans="1:31" ht="15.75">
      <c r="A467" s="78">
        <v>464</v>
      </c>
      <c r="B467" s="79" t="s">
        <v>182</v>
      </c>
      <c r="C467" s="80" t="s">
        <v>994</v>
      </c>
      <c r="D467" s="75">
        <v>142</v>
      </c>
      <c r="E467" s="75">
        <v>156</v>
      </c>
      <c r="F467" s="75">
        <v>100</v>
      </c>
      <c r="G467" s="32">
        <v>100</v>
      </c>
      <c r="H467" s="75">
        <v>102</v>
      </c>
      <c r="I467" s="75"/>
      <c r="J467" s="75"/>
      <c r="K467" s="32"/>
      <c r="L467" s="75"/>
      <c r="M467" s="75"/>
      <c r="N467" s="75"/>
      <c r="O467" s="151"/>
      <c r="P467" s="147"/>
      <c r="Q467" s="102"/>
      <c r="R467" s="75"/>
      <c r="S467" s="110"/>
      <c r="T467" s="75"/>
      <c r="U467" s="75"/>
      <c r="V467" s="75"/>
      <c r="W467" s="32"/>
      <c r="X467" s="32"/>
      <c r="Y467" s="32"/>
      <c r="Z467" s="32"/>
      <c r="AA467" s="32"/>
      <c r="AB467" s="32"/>
      <c r="AC467" s="32"/>
      <c r="AD467" s="32"/>
      <c r="AE467" s="32"/>
    </row>
    <row r="468" spans="1:31" ht="15.75">
      <c r="A468" s="78">
        <v>465</v>
      </c>
      <c r="B468" s="79" t="s">
        <v>183</v>
      </c>
      <c r="C468" s="80" t="s">
        <v>994</v>
      </c>
      <c r="D468" s="75">
        <v>153</v>
      </c>
      <c r="E468" s="75">
        <v>222</v>
      </c>
      <c r="F468" s="75">
        <v>100</v>
      </c>
      <c r="G468" s="32">
        <v>101</v>
      </c>
      <c r="H468" s="75">
        <v>148</v>
      </c>
      <c r="I468" s="75"/>
      <c r="J468" s="75"/>
      <c r="K468" s="32"/>
      <c r="L468" s="75"/>
      <c r="M468" s="75"/>
      <c r="N468" s="75"/>
      <c r="O468" s="151"/>
      <c r="P468" s="147"/>
      <c r="Q468" s="102"/>
      <c r="R468" s="75"/>
      <c r="S468" s="110"/>
      <c r="T468" s="75"/>
      <c r="U468" s="75"/>
      <c r="V468" s="75"/>
      <c r="W468" s="32"/>
      <c r="X468" s="32"/>
      <c r="Y468" s="32"/>
      <c r="Z468" s="32"/>
      <c r="AA468" s="32"/>
      <c r="AB468" s="32"/>
      <c r="AC468" s="32"/>
      <c r="AD468" s="32"/>
      <c r="AE468" s="32"/>
    </row>
    <row r="469" spans="1:31" ht="15.75">
      <c r="A469" s="78">
        <v>466</v>
      </c>
      <c r="B469" s="79" t="s">
        <v>184</v>
      </c>
      <c r="C469" s="80" t="s">
        <v>994</v>
      </c>
      <c r="D469" s="75">
        <v>152</v>
      </c>
      <c r="E469" s="75">
        <v>212</v>
      </c>
      <c r="F469" s="75">
        <v>100</v>
      </c>
      <c r="G469" s="32">
        <v>105</v>
      </c>
      <c r="H469" s="75">
        <v>128</v>
      </c>
      <c r="I469" s="75"/>
      <c r="J469" s="75"/>
      <c r="K469" s="32"/>
      <c r="L469" s="75"/>
      <c r="M469" s="75"/>
      <c r="N469" s="75"/>
      <c r="O469" s="151"/>
      <c r="P469" s="147"/>
      <c r="Q469" s="102"/>
      <c r="R469" s="75"/>
      <c r="S469" s="110"/>
      <c r="T469" s="75"/>
      <c r="U469" s="75"/>
      <c r="V469" s="75"/>
      <c r="W469" s="32"/>
      <c r="X469" s="32"/>
      <c r="Y469" s="32"/>
      <c r="Z469" s="32"/>
      <c r="AA469" s="32"/>
      <c r="AB469" s="32"/>
      <c r="AC469" s="32"/>
      <c r="AD469" s="32"/>
      <c r="AE469" s="32"/>
    </row>
    <row r="470" spans="1:31" ht="15.75">
      <c r="A470" s="78">
        <v>467</v>
      </c>
      <c r="B470" s="79" t="s">
        <v>921</v>
      </c>
      <c r="C470" s="80" t="s">
        <v>994</v>
      </c>
      <c r="D470" s="75">
        <v>152</v>
      </c>
      <c r="E470" s="75">
        <v>199</v>
      </c>
      <c r="F470" s="75">
        <v>130</v>
      </c>
      <c r="G470" s="32">
        <v>113</v>
      </c>
      <c r="H470" s="75">
        <v>106</v>
      </c>
      <c r="I470" s="75"/>
      <c r="J470" s="75"/>
      <c r="K470" s="32"/>
      <c r="L470" s="75"/>
      <c r="M470" s="75"/>
      <c r="N470" s="75"/>
      <c r="O470" s="151"/>
      <c r="P470" s="147"/>
      <c r="Q470" s="102"/>
      <c r="R470" s="75"/>
      <c r="S470" s="110"/>
      <c r="T470" s="75"/>
      <c r="U470" s="75"/>
      <c r="V470" s="75"/>
      <c r="W470" s="32"/>
      <c r="X470" s="32"/>
      <c r="Y470" s="32"/>
      <c r="Z470" s="32"/>
      <c r="AA470" s="32"/>
      <c r="AB470" s="32"/>
      <c r="AC470" s="32"/>
      <c r="AD470" s="32"/>
      <c r="AE470" s="32"/>
    </row>
    <row r="471" spans="1:31" ht="15.75">
      <c r="A471" s="78">
        <v>468</v>
      </c>
      <c r="B471" s="79" t="s">
        <v>185</v>
      </c>
      <c r="C471" s="80" t="s">
        <v>994</v>
      </c>
      <c r="D471" s="75">
        <v>192</v>
      </c>
      <c r="E471" s="75">
        <v>293</v>
      </c>
      <c r="F471" s="75">
        <v>159</v>
      </c>
      <c r="G471" s="32">
        <v>163</v>
      </c>
      <c r="H471" s="75">
        <v>187</v>
      </c>
      <c r="I471" s="75"/>
      <c r="J471" s="75"/>
      <c r="K471" s="32"/>
      <c r="L471" s="75"/>
      <c r="M471" s="75"/>
      <c r="N471" s="75"/>
      <c r="O471" s="151"/>
      <c r="P471" s="147"/>
      <c r="Q471" s="102"/>
      <c r="R471" s="75"/>
      <c r="S471" s="110"/>
      <c r="T471" s="75"/>
      <c r="U471" s="75"/>
      <c r="V471" s="75"/>
      <c r="W471" s="32"/>
      <c r="X471" s="32"/>
      <c r="Y471" s="32"/>
      <c r="Z471" s="32"/>
      <c r="AA471" s="32"/>
      <c r="AB471" s="32"/>
      <c r="AC471" s="32"/>
      <c r="AD471" s="32"/>
      <c r="AE471" s="32"/>
    </row>
    <row r="472" spans="1:31" ht="15.75">
      <c r="A472" s="78">
        <v>469</v>
      </c>
      <c r="B472" s="79" t="s">
        <v>922</v>
      </c>
      <c r="C472" s="80" t="s">
        <v>994</v>
      </c>
      <c r="D472" s="75">
        <v>194</v>
      </c>
      <c r="E472" s="75">
        <v>274</v>
      </c>
      <c r="F472" s="75">
        <v>161</v>
      </c>
      <c r="G472" s="32">
        <v>150</v>
      </c>
      <c r="H472" s="75">
        <v>166</v>
      </c>
      <c r="I472" s="75"/>
      <c r="J472" s="75"/>
      <c r="K472" s="32"/>
      <c r="L472" s="75"/>
      <c r="M472" s="75"/>
      <c r="N472" s="75"/>
      <c r="O472" s="151"/>
      <c r="P472" s="147"/>
      <c r="Q472" s="102"/>
      <c r="R472" s="75"/>
      <c r="S472" s="110"/>
      <c r="T472" s="75"/>
      <c r="U472" s="75"/>
      <c r="V472" s="75"/>
      <c r="W472" s="32"/>
      <c r="X472" s="32"/>
      <c r="Y472" s="32"/>
      <c r="Z472" s="32"/>
      <c r="AA472" s="32"/>
      <c r="AB472" s="32"/>
      <c r="AC472" s="32"/>
      <c r="AD472" s="32"/>
      <c r="AE472" s="32"/>
    </row>
    <row r="473" spans="1:31" ht="15.75">
      <c r="A473" s="78">
        <v>470</v>
      </c>
      <c r="B473" s="79" t="s">
        <v>186</v>
      </c>
      <c r="C473" s="80" t="s">
        <v>994</v>
      </c>
      <c r="D473" s="75">
        <v>120</v>
      </c>
      <c r="E473" s="75">
        <v>90</v>
      </c>
      <c r="F473" s="75">
        <v>59</v>
      </c>
      <c r="G473" s="32">
        <v>90</v>
      </c>
      <c r="H473" s="75">
        <v>104</v>
      </c>
      <c r="I473" s="75"/>
      <c r="J473" s="75"/>
      <c r="K473" s="32"/>
      <c r="L473" s="75"/>
      <c r="M473" s="75"/>
      <c r="N473" s="75"/>
      <c r="O473" s="151"/>
      <c r="P473" s="147"/>
      <c r="Q473" s="102"/>
      <c r="R473" s="75"/>
      <c r="S473" s="110"/>
      <c r="T473" s="75"/>
      <c r="U473" s="75"/>
      <c r="V473" s="75"/>
      <c r="W473" s="32"/>
      <c r="X473" s="32"/>
      <c r="Y473" s="32"/>
      <c r="Z473" s="32"/>
      <c r="AA473" s="32"/>
      <c r="AB473" s="32"/>
      <c r="AC473" s="32"/>
      <c r="AD473" s="32"/>
      <c r="AE473" s="32"/>
    </row>
    <row r="474" spans="1:31" ht="15.75">
      <c r="A474" s="78">
        <v>471</v>
      </c>
      <c r="B474" s="79" t="s">
        <v>187</v>
      </c>
      <c r="C474" s="80" t="s">
        <v>994</v>
      </c>
      <c r="D474" s="75">
        <v>191</v>
      </c>
      <c r="E474" s="75">
        <v>255</v>
      </c>
      <c r="F474" s="75">
        <v>131</v>
      </c>
      <c r="G474" s="32">
        <v>135</v>
      </c>
      <c r="H474" s="75">
        <v>148</v>
      </c>
      <c r="I474" s="75"/>
      <c r="J474" s="75"/>
      <c r="K474" s="32"/>
      <c r="L474" s="75"/>
      <c r="M474" s="75"/>
      <c r="N474" s="75"/>
      <c r="O474" s="151"/>
      <c r="P474" s="147"/>
      <c r="Q474" s="102"/>
      <c r="R474" s="75"/>
      <c r="S474" s="110"/>
      <c r="T474" s="75"/>
      <c r="U474" s="75"/>
      <c r="V474" s="75"/>
      <c r="W474" s="32"/>
      <c r="X474" s="32"/>
      <c r="Y474" s="32"/>
      <c r="Z474" s="32"/>
      <c r="AA474" s="32"/>
      <c r="AB474" s="32"/>
      <c r="AC474" s="32"/>
      <c r="AD474" s="32"/>
      <c r="AE474" s="32"/>
    </row>
    <row r="475" spans="1:31" ht="15.75" customHeight="1">
      <c r="A475" s="78">
        <v>472</v>
      </c>
      <c r="B475" s="79" t="s">
        <v>188</v>
      </c>
      <c r="C475" s="80" t="s">
        <v>994</v>
      </c>
      <c r="D475" s="75">
        <v>197</v>
      </c>
      <c r="E475" s="75">
        <v>280</v>
      </c>
      <c r="F475" s="75">
        <v>178</v>
      </c>
      <c r="G475" s="32">
        <v>166</v>
      </c>
      <c r="H475" s="75">
        <v>168</v>
      </c>
      <c r="I475" s="75"/>
      <c r="J475" s="75"/>
      <c r="K475" s="32"/>
      <c r="L475" s="75"/>
      <c r="M475" s="75"/>
      <c r="N475" s="75"/>
      <c r="O475" s="151"/>
      <c r="P475" s="147"/>
      <c r="Q475" s="151"/>
      <c r="R475" s="75"/>
      <c r="S475" s="110"/>
      <c r="T475" s="75"/>
      <c r="U475" s="75"/>
      <c r="V475" s="75"/>
      <c r="W475" s="32"/>
      <c r="X475" s="32"/>
      <c r="Y475" s="32"/>
      <c r="Z475" s="32"/>
      <c r="AA475" s="32"/>
      <c r="AB475" s="32"/>
      <c r="AC475" s="32"/>
      <c r="AD475" s="32"/>
      <c r="AE475" s="32"/>
    </row>
    <row r="476" spans="1:31" ht="15.75">
      <c r="A476" s="78">
        <v>473</v>
      </c>
      <c r="B476" s="79" t="s">
        <v>189</v>
      </c>
      <c r="C476" s="80" t="s">
        <v>994</v>
      </c>
      <c r="D476" s="75">
        <v>127</v>
      </c>
      <c r="E476" s="75">
        <v>129</v>
      </c>
      <c r="F476" s="75">
        <v>100</v>
      </c>
      <c r="G476" s="32">
        <v>100</v>
      </c>
      <c r="H476" s="75">
        <v>113</v>
      </c>
      <c r="I476" s="75"/>
      <c r="J476" s="75"/>
      <c r="K476" s="32"/>
      <c r="L476" s="75"/>
      <c r="M476" s="75"/>
      <c r="N476" s="75"/>
      <c r="O476" s="151"/>
      <c r="P476" s="147"/>
      <c r="Q476" s="151"/>
      <c r="R476" s="75"/>
      <c r="S476" s="110"/>
      <c r="T476" s="75"/>
      <c r="U476" s="75"/>
      <c r="V476" s="75"/>
      <c r="W476" s="32"/>
      <c r="X476" s="32"/>
      <c r="Y476" s="32"/>
      <c r="Z476" s="32"/>
      <c r="AA476" s="32"/>
      <c r="AB476" s="32"/>
      <c r="AC476" s="32"/>
      <c r="AD476" s="32"/>
      <c r="AE476" s="32"/>
    </row>
    <row r="477" spans="1:31" ht="15.75">
      <c r="A477" s="78">
        <v>474</v>
      </c>
      <c r="B477" s="79" t="s">
        <v>190</v>
      </c>
      <c r="C477" s="80" t="s">
        <v>994</v>
      </c>
      <c r="D477" s="75">
        <v>157</v>
      </c>
      <c r="E477" s="75">
        <v>244</v>
      </c>
      <c r="F477" s="75">
        <v>116</v>
      </c>
      <c r="G477" s="32">
        <v>116</v>
      </c>
      <c r="H477" s="75">
        <v>131</v>
      </c>
      <c r="I477" s="75"/>
      <c r="J477" s="75"/>
      <c r="K477" s="32"/>
      <c r="L477" s="75"/>
      <c r="M477" s="75"/>
      <c r="N477" s="75"/>
      <c r="O477" s="151"/>
      <c r="P477" s="147"/>
      <c r="Q477" s="151"/>
      <c r="R477" s="75"/>
      <c r="S477" s="110"/>
      <c r="T477" s="75"/>
      <c r="U477" s="75"/>
      <c r="V477" s="75"/>
      <c r="W477" s="32"/>
      <c r="X477" s="32"/>
      <c r="Y477" s="32"/>
      <c r="Z477" s="32"/>
      <c r="AA477" s="32"/>
      <c r="AB477" s="32"/>
      <c r="AC477" s="32"/>
      <c r="AD477" s="32"/>
      <c r="AE477" s="32"/>
    </row>
    <row r="478" spans="1:31" ht="15.75">
      <c r="A478" s="78">
        <v>475</v>
      </c>
      <c r="B478" s="79" t="s">
        <v>191</v>
      </c>
      <c r="C478" s="80" t="s">
        <v>994</v>
      </c>
      <c r="D478" s="75">
        <v>184</v>
      </c>
      <c r="E478" s="75">
        <v>244</v>
      </c>
      <c r="F478" s="75">
        <v>137</v>
      </c>
      <c r="G478" s="32">
        <v>162</v>
      </c>
      <c r="H478" s="75">
        <v>162</v>
      </c>
      <c r="I478" s="75"/>
      <c r="J478" s="75"/>
      <c r="K478" s="32"/>
      <c r="L478" s="75"/>
      <c r="M478" s="75"/>
      <c r="N478" s="75"/>
      <c r="O478" s="151"/>
      <c r="P478" s="147"/>
      <c r="Q478" s="151"/>
      <c r="R478" s="75"/>
      <c r="S478" s="110"/>
      <c r="T478" s="75"/>
      <c r="U478" s="75"/>
      <c r="V478" s="75"/>
      <c r="W478" s="32"/>
      <c r="X478" s="32"/>
      <c r="Y478" s="32"/>
      <c r="Z478" s="32"/>
      <c r="AA478" s="32"/>
      <c r="AB478" s="32"/>
      <c r="AC478" s="32"/>
      <c r="AD478" s="32"/>
      <c r="AE478" s="32"/>
    </row>
    <row r="479" spans="1:31" ht="15.75">
      <c r="A479" s="78">
        <v>476</v>
      </c>
      <c r="B479" s="79" t="s">
        <v>192</v>
      </c>
      <c r="C479" s="80" t="s">
        <v>994</v>
      </c>
      <c r="D479" s="75">
        <v>186</v>
      </c>
      <c r="E479" s="75">
        <v>259</v>
      </c>
      <c r="F479" s="75">
        <v>126</v>
      </c>
      <c r="G479" s="32">
        <v>131</v>
      </c>
      <c r="H479" s="75">
        <v>153</v>
      </c>
      <c r="I479" s="75"/>
      <c r="J479" s="75"/>
      <c r="K479" s="32"/>
      <c r="L479" s="75"/>
      <c r="M479" s="75"/>
      <c r="N479" s="75"/>
      <c r="O479" s="151"/>
      <c r="P479" s="147"/>
      <c r="Q479" s="151"/>
      <c r="R479" s="75"/>
      <c r="S479" s="110"/>
      <c r="T479" s="75"/>
      <c r="U479" s="75"/>
      <c r="V479" s="75"/>
      <c r="W479" s="32"/>
      <c r="X479" s="32"/>
      <c r="Y479" s="32"/>
      <c r="Z479" s="32"/>
      <c r="AA479" s="32"/>
      <c r="AB479" s="32"/>
      <c r="AC479" s="32"/>
      <c r="AD479" s="32"/>
      <c r="AE479" s="32"/>
    </row>
    <row r="480" spans="1:31" ht="15.75">
      <c r="A480" s="78">
        <v>477</v>
      </c>
      <c r="B480" s="17" t="s">
        <v>923</v>
      </c>
      <c r="C480" s="80" t="s">
        <v>994</v>
      </c>
      <c r="D480" s="75">
        <v>200</v>
      </c>
      <c r="E480" s="75">
        <v>300</v>
      </c>
      <c r="F480" s="75">
        <v>192</v>
      </c>
      <c r="G480" s="32">
        <v>186</v>
      </c>
      <c r="H480" s="75">
        <v>199</v>
      </c>
      <c r="I480" s="75"/>
      <c r="J480" s="75"/>
      <c r="K480" s="32"/>
      <c r="L480" s="75"/>
      <c r="M480" s="75"/>
      <c r="N480" s="75"/>
      <c r="O480" s="151"/>
      <c r="P480" s="147"/>
      <c r="Q480" s="151"/>
      <c r="R480" s="75"/>
      <c r="S480" s="110"/>
      <c r="T480" s="75"/>
      <c r="U480" s="75"/>
      <c r="V480" s="75"/>
      <c r="W480" s="32"/>
      <c r="X480" s="32"/>
      <c r="Y480" s="32"/>
      <c r="Z480" s="32"/>
      <c r="AA480" s="32"/>
      <c r="AB480" s="32"/>
      <c r="AC480" s="32"/>
      <c r="AD480" s="32"/>
      <c r="AE480" s="32"/>
    </row>
    <row r="481" spans="1:31" ht="15.75">
      <c r="A481" s="78">
        <v>478</v>
      </c>
      <c r="B481" s="79" t="s">
        <v>193</v>
      </c>
      <c r="C481" s="80" t="s">
        <v>994</v>
      </c>
      <c r="D481" s="75">
        <v>119</v>
      </c>
      <c r="E481" s="75">
        <v>154</v>
      </c>
      <c r="F481" s="75">
        <v>100</v>
      </c>
      <c r="G481" s="32">
        <v>85</v>
      </c>
      <c r="H481" s="75">
        <v>105</v>
      </c>
      <c r="I481" s="75"/>
      <c r="J481" s="75"/>
      <c r="K481" s="32"/>
      <c r="L481" s="75"/>
      <c r="M481" s="75"/>
      <c r="N481" s="75"/>
      <c r="O481" s="151"/>
      <c r="P481" s="147"/>
      <c r="Q481" s="151"/>
      <c r="R481" s="75"/>
      <c r="S481" s="110"/>
      <c r="T481" s="75"/>
      <c r="U481" s="75"/>
      <c r="V481" s="75"/>
      <c r="W481" s="32"/>
      <c r="X481" s="32"/>
      <c r="Y481" s="32"/>
      <c r="Z481" s="32"/>
      <c r="AA481" s="32"/>
      <c r="AB481" s="32"/>
      <c r="AC481" s="32"/>
      <c r="AD481" s="32"/>
      <c r="AE481" s="32"/>
    </row>
    <row r="482" spans="1:31" ht="15.75">
      <c r="A482" s="78">
        <v>479</v>
      </c>
      <c r="B482" s="79" t="s">
        <v>194</v>
      </c>
      <c r="C482" s="80" t="s">
        <v>994</v>
      </c>
      <c r="D482" s="75">
        <v>180</v>
      </c>
      <c r="E482" s="75">
        <v>234</v>
      </c>
      <c r="F482" s="75">
        <v>114</v>
      </c>
      <c r="G482" s="32">
        <v>124</v>
      </c>
      <c r="H482" s="75">
        <v>171</v>
      </c>
      <c r="I482" s="75"/>
      <c r="J482" s="75"/>
      <c r="K482" s="32"/>
      <c r="L482" s="75"/>
      <c r="M482" s="75"/>
      <c r="N482" s="75"/>
      <c r="O482" s="151"/>
      <c r="P482" s="147"/>
      <c r="Q482" s="151"/>
      <c r="R482" s="75"/>
      <c r="S482" s="110"/>
      <c r="T482" s="75"/>
      <c r="U482" s="75"/>
      <c r="V482" s="75"/>
      <c r="W482" s="32"/>
      <c r="X482" s="32"/>
      <c r="Y482" s="32"/>
      <c r="Z482" s="32"/>
      <c r="AA482" s="32"/>
      <c r="AB482" s="32"/>
      <c r="AC482" s="32"/>
      <c r="AD482" s="32"/>
      <c r="AE482" s="32"/>
    </row>
    <row r="483" spans="1:31" ht="15.75">
      <c r="A483" s="78">
        <v>480</v>
      </c>
      <c r="B483" s="79" t="s">
        <v>195</v>
      </c>
      <c r="C483" s="80" t="s">
        <v>994</v>
      </c>
      <c r="D483" s="75">
        <v>143</v>
      </c>
      <c r="E483" s="75">
        <v>200</v>
      </c>
      <c r="F483" s="75">
        <v>109</v>
      </c>
      <c r="G483" s="32">
        <v>115</v>
      </c>
      <c r="H483" s="75">
        <v>144</v>
      </c>
      <c r="I483" s="75"/>
      <c r="J483" s="75"/>
      <c r="K483" s="32"/>
      <c r="L483" s="75"/>
      <c r="M483" s="75"/>
      <c r="N483" s="75"/>
      <c r="O483" s="151"/>
      <c r="P483" s="147"/>
      <c r="Q483" s="151"/>
      <c r="R483" s="75"/>
      <c r="S483" s="110"/>
      <c r="T483" s="75"/>
      <c r="U483" s="75"/>
      <c r="V483" s="75"/>
      <c r="W483" s="32"/>
      <c r="X483" s="32"/>
      <c r="Y483" s="32"/>
      <c r="Z483" s="32"/>
      <c r="AA483" s="32"/>
      <c r="AB483" s="32"/>
      <c r="AC483" s="32"/>
      <c r="AD483" s="32"/>
      <c r="AE483" s="32"/>
    </row>
    <row r="484" spans="1:31" ht="15.75">
      <c r="A484" s="78">
        <v>481</v>
      </c>
      <c r="B484" s="79" t="s">
        <v>924</v>
      </c>
      <c r="C484" s="80" t="s">
        <v>994</v>
      </c>
      <c r="D484" s="75">
        <v>191</v>
      </c>
      <c r="E484" s="75">
        <v>285</v>
      </c>
      <c r="F484" s="75">
        <v>195</v>
      </c>
      <c r="G484" s="32">
        <v>156</v>
      </c>
      <c r="H484" s="75">
        <v>183</v>
      </c>
      <c r="I484" s="75"/>
      <c r="J484" s="75"/>
      <c r="K484" s="32"/>
      <c r="L484" s="75"/>
      <c r="M484" s="75"/>
      <c r="N484" s="75"/>
      <c r="O484" s="151"/>
      <c r="P484" s="147"/>
      <c r="Q484" s="151"/>
      <c r="R484" s="75"/>
      <c r="S484" s="110"/>
      <c r="T484" s="75"/>
      <c r="U484" s="75"/>
      <c r="V484" s="75"/>
      <c r="W484" s="32"/>
      <c r="X484" s="32"/>
      <c r="Y484" s="32"/>
      <c r="Z484" s="32"/>
      <c r="AA484" s="32"/>
      <c r="AB484" s="32"/>
      <c r="AC484" s="32"/>
      <c r="AD484" s="32"/>
      <c r="AE484" s="32"/>
    </row>
    <row r="485" spans="1:31" ht="15.75">
      <c r="A485" s="78">
        <v>482</v>
      </c>
      <c r="B485" s="79" t="s">
        <v>196</v>
      </c>
      <c r="C485" s="80" t="s">
        <v>994</v>
      </c>
      <c r="D485" s="75">
        <v>183</v>
      </c>
      <c r="E485" s="75">
        <v>245</v>
      </c>
      <c r="F485" s="75">
        <v>158</v>
      </c>
      <c r="G485" s="32">
        <v>132</v>
      </c>
      <c r="H485" s="75">
        <v>167</v>
      </c>
      <c r="I485" s="75"/>
      <c r="J485" s="75"/>
      <c r="K485" s="32"/>
      <c r="L485" s="75"/>
      <c r="M485" s="75"/>
      <c r="N485" s="75"/>
      <c r="O485" s="151"/>
      <c r="P485" s="147"/>
      <c r="Q485" s="151"/>
      <c r="R485" s="75"/>
      <c r="S485" s="110"/>
      <c r="T485" s="75"/>
      <c r="U485" s="75"/>
      <c r="V485" s="75"/>
      <c r="W485" s="32"/>
      <c r="X485" s="32"/>
      <c r="Y485" s="32"/>
      <c r="Z485" s="32"/>
      <c r="AA485" s="32"/>
      <c r="AB485" s="32"/>
      <c r="AC485" s="32"/>
      <c r="AD485" s="32"/>
      <c r="AE485" s="32"/>
    </row>
    <row r="486" spans="1:31" ht="15.75">
      <c r="A486" s="78">
        <v>483</v>
      </c>
      <c r="B486" s="79" t="s">
        <v>197</v>
      </c>
      <c r="C486" s="80" t="s">
        <v>994</v>
      </c>
      <c r="D486" s="75">
        <v>198</v>
      </c>
      <c r="E486" s="75">
        <v>298</v>
      </c>
      <c r="F486" s="75">
        <v>170</v>
      </c>
      <c r="G486" s="32">
        <v>169</v>
      </c>
      <c r="H486" s="75">
        <v>199</v>
      </c>
      <c r="I486" s="75"/>
      <c r="J486" s="75"/>
      <c r="K486" s="32"/>
      <c r="L486" s="75"/>
      <c r="M486" s="75"/>
      <c r="N486" s="75"/>
      <c r="O486" s="151"/>
      <c r="P486" s="147"/>
      <c r="Q486" s="151"/>
      <c r="R486" s="75"/>
      <c r="S486" s="110"/>
      <c r="T486" s="75"/>
      <c r="U486" s="75"/>
      <c r="V486" s="75"/>
      <c r="W486" s="32"/>
      <c r="X486" s="32"/>
      <c r="Y486" s="32"/>
      <c r="Z486" s="32"/>
      <c r="AA486" s="32"/>
      <c r="AB486" s="32"/>
      <c r="AC486" s="32"/>
      <c r="AD486" s="32"/>
      <c r="AE486" s="32"/>
    </row>
    <row r="487" spans="1:31" ht="15.75">
      <c r="A487" s="78">
        <v>484</v>
      </c>
      <c r="B487" s="79" t="s">
        <v>198</v>
      </c>
      <c r="C487" s="80" t="s">
        <v>994</v>
      </c>
      <c r="D487" s="75">
        <v>194</v>
      </c>
      <c r="E487" s="75">
        <v>293</v>
      </c>
      <c r="F487" s="75">
        <v>178</v>
      </c>
      <c r="G487" s="32">
        <v>191</v>
      </c>
      <c r="H487" s="75">
        <v>189</v>
      </c>
      <c r="I487" s="75"/>
      <c r="J487" s="75"/>
      <c r="K487" s="32"/>
      <c r="L487" s="75"/>
      <c r="M487" s="75"/>
      <c r="N487" s="75"/>
      <c r="O487" s="151"/>
      <c r="P487" s="147"/>
      <c r="Q487" s="151"/>
      <c r="R487" s="75"/>
      <c r="S487" s="110"/>
      <c r="T487" s="75"/>
      <c r="U487" s="75"/>
      <c r="V487" s="75"/>
      <c r="W487" s="32"/>
      <c r="X487" s="32"/>
      <c r="Y487" s="32"/>
      <c r="Z487" s="32"/>
      <c r="AA487" s="32"/>
      <c r="AB487" s="32"/>
      <c r="AC487" s="32"/>
      <c r="AD487" s="32"/>
      <c r="AE487" s="32"/>
    </row>
    <row r="488" spans="1:31" ht="15.75">
      <c r="A488" s="78">
        <v>485</v>
      </c>
      <c r="B488" s="79" t="s">
        <v>199</v>
      </c>
      <c r="C488" s="80" t="s">
        <v>994</v>
      </c>
      <c r="D488" s="75">
        <v>155</v>
      </c>
      <c r="E488" s="75">
        <v>214</v>
      </c>
      <c r="F488" s="75">
        <v>115</v>
      </c>
      <c r="G488" s="32">
        <v>105</v>
      </c>
      <c r="H488" s="75">
        <v>143</v>
      </c>
      <c r="I488" s="75"/>
      <c r="J488" s="75"/>
      <c r="K488" s="32"/>
      <c r="L488" s="75"/>
      <c r="M488" s="75"/>
      <c r="N488" s="75"/>
      <c r="O488" s="151"/>
      <c r="P488" s="147"/>
      <c r="Q488" s="151"/>
      <c r="R488" s="75"/>
      <c r="S488" s="110"/>
      <c r="T488" s="75"/>
      <c r="U488" s="75"/>
      <c r="V488" s="75"/>
      <c r="W488" s="32"/>
      <c r="X488" s="32"/>
      <c r="Y488" s="32"/>
      <c r="Z488" s="32"/>
      <c r="AA488" s="32"/>
      <c r="AB488" s="32"/>
      <c r="AC488" s="32"/>
      <c r="AD488" s="32"/>
      <c r="AE488" s="32"/>
    </row>
    <row r="489" spans="1:31" ht="15.75">
      <c r="A489" s="78">
        <v>486</v>
      </c>
      <c r="B489" s="79" t="s">
        <v>200</v>
      </c>
      <c r="C489" s="80" t="s">
        <v>994</v>
      </c>
      <c r="D489" s="75">
        <v>121</v>
      </c>
      <c r="E489" s="75">
        <v>180</v>
      </c>
      <c r="F489" s="75">
        <v>101</v>
      </c>
      <c r="G489" s="32">
        <v>100</v>
      </c>
      <c r="H489" s="75">
        <v>110</v>
      </c>
      <c r="I489" s="75"/>
      <c r="J489" s="75"/>
      <c r="K489" s="32"/>
      <c r="L489" s="75"/>
      <c r="M489" s="75"/>
      <c r="N489" s="75"/>
      <c r="O489" s="151"/>
      <c r="P489" s="147"/>
      <c r="Q489" s="151"/>
      <c r="R489" s="75"/>
      <c r="S489" s="110"/>
      <c r="T489" s="75"/>
      <c r="U489" s="75"/>
      <c r="V489" s="75"/>
      <c r="W489" s="32"/>
      <c r="X489" s="32"/>
      <c r="Y489" s="32"/>
      <c r="Z489" s="32"/>
      <c r="AA489" s="32"/>
      <c r="AB489" s="32"/>
      <c r="AC489" s="32"/>
      <c r="AD489" s="32"/>
      <c r="AE489" s="32"/>
    </row>
    <row r="490" spans="1:31" ht="15.75">
      <c r="A490" s="78">
        <v>487</v>
      </c>
      <c r="B490" s="79" t="s">
        <v>201</v>
      </c>
      <c r="C490" s="80" t="s">
        <v>994</v>
      </c>
      <c r="D490" s="75">
        <v>145</v>
      </c>
      <c r="E490" s="75">
        <v>173</v>
      </c>
      <c r="F490" s="75">
        <v>111</v>
      </c>
      <c r="G490" s="32">
        <v>100</v>
      </c>
      <c r="H490" s="75">
        <v>111</v>
      </c>
      <c r="I490" s="75"/>
      <c r="J490" s="75"/>
      <c r="K490" s="32"/>
      <c r="L490" s="75"/>
      <c r="M490" s="75"/>
      <c r="N490" s="75"/>
      <c r="O490" s="151"/>
      <c r="P490" s="147"/>
      <c r="Q490" s="151"/>
      <c r="R490" s="75"/>
      <c r="S490" s="110"/>
      <c r="T490" s="75"/>
      <c r="U490" s="75"/>
      <c r="V490" s="75"/>
      <c r="W490" s="32"/>
      <c r="X490" s="32"/>
      <c r="Y490" s="32"/>
      <c r="Z490" s="32"/>
      <c r="AA490" s="32"/>
      <c r="AB490" s="32"/>
      <c r="AC490" s="32"/>
      <c r="AD490" s="32"/>
      <c r="AE490" s="32"/>
    </row>
    <row r="491" spans="1:31" ht="15.75">
      <c r="A491" s="78">
        <v>488</v>
      </c>
      <c r="B491" s="79" t="s">
        <v>925</v>
      </c>
      <c r="C491" s="80" t="s">
        <v>994</v>
      </c>
      <c r="D491" s="75">
        <v>171</v>
      </c>
      <c r="E491" s="75">
        <v>256</v>
      </c>
      <c r="F491" s="75">
        <v>183</v>
      </c>
      <c r="G491" s="32">
        <v>110</v>
      </c>
      <c r="H491" s="75">
        <v>159</v>
      </c>
      <c r="I491" s="75"/>
      <c r="J491" s="75"/>
      <c r="K491" s="32"/>
      <c r="L491" s="75"/>
      <c r="M491" s="75"/>
      <c r="N491" s="75"/>
      <c r="O491" s="151"/>
      <c r="P491" s="147"/>
      <c r="Q491" s="151"/>
      <c r="R491" s="75"/>
      <c r="S491" s="110"/>
      <c r="T491" s="75"/>
      <c r="U491" s="75"/>
      <c r="V491" s="75"/>
      <c r="W491" s="32"/>
      <c r="X491" s="32"/>
      <c r="Y491" s="32"/>
      <c r="Z491" s="32"/>
      <c r="AA491" s="32"/>
      <c r="AB491" s="32"/>
      <c r="AC491" s="32"/>
      <c r="AD491" s="32"/>
      <c r="AE491" s="32"/>
    </row>
    <row r="492" spans="1:31" ht="15.75">
      <c r="A492" s="78">
        <v>489</v>
      </c>
      <c r="B492" s="79" t="s">
        <v>202</v>
      </c>
      <c r="C492" s="80" t="s">
        <v>994</v>
      </c>
      <c r="D492" s="75">
        <v>122</v>
      </c>
      <c r="E492" s="75">
        <v>159</v>
      </c>
      <c r="F492" s="75">
        <v>76</v>
      </c>
      <c r="G492" s="32">
        <v>90</v>
      </c>
      <c r="H492" s="75">
        <v>105</v>
      </c>
      <c r="I492" s="75"/>
      <c r="J492" s="75"/>
      <c r="K492" s="32"/>
      <c r="L492" s="75"/>
      <c r="M492" s="75"/>
      <c r="N492" s="75"/>
      <c r="O492" s="151"/>
      <c r="P492" s="147"/>
      <c r="Q492" s="151"/>
      <c r="R492" s="75"/>
      <c r="S492" s="110"/>
      <c r="T492" s="75"/>
      <c r="U492" s="75"/>
      <c r="V492" s="75"/>
      <c r="W492" s="32"/>
      <c r="X492" s="32"/>
      <c r="Y492" s="32"/>
      <c r="Z492" s="32"/>
      <c r="AA492" s="32"/>
      <c r="AB492" s="32"/>
      <c r="AC492" s="32"/>
      <c r="AD492" s="32"/>
      <c r="AE492" s="32"/>
    </row>
    <row r="493" spans="1:31" ht="15.75">
      <c r="A493" s="78">
        <v>490</v>
      </c>
      <c r="B493" s="79" t="s">
        <v>203</v>
      </c>
      <c r="C493" s="80" t="s">
        <v>994</v>
      </c>
      <c r="D493" s="75">
        <v>118</v>
      </c>
      <c r="E493" s="75">
        <v>147</v>
      </c>
      <c r="F493" s="75">
        <v>78</v>
      </c>
      <c r="G493" s="32">
        <v>85</v>
      </c>
      <c r="H493" s="75">
        <v>110</v>
      </c>
      <c r="I493" s="75"/>
      <c r="J493" s="75"/>
      <c r="K493" s="32"/>
      <c r="L493" s="75"/>
      <c r="M493" s="75"/>
      <c r="N493" s="75"/>
      <c r="O493" s="151"/>
      <c r="P493" s="147"/>
      <c r="Q493" s="151"/>
      <c r="R493" s="75"/>
      <c r="S493" s="110"/>
      <c r="T493" s="75"/>
      <c r="U493" s="75"/>
      <c r="V493" s="75"/>
      <c r="W493" s="32"/>
      <c r="X493" s="32"/>
      <c r="Y493" s="32"/>
      <c r="Z493" s="32"/>
      <c r="AA493" s="32"/>
      <c r="AB493" s="32"/>
      <c r="AC493" s="32"/>
      <c r="AD493" s="32"/>
      <c r="AE493" s="32"/>
    </row>
    <row r="494" spans="1:31" s="92" customFormat="1" ht="15.75">
      <c r="A494" s="93" t="s">
        <v>44</v>
      </c>
      <c r="B494" s="94" t="s">
        <v>42</v>
      </c>
      <c r="C494" s="100" t="s">
        <v>971</v>
      </c>
      <c r="D494" s="93" t="s">
        <v>1038</v>
      </c>
      <c r="E494" s="93" t="s">
        <v>1039</v>
      </c>
      <c r="F494" s="93" t="s">
        <v>1040</v>
      </c>
      <c r="G494" s="93" t="s">
        <v>406</v>
      </c>
      <c r="H494" s="93" t="s">
        <v>1034</v>
      </c>
      <c r="I494" s="93" t="s">
        <v>553</v>
      </c>
      <c r="J494" s="93" t="s">
        <v>603</v>
      </c>
      <c r="K494" s="93" t="s">
        <v>1035</v>
      </c>
      <c r="L494" s="93" t="s">
        <v>1036</v>
      </c>
      <c r="M494" s="93"/>
      <c r="N494" s="93"/>
      <c r="O494" s="93"/>
      <c r="P494" s="93"/>
      <c r="Q494" s="106"/>
      <c r="R494" s="93"/>
      <c r="S494" s="111"/>
      <c r="T494" s="93"/>
      <c r="U494" s="93"/>
      <c r="V494" s="93"/>
      <c r="W494" s="93"/>
      <c r="X494" s="93"/>
      <c r="Y494" s="93"/>
      <c r="Z494" s="93"/>
      <c r="AA494" s="93" t="s">
        <v>1006</v>
      </c>
      <c r="AB494" s="93" t="s">
        <v>1008</v>
      </c>
      <c r="AC494" s="93" t="s">
        <v>1007</v>
      </c>
      <c r="AD494" s="93" t="s">
        <v>1009</v>
      </c>
      <c r="AE494" s="93"/>
    </row>
    <row r="495" spans="1:31" s="141" customFormat="1" ht="15.75" customHeight="1">
      <c r="A495" s="138">
        <v>492</v>
      </c>
      <c r="B495" s="119" t="s">
        <v>997</v>
      </c>
      <c r="C495" s="120" t="s">
        <v>996</v>
      </c>
      <c r="D495" s="138"/>
      <c r="E495" s="138"/>
      <c r="F495" s="138"/>
      <c r="G495" s="138"/>
      <c r="H495" s="138"/>
      <c r="I495" s="138"/>
      <c r="J495" s="138"/>
      <c r="K495" s="138"/>
      <c r="L495" s="138"/>
      <c r="M495" s="138"/>
      <c r="N495" s="138"/>
      <c r="O495" s="138"/>
      <c r="P495" s="138"/>
      <c r="Q495" s="139"/>
      <c r="R495" s="138"/>
      <c r="S495" s="140"/>
      <c r="T495" s="138"/>
      <c r="U495" s="138"/>
      <c r="V495" s="138"/>
      <c r="W495" s="138"/>
      <c r="X495" s="138"/>
      <c r="Y495" s="138"/>
      <c r="Z495" s="138"/>
      <c r="AA495" s="138"/>
      <c r="AB495" s="138"/>
      <c r="AC495" s="138"/>
      <c r="AD495" s="138"/>
      <c r="AE495" s="138"/>
    </row>
    <row r="496" spans="1:31" ht="15.75">
      <c r="A496" s="78">
        <v>493</v>
      </c>
      <c r="B496" s="79" t="s">
        <v>926</v>
      </c>
      <c r="C496" s="80" t="s">
        <v>996</v>
      </c>
      <c r="D496" s="75">
        <v>180</v>
      </c>
      <c r="E496" s="75">
        <v>276</v>
      </c>
      <c r="F496" s="75">
        <v>174</v>
      </c>
      <c r="G496" s="32">
        <v>139</v>
      </c>
      <c r="H496" s="75">
        <v>176</v>
      </c>
      <c r="I496" s="75"/>
      <c r="J496" s="75"/>
      <c r="K496" s="32"/>
      <c r="L496" s="75"/>
      <c r="M496" s="75"/>
      <c r="N496" s="75"/>
      <c r="O496" s="151"/>
      <c r="P496" s="147"/>
      <c r="Q496" s="102"/>
      <c r="R496" s="75"/>
      <c r="S496" s="110"/>
      <c r="T496" s="75"/>
      <c r="U496" s="75"/>
      <c r="V496" s="75"/>
      <c r="W496" s="32"/>
      <c r="X496" s="32"/>
      <c r="Y496" s="32"/>
      <c r="Z496" s="32"/>
      <c r="AA496" s="32"/>
      <c r="AB496" s="32"/>
      <c r="AC496" s="32"/>
      <c r="AD496" s="32"/>
      <c r="AE496" s="32"/>
    </row>
    <row r="497" spans="1:31" ht="15.75">
      <c r="A497" s="78">
        <v>494</v>
      </c>
      <c r="B497" s="79" t="s">
        <v>205</v>
      </c>
      <c r="C497" s="80" t="s">
        <v>996</v>
      </c>
      <c r="D497" s="75">
        <v>142</v>
      </c>
      <c r="E497" s="75">
        <v>171</v>
      </c>
      <c r="F497" s="75">
        <v>109</v>
      </c>
      <c r="G497" s="32">
        <v>116</v>
      </c>
      <c r="H497" s="75">
        <v>147</v>
      </c>
      <c r="I497" s="75"/>
      <c r="J497" s="75"/>
      <c r="K497" s="32"/>
      <c r="L497" s="75"/>
      <c r="M497" s="75"/>
      <c r="N497" s="75"/>
      <c r="O497" s="151"/>
      <c r="P497" s="147"/>
      <c r="Q497" s="102"/>
      <c r="R497" s="75"/>
      <c r="S497" s="110"/>
      <c r="T497" s="75"/>
      <c r="U497" s="75"/>
      <c r="V497" s="75"/>
      <c r="W497" s="32"/>
      <c r="X497" s="32"/>
      <c r="Y497" s="32"/>
      <c r="Z497" s="32"/>
      <c r="AA497" s="32"/>
      <c r="AB497" s="32"/>
      <c r="AC497" s="32"/>
      <c r="AD497" s="32"/>
      <c r="AE497" s="32"/>
    </row>
    <row r="498" spans="1:31" ht="15.75">
      <c r="A498" s="78">
        <v>495</v>
      </c>
      <c r="B498" s="79" t="s">
        <v>206</v>
      </c>
      <c r="C498" s="80" t="s">
        <v>996</v>
      </c>
      <c r="D498" s="75">
        <v>119</v>
      </c>
      <c r="E498" s="75">
        <v>171</v>
      </c>
      <c r="F498" s="75">
        <v>100</v>
      </c>
      <c r="G498" s="32">
        <v>100</v>
      </c>
      <c r="H498" s="75">
        <v>102</v>
      </c>
      <c r="I498" s="75"/>
      <c r="J498" s="75"/>
      <c r="K498" s="32"/>
      <c r="L498" s="75"/>
      <c r="M498" s="75"/>
      <c r="N498" s="75"/>
      <c r="O498" s="151"/>
      <c r="P498" s="147"/>
      <c r="Q498" s="102"/>
      <c r="R498" s="75"/>
      <c r="S498" s="110"/>
      <c r="T498" s="75"/>
      <c r="U498" s="75"/>
      <c r="V498" s="75"/>
      <c r="W498" s="32"/>
      <c r="X498" s="32"/>
      <c r="Y498" s="32"/>
      <c r="Z498" s="32"/>
      <c r="AA498" s="32"/>
      <c r="AB498" s="32"/>
      <c r="AC498" s="32"/>
      <c r="AD498" s="32"/>
      <c r="AE498" s="32"/>
    </row>
    <row r="499" spans="1:31" ht="15.75">
      <c r="A499" s="78">
        <v>496</v>
      </c>
      <c r="B499" s="79" t="s">
        <v>207</v>
      </c>
      <c r="C499" s="80" t="s">
        <v>996</v>
      </c>
      <c r="D499" s="75">
        <v>141</v>
      </c>
      <c r="E499" s="75">
        <v>214</v>
      </c>
      <c r="F499" s="75">
        <v>106</v>
      </c>
      <c r="G499" s="32">
        <v>100</v>
      </c>
      <c r="H499" s="75">
        <v>126</v>
      </c>
      <c r="I499" s="75"/>
      <c r="J499" s="75"/>
      <c r="K499" s="32"/>
      <c r="L499" s="75"/>
      <c r="M499" s="75"/>
      <c r="N499" s="75"/>
      <c r="O499" s="151"/>
      <c r="P499" s="147"/>
      <c r="Q499" s="102"/>
      <c r="R499" s="75"/>
      <c r="S499" s="110"/>
      <c r="T499" s="75"/>
      <c r="U499" s="75"/>
      <c r="V499" s="75"/>
      <c r="W499" s="32"/>
      <c r="X499" s="32"/>
      <c r="Y499" s="32"/>
      <c r="Z499" s="32"/>
      <c r="AA499" s="32"/>
      <c r="AB499" s="32"/>
      <c r="AC499" s="32"/>
      <c r="AD499" s="32"/>
      <c r="AE499" s="32"/>
    </row>
    <row r="500" spans="1:31" ht="15.75">
      <c r="A500" s="78">
        <v>497</v>
      </c>
      <c r="B500" s="79" t="s">
        <v>208</v>
      </c>
      <c r="C500" s="80" t="s">
        <v>996</v>
      </c>
      <c r="D500" s="75">
        <v>183</v>
      </c>
      <c r="E500" s="75">
        <v>273</v>
      </c>
      <c r="F500" s="75">
        <v>152</v>
      </c>
      <c r="G500" s="32">
        <v>162</v>
      </c>
      <c r="H500" s="75">
        <v>180</v>
      </c>
      <c r="I500" s="75"/>
      <c r="J500" s="75"/>
      <c r="K500" s="32"/>
      <c r="L500" s="75"/>
      <c r="M500" s="75"/>
      <c r="N500" s="75"/>
      <c r="O500" s="151"/>
      <c r="P500" s="147"/>
      <c r="Q500" s="102"/>
      <c r="R500" s="75"/>
      <c r="S500" s="110"/>
      <c r="T500" s="75"/>
      <c r="U500" s="75"/>
      <c r="V500" s="75"/>
      <c r="W500" s="32"/>
      <c r="X500" s="32"/>
      <c r="Y500" s="32"/>
      <c r="Z500" s="32"/>
      <c r="AA500" s="32"/>
      <c r="AB500" s="32"/>
      <c r="AC500" s="32"/>
      <c r="AD500" s="32"/>
      <c r="AE500" s="32"/>
    </row>
    <row r="501" spans="1:31" ht="15.75">
      <c r="A501" s="78">
        <v>498</v>
      </c>
      <c r="B501" s="79" t="s">
        <v>927</v>
      </c>
      <c r="C501" s="80" t="s">
        <v>996</v>
      </c>
      <c r="D501" s="75">
        <v>199</v>
      </c>
      <c r="E501" s="75">
        <v>300</v>
      </c>
      <c r="F501" s="75">
        <v>176</v>
      </c>
      <c r="G501" s="32">
        <v>175</v>
      </c>
      <c r="H501" s="75">
        <v>192</v>
      </c>
      <c r="I501" s="75"/>
      <c r="J501" s="75"/>
      <c r="K501" s="32"/>
      <c r="L501" s="75"/>
      <c r="M501" s="75"/>
      <c r="N501" s="75"/>
      <c r="O501" s="151"/>
      <c r="P501" s="147"/>
      <c r="Q501" s="102"/>
      <c r="R501" s="75"/>
      <c r="S501" s="110"/>
      <c r="T501" s="75"/>
      <c r="U501" s="75"/>
      <c r="V501" s="75"/>
      <c r="W501" s="32"/>
      <c r="X501" s="32"/>
      <c r="Y501" s="32"/>
      <c r="Z501" s="32"/>
      <c r="AA501" s="32"/>
      <c r="AB501" s="32"/>
      <c r="AC501" s="32"/>
      <c r="AD501" s="32"/>
      <c r="AE501" s="32"/>
    </row>
    <row r="502" spans="1:31" ht="15.75">
      <c r="A502" s="78">
        <v>499</v>
      </c>
      <c r="B502" s="79" t="s">
        <v>928</v>
      </c>
      <c r="C502" s="80" t="s">
        <v>996</v>
      </c>
      <c r="D502" s="75">
        <v>174</v>
      </c>
      <c r="E502" s="75">
        <v>232</v>
      </c>
      <c r="F502" s="75">
        <v>101</v>
      </c>
      <c r="G502" s="32">
        <v>123</v>
      </c>
      <c r="H502" s="75">
        <v>147</v>
      </c>
      <c r="I502" s="75"/>
      <c r="J502" s="75"/>
      <c r="K502" s="32"/>
      <c r="L502" s="75"/>
      <c r="M502" s="75"/>
      <c r="N502" s="75"/>
      <c r="O502" s="151"/>
      <c r="P502" s="147"/>
      <c r="Q502" s="102"/>
      <c r="R502" s="75"/>
      <c r="S502" s="110"/>
      <c r="T502" s="75"/>
      <c r="U502" s="75"/>
      <c r="V502" s="75"/>
      <c r="W502" s="32"/>
      <c r="X502" s="32"/>
      <c r="Y502" s="32"/>
      <c r="Z502" s="32"/>
      <c r="AA502" s="32"/>
      <c r="AB502" s="32"/>
      <c r="AC502" s="32"/>
      <c r="AD502" s="32"/>
      <c r="AE502" s="32"/>
    </row>
    <row r="503" spans="1:31" ht="15.75">
      <c r="A503" s="78">
        <v>500</v>
      </c>
      <c r="B503" s="79" t="s">
        <v>209</v>
      </c>
      <c r="C503" s="80" t="s">
        <v>996</v>
      </c>
      <c r="D503" s="75">
        <v>158</v>
      </c>
      <c r="E503" s="75">
        <v>268</v>
      </c>
      <c r="F503" s="75">
        <v>126</v>
      </c>
      <c r="G503" s="32">
        <v>121</v>
      </c>
      <c r="H503" s="75">
        <v>149</v>
      </c>
      <c r="I503" s="75"/>
      <c r="J503" s="75"/>
      <c r="K503" s="32"/>
      <c r="L503" s="75"/>
      <c r="M503" s="75"/>
      <c r="N503" s="75"/>
      <c r="O503" s="151"/>
      <c r="P503" s="147"/>
      <c r="Q503" s="102"/>
      <c r="R503" s="75"/>
      <c r="S503" s="110"/>
      <c r="T503" s="75"/>
      <c r="U503" s="75"/>
      <c r="V503" s="75"/>
      <c r="W503" s="32"/>
      <c r="X503" s="32"/>
      <c r="Y503" s="32"/>
      <c r="Z503" s="32"/>
      <c r="AA503" s="32"/>
      <c r="AB503" s="32"/>
      <c r="AC503" s="32"/>
      <c r="AD503" s="32"/>
      <c r="AE503" s="32"/>
    </row>
    <row r="504" spans="1:31" ht="15.75">
      <c r="A504" s="78">
        <v>501</v>
      </c>
      <c r="B504" s="79" t="s">
        <v>210</v>
      </c>
      <c r="C504" s="80" t="s">
        <v>996</v>
      </c>
      <c r="D504" s="75">
        <v>140</v>
      </c>
      <c r="E504" s="75">
        <v>167</v>
      </c>
      <c r="F504" s="75">
        <v>100</v>
      </c>
      <c r="G504" s="32">
        <v>100</v>
      </c>
      <c r="H504" s="75">
        <v>108</v>
      </c>
      <c r="I504" s="75"/>
      <c r="J504" s="75"/>
      <c r="K504" s="32"/>
      <c r="L504" s="75"/>
      <c r="M504" s="75"/>
      <c r="N504" s="75"/>
      <c r="O504" s="151"/>
      <c r="P504" s="147"/>
      <c r="Q504" s="102"/>
      <c r="R504" s="75"/>
      <c r="S504" s="110"/>
      <c r="T504" s="75"/>
      <c r="U504" s="75"/>
      <c r="V504" s="75"/>
      <c r="W504" s="32"/>
      <c r="X504" s="32"/>
      <c r="Y504" s="32"/>
      <c r="Z504" s="32"/>
      <c r="AA504" s="32"/>
      <c r="AB504" s="32"/>
      <c r="AC504" s="32"/>
      <c r="AD504" s="32"/>
      <c r="AE504" s="32"/>
    </row>
    <row r="505" spans="1:31" ht="15.75">
      <c r="A505" s="78">
        <v>502</v>
      </c>
      <c r="B505" s="79" t="s">
        <v>211</v>
      </c>
      <c r="C505" s="80" t="s">
        <v>996</v>
      </c>
      <c r="D505" s="75">
        <v>5</v>
      </c>
      <c r="E505" s="75">
        <v>21</v>
      </c>
      <c r="F505" s="75" t="s">
        <v>8</v>
      </c>
      <c r="G505" s="32">
        <v>5</v>
      </c>
      <c r="H505" s="75" t="s">
        <v>8</v>
      </c>
      <c r="I505" s="75"/>
      <c r="J505" s="75"/>
      <c r="K505" s="32"/>
      <c r="L505" s="75"/>
      <c r="M505" s="75"/>
      <c r="N505" s="75"/>
      <c r="O505" s="151"/>
      <c r="P505" s="147"/>
      <c r="Q505" s="102"/>
      <c r="R505" s="75"/>
      <c r="S505" s="110"/>
      <c r="T505" s="75"/>
      <c r="U505" s="75"/>
      <c r="V505" s="75"/>
      <c r="W505" s="32"/>
      <c r="X505" s="32"/>
      <c r="Y505" s="32"/>
      <c r="Z505" s="32"/>
      <c r="AA505" s="32"/>
      <c r="AB505" s="32"/>
      <c r="AC505" s="32"/>
      <c r="AD505" s="32"/>
      <c r="AE505" s="32"/>
    </row>
    <row r="506" spans="1:31" ht="15.75">
      <c r="A506" s="78">
        <v>503</v>
      </c>
      <c r="B506" s="79" t="s">
        <v>212</v>
      </c>
      <c r="C506" s="80" t="s">
        <v>996</v>
      </c>
      <c r="D506" s="75">
        <v>163</v>
      </c>
      <c r="E506" s="75">
        <v>220</v>
      </c>
      <c r="F506" s="75">
        <v>114</v>
      </c>
      <c r="G506" s="32">
        <v>116</v>
      </c>
      <c r="H506" s="75">
        <v>140</v>
      </c>
      <c r="I506" s="75"/>
      <c r="J506" s="75"/>
      <c r="K506" s="32"/>
      <c r="L506" s="75"/>
      <c r="M506" s="75"/>
      <c r="N506" s="75"/>
      <c r="O506" s="151"/>
      <c r="P506" s="147"/>
      <c r="Q506" s="102"/>
      <c r="R506" s="75"/>
      <c r="S506" s="110"/>
      <c r="T506" s="75"/>
      <c r="U506" s="75"/>
      <c r="V506" s="75"/>
      <c r="W506" s="32"/>
      <c r="X506" s="32"/>
      <c r="Y506" s="32"/>
      <c r="Z506" s="32"/>
      <c r="AA506" s="32"/>
      <c r="AB506" s="32"/>
      <c r="AC506" s="32"/>
      <c r="AD506" s="32"/>
      <c r="AE506" s="32"/>
    </row>
    <row r="507" spans="1:31" ht="15.75">
      <c r="A507" s="78">
        <v>504</v>
      </c>
      <c r="B507" s="79" t="s">
        <v>929</v>
      </c>
      <c r="C507" s="80" t="s">
        <v>996</v>
      </c>
      <c r="D507" s="75">
        <v>138</v>
      </c>
      <c r="E507" s="75">
        <v>218</v>
      </c>
      <c r="F507" s="75">
        <v>125</v>
      </c>
      <c r="G507" s="32">
        <v>112</v>
      </c>
      <c r="H507" s="75">
        <v>117</v>
      </c>
      <c r="I507" s="75"/>
      <c r="J507" s="75"/>
      <c r="K507" s="32"/>
      <c r="L507" s="75"/>
      <c r="M507" s="75"/>
      <c r="N507" s="75"/>
      <c r="O507" s="151"/>
      <c r="P507" s="147"/>
      <c r="Q507" s="102"/>
      <c r="R507" s="75"/>
      <c r="S507" s="110"/>
      <c r="T507" s="75"/>
      <c r="U507" s="75"/>
      <c r="V507" s="75"/>
      <c r="W507" s="32"/>
      <c r="X507" s="32"/>
      <c r="Y507" s="32"/>
      <c r="Z507" s="32"/>
      <c r="AA507" s="32"/>
      <c r="AB507" s="32"/>
      <c r="AC507" s="32"/>
      <c r="AD507" s="32"/>
      <c r="AE507" s="32"/>
    </row>
    <row r="508" spans="1:31" ht="15.75">
      <c r="A508" s="78">
        <v>505</v>
      </c>
      <c r="B508" s="79" t="s">
        <v>930</v>
      </c>
      <c r="C508" s="80" t="s">
        <v>996</v>
      </c>
      <c r="D508" s="75">
        <v>172</v>
      </c>
      <c r="E508" s="75">
        <v>258</v>
      </c>
      <c r="F508" s="75">
        <v>103</v>
      </c>
      <c r="G508" s="32">
        <v>127</v>
      </c>
      <c r="H508" s="75">
        <v>146</v>
      </c>
      <c r="I508" s="75"/>
      <c r="J508" s="75"/>
      <c r="K508" s="32"/>
      <c r="L508" s="75"/>
      <c r="M508" s="75"/>
      <c r="N508" s="75"/>
      <c r="O508" s="151"/>
      <c r="P508" s="147"/>
      <c r="Q508" s="102"/>
      <c r="R508" s="75"/>
      <c r="S508" s="110"/>
      <c r="T508" s="75"/>
      <c r="U508" s="75"/>
      <c r="V508" s="75"/>
      <c r="W508" s="32"/>
      <c r="X508" s="32"/>
      <c r="Y508" s="32"/>
      <c r="Z508" s="32"/>
      <c r="AA508" s="32"/>
      <c r="AB508" s="32"/>
      <c r="AC508" s="32"/>
      <c r="AD508" s="32"/>
      <c r="AE508" s="32"/>
    </row>
    <row r="509" spans="1:31" ht="15.75">
      <c r="A509" s="78">
        <v>506</v>
      </c>
      <c r="B509" s="79" t="s">
        <v>213</v>
      </c>
      <c r="C509" s="80" t="s">
        <v>996</v>
      </c>
      <c r="D509" s="75">
        <v>41</v>
      </c>
      <c r="E509" s="75">
        <v>46</v>
      </c>
      <c r="F509" s="75">
        <v>51</v>
      </c>
      <c r="G509" s="32">
        <v>52</v>
      </c>
      <c r="H509" s="75">
        <v>106</v>
      </c>
      <c r="I509" s="75"/>
      <c r="J509" s="75"/>
      <c r="K509" s="32"/>
      <c r="L509" s="75"/>
      <c r="M509" s="75"/>
      <c r="N509" s="75"/>
      <c r="O509" s="151"/>
      <c r="P509" s="147"/>
      <c r="Q509" s="102"/>
      <c r="R509" s="75"/>
      <c r="S509" s="110"/>
      <c r="T509" s="75"/>
      <c r="U509" s="75"/>
      <c r="V509" s="75"/>
      <c r="W509" s="32"/>
      <c r="X509" s="32"/>
      <c r="Y509" s="32"/>
      <c r="Z509" s="32"/>
      <c r="AA509" s="32"/>
      <c r="AB509" s="32"/>
      <c r="AC509" s="32"/>
      <c r="AD509" s="32"/>
      <c r="AE509" s="32"/>
    </row>
    <row r="510" spans="1:31" ht="15.75">
      <c r="A510" s="78">
        <v>507</v>
      </c>
      <c r="B510" s="79" t="s">
        <v>214</v>
      </c>
      <c r="C510" s="80" t="s">
        <v>996</v>
      </c>
      <c r="D510" s="75">
        <v>158</v>
      </c>
      <c r="E510" s="75">
        <v>226</v>
      </c>
      <c r="F510" s="75">
        <v>117</v>
      </c>
      <c r="G510" s="32">
        <v>106</v>
      </c>
      <c r="H510" s="75">
        <v>150</v>
      </c>
      <c r="I510" s="75"/>
      <c r="J510" s="75"/>
      <c r="K510" s="32"/>
      <c r="L510" s="75"/>
      <c r="M510" s="75"/>
      <c r="N510" s="75"/>
      <c r="O510" s="151"/>
      <c r="P510" s="147"/>
      <c r="Q510" s="102"/>
      <c r="R510" s="75"/>
      <c r="S510" s="110"/>
      <c r="T510" s="75"/>
      <c r="U510" s="75"/>
      <c r="V510" s="75"/>
      <c r="W510" s="32"/>
      <c r="X510" s="32"/>
      <c r="Y510" s="32"/>
      <c r="Z510" s="32"/>
      <c r="AA510" s="32"/>
      <c r="AB510" s="32"/>
      <c r="AC510" s="32"/>
      <c r="AD510" s="32"/>
      <c r="AE510" s="32"/>
    </row>
    <row r="511" spans="1:31" ht="15.75">
      <c r="A511" s="78">
        <v>508</v>
      </c>
      <c r="B511" s="79" t="s">
        <v>215</v>
      </c>
      <c r="C511" s="80" t="s">
        <v>996</v>
      </c>
      <c r="D511" s="75">
        <v>166</v>
      </c>
      <c r="E511" s="75">
        <v>174</v>
      </c>
      <c r="F511" s="75">
        <v>102</v>
      </c>
      <c r="G511" s="32">
        <v>100</v>
      </c>
      <c r="H511" s="75">
        <v>111</v>
      </c>
      <c r="I511" s="75"/>
      <c r="J511" s="75"/>
      <c r="K511" s="32"/>
      <c r="L511" s="75"/>
      <c r="M511" s="75"/>
      <c r="N511" s="75"/>
      <c r="O511" s="151"/>
      <c r="P511" s="147"/>
      <c r="Q511" s="102"/>
      <c r="R511" s="75"/>
      <c r="S511" s="110"/>
      <c r="T511" s="75"/>
      <c r="U511" s="75"/>
      <c r="V511" s="75"/>
      <c r="W511" s="32"/>
      <c r="X511" s="32"/>
      <c r="Y511" s="32"/>
      <c r="Z511" s="32"/>
      <c r="AA511" s="32"/>
      <c r="AB511" s="32"/>
      <c r="AC511" s="32"/>
      <c r="AD511" s="32"/>
      <c r="AE511" s="32"/>
    </row>
    <row r="512" spans="1:31" ht="15.75">
      <c r="A512" s="78">
        <v>509</v>
      </c>
      <c r="B512" s="79" t="s">
        <v>216</v>
      </c>
      <c r="C512" s="80" t="s">
        <v>996</v>
      </c>
      <c r="D512" s="75">
        <v>166</v>
      </c>
      <c r="E512" s="75">
        <v>253</v>
      </c>
      <c r="F512" s="75">
        <v>153</v>
      </c>
      <c r="G512" s="32">
        <v>131</v>
      </c>
      <c r="H512" s="75">
        <v>175</v>
      </c>
      <c r="I512" s="75"/>
      <c r="J512" s="75"/>
      <c r="K512" s="32"/>
      <c r="L512" s="75"/>
      <c r="M512" s="75"/>
      <c r="N512" s="75"/>
      <c r="O512" s="151"/>
      <c r="P512" s="147"/>
      <c r="Q512" s="102"/>
      <c r="R512" s="75"/>
      <c r="S512" s="110"/>
      <c r="T512" s="75"/>
      <c r="U512" s="75"/>
      <c r="V512" s="75"/>
      <c r="W512" s="32"/>
      <c r="X512" s="32"/>
      <c r="Y512" s="32"/>
      <c r="Z512" s="32"/>
      <c r="AA512" s="32"/>
      <c r="AB512" s="32"/>
      <c r="AC512" s="32"/>
      <c r="AD512" s="32"/>
      <c r="AE512" s="32"/>
    </row>
    <row r="513" spans="1:31" ht="15.75" customHeight="1">
      <c r="A513" s="78">
        <v>510</v>
      </c>
      <c r="B513" s="79" t="s">
        <v>217</v>
      </c>
      <c r="C513" s="80" t="s">
        <v>996</v>
      </c>
      <c r="D513" s="75">
        <v>131</v>
      </c>
      <c r="E513" s="75">
        <v>188</v>
      </c>
      <c r="F513" s="75">
        <v>100</v>
      </c>
      <c r="G513" s="32">
        <v>84</v>
      </c>
      <c r="H513" s="75">
        <v>120</v>
      </c>
      <c r="I513" s="75"/>
      <c r="J513" s="75"/>
      <c r="K513" s="32"/>
      <c r="L513" s="75"/>
      <c r="M513" s="75"/>
      <c r="N513" s="75"/>
      <c r="O513" s="151"/>
      <c r="P513" s="147"/>
      <c r="Q513" s="102"/>
      <c r="R513" s="75"/>
      <c r="S513" s="110"/>
      <c r="T513" s="75"/>
      <c r="U513" s="75"/>
      <c r="V513" s="75"/>
      <c r="W513" s="32"/>
      <c r="X513" s="32"/>
      <c r="Y513" s="32"/>
      <c r="Z513" s="32"/>
      <c r="AA513" s="32"/>
      <c r="AB513" s="32"/>
      <c r="AC513" s="32"/>
      <c r="AD513" s="32"/>
      <c r="AE513" s="32"/>
    </row>
    <row r="514" spans="1:31" ht="15.75">
      <c r="A514" s="78">
        <v>511</v>
      </c>
      <c r="B514" s="79" t="s">
        <v>218</v>
      </c>
      <c r="C514" s="80" t="s">
        <v>996</v>
      </c>
      <c r="D514" s="75">
        <v>129</v>
      </c>
      <c r="E514" s="75">
        <v>158</v>
      </c>
      <c r="F514" s="75">
        <v>100</v>
      </c>
      <c r="G514" s="32">
        <v>100</v>
      </c>
      <c r="H514" s="75">
        <v>103</v>
      </c>
      <c r="I514" s="75"/>
      <c r="J514" s="75"/>
      <c r="K514" s="32"/>
      <c r="L514" s="75"/>
      <c r="M514" s="75"/>
      <c r="N514" s="75"/>
      <c r="O514" s="151"/>
      <c r="P514" s="147"/>
      <c r="Q514" s="102"/>
      <c r="R514" s="75"/>
      <c r="S514" s="110"/>
      <c r="T514" s="75"/>
      <c r="U514" s="75"/>
      <c r="V514" s="75"/>
      <c r="W514" s="32"/>
      <c r="X514" s="32"/>
      <c r="Y514" s="32"/>
      <c r="Z514" s="32"/>
      <c r="AA514" s="32"/>
      <c r="AB514" s="32"/>
      <c r="AC514" s="32"/>
      <c r="AD514" s="32"/>
      <c r="AE514" s="32"/>
    </row>
    <row r="515" spans="1:31" ht="15.75">
      <c r="A515" s="78">
        <v>512</v>
      </c>
      <c r="B515" s="79" t="s">
        <v>219</v>
      </c>
      <c r="C515" s="80" t="s">
        <v>996</v>
      </c>
      <c r="D515" s="75">
        <v>130</v>
      </c>
      <c r="E515" s="75">
        <v>150</v>
      </c>
      <c r="F515" s="75">
        <v>100</v>
      </c>
      <c r="G515" s="32">
        <v>100</v>
      </c>
      <c r="H515" s="75">
        <v>142</v>
      </c>
      <c r="I515" s="75"/>
      <c r="J515" s="75"/>
      <c r="K515" s="32"/>
      <c r="L515" s="75"/>
      <c r="M515" s="75"/>
      <c r="N515" s="75"/>
      <c r="O515" s="151"/>
      <c r="P515" s="147"/>
      <c r="Q515" s="102"/>
      <c r="R515" s="75"/>
      <c r="S515" s="110"/>
      <c r="T515" s="75"/>
      <c r="U515" s="75"/>
      <c r="V515" s="75"/>
      <c r="W515" s="32"/>
      <c r="X515" s="32"/>
      <c r="Y515" s="32"/>
      <c r="Z515" s="32"/>
      <c r="AA515" s="32"/>
      <c r="AB515" s="32"/>
      <c r="AC515" s="32"/>
      <c r="AD515" s="32"/>
      <c r="AE515" s="32"/>
    </row>
    <row r="516" spans="1:31" ht="15.75">
      <c r="A516" s="78">
        <v>513</v>
      </c>
      <c r="B516" s="79" t="s">
        <v>220</v>
      </c>
      <c r="C516" s="80" t="s">
        <v>996</v>
      </c>
      <c r="D516" s="75">
        <v>193</v>
      </c>
      <c r="E516" s="75">
        <v>284</v>
      </c>
      <c r="F516" s="75">
        <v>185</v>
      </c>
      <c r="G516" s="32">
        <v>156</v>
      </c>
      <c r="H516" s="75">
        <v>172</v>
      </c>
      <c r="I516" s="75"/>
      <c r="J516" s="75"/>
      <c r="K516" s="32"/>
      <c r="L516" s="75"/>
      <c r="M516" s="75"/>
      <c r="N516" s="75"/>
      <c r="O516" s="151"/>
      <c r="P516" s="147"/>
      <c r="Q516" s="102"/>
      <c r="R516" s="75"/>
      <c r="S516" s="110"/>
      <c r="T516" s="75"/>
      <c r="U516" s="75"/>
      <c r="V516" s="75"/>
      <c r="W516" s="32"/>
      <c r="X516" s="32"/>
      <c r="Y516" s="32"/>
      <c r="Z516" s="32"/>
      <c r="AA516" s="32"/>
      <c r="AB516" s="32"/>
      <c r="AC516" s="32"/>
      <c r="AD516" s="32"/>
      <c r="AE516" s="32"/>
    </row>
    <row r="517" spans="1:31" ht="15.75">
      <c r="A517" s="78">
        <v>514</v>
      </c>
      <c r="B517" s="79" t="s">
        <v>931</v>
      </c>
      <c r="C517" s="80" t="s">
        <v>996</v>
      </c>
      <c r="D517" s="75">
        <v>182</v>
      </c>
      <c r="E517" s="75">
        <v>288</v>
      </c>
      <c r="F517" s="75">
        <v>184</v>
      </c>
      <c r="G517" s="32">
        <v>150</v>
      </c>
      <c r="H517" s="75">
        <v>168</v>
      </c>
      <c r="I517" s="75"/>
      <c r="J517" s="75"/>
      <c r="K517" s="32"/>
      <c r="L517" s="75"/>
      <c r="M517" s="75"/>
      <c r="N517" s="75"/>
      <c r="O517" s="151"/>
      <c r="P517" s="147"/>
      <c r="Q517" s="102"/>
      <c r="R517" s="75"/>
      <c r="S517" s="110"/>
      <c r="T517" s="75"/>
      <c r="U517" s="75"/>
      <c r="V517" s="75"/>
      <c r="W517" s="32"/>
      <c r="X517" s="32"/>
      <c r="Y517" s="32"/>
      <c r="Z517" s="32"/>
      <c r="AA517" s="32"/>
      <c r="AB517" s="32"/>
      <c r="AC517" s="32"/>
      <c r="AD517" s="32"/>
      <c r="AE517" s="32"/>
    </row>
    <row r="518" spans="1:31" ht="15.75">
      <c r="A518" s="78">
        <v>515</v>
      </c>
      <c r="B518" s="79" t="s">
        <v>221</v>
      </c>
      <c r="C518" s="80" t="s">
        <v>996</v>
      </c>
      <c r="D518" s="75">
        <v>113</v>
      </c>
      <c r="E518" s="75">
        <v>165</v>
      </c>
      <c r="F518" s="75">
        <v>100</v>
      </c>
      <c r="G518" s="32">
        <v>86</v>
      </c>
      <c r="H518" s="75">
        <v>108</v>
      </c>
      <c r="I518" s="75"/>
      <c r="J518" s="75"/>
      <c r="K518" s="32"/>
      <c r="L518" s="75"/>
      <c r="M518" s="75"/>
      <c r="N518" s="75"/>
      <c r="O518" s="151"/>
      <c r="P518" s="147"/>
      <c r="Q518" s="102"/>
      <c r="R518" s="75"/>
      <c r="S518" s="110"/>
      <c r="T518" s="75"/>
      <c r="U518" s="75"/>
      <c r="V518" s="75"/>
      <c r="W518" s="32"/>
      <c r="X518" s="32"/>
      <c r="Y518" s="32"/>
      <c r="Z518" s="32"/>
      <c r="AA518" s="32"/>
      <c r="AB518" s="32"/>
      <c r="AC518" s="32"/>
      <c r="AD518" s="32"/>
      <c r="AE518" s="32"/>
    </row>
    <row r="519" spans="1:31" ht="15.75">
      <c r="A519" s="78">
        <v>516</v>
      </c>
      <c r="B519" s="79" t="s">
        <v>222</v>
      </c>
      <c r="C519" s="80" t="s">
        <v>996</v>
      </c>
      <c r="D519" s="75">
        <v>102</v>
      </c>
      <c r="E519" s="75">
        <v>111</v>
      </c>
      <c r="F519" s="75">
        <v>100</v>
      </c>
      <c r="G519" s="32">
        <v>81</v>
      </c>
      <c r="H519" s="75">
        <v>106</v>
      </c>
      <c r="I519" s="75"/>
      <c r="J519" s="75"/>
      <c r="K519" s="32"/>
      <c r="L519" s="75"/>
      <c r="M519" s="75"/>
      <c r="N519" s="75"/>
      <c r="O519" s="151"/>
      <c r="P519" s="147"/>
      <c r="Q519" s="102"/>
      <c r="R519" s="75"/>
      <c r="S519" s="110"/>
      <c r="T519" s="75"/>
      <c r="U519" s="75"/>
      <c r="V519" s="75"/>
      <c r="W519" s="32"/>
      <c r="X519" s="32"/>
      <c r="Y519" s="32"/>
      <c r="Z519" s="32"/>
      <c r="AA519" s="32"/>
      <c r="AB519" s="32"/>
      <c r="AC519" s="32"/>
      <c r="AD519" s="32"/>
      <c r="AE519" s="32"/>
    </row>
    <row r="520" spans="1:31" ht="15.75">
      <c r="A520" s="78">
        <v>517</v>
      </c>
      <c r="B520" s="17" t="s">
        <v>223</v>
      </c>
      <c r="C520" s="80" t="s">
        <v>996</v>
      </c>
      <c r="D520" s="75">
        <v>163</v>
      </c>
      <c r="E520" s="75">
        <v>160</v>
      </c>
      <c r="F520" s="75">
        <v>100</v>
      </c>
      <c r="G520" s="32">
        <v>100</v>
      </c>
      <c r="H520" s="75">
        <v>114</v>
      </c>
      <c r="I520" s="75"/>
      <c r="J520" s="75"/>
      <c r="K520" s="32"/>
      <c r="L520" s="75"/>
      <c r="M520" s="75"/>
      <c r="N520" s="75"/>
      <c r="O520" s="151"/>
      <c r="P520" s="147"/>
      <c r="Q520" s="102"/>
      <c r="R520" s="75"/>
      <c r="S520" s="110"/>
      <c r="T520" s="75"/>
      <c r="U520" s="75"/>
      <c r="V520" s="75"/>
      <c r="W520" s="32"/>
      <c r="X520" s="32"/>
      <c r="Y520" s="32"/>
      <c r="Z520" s="32"/>
      <c r="AA520" s="32"/>
      <c r="AB520" s="32"/>
      <c r="AC520" s="32"/>
      <c r="AD520" s="32"/>
      <c r="AE520" s="32"/>
    </row>
    <row r="521" spans="1:31" ht="15.75">
      <c r="A521" s="78">
        <v>518</v>
      </c>
      <c r="B521" s="79" t="s">
        <v>224</v>
      </c>
      <c r="C521" s="80" t="s">
        <v>996</v>
      </c>
      <c r="D521" s="75">
        <v>110</v>
      </c>
      <c r="E521" s="75">
        <v>168</v>
      </c>
      <c r="F521" s="75">
        <v>100</v>
      </c>
      <c r="G521" s="32">
        <v>100</v>
      </c>
      <c r="H521" s="75">
        <v>113</v>
      </c>
      <c r="I521" s="75"/>
      <c r="J521" s="75"/>
      <c r="K521" s="32"/>
      <c r="L521" s="75"/>
      <c r="M521" s="75"/>
      <c r="N521" s="75"/>
      <c r="O521" s="151"/>
      <c r="P521" s="147"/>
      <c r="Q521" s="102"/>
      <c r="R521" s="75"/>
      <c r="S521" s="110"/>
      <c r="T521" s="75"/>
      <c r="U521" s="75"/>
      <c r="V521" s="75"/>
      <c r="W521" s="32"/>
      <c r="X521" s="32"/>
      <c r="Y521" s="32"/>
      <c r="Z521" s="32"/>
      <c r="AA521" s="32"/>
      <c r="AB521" s="32"/>
      <c r="AC521" s="32"/>
      <c r="AD521" s="32"/>
      <c r="AE521" s="32"/>
    </row>
    <row r="522" spans="1:31" ht="15.75">
      <c r="A522" s="78">
        <v>519</v>
      </c>
      <c r="B522" s="79" t="s">
        <v>225</v>
      </c>
      <c r="C522" s="80" t="s">
        <v>996</v>
      </c>
      <c r="D522" s="75">
        <v>177</v>
      </c>
      <c r="E522" s="75">
        <v>279</v>
      </c>
      <c r="F522" s="75">
        <v>151</v>
      </c>
      <c r="G522" s="32">
        <v>154</v>
      </c>
      <c r="H522" s="75">
        <v>183</v>
      </c>
      <c r="I522" s="75"/>
      <c r="J522" s="75"/>
      <c r="K522" s="32"/>
      <c r="L522" s="75"/>
      <c r="M522" s="75"/>
      <c r="N522" s="75"/>
      <c r="O522" s="151"/>
      <c r="P522" s="147"/>
      <c r="Q522" s="102"/>
      <c r="R522" s="75"/>
      <c r="S522" s="110"/>
      <c r="T522" s="75"/>
      <c r="U522" s="75"/>
      <c r="V522" s="75"/>
      <c r="W522" s="32"/>
      <c r="X522" s="32"/>
      <c r="Y522" s="32"/>
      <c r="Z522" s="32"/>
      <c r="AA522" s="32"/>
      <c r="AB522" s="32"/>
      <c r="AC522" s="32"/>
      <c r="AD522" s="32"/>
      <c r="AE522" s="32"/>
    </row>
    <row r="523" spans="1:31" ht="15.75">
      <c r="A523" s="78">
        <v>520</v>
      </c>
      <c r="B523" s="79" t="s">
        <v>226</v>
      </c>
      <c r="C523" s="80" t="s">
        <v>996</v>
      </c>
      <c r="D523" s="75">
        <v>82</v>
      </c>
      <c r="E523" s="75">
        <v>100</v>
      </c>
      <c r="F523" s="75">
        <v>65</v>
      </c>
      <c r="G523" s="32">
        <v>80</v>
      </c>
      <c r="H523" s="75">
        <v>100</v>
      </c>
      <c r="I523" s="75"/>
      <c r="J523" s="75"/>
      <c r="K523" s="32"/>
      <c r="L523" s="75"/>
      <c r="M523" s="75"/>
      <c r="N523" s="75"/>
      <c r="O523" s="151"/>
      <c r="P523" s="147"/>
      <c r="Q523" s="102"/>
      <c r="R523" s="75"/>
      <c r="S523" s="110"/>
      <c r="T523" s="75"/>
      <c r="U523" s="75"/>
      <c r="V523" s="75"/>
      <c r="W523" s="32"/>
      <c r="X523" s="32"/>
      <c r="Y523" s="32"/>
      <c r="Z523" s="32"/>
      <c r="AA523" s="32"/>
      <c r="AB523" s="32"/>
      <c r="AC523" s="32"/>
      <c r="AD523" s="32"/>
      <c r="AE523" s="32"/>
    </row>
    <row r="524" spans="1:31" ht="15.75">
      <c r="A524" s="78">
        <v>521</v>
      </c>
      <c r="B524" s="79" t="s">
        <v>227</v>
      </c>
      <c r="C524" s="80" t="s">
        <v>996</v>
      </c>
      <c r="D524" s="75">
        <v>200</v>
      </c>
      <c r="E524" s="75">
        <v>293</v>
      </c>
      <c r="F524" s="75">
        <v>184</v>
      </c>
      <c r="G524" s="32">
        <v>189</v>
      </c>
      <c r="H524" s="75">
        <v>196</v>
      </c>
      <c r="I524" s="75"/>
      <c r="J524" s="75"/>
      <c r="K524" s="32"/>
      <c r="L524" s="75"/>
      <c r="M524" s="75"/>
      <c r="N524" s="75"/>
      <c r="O524" s="151"/>
      <c r="P524" s="147"/>
      <c r="Q524" s="102"/>
      <c r="R524" s="75"/>
      <c r="S524" s="110"/>
      <c r="T524" s="75"/>
      <c r="U524" s="75"/>
      <c r="V524" s="75"/>
      <c r="W524" s="32"/>
      <c r="X524" s="32"/>
      <c r="Y524" s="32"/>
      <c r="Z524" s="32"/>
      <c r="AA524" s="32"/>
      <c r="AB524" s="32"/>
      <c r="AC524" s="32"/>
      <c r="AD524" s="32"/>
      <c r="AE524" s="32"/>
    </row>
    <row r="525" spans="1:31" ht="15.75">
      <c r="A525" s="78">
        <v>522</v>
      </c>
      <c r="B525" s="79" t="s">
        <v>932</v>
      </c>
      <c r="C525" s="80" t="s">
        <v>996</v>
      </c>
      <c r="D525" s="75">
        <v>125</v>
      </c>
      <c r="E525" s="75">
        <v>174</v>
      </c>
      <c r="F525" s="75">
        <v>100</v>
      </c>
      <c r="G525" s="32">
        <v>100</v>
      </c>
      <c r="H525" s="75">
        <v>108</v>
      </c>
      <c r="I525" s="75"/>
      <c r="J525" s="75"/>
      <c r="K525" s="32"/>
      <c r="L525" s="75"/>
      <c r="M525" s="75"/>
      <c r="N525" s="75"/>
      <c r="O525" s="151"/>
      <c r="P525" s="147"/>
      <c r="Q525" s="102"/>
      <c r="R525" s="75"/>
      <c r="S525" s="110"/>
      <c r="T525" s="75"/>
      <c r="U525" s="75"/>
      <c r="V525" s="75"/>
      <c r="W525" s="32"/>
      <c r="X525" s="32"/>
      <c r="Y525" s="32"/>
      <c r="Z525" s="32"/>
      <c r="AA525" s="32"/>
      <c r="AB525" s="32"/>
      <c r="AC525" s="32"/>
      <c r="AD525" s="32"/>
      <c r="AE525" s="32"/>
    </row>
    <row r="526" spans="1:31" ht="15.75">
      <c r="A526" s="78">
        <v>523</v>
      </c>
      <c r="B526" s="79" t="s">
        <v>228</v>
      </c>
      <c r="C526" s="80" t="s">
        <v>996</v>
      </c>
      <c r="D526" s="75">
        <v>106</v>
      </c>
      <c r="E526" s="75">
        <v>87</v>
      </c>
      <c r="F526" s="75">
        <v>28</v>
      </c>
      <c r="G526" s="32">
        <v>65</v>
      </c>
      <c r="H526" s="75">
        <v>101</v>
      </c>
      <c r="I526" s="75"/>
      <c r="J526" s="75"/>
      <c r="K526" s="32"/>
      <c r="L526" s="75"/>
      <c r="M526" s="75"/>
      <c r="N526" s="75"/>
      <c r="O526" s="151"/>
      <c r="P526" s="147"/>
      <c r="Q526" s="102"/>
      <c r="R526" s="75"/>
      <c r="S526" s="110"/>
      <c r="T526" s="75"/>
      <c r="U526" s="75"/>
      <c r="V526" s="75"/>
      <c r="W526" s="32"/>
      <c r="X526" s="32"/>
      <c r="Y526" s="32"/>
      <c r="Z526" s="32"/>
      <c r="AA526" s="32"/>
      <c r="AB526" s="32"/>
      <c r="AC526" s="32"/>
      <c r="AD526" s="32"/>
      <c r="AE526" s="32"/>
    </row>
    <row r="527" spans="1:31" ht="15.75">
      <c r="A527" s="78">
        <v>524</v>
      </c>
      <c r="B527" s="79" t="s">
        <v>229</v>
      </c>
      <c r="C527" s="80" t="s">
        <v>996</v>
      </c>
      <c r="D527" s="75">
        <v>119</v>
      </c>
      <c r="E527" s="75">
        <v>122</v>
      </c>
      <c r="F527" s="75">
        <v>100</v>
      </c>
      <c r="G527" s="32">
        <v>100</v>
      </c>
      <c r="H527" s="75">
        <v>104</v>
      </c>
      <c r="I527" s="75"/>
      <c r="J527" s="75"/>
      <c r="K527" s="32"/>
      <c r="L527" s="75"/>
      <c r="M527" s="75"/>
      <c r="N527" s="75"/>
      <c r="O527" s="151"/>
      <c r="P527" s="147"/>
      <c r="Q527" s="102"/>
      <c r="R527" s="75"/>
      <c r="S527" s="110"/>
      <c r="T527" s="75"/>
      <c r="U527" s="75"/>
      <c r="V527" s="75"/>
      <c r="W527" s="32"/>
      <c r="X527" s="32"/>
      <c r="Y527" s="32"/>
      <c r="Z527" s="32"/>
      <c r="AA527" s="32"/>
      <c r="AB527" s="32"/>
      <c r="AC527" s="32"/>
      <c r="AD527" s="32"/>
      <c r="AE527" s="32"/>
    </row>
    <row r="528" spans="1:31" ht="15.75">
      <c r="A528" s="78">
        <v>525</v>
      </c>
      <c r="B528" s="79" t="s">
        <v>933</v>
      </c>
      <c r="C528" s="80" t="s">
        <v>996</v>
      </c>
      <c r="D528" s="75">
        <v>173</v>
      </c>
      <c r="E528" s="75">
        <v>242</v>
      </c>
      <c r="F528" s="75">
        <v>124</v>
      </c>
      <c r="G528" s="32">
        <v>100</v>
      </c>
      <c r="H528" s="75">
        <v>138</v>
      </c>
      <c r="I528" s="75"/>
      <c r="J528" s="75"/>
      <c r="K528" s="32"/>
      <c r="L528" s="75"/>
      <c r="M528" s="75"/>
      <c r="N528" s="75"/>
      <c r="O528" s="151"/>
      <c r="P528" s="147"/>
      <c r="Q528" s="102"/>
      <c r="R528" s="75"/>
      <c r="S528" s="110"/>
      <c r="T528" s="75"/>
      <c r="U528" s="75"/>
      <c r="V528" s="75"/>
      <c r="W528" s="32"/>
      <c r="X528" s="32"/>
      <c r="Y528" s="32"/>
      <c r="Z528" s="32"/>
      <c r="AA528" s="32"/>
      <c r="AB528" s="32"/>
      <c r="AC528" s="32"/>
      <c r="AD528" s="32"/>
      <c r="AE528" s="32"/>
    </row>
    <row r="529" spans="1:31" ht="15.75">
      <c r="A529" s="78">
        <v>526</v>
      </c>
      <c r="B529" s="79" t="s">
        <v>230</v>
      </c>
      <c r="C529" s="80" t="s">
        <v>996</v>
      </c>
      <c r="D529" s="75">
        <v>182</v>
      </c>
      <c r="E529" s="75">
        <v>292</v>
      </c>
      <c r="F529" s="75">
        <v>168</v>
      </c>
      <c r="G529" s="32">
        <v>171</v>
      </c>
      <c r="H529" s="75">
        <v>182</v>
      </c>
      <c r="I529" s="75"/>
      <c r="J529" s="75"/>
      <c r="K529" s="32"/>
      <c r="L529" s="75"/>
      <c r="M529" s="75"/>
      <c r="N529" s="75"/>
      <c r="O529" s="151"/>
      <c r="P529" s="147"/>
      <c r="Q529" s="102"/>
      <c r="R529" s="75"/>
      <c r="S529" s="110"/>
      <c r="T529" s="75"/>
      <c r="U529" s="75"/>
      <c r="V529" s="75"/>
      <c r="W529" s="32"/>
      <c r="X529" s="32"/>
      <c r="Y529" s="32"/>
      <c r="Z529" s="32"/>
      <c r="AA529" s="32"/>
      <c r="AB529" s="32"/>
      <c r="AC529" s="32"/>
      <c r="AD529" s="32"/>
      <c r="AE529" s="32"/>
    </row>
    <row r="530" spans="1:31" ht="15.75">
      <c r="A530" s="78">
        <v>527</v>
      </c>
      <c r="B530" s="79" t="s">
        <v>231</v>
      </c>
      <c r="C530" s="80" t="s">
        <v>996</v>
      </c>
      <c r="D530" s="75">
        <v>197</v>
      </c>
      <c r="E530" s="75">
        <v>297</v>
      </c>
      <c r="F530" s="75">
        <v>172</v>
      </c>
      <c r="G530" s="32">
        <v>174</v>
      </c>
      <c r="H530" s="75">
        <v>193</v>
      </c>
      <c r="I530" s="75"/>
      <c r="J530" s="75"/>
      <c r="K530" s="32"/>
      <c r="L530" s="75"/>
      <c r="M530" s="75"/>
      <c r="N530" s="75"/>
      <c r="O530" s="151"/>
      <c r="P530" s="147"/>
      <c r="Q530" s="102"/>
      <c r="R530" s="75"/>
      <c r="S530" s="110"/>
      <c r="T530" s="75"/>
      <c r="U530" s="75"/>
      <c r="V530" s="75"/>
      <c r="W530" s="32"/>
      <c r="X530" s="32"/>
      <c r="Y530" s="32"/>
      <c r="Z530" s="32"/>
      <c r="AA530" s="32"/>
      <c r="AB530" s="32"/>
      <c r="AC530" s="32"/>
      <c r="AD530" s="32"/>
      <c r="AE530" s="32"/>
    </row>
    <row r="531" spans="1:31" ht="15.75">
      <c r="A531" s="78">
        <v>528</v>
      </c>
      <c r="B531" s="79" t="s">
        <v>934</v>
      </c>
      <c r="C531" s="80" t="s">
        <v>996</v>
      </c>
      <c r="D531" s="75">
        <v>171</v>
      </c>
      <c r="E531" s="75">
        <v>249</v>
      </c>
      <c r="F531" s="75">
        <v>109</v>
      </c>
      <c r="G531" s="32">
        <v>100</v>
      </c>
      <c r="H531" s="75">
        <v>127</v>
      </c>
      <c r="I531" s="75"/>
      <c r="J531" s="75"/>
      <c r="K531" s="32"/>
      <c r="L531" s="75"/>
      <c r="M531" s="75"/>
      <c r="N531" s="75"/>
      <c r="O531" s="151"/>
      <c r="P531" s="147"/>
      <c r="Q531" s="102"/>
      <c r="R531" s="75"/>
      <c r="S531" s="110"/>
      <c r="T531" s="75"/>
      <c r="U531" s="75"/>
      <c r="V531" s="75"/>
      <c r="W531" s="32"/>
      <c r="X531" s="32"/>
      <c r="Y531" s="32"/>
      <c r="Z531" s="32"/>
      <c r="AA531" s="32"/>
      <c r="AB531" s="32"/>
      <c r="AC531" s="32"/>
      <c r="AD531" s="32"/>
      <c r="AE531" s="32"/>
    </row>
    <row r="532" spans="1:31" ht="15.75">
      <c r="A532" s="78">
        <v>529</v>
      </c>
      <c r="B532" s="79" t="s">
        <v>232</v>
      </c>
      <c r="C532" s="80" t="s">
        <v>996</v>
      </c>
      <c r="D532" s="75">
        <v>154</v>
      </c>
      <c r="E532" s="75">
        <v>177</v>
      </c>
      <c r="F532" s="75">
        <v>100</v>
      </c>
      <c r="G532" s="32">
        <v>102</v>
      </c>
      <c r="H532" s="75">
        <v>121</v>
      </c>
      <c r="I532" s="75"/>
      <c r="J532" s="75"/>
      <c r="K532" s="32"/>
      <c r="L532" s="75"/>
      <c r="M532" s="75"/>
      <c r="N532" s="75"/>
      <c r="O532" s="151"/>
      <c r="P532" s="147"/>
      <c r="Q532" s="102"/>
      <c r="R532" s="75"/>
      <c r="S532" s="110"/>
      <c r="T532" s="75"/>
      <c r="U532" s="75"/>
      <c r="V532" s="75"/>
      <c r="W532" s="32"/>
      <c r="X532" s="32"/>
      <c r="Y532" s="32"/>
      <c r="Z532" s="32"/>
      <c r="AA532" s="32"/>
      <c r="AB532" s="32"/>
      <c r="AC532" s="32"/>
      <c r="AD532" s="32"/>
      <c r="AE532" s="32"/>
    </row>
    <row r="533" spans="1:31" ht="15.75">
      <c r="A533" s="78">
        <v>530</v>
      </c>
      <c r="B533" s="79" t="s">
        <v>233</v>
      </c>
      <c r="C533" s="80" t="s">
        <v>996</v>
      </c>
      <c r="D533" s="75">
        <v>177</v>
      </c>
      <c r="E533" s="75">
        <v>198</v>
      </c>
      <c r="F533" s="75">
        <v>121</v>
      </c>
      <c r="G533" s="32">
        <v>100</v>
      </c>
      <c r="H533" s="75">
        <v>139</v>
      </c>
      <c r="I533" s="75"/>
      <c r="J533" s="75"/>
      <c r="K533" s="32"/>
      <c r="L533" s="75"/>
      <c r="M533" s="75"/>
      <c r="N533" s="75"/>
      <c r="O533" s="151"/>
      <c r="P533" s="147"/>
      <c r="Q533" s="102"/>
      <c r="R533" s="75"/>
      <c r="S533" s="110"/>
      <c r="T533" s="75"/>
      <c r="U533" s="75"/>
      <c r="V533" s="75"/>
      <c r="W533" s="32"/>
      <c r="X533" s="32"/>
      <c r="Y533" s="32"/>
      <c r="Z533" s="32"/>
      <c r="AA533" s="32"/>
      <c r="AB533" s="32"/>
      <c r="AC533" s="32"/>
      <c r="AD533" s="32"/>
      <c r="AE533" s="32"/>
    </row>
    <row r="534" spans="1:31" s="92" customFormat="1" ht="15.75">
      <c r="A534" s="93" t="s">
        <v>44</v>
      </c>
      <c r="B534" s="94" t="s">
        <v>42</v>
      </c>
      <c r="C534" s="100" t="s">
        <v>971</v>
      </c>
      <c r="D534" s="87" t="s">
        <v>1038</v>
      </c>
      <c r="E534" s="87" t="s">
        <v>1039</v>
      </c>
      <c r="F534" s="93" t="s">
        <v>1040</v>
      </c>
      <c r="G534" s="93" t="s">
        <v>406</v>
      </c>
      <c r="H534" s="87" t="s">
        <v>1034</v>
      </c>
      <c r="I534" s="87" t="s">
        <v>553</v>
      </c>
      <c r="J534" s="93" t="s">
        <v>603</v>
      </c>
      <c r="K534" s="93" t="s">
        <v>1035</v>
      </c>
      <c r="L534" s="93" t="s">
        <v>1036</v>
      </c>
      <c r="M534" s="93"/>
      <c r="N534" s="93"/>
      <c r="O534" s="93"/>
      <c r="P534" s="93"/>
      <c r="Q534" s="106"/>
      <c r="R534" s="93"/>
      <c r="S534" s="111"/>
      <c r="T534" s="93"/>
      <c r="U534" s="93"/>
      <c r="V534" s="93"/>
      <c r="W534" s="93"/>
      <c r="X534" s="93"/>
      <c r="Y534" s="93"/>
      <c r="Z534" s="93"/>
      <c r="AA534" s="93" t="s">
        <v>1006</v>
      </c>
      <c r="AB534" s="93" t="s">
        <v>1008</v>
      </c>
      <c r="AC534" s="93" t="s">
        <v>1007</v>
      </c>
      <c r="AD534" s="93" t="s">
        <v>1009</v>
      </c>
      <c r="AE534" s="93"/>
    </row>
    <row r="535" spans="1:31" s="141" customFormat="1" ht="15.75" customHeight="1">
      <c r="A535" s="138">
        <v>532</v>
      </c>
      <c r="B535" s="119" t="s">
        <v>1000</v>
      </c>
      <c r="C535" s="120" t="s">
        <v>998</v>
      </c>
      <c r="D535" s="120"/>
      <c r="E535" s="120"/>
      <c r="F535" s="138"/>
      <c r="G535" s="138"/>
      <c r="H535" s="120"/>
      <c r="I535" s="120"/>
      <c r="J535" s="138"/>
      <c r="K535" s="138"/>
      <c r="L535" s="138"/>
      <c r="M535" s="138"/>
      <c r="N535" s="138"/>
      <c r="O535" s="138"/>
      <c r="P535" s="138"/>
      <c r="Q535" s="139"/>
      <c r="R535" s="138"/>
      <c r="S535" s="140"/>
      <c r="T535" s="138"/>
      <c r="U535" s="138"/>
      <c r="V535" s="138"/>
      <c r="W535" s="138"/>
      <c r="X535" s="138"/>
      <c r="Y535" s="138"/>
      <c r="Z535" s="138"/>
      <c r="AA535" s="138"/>
      <c r="AB535" s="138"/>
      <c r="AC535" s="138"/>
      <c r="AD535" s="138"/>
      <c r="AE535" s="138"/>
    </row>
    <row r="536" spans="1:31" ht="15.75">
      <c r="A536" s="78">
        <v>533</v>
      </c>
      <c r="B536" s="79" t="s">
        <v>234</v>
      </c>
      <c r="C536" s="80" t="s">
        <v>998</v>
      </c>
      <c r="D536" s="75">
        <v>100</v>
      </c>
      <c r="E536" s="75">
        <v>110</v>
      </c>
      <c r="F536" s="75">
        <v>100</v>
      </c>
      <c r="G536" s="32">
        <v>81</v>
      </c>
      <c r="H536" s="75">
        <v>100</v>
      </c>
      <c r="I536" s="75"/>
      <c r="J536" s="75"/>
      <c r="K536" s="32"/>
      <c r="L536" s="75"/>
      <c r="M536" s="75"/>
      <c r="N536" s="75"/>
      <c r="O536" s="151"/>
      <c r="P536" s="147"/>
      <c r="Q536" s="102"/>
      <c r="R536" s="75"/>
      <c r="S536" s="110"/>
      <c r="T536" s="75"/>
      <c r="U536" s="75"/>
      <c r="V536" s="75"/>
      <c r="W536" s="32"/>
      <c r="X536" s="32"/>
      <c r="Y536" s="32"/>
      <c r="Z536" s="32"/>
      <c r="AA536" s="32"/>
      <c r="AB536" s="32"/>
      <c r="AC536" s="32"/>
      <c r="AD536" s="32"/>
      <c r="AE536" s="32"/>
    </row>
    <row r="537" spans="1:31" ht="15.75">
      <c r="A537" s="78">
        <v>534</v>
      </c>
      <c r="B537" s="79" t="s">
        <v>235</v>
      </c>
      <c r="C537" s="80" t="s">
        <v>998</v>
      </c>
      <c r="D537" s="75">
        <v>150</v>
      </c>
      <c r="E537" s="75">
        <v>151</v>
      </c>
      <c r="F537" s="75">
        <v>100</v>
      </c>
      <c r="G537" s="32">
        <v>100</v>
      </c>
      <c r="H537" s="75">
        <v>114</v>
      </c>
      <c r="I537" s="75"/>
      <c r="J537" s="75"/>
      <c r="K537" s="32"/>
      <c r="L537" s="75"/>
      <c r="M537" s="75"/>
      <c r="N537" s="75"/>
      <c r="O537" s="151"/>
      <c r="P537" s="147"/>
      <c r="Q537" s="102"/>
      <c r="R537" s="75"/>
      <c r="S537" s="110"/>
      <c r="T537" s="75"/>
      <c r="U537" s="75"/>
      <c r="V537" s="75"/>
      <c r="W537" s="32"/>
      <c r="X537" s="32"/>
      <c r="Y537" s="32"/>
      <c r="Z537" s="32"/>
      <c r="AA537" s="32"/>
      <c r="AB537" s="32"/>
      <c r="AC537" s="32"/>
      <c r="AD537" s="32"/>
      <c r="AE537" s="32"/>
    </row>
    <row r="538" spans="1:31" ht="15.75">
      <c r="A538" s="78">
        <v>535</v>
      </c>
      <c r="B538" s="79" t="s">
        <v>236</v>
      </c>
      <c r="C538" s="80" t="s">
        <v>998</v>
      </c>
      <c r="D538" s="75">
        <v>174</v>
      </c>
      <c r="E538" s="75">
        <v>261</v>
      </c>
      <c r="F538" s="75">
        <v>167</v>
      </c>
      <c r="G538" s="32">
        <v>162</v>
      </c>
      <c r="H538" s="75">
        <v>160</v>
      </c>
      <c r="I538" s="75"/>
      <c r="J538" s="75"/>
      <c r="K538" s="32"/>
      <c r="L538" s="75"/>
      <c r="M538" s="75"/>
      <c r="N538" s="75"/>
      <c r="O538" s="151"/>
      <c r="P538" s="147"/>
      <c r="Q538" s="102"/>
      <c r="R538" s="75"/>
      <c r="S538" s="110"/>
      <c r="T538" s="75"/>
      <c r="U538" s="75"/>
      <c r="V538" s="75"/>
      <c r="W538" s="32"/>
      <c r="X538" s="32"/>
      <c r="Y538" s="32"/>
      <c r="Z538" s="32"/>
      <c r="AA538" s="32"/>
      <c r="AB538" s="32"/>
      <c r="AC538" s="32"/>
      <c r="AD538" s="32"/>
      <c r="AE538" s="32"/>
    </row>
    <row r="539" spans="1:31" ht="15.75">
      <c r="A539" s="78">
        <v>536</v>
      </c>
      <c r="B539" s="79" t="s">
        <v>935</v>
      </c>
      <c r="C539" s="80" t="s">
        <v>998</v>
      </c>
      <c r="D539" s="75">
        <v>127</v>
      </c>
      <c r="E539" s="75">
        <v>154</v>
      </c>
      <c r="F539" s="75">
        <v>100</v>
      </c>
      <c r="G539" s="32">
        <v>100</v>
      </c>
      <c r="H539" s="75">
        <v>101</v>
      </c>
      <c r="I539" s="75"/>
      <c r="J539" s="75"/>
      <c r="K539" s="32"/>
      <c r="L539" s="75"/>
      <c r="M539" s="75"/>
      <c r="N539" s="75"/>
      <c r="O539" s="151"/>
      <c r="P539" s="147"/>
      <c r="Q539" s="102"/>
      <c r="R539" s="75"/>
      <c r="S539" s="110"/>
      <c r="T539" s="75"/>
      <c r="U539" s="75"/>
      <c r="V539" s="75"/>
      <c r="W539" s="32"/>
      <c r="X539" s="32"/>
      <c r="Y539" s="32"/>
      <c r="Z539" s="32"/>
      <c r="AA539" s="32"/>
      <c r="AB539" s="32"/>
      <c r="AC539" s="32"/>
      <c r="AD539" s="32"/>
      <c r="AE539" s="32"/>
    </row>
    <row r="540" spans="1:31" ht="15.75">
      <c r="A540" s="78">
        <v>537</v>
      </c>
      <c r="B540" s="79" t="s">
        <v>237</v>
      </c>
      <c r="C540" s="80" t="s">
        <v>998</v>
      </c>
      <c r="D540" s="75">
        <v>138</v>
      </c>
      <c r="E540" s="75">
        <v>253</v>
      </c>
      <c r="F540" s="75">
        <v>117</v>
      </c>
      <c r="G540" s="32">
        <v>106</v>
      </c>
      <c r="H540" s="75">
        <v>154</v>
      </c>
      <c r="I540" s="75"/>
      <c r="J540" s="75"/>
      <c r="K540" s="32"/>
      <c r="L540" s="75"/>
      <c r="M540" s="75"/>
      <c r="N540" s="75"/>
      <c r="O540" s="151"/>
      <c r="P540" s="147"/>
      <c r="Q540" s="102"/>
      <c r="R540" s="75"/>
      <c r="S540" s="110"/>
      <c r="T540" s="75"/>
      <c r="U540" s="75"/>
      <c r="V540" s="75"/>
      <c r="W540" s="32"/>
      <c r="X540" s="32"/>
      <c r="Y540" s="32"/>
      <c r="Z540" s="32"/>
      <c r="AA540" s="32"/>
      <c r="AB540" s="32"/>
      <c r="AC540" s="32"/>
      <c r="AD540" s="32"/>
      <c r="AE540" s="32"/>
    </row>
    <row r="541" spans="1:31" ht="15.75">
      <c r="A541" s="78">
        <v>538</v>
      </c>
      <c r="B541" s="79" t="s">
        <v>936</v>
      </c>
      <c r="C541" s="80" t="s">
        <v>998</v>
      </c>
      <c r="D541" s="75">
        <v>132</v>
      </c>
      <c r="E541" s="75">
        <v>205</v>
      </c>
      <c r="F541" s="75">
        <v>100</v>
      </c>
      <c r="G541" s="32">
        <v>117</v>
      </c>
      <c r="H541" s="75">
        <v>139</v>
      </c>
      <c r="I541" s="75"/>
      <c r="J541" s="75"/>
      <c r="K541" s="32"/>
      <c r="L541" s="75"/>
      <c r="M541" s="75"/>
      <c r="N541" s="75"/>
      <c r="O541" s="151"/>
      <c r="P541" s="147"/>
      <c r="Q541" s="102"/>
      <c r="R541" s="75"/>
      <c r="S541" s="110"/>
      <c r="T541" s="75"/>
      <c r="U541" s="75"/>
      <c r="V541" s="75"/>
      <c r="W541" s="32"/>
      <c r="X541" s="32"/>
      <c r="Y541" s="32"/>
      <c r="Z541" s="32"/>
      <c r="AA541" s="32"/>
      <c r="AB541" s="32"/>
      <c r="AC541" s="32"/>
      <c r="AD541" s="32"/>
      <c r="AE541" s="32"/>
    </row>
    <row r="542" spans="1:31" ht="15.75">
      <c r="A542" s="78">
        <v>539</v>
      </c>
      <c r="B542" s="79" t="s">
        <v>238</v>
      </c>
      <c r="C542" s="80" t="s">
        <v>998</v>
      </c>
      <c r="D542" s="75">
        <v>158</v>
      </c>
      <c r="E542" s="75">
        <v>210</v>
      </c>
      <c r="F542" s="75">
        <v>100</v>
      </c>
      <c r="G542" s="32">
        <v>100</v>
      </c>
      <c r="H542" s="75">
        <v>147</v>
      </c>
      <c r="I542" s="75"/>
      <c r="J542" s="75"/>
      <c r="K542" s="32"/>
      <c r="L542" s="75"/>
      <c r="M542" s="75"/>
      <c r="N542" s="75"/>
      <c r="O542" s="151"/>
      <c r="P542" s="147"/>
      <c r="Q542" s="102"/>
      <c r="R542" s="75"/>
      <c r="S542" s="110"/>
      <c r="T542" s="75"/>
      <c r="U542" s="75"/>
      <c r="V542" s="75"/>
      <c r="W542" s="32"/>
      <c r="X542" s="32"/>
      <c r="Y542" s="32"/>
      <c r="Z542" s="32"/>
      <c r="AA542" s="32"/>
      <c r="AB542" s="32"/>
      <c r="AC542" s="32"/>
      <c r="AD542" s="32"/>
      <c r="AE542" s="32"/>
    </row>
    <row r="543" spans="1:31" ht="15.75">
      <c r="A543" s="78">
        <v>540</v>
      </c>
      <c r="B543" s="79" t="s">
        <v>937</v>
      </c>
      <c r="C543" s="80" t="s">
        <v>998</v>
      </c>
      <c r="D543" s="75">
        <v>139</v>
      </c>
      <c r="E543" s="75">
        <v>197</v>
      </c>
      <c r="F543" s="75">
        <v>166</v>
      </c>
      <c r="G543" s="32">
        <v>100</v>
      </c>
      <c r="H543" s="75">
        <v>130</v>
      </c>
      <c r="I543" s="75"/>
      <c r="J543" s="75"/>
      <c r="K543" s="32"/>
      <c r="L543" s="75"/>
      <c r="M543" s="75"/>
      <c r="N543" s="75"/>
      <c r="O543" s="151"/>
      <c r="P543" s="147"/>
      <c r="Q543" s="102"/>
      <c r="R543" s="75"/>
      <c r="S543" s="110"/>
      <c r="T543" s="75"/>
      <c r="U543" s="75"/>
      <c r="V543" s="75"/>
      <c r="W543" s="32"/>
      <c r="X543" s="32"/>
      <c r="Y543" s="32"/>
      <c r="Z543" s="32"/>
      <c r="AA543" s="32"/>
      <c r="AB543" s="32"/>
      <c r="AC543" s="32"/>
      <c r="AD543" s="32"/>
      <c r="AE543" s="32"/>
    </row>
    <row r="544" spans="1:31" ht="15.75">
      <c r="A544" s="78">
        <v>541</v>
      </c>
      <c r="B544" s="79" t="s">
        <v>938</v>
      </c>
      <c r="C544" s="80" t="s">
        <v>998</v>
      </c>
      <c r="D544" s="75">
        <v>177</v>
      </c>
      <c r="E544" s="75">
        <v>259</v>
      </c>
      <c r="F544" s="75">
        <v>158</v>
      </c>
      <c r="G544" s="32">
        <v>133</v>
      </c>
      <c r="H544" s="75">
        <v>160</v>
      </c>
      <c r="I544" s="75"/>
      <c r="J544" s="75"/>
      <c r="K544" s="32"/>
      <c r="L544" s="75"/>
      <c r="M544" s="75"/>
      <c r="N544" s="75"/>
      <c r="O544" s="151"/>
      <c r="P544" s="147"/>
      <c r="Q544" s="102"/>
      <c r="R544" s="75"/>
      <c r="S544" s="110"/>
      <c r="T544" s="75"/>
      <c r="U544" s="75"/>
      <c r="V544" s="75"/>
      <c r="W544" s="32"/>
      <c r="X544" s="32"/>
      <c r="Y544" s="32"/>
      <c r="Z544" s="32"/>
      <c r="AA544" s="32"/>
      <c r="AB544" s="32"/>
      <c r="AC544" s="32"/>
      <c r="AD544" s="32"/>
      <c r="AE544" s="32"/>
    </row>
    <row r="545" spans="1:31" ht="15.75">
      <c r="A545" s="78">
        <v>542</v>
      </c>
      <c r="B545" s="79" t="s">
        <v>939</v>
      </c>
      <c r="C545" s="80" t="s">
        <v>998</v>
      </c>
      <c r="D545" s="75">
        <v>172</v>
      </c>
      <c r="E545" s="75">
        <v>218</v>
      </c>
      <c r="F545" s="75">
        <v>109</v>
      </c>
      <c r="G545" s="32">
        <v>102</v>
      </c>
      <c r="H545" s="75">
        <v>131</v>
      </c>
      <c r="I545" s="75"/>
      <c r="J545" s="75"/>
      <c r="K545" s="32"/>
      <c r="L545" s="75"/>
      <c r="M545" s="75"/>
      <c r="N545" s="75"/>
      <c r="O545" s="151"/>
      <c r="P545" s="147"/>
      <c r="Q545" s="102"/>
      <c r="R545" s="75"/>
      <c r="S545" s="110"/>
      <c r="T545" s="75"/>
      <c r="U545" s="75"/>
      <c r="V545" s="75"/>
      <c r="W545" s="32"/>
      <c r="X545" s="32"/>
      <c r="Y545" s="32"/>
      <c r="Z545" s="32"/>
      <c r="AA545" s="32"/>
      <c r="AB545" s="32"/>
      <c r="AC545" s="32"/>
      <c r="AD545" s="32"/>
      <c r="AE545" s="32"/>
    </row>
    <row r="546" spans="1:31" ht="15.75">
      <c r="A546" s="78">
        <v>543</v>
      </c>
      <c r="B546" s="79" t="s">
        <v>239</v>
      </c>
      <c r="C546" s="80" t="s">
        <v>998</v>
      </c>
      <c r="D546" s="75">
        <v>142</v>
      </c>
      <c r="E546" s="75">
        <v>171</v>
      </c>
      <c r="F546" s="75">
        <v>100</v>
      </c>
      <c r="G546" s="32">
        <v>100</v>
      </c>
      <c r="H546" s="75">
        <v>135</v>
      </c>
      <c r="I546" s="75"/>
      <c r="J546" s="75"/>
      <c r="K546" s="32"/>
      <c r="L546" s="75"/>
      <c r="M546" s="75"/>
      <c r="N546" s="75"/>
      <c r="O546" s="151"/>
      <c r="P546" s="147"/>
      <c r="Q546" s="102"/>
      <c r="R546" s="75"/>
      <c r="S546" s="110"/>
      <c r="T546" s="75"/>
      <c r="U546" s="75"/>
      <c r="V546" s="75"/>
      <c r="W546" s="32"/>
      <c r="X546" s="32"/>
      <c r="Y546" s="32"/>
      <c r="Z546" s="32"/>
      <c r="AA546" s="32"/>
      <c r="AB546" s="32"/>
      <c r="AC546" s="32"/>
      <c r="AD546" s="32"/>
      <c r="AE546" s="32"/>
    </row>
    <row r="547" spans="1:31" ht="15.75">
      <c r="A547" s="78">
        <v>544</v>
      </c>
      <c r="B547" s="79" t="s">
        <v>240</v>
      </c>
      <c r="C547" s="80" t="s">
        <v>998</v>
      </c>
      <c r="D547" s="75">
        <v>138</v>
      </c>
      <c r="E547" s="75">
        <v>198</v>
      </c>
      <c r="F547" s="75">
        <v>103</v>
      </c>
      <c r="G547" s="32">
        <v>131</v>
      </c>
      <c r="H547" s="75">
        <v>141</v>
      </c>
      <c r="I547" s="75"/>
      <c r="J547" s="75"/>
      <c r="K547" s="32"/>
      <c r="L547" s="75"/>
      <c r="M547" s="75"/>
      <c r="N547" s="75"/>
      <c r="O547" s="151"/>
      <c r="P547" s="147"/>
      <c r="Q547" s="102"/>
      <c r="R547" s="75"/>
      <c r="S547" s="110"/>
      <c r="T547" s="75"/>
      <c r="U547" s="75"/>
      <c r="V547" s="75"/>
      <c r="W547" s="32"/>
      <c r="X547" s="32"/>
      <c r="Y547" s="32"/>
      <c r="Z547" s="32"/>
      <c r="AA547" s="32"/>
      <c r="AB547" s="32"/>
      <c r="AC547" s="32"/>
      <c r="AD547" s="32"/>
      <c r="AE547" s="32"/>
    </row>
    <row r="548" spans="1:31" ht="15.75">
      <c r="A548" s="78">
        <v>545</v>
      </c>
      <c r="B548" s="79" t="s">
        <v>241</v>
      </c>
      <c r="C548" s="80" t="s">
        <v>998</v>
      </c>
      <c r="D548" s="75">
        <v>150</v>
      </c>
      <c r="E548" s="75">
        <v>173</v>
      </c>
      <c r="F548" s="75">
        <v>107</v>
      </c>
      <c r="G548" s="32">
        <v>100</v>
      </c>
      <c r="H548" s="75">
        <v>118</v>
      </c>
      <c r="I548" s="75"/>
      <c r="J548" s="75"/>
      <c r="K548" s="32"/>
      <c r="L548" s="75"/>
      <c r="M548" s="75"/>
      <c r="N548" s="75"/>
      <c r="O548" s="151"/>
      <c r="P548" s="147"/>
      <c r="Q548" s="102"/>
      <c r="R548" s="75"/>
      <c r="S548" s="110"/>
      <c r="T548" s="75"/>
      <c r="U548" s="75"/>
      <c r="V548" s="75"/>
      <c r="W548" s="32"/>
      <c r="X548" s="32"/>
      <c r="Y548" s="32"/>
      <c r="Z548" s="32"/>
      <c r="AA548" s="32"/>
      <c r="AB548" s="32"/>
      <c r="AC548" s="32"/>
      <c r="AD548" s="32"/>
      <c r="AE548" s="32"/>
    </row>
    <row r="549" spans="1:31" ht="15.75">
      <c r="A549" s="78">
        <v>546</v>
      </c>
      <c r="B549" s="79" t="s">
        <v>260</v>
      </c>
      <c r="C549" s="80" t="s">
        <v>998</v>
      </c>
      <c r="D549" s="75">
        <v>172</v>
      </c>
      <c r="E549" s="75">
        <v>222</v>
      </c>
      <c r="F549" s="75">
        <v>138</v>
      </c>
      <c r="G549" s="32">
        <v>111</v>
      </c>
      <c r="H549" s="75">
        <v>136</v>
      </c>
      <c r="I549" s="75"/>
      <c r="J549" s="75"/>
      <c r="K549" s="32"/>
      <c r="L549" s="75"/>
      <c r="M549" s="75"/>
      <c r="N549" s="75"/>
      <c r="O549" s="151"/>
      <c r="P549" s="147"/>
      <c r="Q549" s="102"/>
      <c r="R549" s="75"/>
      <c r="S549" s="110"/>
      <c r="T549" s="75"/>
      <c r="U549" s="75"/>
      <c r="V549" s="75"/>
      <c r="W549" s="32"/>
      <c r="X549" s="32"/>
      <c r="Y549" s="32"/>
      <c r="Z549" s="32"/>
      <c r="AA549" s="32"/>
      <c r="AB549" s="32"/>
      <c r="AC549" s="32"/>
      <c r="AD549" s="32"/>
      <c r="AE549" s="32"/>
    </row>
    <row r="550" spans="1:31" ht="15.75">
      <c r="A550" s="78">
        <v>547</v>
      </c>
      <c r="B550" s="79" t="s">
        <v>242</v>
      </c>
      <c r="C550" s="80" t="s">
        <v>998</v>
      </c>
      <c r="D550" s="75">
        <v>194</v>
      </c>
      <c r="E550" s="75">
        <v>297</v>
      </c>
      <c r="F550" s="75">
        <v>188</v>
      </c>
      <c r="G550" s="32">
        <v>177</v>
      </c>
      <c r="H550" s="75">
        <v>179</v>
      </c>
      <c r="I550" s="75"/>
      <c r="J550" s="75"/>
      <c r="K550" s="32"/>
      <c r="L550" s="75"/>
      <c r="M550" s="75"/>
      <c r="N550" s="75"/>
      <c r="O550" s="151"/>
      <c r="P550" s="147"/>
      <c r="Q550" s="102"/>
      <c r="R550" s="75"/>
      <c r="S550" s="110"/>
      <c r="T550" s="75"/>
      <c r="U550" s="75"/>
      <c r="V550" s="75"/>
      <c r="W550" s="32"/>
      <c r="X550" s="32"/>
      <c r="Y550" s="32"/>
      <c r="Z550" s="32"/>
      <c r="AA550" s="32"/>
      <c r="AB550" s="32"/>
      <c r="AC550" s="32"/>
      <c r="AD550" s="32"/>
      <c r="AE550" s="32"/>
    </row>
    <row r="551" spans="1:31" ht="15.75">
      <c r="A551" s="78">
        <v>548</v>
      </c>
      <c r="B551" s="79" t="s">
        <v>243</v>
      </c>
      <c r="C551" s="80" t="s">
        <v>998</v>
      </c>
      <c r="D551" s="75">
        <v>117</v>
      </c>
      <c r="E551" s="75">
        <v>169</v>
      </c>
      <c r="F551" s="75">
        <v>100</v>
      </c>
      <c r="G551" s="32">
        <v>74</v>
      </c>
      <c r="H551" s="75">
        <v>105</v>
      </c>
      <c r="I551" s="75"/>
      <c r="J551" s="75"/>
      <c r="K551" s="32"/>
      <c r="L551" s="75"/>
      <c r="M551" s="75"/>
      <c r="N551" s="75"/>
      <c r="O551" s="151"/>
      <c r="P551" s="147"/>
      <c r="Q551" s="102"/>
      <c r="R551" s="75"/>
      <c r="S551" s="110"/>
      <c r="T551" s="75"/>
      <c r="U551" s="75"/>
      <c r="V551" s="75"/>
      <c r="W551" s="32"/>
      <c r="X551" s="32"/>
      <c r="Y551" s="32"/>
      <c r="Z551" s="32"/>
      <c r="AA551" s="32"/>
      <c r="AB551" s="32"/>
      <c r="AC551" s="32"/>
      <c r="AD551" s="32"/>
      <c r="AE551" s="32"/>
    </row>
    <row r="552" spans="1:31" ht="15.75">
      <c r="A552" s="78">
        <v>549</v>
      </c>
      <c r="B552" s="79" t="s">
        <v>244</v>
      </c>
      <c r="C552" s="80" t="s">
        <v>998</v>
      </c>
      <c r="D552" s="75">
        <v>100</v>
      </c>
      <c r="E552" s="75">
        <v>71</v>
      </c>
      <c r="F552" s="75">
        <v>63</v>
      </c>
      <c r="G552" s="32">
        <v>100</v>
      </c>
      <c r="H552" s="75">
        <v>104</v>
      </c>
      <c r="I552" s="75"/>
      <c r="J552" s="75"/>
      <c r="K552" s="32"/>
      <c r="L552" s="75"/>
      <c r="M552" s="75"/>
      <c r="N552" s="75"/>
      <c r="O552" s="151"/>
      <c r="P552" s="147"/>
      <c r="Q552" s="102"/>
      <c r="R552" s="75"/>
      <c r="S552" s="110"/>
      <c r="T552" s="75"/>
      <c r="U552" s="75"/>
      <c r="V552" s="75"/>
      <c r="W552" s="32"/>
      <c r="X552" s="32"/>
      <c r="Y552" s="32"/>
      <c r="Z552" s="32"/>
      <c r="AA552" s="32"/>
      <c r="AB552" s="32"/>
      <c r="AC552" s="32"/>
      <c r="AD552" s="32"/>
      <c r="AE552" s="32"/>
    </row>
    <row r="553" spans="1:31" ht="15.75" customHeight="1">
      <c r="A553" s="78">
        <v>550</v>
      </c>
      <c r="B553" s="79" t="s">
        <v>245</v>
      </c>
      <c r="C553" s="80" t="s">
        <v>998</v>
      </c>
      <c r="D553" s="75">
        <v>152</v>
      </c>
      <c r="E553" s="75">
        <v>179</v>
      </c>
      <c r="F553" s="75">
        <v>100</v>
      </c>
      <c r="G553" s="32">
        <v>100</v>
      </c>
      <c r="H553" s="75">
        <v>122</v>
      </c>
      <c r="I553" s="75"/>
      <c r="J553" s="75"/>
      <c r="K553" s="32"/>
      <c r="L553" s="75"/>
      <c r="M553" s="75"/>
      <c r="N553" s="75"/>
      <c r="O553" s="151"/>
      <c r="P553" s="147"/>
      <c r="Q553" s="102"/>
      <c r="R553" s="75"/>
      <c r="S553" s="110"/>
      <c r="T553" s="75"/>
      <c r="U553" s="75"/>
      <c r="V553" s="75"/>
      <c r="W553" s="32"/>
      <c r="X553" s="32"/>
      <c r="Y553" s="32"/>
      <c r="Z553" s="32"/>
      <c r="AA553" s="32"/>
      <c r="AB553" s="32"/>
      <c r="AC553" s="32"/>
      <c r="AD553" s="32"/>
      <c r="AE553" s="32"/>
    </row>
    <row r="554" spans="1:31" ht="15.75">
      <c r="A554" s="78">
        <v>551</v>
      </c>
      <c r="B554" s="79" t="s">
        <v>246</v>
      </c>
      <c r="C554" s="80" t="s">
        <v>998</v>
      </c>
      <c r="D554" s="75">
        <v>100</v>
      </c>
      <c r="E554" s="75">
        <v>87</v>
      </c>
      <c r="F554" s="75">
        <v>64</v>
      </c>
      <c r="G554" s="32">
        <v>81</v>
      </c>
      <c r="H554" s="75">
        <v>103</v>
      </c>
      <c r="I554" s="75"/>
      <c r="J554" s="75"/>
      <c r="K554" s="32"/>
      <c r="L554" s="75"/>
      <c r="M554" s="75"/>
      <c r="N554" s="75"/>
      <c r="O554" s="151"/>
      <c r="P554" s="147"/>
      <c r="Q554" s="102"/>
      <c r="R554" s="75"/>
      <c r="S554" s="110"/>
      <c r="T554" s="75"/>
      <c r="U554" s="75"/>
      <c r="V554" s="75"/>
      <c r="W554" s="32"/>
      <c r="X554" s="32"/>
      <c r="Y554" s="32"/>
      <c r="Z554" s="32"/>
      <c r="AA554" s="32"/>
      <c r="AB554" s="32"/>
      <c r="AC554" s="32"/>
      <c r="AD554" s="32"/>
      <c r="AE554" s="32"/>
    </row>
    <row r="555" spans="1:31" ht="15.75">
      <c r="A555" s="78">
        <v>552</v>
      </c>
      <c r="B555" s="79" t="s">
        <v>247</v>
      </c>
      <c r="C555" s="80" t="s">
        <v>998</v>
      </c>
      <c r="D555" s="75">
        <v>115</v>
      </c>
      <c r="E555" s="75">
        <v>202</v>
      </c>
      <c r="F555" s="75">
        <v>100</v>
      </c>
      <c r="G555" s="32">
        <v>100</v>
      </c>
      <c r="H555" s="75">
        <v>133</v>
      </c>
      <c r="I555" s="75"/>
      <c r="J555" s="75"/>
      <c r="K555" s="32"/>
      <c r="L555" s="75"/>
      <c r="M555" s="75"/>
      <c r="N555" s="75"/>
      <c r="O555" s="151"/>
      <c r="P555" s="147"/>
      <c r="Q555" s="102"/>
      <c r="R555" s="75"/>
      <c r="S555" s="110"/>
      <c r="T555" s="75"/>
      <c r="U555" s="75"/>
      <c r="V555" s="75"/>
      <c r="W555" s="32"/>
      <c r="X555" s="32"/>
      <c r="Y555" s="32"/>
      <c r="Z555" s="32"/>
      <c r="AA555" s="32"/>
      <c r="AB555" s="32"/>
      <c r="AC555" s="32"/>
      <c r="AD555" s="32"/>
      <c r="AE555" s="32"/>
    </row>
    <row r="556" spans="1:31" ht="15.75">
      <c r="A556" s="78">
        <v>553</v>
      </c>
      <c r="B556" s="79" t="s">
        <v>248</v>
      </c>
      <c r="C556" s="80" t="s">
        <v>998</v>
      </c>
      <c r="D556" s="75">
        <v>117</v>
      </c>
      <c r="E556" s="75">
        <v>190</v>
      </c>
      <c r="F556" s="75">
        <v>100</v>
      </c>
      <c r="G556" s="32">
        <v>104</v>
      </c>
      <c r="H556" s="75">
        <v>138</v>
      </c>
      <c r="I556" s="75"/>
      <c r="J556" s="75"/>
      <c r="K556" s="32"/>
      <c r="L556" s="75"/>
      <c r="M556" s="75"/>
      <c r="N556" s="75"/>
      <c r="O556" s="151"/>
      <c r="P556" s="147"/>
      <c r="Q556" s="102"/>
      <c r="R556" s="75"/>
      <c r="S556" s="110"/>
      <c r="T556" s="75"/>
      <c r="U556" s="75"/>
      <c r="V556" s="75"/>
      <c r="W556" s="32"/>
      <c r="X556" s="32"/>
      <c r="Y556" s="32"/>
      <c r="Z556" s="32"/>
      <c r="AA556" s="32"/>
      <c r="AB556" s="32"/>
      <c r="AC556" s="32"/>
      <c r="AD556" s="32"/>
      <c r="AE556" s="32"/>
    </row>
    <row r="557" spans="1:31" ht="15.75">
      <c r="A557" s="78">
        <v>554</v>
      </c>
      <c r="B557" s="79" t="s">
        <v>249</v>
      </c>
      <c r="C557" s="80" t="s">
        <v>998</v>
      </c>
      <c r="D557" s="75">
        <v>152</v>
      </c>
      <c r="E557" s="75">
        <v>200</v>
      </c>
      <c r="F557" s="75">
        <v>154</v>
      </c>
      <c r="G557" s="32">
        <v>100</v>
      </c>
      <c r="H557" s="75">
        <v>124</v>
      </c>
      <c r="I557" s="75"/>
      <c r="J557" s="75"/>
      <c r="K557" s="32"/>
      <c r="L557" s="75"/>
      <c r="M557" s="75"/>
      <c r="N557" s="75"/>
      <c r="O557" s="151"/>
      <c r="P557" s="147"/>
      <c r="Q557" s="102"/>
      <c r="R557" s="75"/>
      <c r="S557" s="110"/>
      <c r="T557" s="75"/>
      <c r="U557" s="75"/>
      <c r="V557" s="75"/>
      <c r="W557" s="32"/>
      <c r="X557" s="32"/>
      <c r="Y557" s="32"/>
      <c r="Z557" s="32"/>
      <c r="AA557" s="32"/>
      <c r="AB557" s="32"/>
      <c r="AC557" s="32"/>
      <c r="AD557" s="32"/>
      <c r="AE557" s="32"/>
    </row>
    <row r="558" spans="1:31" ht="15.75">
      <c r="A558" s="78">
        <v>555</v>
      </c>
      <c r="B558" s="79" t="s">
        <v>250</v>
      </c>
      <c r="C558" s="80" t="s">
        <v>998</v>
      </c>
      <c r="D558" s="75">
        <v>122</v>
      </c>
      <c r="E558" s="75">
        <v>284</v>
      </c>
      <c r="F558" s="75">
        <v>108</v>
      </c>
      <c r="G558" s="32">
        <v>114</v>
      </c>
      <c r="H558" s="75">
        <v>149</v>
      </c>
      <c r="I558" s="75"/>
      <c r="J558" s="75"/>
      <c r="K558" s="32"/>
      <c r="L558" s="75"/>
      <c r="M558" s="75"/>
      <c r="N558" s="75"/>
      <c r="O558" s="151"/>
      <c r="P558" s="147"/>
      <c r="Q558" s="102"/>
      <c r="R558" s="75"/>
      <c r="S558" s="110"/>
      <c r="T558" s="75"/>
      <c r="U558" s="75"/>
      <c r="V558" s="75"/>
      <c r="W558" s="32"/>
      <c r="X558" s="32"/>
      <c r="Y558" s="32"/>
      <c r="Z558" s="32"/>
      <c r="AA558" s="32"/>
      <c r="AB558" s="32"/>
      <c r="AC558" s="32"/>
      <c r="AD558" s="32"/>
      <c r="AE558" s="32"/>
    </row>
    <row r="559" spans="1:31" ht="15.75">
      <c r="A559" s="78">
        <v>556</v>
      </c>
      <c r="B559" s="79" t="s">
        <v>251</v>
      </c>
      <c r="C559" s="80" t="s">
        <v>998</v>
      </c>
      <c r="D559" s="75">
        <v>137</v>
      </c>
      <c r="E559" s="75">
        <v>205</v>
      </c>
      <c r="F559" s="75">
        <v>100</v>
      </c>
      <c r="G559" s="32">
        <v>100</v>
      </c>
      <c r="H559" s="75">
        <v>113</v>
      </c>
      <c r="I559" s="75"/>
      <c r="J559" s="75"/>
      <c r="K559" s="32"/>
      <c r="L559" s="75"/>
      <c r="M559" s="75"/>
      <c r="N559" s="75"/>
      <c r="O559" s="151"/>
      <c r="P559" s="147"/>
      <c r="Q559" s="102"/>
      <c r="R559" s="75"/>
      <c r="S559" s="110"/>
      <c r="T559" s="75"/>
      <c r="U559" s="75"/>
      <c r="V559" s="75"/>
      <c r="W559" s="32"/>
      <c r="X559" s="32"/>
      <c r="Y559" s="32"/>
      <c r="Z559" s="32"/>
      <c r="AA559" s="32"/>
      <c r="AB559" s="32"/>
      <c r="AC559" s="32"/>
      <c r="AD559" s="32"/>
      <c r="AE559" s="32"/>
    </row>
    <row r="560" spans="1:31" ht="15.75">
      <c r="A560" s="78">
        <v>557</v>
      </c>
      <c r="B560" s="79" t="s">
        <v>252</v>
      </c>
      <c r="C560" s="80" t="s">
        <v>998</v>
      </c>
      <c r="D560" s="75">
        <v>127</v>
      </c>
      <c r="E560" s="75">
        <v>196</v>
      </c>
      <c r="F560" s="75">
        <v>100</v>
      </c>
      <c r="G560" s="32">
        <v>100</v>
      </c>
      <c r="H560" s="75">
        <v>119</v>
      </c>
      <c r="I560" s="75"/>
      <c r="J560" s="75"/>
      <c r="K560" s="32"/>
      <c r="L560" s="75"/>
      <c r="M560" s="75"/>
      <c r="N560" s="75"/>
      <c r="O560" s="151"/>
      <c r="P560" s="147"/>
      <c r="Q560" s="102"/>
      <c r="R560" s="75"/>
      <c r="S560" s="110"/>
      <c r="T560" s="75"/>
      <c r="U560" s="75"/>
      <c r="V560" s="75"/>
      <c r="W560" s="32"/>
      <c r="X560" s="32"/>
      <c r="Y560" s="32"/>
      <c r="Z560" s="32"/>
      <c r="AA560" s="32"/>
      <c r="AB560" s="32"/>
      <c r="AC560" s="32"/>
      <c r="AD560" s="32"/>
      <c r="AE560" s="32"/>
    </row>
    <row r="561" spans="1:31" ht="15.75">
      <c r="A561" s="78">
        <v>558</v>
      </c>
      <c r="B561" s="17" t="s">
        <v>253</v>
      </c>
      <c r="C561" s="80" t="s">
        <v>998</v>
      </c>
      <c r="D561" s="75">
        <v>119</v>
      </c>
      <c r="E561" s="75">
        <v>163</v>
      </c>
      <c r="F561" s="75">
        <v>100</v>
      </c>
      <c r="G561" s="32">
        <v>100</v>
      </c>
      <c r="H561" s="75">
        <v>137</v>
      </c>
      <c r="I561" s="75"/>
      <c r="J561" s="75"/>
      <c r="K561" s="32"/>
      <c r="L561" s="75"/>
      <c r="M561" s="75"/>
      <c r="N561" s="75"/>
      <c r="O561" s="151"/>
      <c r="P561" s="147"/>
      <c r="Q561" s="102"/>
      <c r="R561" s="75"/>
      <c r="S561" s="110"/>
      <c r="T561" s="75"/>
      <c r="U561" s="75"/>
      <c r="V561" s="75"/>
      <c r="W561" s="32"/>
      <c r="X561" s="32"/>
      <c r="Y561" s="32"/>
      <c r="Z561" s="32"/>
      <c r="AA561" s="32"/>
      <c r="AB561" s="32"/>
      <c r="AC561" s="32"/>
      <c r="AD561" s="32"/>
      <c r="AE561" s="32"/>
    </row>
    <row r="562" spans="1:31" ht="15">
      <c r="A562" s="78">
        <v>559</v>
      </c>
      <c r="B562" s="80" t="s">
        <v>940</v>
      </c>
      <c r="C562" s="80" t="s">
        <v>998</v>
      </c>
      <c r="D562" s="75">
        <v>130</v>
      </c>
      <c r="E562" s="75">
        <v>209</v>
      </c>
      <c r="F562" s="75">
        <v>182</v>
      </c>
      <c r="G562" s="32">
        <v>127</v>
      </c>
      <c r="H562" s="75">
        <v>131</v>
      </c>
      <c r="I562" s="75"/>
      <c r="J562" s="75"/>
      <c r="K562" s="32"/>
      <c r="L562" s="75"/>
      <c r="M562" s="75"/>
      <c r="N562" s="75"/>
      <c r="O562" s="151"/>
      <c r="P562" s="147"/>
      <c r="Q562" s="102"/>
      <c r="R562" s="75"/>
      <c r="S562" s="110"/>
      <c r="T562" s="75"/>
      <c r="U562" s="75"/>
      <c r="V562" s="75"/>
      <c r="W562" s="32"/>
      <c r="X562" s="32"/>
      <c r="Y562" s="32"/>
      <c r="Z562" s="32"/>
      <c r="AA562" s="32"/>
      <c r="AB562" s="32"/>
      <c r="AC562" s="32"/>
      <c r="AD562" s="32"/>
      <c r="AE562" s="32"/>
    </row>
    <row r="563" spans="1:31" ht="15">
      <c r="A563" s="78">
        <v>560</v>
      </c>
      <c r="B563" s="80" t="s">
        <v>254</v>
      </c>
      <c r="C563" s="80" t="s">
        <v>998</v>
      </c>
      <c r="D563" s="75">
        <v>109</v>
      </c>
      <c r="E563" s="75">
        <v>158</v>
      </c>
      <c r="F563" s="75">
        <v>158</v>
      </c>
      <c r="G563" s="32">
        <v>100</v>
      </c>
      <c r="H563" s="75">
        <v>130</v>
      </c>
      <c r="I563" s="75"/>
      <c r="J563" s="75"/>
      <c r="K563" s="32"/>
      <c r="L563" s="75"/>
      <c r="M563" s="75"/>
      <c r="N563" s="75"/>
      <c r="O563" s="151"/>
      <c r="P563" s="147"/>
      <c r="Q563" s="102"/>
      <c r="R563" s="75"/>
      <c r="S563" s="110"/>
      <c r="T563" s="75"/>
      <c r="U563" s="75"/>
      <c r="V563" s="75"/>
      <c r="W563" s="32"/>
      <c r="X563" s="32"/>
      <c r="Y563" s="32"/>
      <c r="Z563" s="32"/>
      <c r="AA563" s="32"/>
      <c r="AB563" s="32"/>
      <c r="AC563" s="32"/>
      <c r="AD563" s="32"/>
      <c r="AE563" s="32"/>
    </row>
    <row r="564" spans="1:31" ht="15">
      <c r="A564" s="78">
        <v>561</v>
      </c>
      <c r="B564" s="80" t="s">
        <v>255</v>
      </c>
      <c r="C564" s="80" t="s">
        <v>998</v>
      </c>
      <c r="D564" s="75">
        <v>117</v>
      </c>
      <c r="E564" s="75">
        <v>130</v>
      </c>
      <c r="F564" s="75">
        <v>65</v>
      </c>
      <c r="G564" s="32">
        <v>108</v>
      </c>
      <c r="H564" s="75">
        <v>102</v>
      </c>
      <c r="I564" s="75"/>
      <c r="J564" s="75"/>
      <c r="K564" s="32"/>
      <c r="L564" s="75"/>
      <c r="M564" s="75"/>
      <c r="N564" s="75"/>
      <c r="O564" s="151"/>
      <c r="P564" s="147"/>
      <c r="Q564" s="102"/>
      <c r="R564" s="75"/>
      <c r="S564" s="110"/>
      <c r="T564" s="75"/>
      <c r="U564" s="75"/>
      <c r="V564" s="75"/>
      <c r="W564" s="32"/>
      <c r="X564" s="32"/>
      <c r="Y564" s="32"/>
      <c r="Z564" s="32"/>
      <c r="AA564" s="32"/>
      <c r="AB564" s="32"/>
      <c r="AC564" s="32"/>
      <c r="AD564" s="32"/>
      <c r="AE564" s="32"/>
    </row>
    <row r="565" spans="1:31" ht="15">
      <c r="A565" s="78">
        <v>562</v>
      </c>
      <c r="B565" s="80" t="s">
        <v>256</v>
      </c>
      <c r="C565" s="80" t="s">
        <v>998</v>
      </c>
      <c r="D565" s="75">
        <v>131</v>
      </c>
      <c r="E565" s="75">
        <v>176</v>
      </c>
      <c r="F565" s="75">
        <v>100</v>
      </c>
      <c r="G565" s="32">
        <v>100</v>
      </c>
      <c r="H565" s="75">
        <v>123</v>
      </c>
      <c r="I565" s="75"/>
      <c r="J565" s="75"/>
      <c r="K565" s="32"/>
      <c r="L565" s="75"/>
      <c r="M565" s="75"/>
      <c r="N565" s="75"/>
      <c r="O565" s="151"/>
      <c r="P565" s="147"/>
      <c r="Q565" s="102"/>
      <c r="R565" s="75"/>
      <c r="S565" s="110"/>
      <c r="T565" s="75"/>
      <c r="U565" s="75"/>
      <c r="V565" s="75"/>
      <c r="W565" s="32"/>
      <c r="X565" s="32"/>
      <c r="Y565" s="32"/>
      <c r="Z565" s="32"/>
      <c r="AA565" s="32"/>
      <c r="AB565" s="32"/>
      <c r="AC565" s="32"/>
      <c r="AD565" s="32"/>
      <c r="AE565" s="32"/>
    </row>
    <row r="566" spans="1:31" ht="15">
      <c r="A566" s="78">
        <v>563</v>
      </c>
      <c r="B566" s="80" t="s">
        <v>257</v>
      </c>
      <c r="C566" s="80" t="s">
        <v>998</v>
      </c>
      <c r="D566" s="75">
        <v>103</v>
      </c>
      <c r="E566" s="75">
        <v>112</v>
      </c>
      <c r="F566" s="75">
        <v>62</v>
      </c>
      <c r="G566" s="32">
        <v>100</v>
      </c>
      <c r="H566" s="75">
        <v>100</v>
      </c>
      <c r="I566" s="75"/>
      <c r="J566" s="75"/>
      <c r="K566" s="32"/>
      <c r="L566" s="75"/>
      <c r="M566" s="75"/>
      <c r="N566" s="75"/>
      <c r="O566" s="151"/>
      <c r="P566" s="147"/>
      <c r="Q566" s="102"/>
      <c r="R566" s="75"/>
      <c r="S566" s="110"/>
      <c r="T566" s="75"/>
      <c r="U566" s="75"/>
      <c r="V566" s="75"/>
      <c r="W566" s="32"/>
      <c r="X566" s="32"/>
      <c r="Y566" s="32"/>
      <c r="Z566" s="32"/>
      <c r="AA566" s="32"/>
      <c r="AB566" s="32"/>
      <c r="AC566" s="32"/>
      <c r="AD566" s="32"/>
      <c r="AE566" s="32"/>
    </row>
    <row r="567" spans="1:31" ht="15">
      <c r="A567" s="78">
        <v>564</v>
      </c>
      <c r="B567" s="80" t="s">
        <v>941</v>
      </c>
      <c r="C567" s="80" t="s">
        <v>998</v>
      </c>
      <c r="D567" s="75">
        <v>170</v>
      </c>
      <c r="E567" s="75">
        <v>217</v>
      </c>
      <c r="F567" s="75">
        <v>100</v>
      </c>
      <c r="G567" s="32">
        <v>123</v>
      </c>
      <c r="H567" s="75">
        <v>149</v>
      </c>
      <c r="I567" s="75"/>
      <c r="J567" s="75"/>
      <c r="K567" s="32"/>
      <c r="L567" s="75"/>
      <c r="M567" s="75"/>
      <c r="N567" s="75"/>
      <c r="O567" s="151"/>
      <c r="P567" s="147"/>
      <c r="Q567" s="102"/>
      <c r="R567" s="75"/>
      <c r="S567" s="110"/>
      <c r="T567" s="75"/>
      <c r="U567" s="75"/>
      <c r="V567" s="75"/>
      <c r="W567" s="32"/>
      <c r="X567" s="32"/>
      <c r="Y567" s="32"/>
      <c r="Z567" s="32"/>
      <c r="AA567" s="32"/>
      <c r="AB567" s="32"/>
      <c r="AC567" s="32"/>
      <c r="AD567" s="32"/>
      <c r="AE567" s="32"/>
    </row>
    <row r="568" spans="1:31" ht="15">
      <c r="A568" s="78">
        <v>565</v>
      </c>
      <c r="B568" s="80" t="s">
        <v>942</v>
      </c>
      <c r="C568" s="80" t="s">
        <v>998</v>
      </c>
      <c r="D568" s="75">
        <v>176</v>
      </c>
      <c r="E568" s="75">
        <v>268</v>
      </c>
      <c r="F568" s="75">
        <v>138</v>
      </c>
      <c r="G568" s="32">
        <v>141</v>
      </c>
      <c r="H568" s="75">
        <v>148</v>
      </c>
      <c r="I568" s="75"/>
      <c r="J568" s="75"/>
      <c r="K568" s="32"/>
      <c r="L568" s="75"/>
      <c r="M568" s="75"/>
      <c r="N568" s="75"/>
      <c r="O568" s="151"/>
      <c r="P568" s="147"/>
      <c r="Q568" s="102"/>
      <c r="R568" s="75"/>
      <c r="S568" s="110"/>
      <c r="T568" s="75"/>
      <c r="U568" s="75"/>
      <c r="V568" s="75"/>
      <c r="W568" s="32"/>
      <c r="X568" s="32"/>
      <c r="Y568" s="32"/>
      <c r="Z568" s="32"/>
      <c r="AA568" s="32"/>
      <c r="AB568" s="32"/>
      <c r="AC568" s="32"/>
      <c r="AD568" s="32"/>
      <c r="AE568" s="32"/>
    </row>
    <row r="569" spans="1:31" ht="15" customHeight="1">
      <c r="A569" s="78">
        <v>566</v>
      </c>
      <c r="B569" s="80" t="s">
        <v>943</v>
      </c>
      <c r="C569" s="80" t="s">
        <v>998</v>
      </c>
      <c r="D569" s="75">
        <v>155</v>
      </c>
      <c r="E569" s="75">
        <v>176</v>
      </c>
      <c r="F569" s="75">
        <v>100</v>
      </c>
      <c r="G569" s="32">
        <v>100</v>
      </c>
      <c r="H569" s="75">
        <v>137</v>
      </c>
      <c r="I569" s="75"/>
      <c r="J569" s="75"/>
      <c r="K569" s="32"/>
      <c r="L569" s="75"/>
      <c r="M569" s="75"/>
      <c r="N569" s="75"/>
      <c r="O569" s="151"/>
      <c r="P569" s="147"/>
      <c r="Q569" s="102"/>
      <c r="R569" s="75"/>
      <c r="S569" s="110"/>
      <c r="T569" s="75"/>
      <c r="U569" s="75"/>
      <c r="V569" s="75"/>
      <c r="W569" s="32"/>
      <c r="X569" s="32"/>
      <c r="Y569" s="32"/>
      <c r="Z569" s="32"/>
      <c r="AA569" s="32"/>
      <c r="AB569" s="32"/>
      <c r="AC569" s="32"/>
      <c r="AD569" s="32"/>
      <c r="AE569" s="32"/>
    </row>
    <row r="570" spans="1:31" ht="15">
      <c r="A570" s="78">
        <v>567</v>
      </c>
      <c r="B570" s="80" t="s">
        <v>258</v>
      </c>
      <c r="C570" s="80" t="s">
        <v>998</v>
      </c>
      <c r="D570" s="75">
        <v>133</v>
      </c>
      <c r="E570" s="75">
        <v>226</v>
      </c>
      <c r="F570" s="75">
        <v>100</v>
      </c>
      <c r="G570" s="32">
        <v>100</v>
      </c>
      <c r="H570" s="75">
        <v>138</v>
      </c>
      <c r="I570" s="75"/>
      <c r="J570" s="75"/>
      <c r="K570" s="32"/>
      <c r="L570" s="75"/>
      <c r="M570" s="75"/>
      <c r="N570" s="75"/>
      <c r="O570" s="151"/>
      <c r="P570" s="147"/>
      <c r="Q570" s="102"/>
      <c r="R570" s="75"/>
      <c r="S570" s="110"/>
      <c r="T570" s="75"/>
      <c r="U570" s="75"/>
      <c r="V570" s="75"/>
      <c r="W570" s="32"/>
      <c r="X570" s="32"/>
      <c r="Y570" s="32"/>
      <c r="Z570" s="32"/>
      <c r="AA570" s="32"/>
      <c r="AB570" s="32"/>
      <c r="AC570" s="32"/>
      <c r="AD570" s="32"/>
      <c r="AE570" s="32"/>
    </row>
    <row r="571" spans="1:31" ht="15">
      <c r="A571" s="78">
        <v>568</v>
      </c>
      <c r="B571" s="80" t="s">
        <v>259</v>
      </c>
      <c r="C571" s="80" t="s">
        <v>998</v>
      </c>
      <c r="D571" s="75">
        <v>173</v>
      </c>
      <c r="E571" s="75">
        <v>252</v>
      </c>
      <c r="F571" s="75">
        <v>174</v>
      </c>
      <c r="G571" s="32">
        <v>144</v>
      </c>
      <c r="H571" s="75">
        <v>166</v>
      </c>
      <c r="I571" s="75"/>
      <c r="J571" s="75"/>
      <c r="K571" s="32"/>
      <c r="L571" s="75"/>
      <c r="M571" s="75"/>
      <c r="N571" s="75"/>
      <c r="O571" s="151"/>
      <c r="P571" s="147"/>
      <c r="Q571" s="102"/>
      <c r="R571" s="75"/>
      <c r="S571" s="110"/>
      <c r="T571" s="75"/>
      <c r="U571" s="75"/>
      <c r="V571" s="75"/>
      <c r="W571" s="32"/>
      <c r="X571" s="32"/>
      <c r="Y571" s="32"/>
      <c r="Z571" s="32"/>
      <c r="AA571" s="32"/>
      <c r="AB571" s="32"/>
      <c r="AC571" s="32"/>
      <c r="AD571" s="32"/>
      <c r="AE571" s="32"/>
    </row>
    <row r="572" spans="1:31" s="92" customFormat="1" ht="15">
      <c r="A572" s="93" t="s">
        <v>44</v>
      </c>
      <c r="B572" s="100" t="s">
        <v>42</v>
      </c>
      <c r="C572" s="100" t="s">
        <v>971</v>
      </c>
      <c r="D572" s="93" t="s">
        <v>1038</v>
      </c>
      <c r="E572" s="93" t="s">
        <v>1039</v>
      </c>
      <c r="F572" s="93" t="s">
        <v>1040</v>
      </c>
      <c r="G572" s="93" t="s">
        <v>406</v>
      </c>
      <c r="H572" s="93" t="s">
        <v>1034</v>
      </c>
      <c r="I572" s="93" t="s">
        <v>553</v>
      </c>
      <c r="J572" s="93" t="s">
        <v>603</v>
      </c>
      <c r="K572" s="93" t="s">
        <v>1035</v>
      </c>
      <c r="L572" s="93" t="s">
        <v>1036</v>
      </c>
      <c r="M572" s="93"/>
      <c r="N572" s="93"/>
      <c r="O572" s="93"/>
      <c r="P572" s="93"/>
      <c r="Q572" s="106"/>
      <c r="R572" s="93"/>
      <c r="S572" s="111"/>
      <c r="T572" s="93"/>
      <c r="U572" s="93"/>
      <c r="V572" s="93"/>
      <c r="W572" s="93"/>
      <c r="X572" s="93"/>
      <c r="Y572" s="93"/>
      <c r="Z572" s="93"/>
      <c r="AA572" s="93" t="s">
        <v>1006</v>
      </c>
      <c r="AB572" s="93" t="s">
        <v>1008</v>
      </c>
      <c r="AC572" s="93" t="s">
        <v>1007</v>
      </c>
      <c r="AD572" s="93" t="s">
        <v>1009</v>
      </c>
      <c r="AE572" s="93"/>
    </row>
    <row r="573" spans="1:31" s="141" customFormat="1" ht="15" customHeight="1">
      <c r="A573" s="138">
        <v>570</v>
      </c>
      <c r="B573" s="120" t="s">
        <v>1005</v>
      </c>
      <c r="C573" s="120" t="s">
        <v>999</v>
      </c>
      <c r="D573" s="138"/>
      <c r="E573" s="138"/>
      <c r="F573" s="138"/>
      <c r="G573" s="138"/>
      <c r="H573" s="138"/>
      <c r="I573" s="138"/>
      <c r="J573" s="138"/>
      <c r="K573" s="138"/>
      <c r="L573" s="138"/>
      <c r="M573" s="138"/>
      <c r="N573" s="138"/>
      <c r="O573" s="138"/>
      <c r="P573" s="138"/>
      <c r="Q573" s="139"/>
      <c r="R573" s="138"/>
      <c r="S573" s="140"/>
      <c r="T573" s="138"/>
      <c r="U573" s="138"/>
      <c r="V573" s="138"/>
      <c r="W573" s="138"/>
      <c r="X573" s="138"/>
      <c r="Y573" s="138"/>
      <c r="Z573" s="138"/>
      <c r="AA573" s="138"/>
      <c r="AB573" s="138"/>
      <c r="AC573" s="138"/>
      <c r="AD573" s="138"/>
      <c r="AE573" s="138"/>
    </row>
    <row r="574" spans="1:31" ht="15">
      <c r="A574" s="78">
        <v>571</v>
      </c>
      <c r="B574" s="80" t="s">
        <v>261</v>
      </c>
      <c r="C574" s="80" t="s">
        <v>999</v>
      </c>
      <c r="D574" s="75">
        <v>197</v>
      </c>
      <c r="E574" s="75">
        <v>277</v>
      </c>
      <c r="F574" s="75">
        <v>170</v>
      </c>
      <c r="G574" s="32">
        <v>171</v>
      </c>
      <c r="H574" s="75">
        <v>189</v>
      </c>
      <c r="I574" s="75"/>
      <c r="J574" s="75"/>
      <c r="K574" s="32"/>
      <c r="L574" s="75"/>
      <c r="M574" s="75"/>
      <c r="N574" s="75"/>
      <c r="O574" s="151"/>
      <c r="P574" s="147"/>
      <c r="Q574" s="102"/>
      <c r="R574" s="75"/>
      <c r="S574" s="108"/>
      <c r="T574" s="75"/>
      <c r="U574" s="32"/>
      <c r="V574" s="75"/>
      <c r="W574" s="32"/>
      <c r="X574" s="75"/>
      <c r="Y574" s="32"/>
      <c r="Z574" s="75"/>
      <c r="AA574" s="32"/>
      <c r="AB574" s="32"/>
      <c r="AC574" s="32"/>
      <c r="AD574" s="32"/>
      <c r="AE574" s="32"/>
    </row>
    <row r="575" spans="1:31" ht="15">
      <c r="A575" s="78">
        <v>572</v>
      </c>
      <c r="B575" s="80" t="s">
        <v>262</v>
      </c>
      <c r="C575" s="80" t="s">
        <v>999</v>
      </c>
      <c r="D575" s="75">
        <v>150</v>
      </c>
      <c r="E575" s="75">
        <v>177</v>
      </c>
      <c r="F575" s="75">
        <v>108</v>
      </c>
      <c r="G575" s="32">
        <v>108</v>
      </c>
      <c r="H575" s="75">
        <v>146</v>
      </c>
      <c r="I575" s="75"/>
      <c r="J575" s="75"/>
      <c r="K575" s="32"/>
      <c r="L575" s="75"/>
      <c r="M575" s="75"/>
      <c r="N575" s="75"/>
      <c r="O575" s="151"/>
      <c r="P575" s="147"/>
      <c r="Q575" s="102"/>
      <c r="R575" s="75"/>
      <c r="S575" s="108"/>
      <c r="T575" s="75"/>
      <c r="U575" s="32"/>
      <c r="V575" s="75"/>
      <c r="W575" s="32"/>
      <c r="X575" s="75"/>
      <c r="Y575" s="32"/>
      <c r="Z575" s="75"/>
      <c r="AA575" s="32"/>
      <c r="AB575" s="32"/>
      <c r="AC575" s="32"/>
      <c r="AD575" s="32"/>
      <c r="AE575" s="32"/>
    </row>
    <row r="576" spans="1:31" ht="15">
      <c r="A576" s="78">
        <v>573</v>
      </c>
      <c r="B576" s="80" t="s">
        <v>263</v>
      </c>
      <c r="C576" s="80" t="s">
        <v>999</v>
      </c>
      <c r="D576" s="75">
        <v>200</v>
      </c>
      <c r="E576" s="75">
        <v>300</v>
      </c>
      <c r="F576" s="75">
        <v>191</v>
      </c>
      <c r="G576" s="32">
        <v>196</v>
      </c>
      <c r="H576" s="75">
        <v>200</v>
      </c>
      <c r="I576" s="75"/>
      <c r="J576" s="75"/>
      <c r="K576" s="32"/>
      <c r="L576" s="75"/>
      <c r="M576" s="75"/>
      <c r="N576" s="75"/>
      <c r="O576" s="151"/>
      <c r="P576" s="147"/>
      <c r="Q576" s="102"/>
      <c r="R576" s="75"/>
      <c r="S576" s="108"/>
      <c r="T576" s="75"/>
      <c r="U576" s="32"/>
      <c r="V576" s="75"/>
      <c r="W576" s="32"/>
      <c r="X576" s="75"/>
      <c r="Y576" s="32"/>
      <c r="Z576" s="75"/>
      <c r="AA576" s="32"/>
      <c r="AB576" s="32"/>
      <c r="AC576" s="32"/>
      <c r="AD576" s="32"/>
      <c r="AE576" s="32"/>
    </row>
    <row r="577" spans="1:31" ht="15">
      <c r="A577" s="78">
        <v>574</v>
      </c>
      <c r="B577" s="80" t="s">
        <v>264</v>
      </c>
      <c r="C577" s="80" t="s">
        <v>999</v>
      </c>
      <c r="D577" s="75">
        <v>134</v>
      </c>
      <c r="E577" s="75">
        <v>162</v>
      </c>
      <c r="F577" s="75">
        <v>100</v>
      </c>
      <c r="G577" s="32">
        <v>100</v>
      </c>
      <c r="H577" s="75">
        <v>111</v>
      </c>
      <c r="I577" s="75"/>
      <c r="J577" s="75"/>
      <c r="K577" s="32"/>
      <c r="L577" s="75"/>
      <c r="M577" s="75"/>
      <c r="N577" s="75"/>
      <c r="O577" s="151"/>
      <c r="P577" s="147"/>
      <c r="Q577" s="102"/>
      <c r="R577" s="75"/>
      <c r="S577" s="108"/>
      <c r="T577" s="75"/>
      <c r="U577" s="32"/>
      <c r="V577" s="75"/>
      <c r="W577" s="32"/>
      <c r="X577" s="75"/>
      <c r="Y577" s="32"/>
      <c r="Z577" s="75"/>
      <c r="AA577" s="32"/>
      <c r="AB577" s="32"/>
      <c r="AC577" s="32"/>
      <c r="AD577" s="32"/>
      <c r="AE577" s="32"/>
    </row>
    <row r="578" spans="1:31" ht="15">
      <c r="A578" s="78">
        <v>575</v>
      </c>
      <c r="B578" s="80" t="s">
        <v>265</v>
      </c>
      <c r="C578" s="80" t="s">
        <v>999</v>
      </c>
      <c r="D578" s="75">
        <v>197</v>
      </c>
      <c r="E578" s="75">
        <v>282</v>
      </c>
      <c r="F578" s="75">
        <v>166</v>
      </c>
      <c r="G578" s="32">
        <v>179</v>
      </c>
      <c r="H578" s="75">
        <v>200</v>
      </c>
      <c r="I578" s="75"/>
      <c r="J578" s="75"/>
      <c r="K578" s="32"/>
      <c r="L578" s="75"/>
      <c r="M578" s="75"/>
      <c r="N578" s="75"/>
      <c r="O578" s="151"/>
      <c r="P578" s="147"/>
      <c r="Q578" s="102"/>
      <c r="R578" s="75"/>
      <c r="S578" s="108"/>
      <c r="T578" s="75"/>
      <c r="U578" s="32"/>
      <c r="V578" s="75"/>
      <c r="W578" s="32"/>
      <c r="X578" s="75"/>
      <c r="Y578" s="32"/>
      <c r="Z578" s="75"/>
      <c r="AA578" s="32"/>
      <c r="AB578" s="32"/>
      <c r="AC578" s="32"/>
      <c r="AD578" s="32"/>
      <c r="AE578" s="32"/>
    </row>
    <row r="579" spans="1:31" ht="15">
      <c r="A579" s="78">
        <v>576</v>
      </c>
      <c r="B579" s="80" t="s">
        <v>266</v>
      </c>
      <c r="C579" s="80" t="s">
        <v>999</v>
      </c>
      <c r="D579" s="75">
        <v>176</v>
      </c>
      <c r="E579" s="75">
        <v>263</v>
      </c>
      <c r="F579" s="75">
        <v>147</v>
      </c>
      <c r="G579" s="32">
        <v>136</v>
      </c>
      <c r="H579" s="75">
        <v>184</v>
      </c>
      <c r="I579" s="75"/>
      <c r="J579" s="75"/>
      <c r="K579" s="32"/>
      <c r="L579" s="75"/>
      <c r="M579" s="75"/>
      <c r="N579" s="75"/>
      <c r="O579" s="151"/>
      <c r="P579" s="147"/>
      <c r="Q579" s="102"/>
      <c r="R579" s="75"/>
      <c r="S579" s="108"/>
      <c r="T579" s="75"/>
      <c r="U579" s="32"/>
      <c r="V579" s="75"/>
      <c r="W579" s="32"/>
      <c r="X579" s="75"/>
      <c r="Y579" s="32"/>
      <c r="Z579" s="75"/>
      <c r="AA579" s="32"/>
      <c r="AB579" s="32"/>
      <c r="AC579" s="32"/>
      <c r="AD579" s="32"/>
      <c r="AE579" s="32"/>
    </row>
    <row r="580" spans="1:31" ht="15">
      <c r="A580" s="78">
        <v>577</v>
      </c>
      <c r="B580" s="80" t="s">
        <v>267</v>
      </c>
      <c r="C580" s="80" t="s">
        <v>999</v>
      </c>
      <c r="D580" s="75">
        <v>144</v>
      </c>
      <c r="E580" s="75">
        <v>190</v>
      </c>
      <c r="F580" s="75">
        <v>114</v>
      </c>
      <c r="G580" s="32">
        <v>105</v>
      </c>
      <c r="H580" s="75">
        <v>118</v>
      </c>
      <c r="I580" s="75"/>
      <c r="J580" s="75"/>
      <c r="K580" s="32"/>
      <c r="L580" s="75"/>
      <c r="M580" s="75"/>
      <c r="N580" s="75"/>
      <c r="O580" s="151"/>
      <c r="P580" s="147"/>
      <c r="Q580" s="102"/>
      <c r="R580" s="75"/>
      <c r="S580" s="108"/>
      <c r="T580" s="75"/>
      <c r="U580" s="32"/>
      <c r="V580" s="75"/>
      <c r="W580" s="32"/>
      <c r="X580" s="75"/>
      <c r="Y580" s="32"/>
      <c r="Z580" s="75"/>
      <c r="AA580" s="32"/>
      <c r="AB580" s="32"/>
      <c r="AC580" s="32"/>
      <c r="AD580" s="32"/>
      <c r="AE580" s="32"/>
    </row>
    <row r="581" spans="1:31" ht="15">
      <c r="A581" s="78">
        <v>578</v>
      </c>
      <c r="B581" s="80" t="s">
        <v>268</v>
      </c>
      <c r="C581" s="80" t="s">
        <v>999</v>
      </c>
      <c r="D581" s="75">
        <v>197</v>
      </c>
      <c r="E581" s="75">
        <v>290</v>
      </c>
      <c r="F581" s="75">
        <v>177</v>
      </c>
      <c r="G581" s="32">
        <v>164</v>
      </c>
      <c r="H581" s="75">
        <v>189</v>
      </c>
      <c r="I581" s="75"/>
      <c r="J581" s="75"/>
      <c r="K581" s="32"/>
      <c r="L581" s="75"/>
      <c r="M581" s="75"/>
      <c r="N581" s="75"/>
      <c r="O581" s="151"/>
      <c r="P581" s="147"/>
      <c r="Q581" s="102"/>
      <c r="R581" s="75"/>
      <c r="S581" s="108"/>
      <c r="T581" s="75"/>
      <c r="U581" s="32"/>
      <c r="V581" s="75"/>
      <c r="W581" s="32"/>
      <c r="X581" s="75"/>
      <c r="Y581" s="32"/>
      <c r="Z581" s="75"/>
      <c r="AA581" s="32"/>
      <c r="AB581" s="32"/>
      <c r="AC581" s="32"/>
      <c r="AD581" s="32"/>
      <c r="AE581" s="32"/>
    </row>
    <row r="582" spans="1:31" ht="15">
      <c r="A582" s="78">
        <v>579</v>
      </c>
      <c r="B582" s="80" t="s">
        <v>269</v>
      </c>
      <c r="C582" s="80" t="s">
        <v>999</v>
      </c>
      <c r="D582" s="75">
        <v>200</v>
      </c>
      <c r="E582" s="75">
        <v>300</v>
      </c>
      <c r="F582" s="75">
        <v>196</v>
      </c>
      <c r="G582" s="32">
        <v>186</v>
      </c>
      <c r="H582" s="75">
        <v>200</v>
      </c>
      <c r="I582" s="75"/>
      <c r="J582" s="75"/>
      <c r="K582" s="32"/>
      <c r="L582" s="75"/>
      <c r="M582" s="75"/>
      <c r="N582" s="75"/>
      <c r="O582" s="151"/>
      <c r="P582" s="147"/>
      <c r="Q582" s="102"/>
      <c r="R582" s="75"/>
      <c r="S582" s="108"/>
      <c r="T582" s="75"/>
      <c r="U582" s="32"/>
      <c r="V582" s="75"/>
      <c r="W582" s="32"/>
      <c r="X582" s="75"/>
      <c r="Y582" s="32"/>
      <c r="Z582" s="75"/>
      <c r="AA582" s="32"/>
      <c r="AB582" s="32"/>
      <c r="AC582" s="32"/>
      <c r="AD582" s="32"/>
      <c r="AE582" s="32"/>
    </row>
    <row r="583" spans="1:31" ht="15">
      <c r="A583" s="78">
        <v>580</v>
      </c>
      <c r="B583" s="80" t="s">
        <v>270</v>
      </c>
      <c r="C583" s="80" t="s">
        <v>999</v>
      </c>
      <c r="D583" s="75">
        <v>190</v>
      </c>
      <c r="E583" s="75">
        <v>275</v>
      </c>
      <c r="F583" s="75">
        <v>162</v>
      </c>
      <c r="G583" s="32">
        <v>155</v>
      </c>
      <c r="H583" s="75">
        <v>173</v>
      </c>
      <c r="I583" s="75"/>
      <c r="J583" s="75"/>
      <c r="K583" s="32"/>
      <c r="L583" s="75"/>
      <c r="M583" s="75"/>
      <c r="N583" s="75"/>
      <c r="O583" s="151"/>
      <c r="P583" s="147"/>
      <c r="Q583" s="102"/>
      <c r="R583" s="75"/>
      <c r="S583" s="108"/>
      <c r="T583" s="75"/>
      <c r="U583" s="32"/>
      <c r="V583" s="75"/>
      <c r="W583" s="32"/>
      <c r="X583" s="75"/>
      <c r="Y583" s="32"/>
      <c r="Z583" s="75"/>
      <c r="AA583" s="32"/>
      <c r="AB583" s="32"/>
      <c r="AC583" s="32"/>
      <c r="AD583" s="32"/>
      <c r="AE583" s="32"/>
    </row>
    <row r="584" spans="1:31" ht="15">
      <c r="A584" s="78">
        <v>581</v>
      </c>
      <c r="B584" s="80" t="s">
        <v>271</v>
      </c>
      <c r="C584" s="80" t="s">
        <v>999</v>
      </c>
      <c r="D584" s="75">
        <v>152</v>
      </c>
      <c r="E584" s="75">
        <v>265</v>
      </c>
      <c r="F584" s="75">
        <v>184</v>
      </c>
      <c r="G584" s="32">
        <v>166</v>
      </c>
      <c r="H584" s="75">
        <v>188</v>
      </c>
      <c r="I584" s="75"/>
      <c r="J584" s="75"/>
      <c r="K584" s="32"/>
      <c r="L584" s="75"/>
      <c r="M584" s="75"/>
      <c r="N584" s="75"/>
      <c r="O584" s="151"/>
      <c r="P584" s="147"/>
      <c r="Q584" s="102"/>
      <c r="R584" s="75"/>
      <c r="S584" s="108"/>
      <c r="T584" s="75"/>
      <c r="U584" s="32"/>
      <c r="V584" s="75"/>
      <c r="W584" s="32"/>
      <c r="X584" s="75"/>
      <c r="Y584" s="32"/>
      <c r="Z584" s="75"/>
      <c r="AA584" s="32"/>
      <c r="AB584" s="32"/>
      <c r="AC584" s="32"/>
      <c r="AD584" s="32"/>
      <c r="AE584" s="32"/>
    </row>
    <row r="585" spans="1:31" ht="15">
      <c r="A585" s="78">
        <v>582</v>
      </c>
      <c r="B585" s="80" t="s">
        <v>272</v>
      </c>
      <c r="C585" s="80" t="s">
        <v>999</v>
      </c>
      <c r="D585" s="75">
        <v>162</v>
      </c>
      <c r="E585" s="75">
        <v>209</v>
      </c>
      <c r="F585" s="75">
        <v>108</v>
      </c>
      <c r="G585" s="32">
        <v>100</v>
      </c>
      <c r="H585" s="75">
        <v>146</v>
      </c>
      <c r="I585" s="75"/>
      <c r="J585" s="75"/>
      <c r="K585" s="32"/>
      <c r="L585" s="75"/>
      <c r="M585" s="75"/>
      <c r="N585" s="75"/>
      <c r="O585" s="151"/>
      <c r="P585" s="147"/>
      <c r="Q585" s="102"/>
      <c r="R585" s="75"/>
      <c r="S585" s="108"/>
      <c r="T585" s="75"/>
      <c r="U585" s="32"/>
      <c r="V585" s="75"/>
      <c r="W585" s="32"/>
      <c r="X585" s="75"/>
      <c r="Y585" s="32"/>
      <c r="Z585" s="75"/>
      <c r="AA585" s="32"/>
      <c r="AB585" s="32"/>
      <c r="AC585" s="32"/>
      <c r="AD585" s="32"/>
      <c r="AE585" s="32"/>
    </row>
    <row r="586" spans="1:31" ht="15">
      <c r="A586" s="78">
        <v>583</v>
      </c>
      <c r="B586" s="80" t="s">
        <v>273</v>
      </c>
      <c r="C586" s="80" t="s">
        <v>999</v>
      </c>
      <c r="D586" s="75">
        <v>187</v>
      </c>
      <c r="E586" s="75">
        <v>271</v>
      </c>
      <c r="F586" s="75">
        <v>145</v>
      </c>
      <c r="G586" s="32">
        <v>151</v>
      </c>
      <c r="H586" s="75">
        <v>171</v>
      </c>
      <c r="I586" s="75"/>
      <c r="J586" s="75"/>
      <c r="K586" s="32"/>
      <c r="L586" s="75"/>
      <c r="M586" s="75"/>
      <c r="N586" s="75"/>
      <c r="O586" s="151"/>
      <c r="P586" s="147"/>
      <c r="Q586" s="102"/>
      <c r="R586" s="75"/>
      <c r="S586" s="108"/>
      <c r="T586" s="75"/>
      <c r="U586" s="32"/>
      <c r="V586" s="75"/>
      <c r="W586" s="32"/>
      <c r="X586" s="75"/>
      <c r="Y586" s="32"/>
      <c r="Z586" s="75"/>
      <c r="AA586" s="32"/>
      <c r="AB586" s="32"/>
      <c r="AC586" s="32"/>
      <c r="AD586" s="32"/>
      <c r="AE586" s="32"/>
    </row>
    <row r="587" spans="1:31" ht="15">
      <c r="A587" s="78">
        <v>584</v>
      </c>
      <c r="B587" s="80" t="s">
        <v>274</v>
      </c>
      <c r="C587" s="80" t="s">
        <v>999</v>
      </c>
      <c r="D587" s="75">
        <v>102</v>
      </c>
      <c r="E587" s="75">
        <v>176</v>
      </c>
      <c r="F587" s="75">
        <v>100</v>
      </c>
      <c r="G587" s="32">
        <v>100</v>
      </c>
      <c r="H587" s="75">
        <v>101</v>
      </c>
      <c r="I587" s="75"/>
      <c r="J587" s="75"/>
      <c r="K587" s="32"/>
      <c r="L587" s="75"/>
      <c r="M587" s="75"/>
      <c r="N587" s="75"/>
      <c r="O587" s="151"/>
      <c r="P587" s="147"/>
      <c r="Q587" s="102"/>
      <c r="R587" s="75"/>
      <c r="S587" s="108"/>
      <c r="T587" s="75"/>
      <c r="U587" s="32"/>
      <c r="V587" s="75"/>
      <c r="W587" s="32"/>
      <c r="X587" s="75"/>
      <c r="Y587" s="32"/>
      <c r="Z587" s="75"/>
      <c r="AA587" s="32"/>
      <c r="AB587" s="32"/>
      <c r="AC587" s="32"/>
      <c r="AD587" s="32"/>
      <c r="AE587" s="32"/>
    </row>
    <row r="588" spans="1:31" ht="15">
      <c r="A588" s="78">
        <v>585</v>
      </c>
      <c r="B588" s="80" t="s">
        <v>275</v>
      </c>
      <c r="C588" s="80" t="s">
        <v>999</v>
      </c>
      <c r="D588" s="75">
        <v>127</v>
      </c>
      <c r="E588" s="75">
        <v>174</v>
      </c>
      <c r="F588" s="75">
        <v>100</v>
      </c>
      <c r="G588" s="32">
        <v>100</v>
      </c>
      <c r="H588" s="75">
        <v>106</v>
      </c>
      <c r="I588" s="75"/>
      <c r="J588" s="75"/>
      <c r="K588" s="32"/>
      <c r="L588" s="75"/>
      <c r="M588" s="75"/>
      <c r="N588" s="75"/>
      <c r="O588" s="151"/>
      <c r="P588" s="147"/>
      <c r="Q588" s="102"/>
      <c r="R588" s="75"/>
      <c r="S588" s="108"/>
      <c r="T588" s="75"/>
      <c r="U588" s="32"/>
      <c r="V588" s="75"/>
      <c r="W588" s="32"/>
      <c r="X588" s="75"/>
      <c r="Y588" s="32"/>
      <c r="Z588" s="75"/>
      <c r="AA588" s="32"/>
      <c r="AB588" s="32"/>
      <c r="AC588" s="32"/>
      <c r="AD588" s="32"/>
      <c r="AE588" s="32"/>
    </row>
    <row r="589" spans="1:31" ht="15">
      <c r="A589" s="78">
        <v>586</v>
      </c>
      <c r="B589" s="80" t="s">
        <v>276</v>
      </c>
      <c r="C589" s="80" t="s">
        <v>999</v>
      </c>
      <c r="D589" s="75">
        <v>188</v>
      </c>
      <c r="E589" s="75">
        <v>279</v>
      </c>
      <c r="F589" s="75">
        <v>114</v>
      </c>
      <c r="G589" s="32">
        <v>154</v>
      </c>
      <c r="H589" s="75">
        <v>166</v>
      </c>
      <c r="I589" s="75"/>
      <c r="J589" s="75"/>
      <c r="K589" s="32"/>
      <c r="L589" s="75"/>
      <c r="M589" s="75"/>
      <c r="N589" s="75"/>
      <c r="O589" s="151"/>
      <c r="P589" s="147"/>
      <c r="Q589" s="102"/>
      <c r="R589" s="75"/>
      <c r="S589" s="108"/>
      <c r="T589" s="75"/>
      <c r="U589" s="32"/>
      <c r="V589" s="75"/>
      <c r="W589" s="32"/>
      <c r="X589" s="75"/>
      <c r="Y589" s="32"/>
      <c r="Z589" s="75"/>
      <c r="AA589" s="32"/>
      <c r="AB589" s="32"/>
      <c r="AC589" s="32"/>
      <c r="AD589" s="32"/>
      <c r="AE589" s="32"/>
    </row>
    <row r="590" spans="1:31" ht="15">
      <c r="A590" s="78">
        <v>587</v>
      </c>
      <c r="B590" s="80" t="s">
        <v>277</v>
      </c>
      <c r="C590" s="80" t="s">
        <v>999</v>
      </c>
      <c r="D590" s="75">
        <v>174</v>
      </c>
      <c r="E590" s="75">
        <v>258</v>
      </c>
      <c r="F590" s="75">
        <v>129</v>
      </c>
      <c r="G590" s="32">
        <v>142</v>
      </c>
      <c r="H590" s="75">
        <v>163</v>
      </c>
      <c r="I590" s="75"/>
      <c r="J590" s="75"/>
      <c r="K590" s="32"/>
      <c r="L590" s="75"/>
      <c r="M590" s="75"/>
      <c r="N590" s="75"/>
      <c r="O590" s="151"/>
      <c r="P590" s="147"/>
      <c r="Q590" s="102"/>
      <c r="R590" s="75"/>
      <c r="S590" s="108"/>
      <c r="T590" s="75"/>
      <c r="U590" s="32"/>
      <c r="V590" s="75"/>
      <c r="W590" s="32"/>
      <c r="X590" s="75"/>
      <c r="Y590" s="32"/>
      <c r="Z590" s="75"/>
      <c r="AA590" s="32"/>
      <c r="AB590" s="32"/>
      <c r="AC590" s="32"/>
      <c r="AD590" s="32"/>
      <c r="AE590" s="32"/>
    </row>
    <row r="591" spans="1:31" ht="15">
      <c r="A591" s="78">
        <v>588</v>
      </c>
      <c r="B591" s="80" t="s">
        <v>278</v>
      </c>
      <c r="C591" s="80" t="s">
        <v>999</v>
      </c>
      <c r="D591" s="75">
        <v>100</v>
      </c>
      <c r="E591" s="75">
        <v>150</v>
      </c>
      <c r="F591" s="75">
        <v>100</v>
      </c>
      <c r="G591" s="32">
        <v>85</v>
      </c>
      <c r="H591" s="75">
        <v>112</v>
      </c>
      <c r="I591" s="75"/>
      <c r="J591" s="75"/>
      <c r="K591" s="32"/>
      <c r="L591" s="75"/>
      <c r="M591" s="75"/>
      <c r="N591" s="75"/>
      <c r="O591" s="151"/>
      <c r="P591" s="147"/>
      <c r="Q591" s="102"/>
      <c r="R591" s="75"/>
      <c r="S591" s="108"/>
      <c r="T591" s="75"/>
      <c r="U591" s="32"/>
      <c r="V591" s="75"/>
      <c r="W591" s="32"/>
      <c r="X591" s="75"/>
      <c r="Y591" s="32"/>
      <c r="Z591" s="75"/>
      <c r="AA591" s="32"/>
      <c r="AB591" s="32"/>
      <c r="AC591" s="32"/>
      <c r="AD591" s="32"/>
      <c r="AE591" s="32"/>
    </row>
    <row r="592" spans="1:31" ht="15">
      <c r="A592" s="78">
        <v>589</v>
      </c>
      <c r="B592" s="80" t="s">
        <v>279</v>
      </c>
      <c r="C592" s="80" t="s">
        <v>999</v>
      </c>
      <c r="D592" s="75">
        <v>180</v>
      </c>
      <c r="E592" s="75">
        <v>254</v>
      </c>
      <c r="F592" s="75">
        <v>153</v>
      </c>
      <c r="G592" s="32">
        <v>141</v>
      </c>
      <c r="H592" s="75">
        <v>159</v>
      </c>
      <c r="I592" s="75"/>
      <c r="J592" s="75"/>
      <c r="K592" s="32"/>
      <c r="L592" s="75"/>
      <c r="M592" s="75"/>
      <c r="N592" s="75"/>
      <c r="O592" s="151"/>
      <c r="P592" s="147"/>
      <c r="Q592" s="102"/>
      <c r="R592" s="75"/>
      <c r="S592" s="108"/>
      <c r="T592" s="75"/>
      <c r="U592" s="32"/>
      <c r="V592" s="75"/>
      <c r="W592" s="32"/>
      <c r="X592" s="75"/>
      <c r="Y592" s="32"/>
      <c r="Z592" s="75"/>
      <c r="AA592" s="32"/>
      <c r="AB592" s="32"/>
      <c r="AC592" s="32"/>
      <c r="AD592" s="32"/>
      <c r="AE592" s="32"/>
    </row>
    <row r="593" spans="1:31" ht="15">
      <c r="A593" s="78">
        <v>590</v>
      </c>
      <c r="B593" s="80" t="s">
        <v>280</v>
      </c>
      <c r="C593" s="80" t="s">
        <v>999</v>
      </c>
      <c r="D593" s="75">
        <v>127</v>
      </c>
      <c r="E593" s="75">
        <v>133</v>
      </c>
      <c r="F593" s="75">
        <v>100</v>
      </c>
      <c r="G593" s="32">
        <v>100</v>
      </c>
      <c r="H593" s="75">
        <v>100</v>
      </c>
      <c r="I593" s="75"/>
      <c r="J593" s="75"/>
      <c r="K593" s="32"/>
      <c r="L593" s="75"/>
      <c r="M593" s="75"/>
      <c r="N593" s="75"/>
      <c r="O593" s="151"/>
      <c r="P593" s="147"/>
      <c r="Q593" s="102"/>
      <c r="R593" s="75"/>
      <c r="S593" s="108"/>
      <c r="T593" s="75"/>
      <c r="U593" s="32"/>
      <c r="V593" s="75"/>
      <c r="W593" s="32"/>
      <c r="X593" s="75"/>
      <c r="Y593" s="32"/>
      <c r="Z593" s="75"/>
      <c r="AA593" s="32"/>
      <c r="AB593" s="32"/>
      <c r="AC593" s="32"/>
      <c r="AD593" s="32"/>
      <c r="AE593" s="32"/>
    </row>
    <row r="594" spans="1:31" ht="15">
      <c r="A594" s="78">
        <v>591</v>
      </c>
      <c r="B594" s="80" t="s">
        <v>281</v>
      </c>
      <c r="C594" s="80" t="s">
        <v>999</v>
      </c>
      <c r="D594" s="75">
        <v>116</v>
      </c>
      <c r="E594" s="75">
        <v>151</v>
      </c>
      <c r="F594" s="75">
        <v>100</v>
      </c>
      <c r="G594" s="32">
        <v>100</v>
      </c>
      <c r="H594" s="75">
        <v>125</v>
      </c>
      <c r="I594" s="75"/>
      <c r="J594" s="75"/>
      <c r="K594" s="32"/>
      <c r="L594" s="75"/>
      <c r="M594" s="75"/>
      <c r="N594" s="75"/>
      <c r="O594" s="151"/>
      <c r="P594" s="147"/>
      <c r="Q594" s="102"/>
      <c r="R594" s="75"/>
      <c r="S594" s="108"/>
      <c r="T594" s="75"/>
      <c r="U594" s="32"/>
      <c r="V594" s="75"/>
      <c r="W594" s="32"/>
      <c r="X594" s="75"/>
      <c r="Y594" s="32"/>
      <c r="Z594" s="75"/>
      <c r="AA594" s="32"/>
      <c r="AB594" s="32"/>
      <c r="AC594" s="32"/>
      <c r="AD594" s="32"/>
      <c r="AE594" s="32"/>
    </row>
    <row r="595" spans="1:31" ht="15">
      <c r="A595" s="78">
        <v>592</v>
      </c>
      <c r="B595" s="80" t="s">
        <v>282</v>
      </c>
      <c r="C595" s="80" t="s">
        <v>999</v>
      </c>
      <c r="D595" s="75">
        <v>100</v>
      </c>
      <c r="E595" s="75">
        <v>81</v>
      </c>
      <c r="F595" s="75">
        <v>100</v>
      </c>
      <c r="G595" s="32">
        <v>70</v>
      </c>
      <c r="H595" s="75">
        <v>121</v>
      </c>
      <c r="I595" s="75"/>
      <c r="J595" s="75"/>
      <c r="K595" s="32"/>
      <c r="L595" s="75"/>
      <c r="M595" s="75"/>
      <c r="N595" s="75"/>
      <c r="O595" s="151"/>
      <c r="P595" s="147"/>
      <c r="Q595" s="102"/>
      <c r="R595" s="75"/>
      <c r="S595" s="108"/>
      <c r="T595" s="75"/>
      <c r="U595" s="32"/>
      <c r="V595" s="75"/>
      <c r="W595" s="32"/>
      <c r="X595" s="75"/>
      <c r="Y595" s="32"/>
      <c r="Z595" s="75"/>
      <c r="AA595" s="32"/>
      <c r="AB595" s="32"/>
      <c r="AC595" s="32"/>
      <c r="AD595" s="32"/>
      <c r="AE595" s="32"/>
    </row>
    <row r="596" spans="1:31" ht="15">
      <c r="A596" s="78">
        <v>593</v>
      </c>
      <c r="B596" s="80" t="s">
        <v>283</v>
      </c>
      <c r="C596" s="80" t="s">
        <v>999</v>
      </c>
      <c r="D596" s="75">
        <v>156</v>
      </c>
      <c r="E596" s="75">
        <v>243</v>
      </c>
      <c r="F596" s="75">
        <v>181</v>
      </c>
      <c r="G596" s="32">
        <v>119</v>
      </c>
      <c r="H596" s="75">
        <v>154</v>
      </c>
      <c r="I596" s="75"/>
      <c r="J596" s="75"/>
      <c r="K596" s="32"/>
      <c r="L596" s="75"/>
      <c r="M596" s="75"/>
      <c r="N596" s="75"/>
      <c r="O596" s="151"/>
      <c r="P596" s="147"/>
      <c r="Q596" s="102"/>
      <c r="R596" s="75"/>
      <c r="S596" s="108"/>
      <c r="T596" s="75"/>
      <c r="U596" s="32"/>
      <c r="V596" s="75"/>
      <c r="W596" s="32"/>
      <c r="X596" s="75"/>
      <c r="Y596" s="32"/>
      <c r="Z596" s="75"/>
      <c r="AA596" s="32"/>
      <c r="AB596" s="32"/>
      <c r="AC596" s="32"/>
      <c r="AD596" s="32"/>
      <c r="AE596" s="32"/>
    </row>
    <row r="597" spans="1:31" ht="15">
      <c r="A597" s="78">
        <v>594</v>
      </c>
      <c r="B597" s="80" t="s">
        <v>284</v>
      </c>
      <c r="C597" s="80" t="s">
        <v>999</v>
      </c>
      <c r="D597" s="75">
        <v>100</v>
      </c>
      <c r="E597" s="75">
        <v>102</v>
      </c>
      <c r="F597" s="75">
        <v>100</v>
      </c>
      <c r="G597" s="32">
        <v>85</v>
      </c>
      <c r="H597" s="75">
        <v>101</v>
      </c>
      <c r="I597" s="75"/>
      <c r="J597" s="75"/>
      <c r="K597" s="32"/>
      <c r="L597" s="75"/>
      <c r="M597" s="75"/>
      <c r="N597" s="75"/>
      <c r="O597" s="151"/>
      <c r="P597" s="147"/>
      <c r="Q597" s="102"/>
      <c r="R597" s="75"/>
      <c r="S597" s="108"/>
      <c r="T597" s="75"/>
      <c r="U597" s="32"/>
      <c r="V597" s="75"/>
      <c r="W597" s="32"/>
      <c r="X597" s="75"/>
      <c r="Y597" s="32"/>
      <c r="Z597" s="75"/>
      <c r="AA597" s="32"/>
      <c r="AB597" s="32"/>
      <c r="AC597" s="32"/>
      <c r="AD597" s="32"/>
      <c r="AE597" s="32"/>
    </row>
    <row r="598" spans="1:31" ht="15">
      <c r="A598" s="78">
        <v>595</v>
      </c>
      <c r="B598" s="80" t="s">
        <v>285</v>
      </c>
      <c r="C598" s="80" t="s">
        <v>999</v>
      </c>
      <c r="D598" s="75">
        <v>114</v>
      </c>
      <c r="E598" s="75">
        <v>150</v>
      </c>
      <c r="F598" s="75">
        <v>100</v>
      </c>
      <c r="G598" s="32">
        <v>100</v>
      </c>
      <c r="H598" s="75">
        <v>100</v>
      </c>
      <c r="I598" s="75"/>
      <c r="J598" s="75"/>
      <c r="K598" s="32"/>
      <c r="L598" s="75"/>
      <c r="M598" s="75"/>
      <c r="N598" s="75"/>
      <c r="O598" s="151"/>
      <c r="P598" s="147"/>
      <c r="Q598" s="102"/>
      <c r="R598" s="75"/>
      <c r="S598" s="108"/>
      <c r="T598" s="75"/>
      <c r="U598" s="32"/>
      <c r="V598" s="75"/>
      <c r="W598" s="32"/>
      <c r="X598" s="75"/>
      <c r="Y598" s="32"/>
      <c r="Z598" s="75"/>
      <c r="AA598" s="32"/>
      <c r="AB598" s="32"/>
      <c r="AC598" s="32"/>
      <c r="AD598" s="32"/>
      <c r="AE598" s="32"/>
    </row>
    <row r="599" spans="1:31" ht="15">
      <c r="A599" s="78">
        <v>596</v>
      </c>
      <c r="B599" s="80" t="s">
        <v>286</v>
      </c>
      <c r="C599" s="80" t="s">
        <v>999</v>
      </c>
      <c r="D599" s="75">
        <v>197</v>
      </c>
      <c r="E599" s="75">
        <v>300</v>
      </c>
      <c r="F599" s="75">
        <v>191</v>
      </c>
      <c r="G599" s="32">
        <v>192</v>
      </c>
      <c r="H599" s="75">
        <v>200</v>
      </c>
      <c r="I599" s="75"/>
      <c r="J599" s="75"/>
      <c r="K599" s="32"/>
      <c r="L599" s="75"/>
      <c r="M599" s="75"/>
      <c r="N599" s="75"/>
      <c r="O599" s="151"/>
      <c r="P599" s="147"/>
      <c r="Q599" s="102"/>
      <c r="R599" s="75"/>
      <c r="S599" s="108"/>
      <c r="T599" s="75"/>
      <c r="U599" s="32"/>
      <c r="V599" s="75"/>
      <c r="W599" s="32"/>
      <c r="X599" s="75"/>
      <c r="Y599" s="32"/>
      <c r="Z599" s="75"/>
      <c r="AA599" s="32"/>
      <c r="AB599" s="32"/>
      <c r="AC599" s="32"/>
      <c r="AD599" s="32"/>
      <c r="AE599" s="32"/>
    </row>
    <row r="600" spans="1:31" ht="15">
      <c r="A600" s="78">
        <v>597</v>
      </c>
      <c r="B600" s="80" t="s">
        <v>287</v>
      </c>
      <c r="C600" s="80" t="s">
        <v>999</v>
      </c>
      <c r="D600" s="75">
        <v>136</v>
      </c>
      <c r="E600" s="75">
        <v>198</v>
      </c>
      <c r="F600" s="75">
        <v>148</v>
      </c>
      <c r="G600" s="32">
        <v>126</v>
      </c>
      <c r="H600" s="75">
        <v>150</v>
      </c>
      <c r="I600" s="75"/>
      <c r="J600" s="75"/>
      <c r="K600" s="32"/>
      <c r="L600" s="75"/>
      <c r="M600" s="75"/>
      <c r="N600" s="75"/>
      <c r="O600" s="151"/>
      <c r="P600" s="147"/>
      <c r="Q600" s="102"/>
      <c r="R600" s="75"/>
      <c r="S600" s="108"/>
      <c r="T600" s="75"/>
      <c r="U600" s="32"/>
      <c r="V600" s="75"/>
      <c r="W600" s="32"/>
      <c r="X600" s="75"/>
      <c r="Y600" s="32"/>
      <c r="Z600" s="75"/>
      <c r="AA600" s="32"/>
      <c r="AB600" s="32"/>
      <c r="AC600" s="32"/>
      <c r="AD600" s="32"/>
      <c r="AE600" s="32"/>
    </row>
    <row r="601" spans="1:31" ht="15.75">
      <c r="A601" s="78">
        <v>598</v>
      </c>
      <c r="B601" s="17" t="s">
        <v>288</v>
      </c>
      <c r="C601" s="80" t="s">
        <v>999</v>
      </c>
      <c r="D601" s="75">
        <v>163</v>
      </c>
      <c r="E601" s="75">
        <v>228</v>
      </c>
      <c r="F601" s="75">
        <v>115</v>
      </c>
      <c r="G601" s="32">
        <v>112</v>
      </c>
      <c r="H601" s="75">
        <v>145</v>
      </c>
      <c r="I601" s="75"/>
      <c r="J601" s="75"/>
      <c r="K601" s="32"/>
      <c r="L601" s="75"/>
      <c r="M601" s="75"/>
      <c r="N601" s="75"/>
      <c r="O601" s="151"/>
      <c r="P601" s="147"/>
      <c r="Q601" s="102"/>
      <c r="R601" s="75"/>
      <c r="S601" s="108"/>
      <c r="T601" s="75"/>
      <c r="U601" s="32"/>
      <c r="V601" s="75"/>
      <c r="W601" s="32"/>
      <c r="X601" s="75"/>
      <c r="Y601" s="32"/>
      <c r="Z601" s="75"/>
      <c r="AA601" s="32"/>
      <c r="AB601" s="32"/>
      <c r="AC601" s="32"/>
      <c r="AD601" s="32"/>
      <c r="AE601" s="32"/>
    </row>
    <row r="602" spans="1:31" ht="15.75">
      <c r="A602" s="78">
        <v>599</v>
      </c>
      <c r="B602" s="79" t="s">
        <v>289</v>
      </c>
      <c r="C602" s="80" t="s">
        <v>999</v>
      </c>
      <c r="D602" s="75">
        <v>100</v>
      </c>
      <c r="E602" s="75">
        <v>97</v>
      </c>
      <c r="F602" s="75">
        <v>22</v>
      </c>
      <c r="G602" s="32">
        <v>50</v>
      </c>
      <c r="H602" s="75">
        <v>100</v>
      </c>
      <c r="I602" s="75"/>
      <c r="J602" s="75"/>
      <c r="K602" s="32"/>
      <c r="L602" s="75"/>
      <c r="M602" s="75"/>
      <c r="N602" s="75"/>
      <c r="O602" s="32"/>
      <c r="P602" s="75"/>
      <c r="Q602" s="102"/>
      <c r="R602" s="75"/>
      <c r="S602" s="108"/>
      <c r="T602" s="75"/>
      <c r="U602" s="32"/>
      <c r="V602" s="75"/>
      <c r="W602" s="32"/>
      <c r="X602" s="75"/>
      <c r="Y602" s="32"/>
      <c r="Z602" s="75"/>
      <c r="AA602" s="32"/>
      <c r="AB602" s="32"/>
      <c r="AC602" s="32"/>
      <c r="AD602" s="32"/>
      <c r="AE602" s="32"/>
    </row>
    <row r="603" spans="1:31" ht="15.75">
      <c r="A603" s="78">
        <v>600</v>
      </c>
      <c r="B603" s="79" t="s">
        <v>290</v>
      </c>
      <c r="C603" s="80" t="s">
        <v>999</v>
      </c>
      <c r="D603" s="75">
        <v>102</v>
      </c>
      <c r="E603" s="75">
        <v>89</v>
      </c>
      <c r="F603" s="75">
        <v>56</v>
      </c>
      <c r="G603" s="32">
        <v>100</v>
      </c>
      <c r="H603" s="75">
        <v>101</v>
      </c>
      <c r="I603" s="75"/>
      <c r="J603" s="75"/>
      <c r="K603" s="32"/>
      <c r="L603" s="75"/>
      <c r="M603" s="75"/>
      <c r="N603" s="75"/>
      <c r="O603" s="151"/>
      <c r="P603" s="147"/>
      <c r="Q603" s="102"/>
      <c r="R603" s="75"/>
      <c r="S603" s="108"/>
      <c r="T603" s="75"/>
      <c r="U603" s="32"/>
      <c r="V603" s="75"/>
      <c r="W603" s="32"/>
      <c r="X603" s="75"/>
      <c r="Y603" s="32"/>
      <c r="Z603" s="75"/>
      <c r="AA603" s="32"/>
      <c r="AB603" s="32"/>
      <c r="AC603" s="32"/>
      <c r="AD603" s="32"/>
      <c r="AE603" s="32"/>
    </row>
    <row r="604" spans="1:31" ht="15.75">
      <c r="A604" s="78">
        <v>601</v>
      </c>
      <c r="B604" s="79" t="s">
        <v>291</v>
      </c>
      <c r="C604" s="80" t="s">
        <v>999</v>
      </c>
      <c r="D604" s="75">
        <v>169</v>
      </c>
      <c r="E604" s="75">
        <v>203</v>
      </c>
      <c r="F604" s="75">
        <v>133</v>
      </c>
      <c r="G604" s="32">
        <v>133</v>
      </c>
      <c r="H604" s="75">
        <v>165</v>
      </c>
      <c r="I604" s="75"/>
      <c r="J604" s="75"/>
      <c r="K604" s="32"/>
      <c r="L604" s="75"/>
      <c r="M604" s="75"/>
      <c r="N604" s="75"/>
      <c r="O604" s="151"/>
      <c r="P604" s="147"/>
      <c r="Q604" s="102"/>
      <c r="R604" s="75"/>
      <c r="S604" s="108"/>
      <c r="T604" s="75"/>
      <c r="U604" s="32"/>
      <c r="V604" s="75"/>
      <c r="W604" s="32"/>
      <c r="X604" s="75"/>
      <c r="Y604" s="32"/>
      <c r="Z604" s="75"/>
      <c r="AA604" s="32"/>
      <c r="AB604" s="32"/>
      <c r="AC604" s="32"/>
      <c r="AD604" s="32"/>
      <c r="AE604" s="32"/>
    </row>
    <row r="605" spans="1:31" ht="15.75">
      <c r="A605" s="78">
        <v>602</v>
      </c>
      <c r="B605" s="79" t="s">
        <v>292</v>
      </c>
      <c r="C605" s="80" t="s">
        <v>999</v>
      </c>
      <c r="D605" s="75">
        <v>161</v>
      </c>
      <c r="E605" s="75">
        <v>243</v>
      </c>
      <c r="F605" s="75">
        <v>149</v>
      </c>
      <c r="G605" s="32">
        <v>161</v>
      </c>
      <c r="H605" s="75">
        <v>175</v>
      </c>
      <c r="I605" s="75"/>
      <c r="J605" s="75"/>
      <c r="K605" s="32"/>
      <c r="L605" s="75"/>
      <c r="M605" s="75"/>
      <c r="N605" s="75"/>
      <c r="O605" s="151"/>
      <c r="P605" s="147"/>
      <c r="Q605" s="102"/>
      <c r="R605" s="75"/>
      <c r="S605" s="108"/>
      <c r="T605" s="75"/>
      <c r="U605" s="32"/>
      <c r="V605" s="75"/>
      <c r="W605" s="32"/>
      <c r="X605" s="75"/>
      <c r="Y605" s="32"/>
      <c r="Z605" s="75"/>
      <c r="AA605" s="32"/>
      <c r="AB605" s="32"/>
      <c r="AC605" s="32"/>
      <c r="AD605" s="32"/>
      <c r="AE605" s="32"/>
    </row>
    <row r="606" spans="1:31" ht="15.75">
      <c r="A606" s="78">
        <v>603</v>
      </c>
      <c r="B606" s="79" t="s">
        <v>293</v>
      </c>
      <c r="C606" s="80" t="s">
        <v>999</v>
      </c>
      <c r="D606" s="75">
        <v>104</v>
      </c>
      <c r="E606" s="75">
        <v>97</v>
      </c>
      <c r="F606" s="75">
        <v>60</v>
      </c>
      <c r="G606" s="32">
        <v>82</v>
      </c>
      <c r="H606" s="75">
        <v>101</v>
      </c>
      <c r="I606" s="75"/>
      <c r="J606" s="75"/>
      <c r="K606" s="32"/>
      <c r="L606" s="75"/>
      <c r="M606" s="75"/>
      <c r="N606" s="75"/>
      <c r="O606" s="151"/>
      <c r="P606" s="147"/>
      <c r="Q606" s="102"/>
      <c r="R606" s="75"/>
      <c r="S606" s="108"/>
      <c r="T606" s="75"/>
      <c r="U606" s="32"/>
      <c r="V606" s="75"/>
      <c r="W606" s="32"/>
      <c r="X606" s="75"/>
      <c r="Y606" s="32"/>
      <c r="Z606" s="75"/>
      <c r="AA606" s="32"/>
      <c r="AB606" s="32"/>
      <c r="AC606" s="32"/>
      <c r="AD606" s="32"/>
      <c r="AE606" s="32"/>
    </row>
    <row r="607" spans="1:31" ht="15.75">
      <c r="A607" s="78">
        <v>604</v>
      </c>
      <c r="B607" s="79" t="s">
        <v>294</v>
      </c>
      <c r="C607" s="80" t="s">
        <v>999</v>
      </c>
      <c r="D607" s="75">
        <v>200</v>
      </c>
      <c r="E607" s="75">
        <v>300</v>
      </c>
      <c r="F607" s="75">
        <v>197</v>
      </c>
      <c r="G607" s="32">
        <v>196</v>
      </c>
      <c r="H607" s="75">
        <v>197</v>
      </c>
      <c r="I607" s="75"/>
      <c r="J607" s="75"/>
      <c r="K607" s="32"/>
      <c r="L607" s="75"/>
      <c r="M607" s="75"/>
      <c r="N607" s="75"/>
      <c r="O607" s="151"/>
      <c r="P607" s="147"/>
      <c r="Q607" s="102"/>
      <c r="R607" s="75"/>
      <c r="S607" s="108"/>
      <c r="T607" s="75"/>
      <c r="U607" s="32"/>
      <c r="V607" s="75"/>
      <c r="W607" s="32"/>
      <c r="X607" s="75"/>
      <c r="Y607" s="32"/>
      <c r="Z607" s="75"/>
      <c r="AA607" s="32"/>
      <c r="AB607" s="32"/>
      <c r="AC607" s="32"/>
      <c r="AD607" s="32"/>
      <c r="AE607" s="32"/>
    </row>
    <row r="608" spans="1:31" ht="15.75">
      <c r="A608" s="78">
        <v>605</v>
      </c>
      <c r="B608" s="79" t="s">
        <v>295</v>
      </c>
      <c r="C608" s="80" t="s">
        <v>999</v>
      </c>
      <c r="D608" s="75">
        <v>140</v>
      </c>
      <c r="E608" s="75">
        <v>98</v>
      </c>
      <c r="F608" s="75">
        <v>100</v>
      </c>
      <c r="G608" s="32">
        <v>100</v>
      </c>
      <c r="H608" s="75">
        <v>101</v>
      </c>
      <c r="I608" s="75"/>
      <c r="J608" s="75"/>
      <c r="K608" s="32"/>
      <c r="L608" s="75"/>
      <c r="M608" s="75"/>
      <c r="N608" s="75"/>
      <c r="O608" s="151"/>
      <c r="P608" s="147"/>
      <c r="Q608" s="102"/>
      <c r="R608" s="75"/>
      <c r="S608" s="108"/>
      <c r="T608" s="75"/>
      <c r="U608" s="32"/>
      <c r="V608" s="75"/>
      <c r="W608" s="32"/>
      <c r="X608" s="75"/>
      <c r="Y608" s="32"/>
      <c r="Z608" s="75"/>
      <c r="AA608" s="32"/>
      <c r="AB608" s="32"/>
      <c r="AC608" s="32"/>
      <c r="AD608" s="32"/>
      <c r="AE608" s="32"/>
    </row>
    <row r="609" spans="1:31" ht="15.75">
      <c r="A609" s="78">
        <v>606</v>
      </c>
      <c r="B609" s="79" t="s">
        <v>296</v>
      </c>
      <c r="C609" s="80" t="s">
        <v>999</v>
      </c>
      <c r="D609" s="75">
        <v>124</v>
      </c>
      <c r="E609" s="75">
        <v>154</v>
      </c>
      <c r="F609" s="75">
        <v>100</v>
      </c>
      <c r="G609" s="32">
        <v>100</v>
      </c>
      <c r="H609" s="75">
        <v>111</v>
      </c>
      <c r="I609" s="75"/>
      <c r="J609" s="75"/>
      <c r="K609" s="32"/>
      <c r="L609" s="75"/>
      <c r="M609" s="75"/>
      <c r="N609" s="75"/>
      <c r="O609" s="151"/>
      <c r="P609" s="147"/>
      <c r="Q609" s="102"/>
      <c r="R609" s="75"/>
      <c r="S609" s="108"/>
      <c r="T609" s="75"/>
      <c r="U609" s="32"/>
      <c r="V609" s="75"/>
      <c r="W609" s="32"/>
      <c r="X609" s="75"/>
      <c r="Y609" s="32"/>
      <c r="Z609" s="75"/>
      <c r="AA609" s="32"/>
      <c r="AB609" s="32"/>
      <c r="AC609" s="32"/>
      <c r="AD609" s="32"/>
      <c r="AE609" s="32"/>
    </row>
    <row r="610" spans="1:31" ht="15.75">
      <c r="A610" s="78">
        <v>607</v>
      </c>
      <c r="B610" s="79" t="s">
        <v>297</v>
      </c>
      <c r="C610" s="80" t="s">
        <v>999</v>
      </c>
      <c r="D610" s="75">
        <v>106</v>
      </c>
      <c r="E610" s="75">
        <v>152</v>
      </c>
      <c r="F610" s="75">
        <v>100</v>
      </c>
      <c r="G610" s="32">
        <v>103</v>
      </c>
      <c r="H610" s="75">
        <v>104</v>
      </c>
      <c r="I610" s="75"/>
      <c r="J610" s="75"/>
      <c r="K610" s="32"/>
      <c r="L610" s="75"/>
      <c r="M610" s="75"/>
      <c r="N610" s="75"/>
      <c r="O610" s="151"/>
      <c r="P610" s="147"/>
      <c r="Q610" s="102"/>
      <c r="R610" s="75"/>
      <c r="S610" s="108"/>
      <c r="T610" s="75"/>
      <c r="U610" s="32"/>
      <c r="V610" s="75"/>
      <c r="W610" s="32"/>
      <c r="X610" s="75"/>
      <c r="Y610" s="32"/>
      <c r="Z610" s="75"/>
      <c r="AA610" s="32"/>
      <c r="AB610" s="32"/>
      <c r="AC610" s="32"/>
      <c r="AD610" s="32"/>
      <c r="AE610" s="32"/>
    </row>
    <row r="611" spans="1:31" ht="15.75">
      <c r="A611" s="78">
        <v>608</v>
      </c>
      <c r="B611" s="79" t="s">
        <v>298</v>
      </c>
      <c r="C611" s="80" t="s">
        <v>999</v>
      </c>
      <c r="D611" s="75">
        <v>184</v>
      </c>
      <c r="E611" s="75">
        <v>258</v>
      </c>
      <c r="F611" s="75">
        <v>100</v>
      </c>
      <c r="G611" s="32">
        <v>125</v>
      </c>
      <c r="H611" s="75">
        <v>162</v>
      </c>
      <c r="I611" s="75"/>
      <c r="J611" s="75"/>
      <c r="K611" s="32"/>
      <c r="L611" s="75"/>
      <c r="M611" s="75"/>
      <c r="N611" s="75"/>
      <c r="O611" s="151"/>
      <c r="P611" s="147"/>
      <c r="Q611" s="102"/>
      <c r="R611" s="75"/>
      <c r="S611" s="108"/>
      <c r="T611" s="75"/>
      <c r="U611" s="32"/>
      <c r="V611" s="75"/>
      <c r="W611" s="32"/>
      <c r="X611" s="75"/>
      <c r="Y611" s="32"/>
      <c r="Z611" s="75"/>
      <c r="AA611" s="32"/>
      <c r="AB611" s="32"/>
      <c r="AC611" s="32"/>
      <c r="AD611" s="32"/>
      <c r="AE611" s="32"/>
    </row>
    <row r="612" spans="1:31" ht="15.75">
      <c r="A612" s="78">
        <v>609</v>
      </c>
      <c r="B612" s="79"/>
      <c r="C612" s="80" t="s">
        <v>999</v>
      </c>
      <c r="D612" s="75"/>
      <c r="E612" s="75"/>
      <c r="F612" s="75"/>
      <c r="G612" s="32"/>
      <c r="H612" s="75"/>
      <c r="I612" s="75"/>
      <c r="J612" s="75"/>
      <c r="K612" s="32"/>
      <c r="L612" s="75"/>
      <c r="M612" s="75"/>
      <c r="N612" s="75"/>
      <c r="O612" s="32"/>
      <c r="P612" s="75"/>
      <c r="Q612" s="102"/>
      <c r="R612" s="75"/>
      <c r="S612" s="108"/>
      <c r="T612" s="75"/>
      <c r="U612" s="32"/>
      <c r="V612" s="75"/>
      <c r="W612" s="32"/>
      <c r="X612" s="75"/>
      <c r="Y612" s="32"/>
      <c r="Z612" s="75"/>
      <c r="AA612" s="32"/>
      <c r="AB612" s="32"/>
      <c r="AC612" s="32"/>
      <c r="AD612" s="32"/>
      <c r="AE612" s="32"/>
    </row>
    <row r="613" spans="1:31" s="92" customFormat="1" ht="15.75">
      <c r="A613" s="93" t="s">
        <v>44</v>
      </c>
      <c r="B613" s="94" t="s">
        <v>42</v>
      </c>
      <c r="C613" s="100" t="s">
        <v>971</v>
      </c>
      <c r="D613" s="93" t="s">
        <v>1038</v>
      </c>
      <c r="E613" s="93" t="s">
        <v>1039</v>
      </c>
      <c r="F613" s="93" t="s">
        <v>1040</v>
      </c>
      <c r="G613" s="93" t="s">
        <v>406</v>
      </c>
      <c r="H613" s="93" t="s">
        <v>1034</v>
      </c>
      <c r="I613" s="93" t="s">
        <v>553</v>
      </c>
      <c r="J613" s="93" t="s">
        <v>603</v>
      </c>
      <c r="K613" s="93" t="s">
        <v>1035</v>
      </c>
      <c r="L613" s="93" t="s">
        <v>1036</v>
      </c>
      <c r="M613" s="93"/>
      <c r="N613" s="93"/>
      <c r="O613" s="93"/>
      <c r="P613" s="93"/>
      <c r="Q613" s="106"/>
      <c r="R613" s="93"/>
      <c r="S613" s="111"/>
      <c r="T613" s="93"/>
      <c r="U613" s="93"/>
      <c r="V613" s="93"/>
      <c r="W613" s="93"/>
      <c r="X613" s="87"/>
      <c r="Y613" s="93"/>
      <c r="Z613" s="87"/>
      <c r="AA613" s="93" t="s">
        <v>1006</v>
      </c>
      <c r="AB613" s="93" t="s">
        <v>1008</v>
      </c>
      <c r="AC613" s="93" t="s">
        <v>1007</v>
      </c>
      <c r="AD613" s="93" t="s">
        <v>1009</v>
      </c>
      <c r="AE613" s="93"/>
    </row>
    <row r="614" spans="1:31" s="141" customFormat="1" ht="15.75" customHeight="1">
      <c r="A614" s="138">
        <v>611</v>
      </c>
      <c r="B614" s="119" t="s">
        <v>978</v>
      </c>
      <c r="C614" s="120" t="s">
        <v>1001</v>
      </c>
      <c r="D614" s="138"/>
      <c r="E614" s="138"/>
      <c r="F614" s="138"/>
      <c r="G614" s="138"/>
      <c r="H614" s="138"/>
      <c r="I614" s="138"/>
      <c r="J614" s="138"/>
      <c r="K614" s="138"/>
      <c r="L614" s="138"/>
      <c r="M614" s="138"/>
      <c r="N614" s="138"/>
      <c r="O614" s="138"/>
      <c r="P614" s="138"/>
      <c r="Q614" s="139"/>
      <c r="R614" s="138"/>
      <c r="S614" s="140"/>
      <c r="T614" s="138"/>
      <c r="U614" s="138"/>
      <c r="V614" s="138"/>
      <c r="W614" s="138"/>
      <c r="X614" s="138"/>
      <c r="Y614" s="138"/>
      <c r="Z614" s="138"/>
      <c r="AA614" s="138"/>
      <c r="AB614" s="138"/>
      <c r="AC614" s="138"/>
      <c r="AD614" s="138"/>
      <c r="AE614" s="138"/>
    </row>
    <row r="615" spans="1:31" ht="15.75">
      <c r="A615" s="78">
        <v>612</v>
      </c>
      <c r="B615" s="79" t="s">
        <v>944</v>
      </c>
      <c r="C615" s="80" t="s">
        <v>1001</v>
      </c>
      <c r="D615" s="75">
        <v>119</v>
      </c>
      <c r="E615" s="75">
        <v>163</v>
      </c>
      <c r="F615" s="75">
        <v>100</v>
      </c>
      <c r="G615" s="32">
        <v>100</v>
      </c>
      <c r="H615" s="75"/>
      <c r="I615" s="75">
        <v>125</v>
      </c>
      <c r="J615" s="75">
        <v>143</v>
      </c>
      <c r="K615" s="32">
        <v>119</v>
      </c>
      <c r="L615" s="75">
        <v>127</v>
      </c>
      <c r="M615" s="75"/>
      <c r="N615" s="75"/>
      <c r="O615" s="151"/>
      <c r="P615" s="147"/>
      <c r="Q615" s="102"/>
      <c r="S615" s="110"/>
      <c r="T615" s="75"/>
      <c r="U615" s="75"/>
      <c r="V615" s="75"/>
      <c r="W615" s="32"/>
      <c r="X615" s="75">
        <v>8</v>
      </c>
      <c r="Y615" s="32"/>
      <c r="Z615" s="75">
        <v>36</v>
      </c>
      <c r="AA615" s="32"/>
      <c r="AB615" s="75">
        <v>21</v>
      </c>
      <c r="AC615" s="32"/>
      <c r="AD615" s="75">
        <v>26</v>
      </c>
      <c r="AE615" s="32"/>
    </row>
    <row r="616" spans="1:31" ht="15.75">
      <c r="A616" s="78">
        <v>613</v>
      </c>
      <c r="B616" s="79" t="s">
        <v>45</v>
      </c>
      <c r="C616" s="80" t="s">
        <v>1001</v>
      </c>
      <c r="D616" s="75">
        <v>154</v>
      </c>
      <c r="E616" s="75">
        <v>150</v>
      </c>
      <c r="F616" s="75">
        <v>110</v>
      </c>
      <c r="G616" s="32">
        <v>122</v>
      </c>
      <c r="H616" s="75"/>
      <c r="I616" s="75">
        <v>132</v>
      </c>
      <c r="J616" s="75">
        <v>132</v>
      </c>
      <c r="K616" s="32">
        <v>124</v>
      </c>
      <c r="L616" s="75">
        <v>138</v>
      </c>
      <c r="M616" s="75"/>
      <c r="N616" s="75"/>
      <c r="O616" s="151"/>
      <c r="P616" s="147"/>
      <c r="Q616" s="102"/>
      <c r="S616" s="110"/>
      <c r="T616" s="75"/>
      <c r="U616" s="75"/>
      <c r="V616" s="75"/>
      <c r="W616" s="32"/>
      <c r="X616" s="75">
        <v>6</v>
      </c>
      <c r="Y616" s="32"/>
      <c r="Z616" s="75">
        <v>6</v>
      </c>
      <c r="AA616" s="32"/>
      <c r="AB616" s="75">
        <v>6</v>
      </c>
      <c r="AC616" s="32"/>
      <c r="AD616" s="75">
        <v>1</v>
      </c>
      <c r="AE616" s="32"/>
    </row>
    <row r="617" spans="1:31" ht="15.75">
      <c r="A617" s="78">
        <v>614</v>
      </c>
      <c r="B617" s="79" t="s">
        <v>46</v>
      </c>
      <c r="C617" s="80" t="s">
        <v>1001</v>
      </c>
      <c r="D617" s="75">
        <v>122</v>
      </c>
      <c r="E617" s="75">
        <v>150</v>
      </c>
      <c r="F617" s="75">
        <v>101</v>
      </c>
      <c r="G617" s="32">
        <v>100</v>
      </c>
      <c r="H617" s="75"/>
      <c r="I617" s="75">
        <v>111</v>
      </c>
      <c r="J617" s="75">
        <v>127</v>
      </c>
      <c r="K617" s="32">
        <v>123</v>
      </c>
      <c r="L617" s="75">
        <v>111</v>
      </c>
      <c r="M617" s="75"/>
      <c r="N617" s="75"/>
      <c r="O617" s="151"/>
      <c r="P617" s="147"/>
      <c r="Q617" s="102"/>
      <c r="S617" s="110"/>
      <c r="T617" s="75"/>
      <c r="U617" s="75"/>
      <c r="V617" s="75"/>
      <c r="W617" s="32"/>
      <c r="X617" s="75">
        <v>20</v>
      </c>
      <c r="Y617" s="32"/>
      <c r="Z617" s="75">
        <v>6</v>
      </c>
      <c r="AA617" s="32"/>
      <c r="AB617" s="75">
        <v>32</v>
      </c>
      <c r="AC617" s="32"/>
      <c r="AD617" s="75">
        <v>34</v>
      </c>
      <c r="AE617" s="32"/>
    </row>
    <row r="618" spans="1:31" ht="15.75">
      <c r="A618" s="78">
        <v>615</v>
      </c>
      <c r="B618" s="79" t="s">
        <v>945</v>
      </c>
      <c r="C618" s="80" t="s">
        <v>1001</v>
      </c>
      <c r="D618" s="75">
        <v>200</v>
      </c>
      <c r="E618" s="75">
        <v>250</v>
      </c>
      <c r="F618" s="75">
        <v>181</v>
      </c>
      <c r="G618" s="32">
        <v>174</v>
      </c>
      <c r="H618" s="75"/>
      <c r="I618" s="75">
        <v>190</v>
      </c>
      <c r="J618" s="75">
        <v>194</v>
      </c>
      <c r="K618" s="32">
        <v>191</v>
      </c>
      <c r="L618" s="75">
        <v>191</v>
      </c>
      <c r="M618" s="75"/>
      <c r="N618" s="75"/>
      <c r="O618" s="151"/>
      <c r="P618" s="147"/>
      <c r="Q618" s="102"/>
      <c r="S618" s="110"/>
      <c r="T618" s="75"/>
      <c r="U618" s="75"/>
      <c r="V618" s="75"/>
      <c r="W618" s="32"/>
      <c r="X618" s="75">
        <v>39</v>
      </c>
      <c r="Y618" s="32"/>
      <c r="Z618" s="75">
        <v>36</v>
      </c>
      <c r="AA618" s="32"/>
      <c r="AB618" s="75">
        <v>35</v>
      </c>
      <c r="AC618" s="32"/>
      <c r="AD618" s="75">
        <v>8</v>
      </c>
      <c r="AE618" s="32"/>
    </row>
    <row r="619" spans="1:31" ht="15.75">
      <c r="A619" s="78">
        <v>616</v>
      </c>
      <c r="B619" s="79" t="s">
        <v>47</v>
      </c>
      <c r="C619" s="80" t="s">
        <v>1001</v>
      </c>
      <c r="D619" s="75">
        <v>111</v>
      </c>
      <c r="E619" s="75">
        <v>150</v>
      </c>
      <c r="F619" s="75">
        <v>188</v>
      </c>
      <c r="G619" s="32">
        <v>100</v>
      </c>
      <c r="H619" s="75"/>
      <c r="I619" s="75">
        <v>118</v>
      </c>
      <c r="J619" s="75">
        <v>151</v>
      </c>
      <c r="K619" s="32">
        <v>138</v>
      </c>
      <c r="L619" s="75">
        <v>146</v>
      </c>
      <c r="M619" s="75"/>
      <c r="N619" s="75"/>
      <c r="O619" s="151"/>
      <c r="P619" s="147"/>
      <c r="Q619" s="102"/>
      <c r="S619" s="110"/>
      <c r="T619" s="75"/>
      <c r="U619" s="75"/>
      <c r="V619" s="75"/>
      <c r="W619" s="32"/>
      <c r="X619" s="75">
        <v>16</v>
      </c>
      <c r="Y619" s="32"/>
      <c r="Z619" s="75">
        <v>26</v>
      </c>
      <c r="AA619" s="32"/>
      <c r="AB619" s="75">
        <v>18</v>
      </c>
      <c r="AC619" s="32"/>
      <c r="AD619" s="75">
        <v>22</v>
      </c>
      <c r="AE619" s="32"/>
    </row>
    <row r="620" spans="1:31" ht="15.75">
      <c r="A620" s="78">
        <v>617</v>
      </c>
      <c r="B620" s="79" t="s">
        <v>48</v>
      </c>
      <c r="C620" s="80" t="s">
        <v>1001</v>
      </c>
      <c r="D620" s="75">
        <v>198</v>
      </c>
      <c r="E620" s="75">
        <v>264</v>
      </c>
      <c r="F620" s="75">
        <v>179</v>
      </c>
      <c r="G620" s="32">
        <v>162</v>
      </c>
      <c r="H620" s="75"/>
      <c r="I620" s="75">
        <v>191</v>
      </c>
      <c r="J620" s="75">
        <v>193</v>
      </c>
      <c r="K620" s="32">
        <v>192</v>
      </c>
      <c r="L620" s="75">
        <v>194</v>
      </c>
      <c r="M620" s="75"/>
      <c r="N620" s="75"/>
      <c r="O620" s="151"/>
      <c r="P620" s="147"/>
      <c r="Q620" s="102"/>
      <c r="S620" s="110"/>
      <c r="T620" s="75"/>
      <c r="U620" s="75"/>
      <c r="V620" s="75"/>
      <c r="W620" s="32"/>
      <c r="X620" s="75">
        <v>2</v>
      </c>
      <c r="Y620" s="32"/>
      <c r="Z620" s="75">
        <v>4</v>
      </c>
      <c r="AA620" s="32"/>
      <c r="AB620" s="75">
        <v>1</v>
      </c>
      <c r="AC620" s="32"/>
      <c r="AD620" s="75">
        <v>1</v>
      </c>
      <c r="AE620" s="32"/>
    </row>
    <row r="621" spans="1:31" ht="15.75">
      <c r="A621" s="78">
        <v>618</v>
      </c>
      <c r="B621" s="79" t="s">
        <v>49</v>
      </c>
      <c r="C621" s="80" t="s">
        <v>1001</v>
      </c>
      <c r="D621" s="75">
        <v>199</v>
      </c>
      <c r="E621" s="75">
        <v>225</v>
      </c>
      <c r="F621" s="75">
        <v>151</v>
      </c>
      <c r="G621" s="32">
        <v>170</v>
      </c>
      <c r="H621" s="75"/>
      <c r="I621" s="75">
        <v>164</v>
      </c>
      <c r="J621" s="75">
        <v>190</v>
      </c>
      <c r="K621" s="32">
        <v>181</v>
      </c>
      <c r="L621" s="75">
        <v>164</v>
      </c>
      <c r="M621" s="75"/>
      <c r="N621" s="75"/>
      <c r="O621" s="151"/>
      <c r="P621" s="147"/>
      <c r="Q621" s="102"/>
      <c r="S621" s="110"/>
      <c r="T621" s="75"/>
      <c r="U621" s="75"/>
      <c r="V621" s="75"/>
      <c r="W621" s="32"/>
      <c r="X621" s="75">
        <v>25</v>
      </c>
      <c r="Y621" s="32"/>
      <c r="Z621" s="75">
        <v>1</v>
      </c>
      <c r="AA621" s="32"/>
      <c r="AB621" s="75">
        <v>6</v>
      </c>
      <c r="AC621" s="32"/>
      <c r="AD621" s="75">
        <v>8</v>
      </c>
      <c r="AE621" s="32"/>
    </row>
    <row r="622" spans="1:31" ht="15.75">
      <c r="A622" s="78">
        <v>619</v>
      </c>
      <c r="B622" s="79" t="s">
        <v>50</v>
      </c>
      <c r="C622" s="80" t="s">
        <v>1001</v>
      </c>
      <c r="D622" s="75">
        <v>163</v>
      </c>
      <c r="E622" s="75">
        <v>182</v>
      </c>
      <c r="F622" s="75">
        <v>116</v>
      </c>
      <c r="G622" s="32">
        <v>105</v>
      </c>
      <c r="H622" s="75"/>
      <c r="I622" s="75">
        <v>121</v>
      </c>
      <c r="J622" s="75">
        <v>162</v>
      </c>
      <c r="K622" s="32">
        <v>122</v>
      </c>
      <c r="L622" s="75">
        <v>130</v>
      </c>
      <c r="M622" s="75"/>
      <c r="N622" s="75"/>
      <c r="O622" s="151"/>
      <c r="P622" s="147"/>
      <c r="Q622" s="102"/>
      <c r="S622" s="110"/>
      <c r="T622" s="75"/>
      <c r="U622" s="75"/>
      <c r="V622" s="75"/>
      <c r="W622" s="32"/>
      <c r="X622" s="75">
        <v>25</v>
      </c>
      <c r="Y622" s="32"/>
      <c r="Z622" s="75">
        <v>16</v>
      </c>
      <c r="AA622" s="32"/>
      <c r="AB622" s="75">
        <v>21</v>
      </c>
      <c r="AC622" s="32"/>
      <c r="AD622" s="75">
        <v>26</v>
      </c>
      <c r="AE622" s="32"/>
    </row>
    <row r="623" spans="1:31" ht="15.75">
      <c r="A623" s="78">
        <v>620</v>
      </c>
      <c r="B623" s="79" t="s">
        <v>51</v>
      </c>
      <c r="C623" s="80" t="s">
        <v>1001</v>
      </c>
      <c r="D623" s="75">
        <v>130</v>
      </c>
      <c r="E623" s="75">
        <v>150</v>
      </c>
      <c r="F623" s="75">
        <v>114</v>
      </c>
      <c r="G623" s="32">
        <v>83</v>
      </c>
      <c r="H623" s="75"/>
      <c r="I623" s="75">
        <v>129</v>
      </c>
      <c r="J623" s="75">
        <v>129</v>
      </c>
      <c r="K623" s="32">
        <v>112</v>
      </c>
      <c r="L623" s="75">
        <v>116</v>
      </c>
      <c r="M623" s="75"/>
      <c r="N623" s="75"/>
      <c r="O623" s="151"/>
      <c r="P623" s="147"/>
      <c r="Q623" s="102"/>
      <c r="S623" s="110"/>
      <c r="T623" s="75"/>
      <c r="U623" s="75"/>
      <c r="V623" s="75"/>
      <c r="W623" s="32"/>
      <c r="X623" s="75">
        <v>16</v>
      </c>
      <c r="Y623" s="32"/>
      <c r="Z623" s="75">
        <v>16</v>
      </c>
      <c r="AA623" s="32"/>
      <c r="AB623" s="75">
        <v>21</v>
      </c>
      <c r="AC623" s="32"/>
      <c r="AD623" s="75">
        <v>26</v>
      </c>
      <c r="AE623" s="32"/>
    </row>
    <row r="624" spans="1:31" ht="15.75">
      <c r="A624" s="78">
        <v>621</v>
      </c>
      <c r="B624" s="79" t="s">
        <v>1023</v>
      </c>
      <c r="C624" s="80" t="s">
        <v>1001</v>
      </c>
      <c r="D624" s="75">
        <v>100</v>
      </c>
      <c r="E624" s="75">
        <v>150</v>
      </c>
      <c r="F624" s="75">
        <v>101</v>
      </c>
      <c r="G624" s="32">
        <v>75</v>
      </c>
      <c r="H624" s="75"/>
      <c r="I624" s="75">
        <v>105</v>
      </c>
      <c r="J624" s="75">
        <v>98</v>
      </c>
      <c r="K624" s="32">
        <v>100</v>
      </c>
      <c r="L624" s="75">
        <v>113</v>
      </c>
      <c r="M624" s="75"/>
      <c r="N624" s="75"/>
      <c r="O624" s="151"/>
      <c r="P624" s="147"/>
      <c r="Q624" s="102"/>
      <c r="S624" s="110"/>
      <c r="T624" s="75"/>
      <c r="U624" s="75"/>
      <c r="V624" s="75"/>
      <c r="W624" s="32"/>
      <c r="X624" s="75">
        <v>13</v>
      </c>
      <c r="Y624" s="32"/>
      <c r="Z624" s="75">
        <v>31</v>
      </c>
      <c r="AA624" s="32"/>
      <c r="AB624" s="75">
        <v>39</v>
      </c>
      <c r="AC624" s="32"/>
      <c r="AD624" s="75">
        <v>31</v>
      </c>
      <c r="AE624" s="32"/>
    </row>
    <row r="625" spans="1:31" ht="15.75">
      <c r="A625" s="78">
        <v>622</v>
      </c>
      <c r="B625" s="79" t="s">
        <v>52</v>
      </c>
      <c r="C625" s="80" t="s">
        <v>1001</v>
      </c>
      <c r="D625" s="75">
        <v>122</v>
      </c>
      <c r="E625" s="75">
        <v>165</v>
      </c>
      <c r="F625" s="75">
        <v>134</v>
      </c>
      <c r="G625" s="32">
        <v>100</v>
      </c>
      <c r="H625" s="75"/>
      <c r="I625" s="75">
        <v>100</v>
      </c>
      <c r="J625" s="75">
        <v>115</v>
      </c>
      <c r="K625" s="32">
        <v>103</v>
      </c>
      <c r="L625" s="75">
        <v>112</v>
      </c>
      <c r="M625" s="75"/>
      <c r="N625" s="75"/>
      <c r="O625" s="151"/>
      <c r="P625" s="147"/>
      <c r="Q625" s="102"/>
      <c r="S625" s="110"/>
      <c r="T625" s="75"/>
      <c r="U625" s="75"/>
      <c r="V625" s="75"/>
      <c r="W625" s="32"/>
      <c r="X625" s="75">
        <v>25</v>
      </c>
      <c r="Y625" s="32"/>
      <c r="Z625" s="75">
        <v>26</v>
      </c>
      <c r="AA625" s="32"/>
      <c r="AB625" s="75">
        <v>35</v>
      </c>
      <c r="AC625" s="32"/>
      <c r="AD625" s="75">
        <v>37</v>
      </c>
      <c r="AE625" s="32"/>
    </row>
    <row r="626" spans="1:31" ht="15.75">
      <c r="A626" s="78">
        <v>623</v>
      </c>
      <c r="B626" s="79" t="s">
        <v>53</v>
      </c>
      <c r="C626" s="80" t="s">
        <v>1001</v>
      </c>
      <c r="D626" s="75">
        <v>139</v>
      </c>
      <c r="E626" s="75">
        <v>169</v>
      </c>
      <c r="F626" s="75">
        <v>162</v>
      </c>
      <c r="G626" s="32">
        <v>100</v>
      </c>
      <c r="H626" s="75"/>
      <c r="I626" s="75">
        <v>107</v>
      </c>
      <c r="J626" s="75">
        <v>153</v>
      </c>
      <c r="K626" s="32">
        <v>134</v>
      </c>
      <c r="L626" s="75">
        <v>138</v>
      </c>
      <c r="M626" s="75"/>
      <c r="N626" s="75"/>
      <c r="O626" s="151"/>
      <c r="P626" s="147"/>
      <c r="Q626" s="102"/>
      <c r="S626" s="110"/>
      <c r="T626" s="75"/>
      <c r="U626" s="75"/>
      <c r="V626" s="75"/>
      <c r="W626" s="32"/>
      <c r="X626" s="75">
        <v>25</v>
      </c>
      <c r="Y626" s="32"/>
      <c r="Z626" s="75">
        <v>12</v>
      </c>
      <c r="AA626" s="32"/>
      <c r="AB626" s="75">
        <v>6</v>
      </c>
      <c r="AC626" s="32"/>
      <c r="AD626" s="75">
        <v>15</v>
      </c>
      <c r="AE626" s="32"/>
    </row>
    <row r="627" spans="1:31" ht="15.75">
      <c r="A627" s="78">
        <v>624</v>
      </c>
      <c r="B627" s="79" t="s">
        <v>946</v>
      </c>
      <c r="C627" s="80" t="s">
        <v>1001</v>
      </c>
      <c r="D627" s="75">
        <v>173</v>
      </c>
      <c r="E627" s="75">
        <v>177</v>
      </c>
      <c r="F627" s="75">
        <v>147</v>
      </c>
      <c r="G627" s="32">
        <v>104</v>
      </c>
      <c r="H627" s="75"/>
      <c r="I627" s="75">
        <v>126</v>
      </c>
      <c r="J627" s="75">
        <v>158</v>
      </c>
      <c r="K627" s="32">
        <v>156</v>
      </c>
      <c r="L627" s="75">
        <v>146</v>
      </c>
      <c r="M627" s="75"/>
      <c r="N627" s="75"/>
      <c r="O627" s="151"/>
      <c r="P627" s="147"/>
      <c r="Q627" s="102"/>
      <c r="S627" s="110"/>
      <c r="T627" s="75"/>
      <c r="U627" s="75"/>
      <c r="V627" s="75"/>
      <c r="W627" s="32"/>
      <c r="X627" s="75">
        <v>25</v>
      </c>
      <c r="Y627" s="32"/>
      <c r="Z627" s="75">
        <v>16</v>
      </c>
      <c r="AA627" s="32"/>
      <c r="AB627" s="75">
        <v>11</v>
      </c>
      <c r="AC627" s="32"/>
      <c r="AD627" s="75">
        <v>3</v>
      </c>
      <c r="AE627" s="32"/>
    </row>
    <row r="628" spans="1:31" ht="15">
      <c r="A628" s="78">
        <v>625</v>
      </c>
      <c r="B628" s="80" t="s">
        <v>54</v>
      </c>
      <c r="C628" s="80" t="s">
        <v>1001</v>
      </c>
      <c r="D628" s="75">
        <v>140</v>
      </c>
      <c r="E628" s="75">
        <v>150</v>
      </c>
      <c r="F628" s="75">
        <v>115</v>
      </c>
      <c r="G628" s="32">
        <v>138</v>
      </c>
      <c r="H628" s="75"/>
      <c r="I628" s="75">
        <v>120</v>
      </c>
      <c r="J628" s="75">
        <v>135</v>
      </c>
      <c r="K628" s="32">
        <v>117</v>
      </c>
      <c r="L628" s="75">
        <v>125</v>
      </c>
      <c r="M628" s="75"/>
      <c r="N628" s="75"/>
      <c r="O628" s="151"/>
      <c r="P628" s="147"/>
      <c r="Q628" s="102"/>
      <c r="S628" s="110"/>
      <c r="T628" s="75"/>
      <c r="U628" s="75"/>
      <c r="V628" s="75"/>
      <c r="W628" s="32"/>
      <c r="X628" s="75">
        <v>13</v>
      </c>
      <c r="Y628" s="32"/>
      <c r="Z628" s="75">
        <v>12</v>
      </c>
      <c r="AA628" s="32"/>
      <c r="AB628" s="75">
        <v>21</v>
      </c>
      <c r="AC628" s="32"/>
      <c r="AD628" s="75">
        <v>35</v>
      </c>
      <c r="AE628" s="32"/>
    </row>
    <row r="629" spans="1:31" ht="15">
      <c r="A629" s="78">
        <v>626</v>
      </c>
      <c r="B629" s="80" t="s">
        <v>55</v>
      </c>
      <c r="C629" s="80" t="s">
        <v>1001</v>
      </c>
      <c r="D629" s="75">
        <v>175</v>
      </c>
      <c r="E629" s="75">
        <v>223</v>
      </c>
      <c r="F629" s="75">
        <v>140</v>
      </c>
      <c r="G629" s="32">
        <v>119</v>
      </c>
      <c r="H629" s="75"/>
      <c r="I629" s="75">
        <v>152</v>
      </c>
      <c r="J629" s="75">
        <v>182</v>
      </c>
      <c r="K629" s="32">
        <v>178</v>
      </c>
      <c r="L629" s="75">
        <v>140</v>
      </c>
      <c r="M629" s="75"/>
      <c r="N629" s="75"/>
      <c r="O629" s="151"/>
      <c r="P629" s="147"/>
      <c r="Q629" s="102"/>
      <c r="S629" s="110"/>
      <c r="T629" s="75"/>
      <c r="U629" s="75"/>
      <c r="V629" s="75"/>
      <c r="W629" s="32"/>
      <c r="X629" s="75">
        <v>9</v>
      </c>
      <c r="Y629" s="32"/>
      <c r="Z629" s="75">
        <v>24</v>
      </c>
      <c r="AA629" s="32"/>
      <c r="AB629" s="75">
        <v>1</v>
      </c>
      <c r="AC629" s="32"/>
      <c r="AD629" s="75">
        <v>15</v>
      </c>
      <c r="AE629" s="32"/>
    </row>
    <row r="630" spans="1:31" ht="15">
      <c r="A630" s="78">
        <v>627</v>
      </c>
      <c r="B630" s="80" t="s">
        <v>947</v>
      </c>
      <c r="C630" s="80" t="s">
        <v>1001</v>
      </c>
      <c r="D630" s="75">
        <v>125</v>
      </c>
      <c r="E630" s="75">
        <v>150</v>
      </c>
      <c r="F630" s="75">
        <v>104</v>
      </c>
      <c r="G630" s="32">
        <v>100</v>
      </c>
      <c r="H630" s="75"/>
      <c r="I630" s="75">
        <v>101</v>
      </c>
      <c r="J630" s="75">
        <v>124</v>
      </c>
      <c r="K630" s="32">
        <v>109</v>
      </c>
      <c r="L630" s="75">
        <v>109</v>
      </c>
      <c r="M630" s="75"/>
      <c r="N630" s="75"/>
      <c r="O630" s="151"/>
      <c r="P630" s="147"/>
      <c r="Q630" s="102"/>
      <c r="S630" s="110"/>
      <c r="T630" s="75"/>
      <c r="U630" s="75"/>
      <c r="V630" s="75"/>
      <c r="W630" s="32"/>
      <c r="X630" s="75">
        <v>20</v>
      </c>
      <c r="Y630" s="32"/>
      <c r="Z630" s="75">
        <v>36</v>
      </c>
      <c r="AA630" s="32"/>
      <c r="AB630" s="75">
        <v>6</v>
      </c>
      <c r="AC630" s="32"/>
      <c r="AD630" s="75">
        <v>22</v>
      </c>
      <c r="AE630" s="32"/>
    </row>
    <row r="631" spans="1:31" ht="15">
      <c r="A631" s="78">
        <v>628</v>
      </c>
      <c r="B631" s="80" t="s">
        <v>56</v>
      </c>
      <c r="C631" s="80" t="s">
        <v>1001</v>
      </c>
      <c r="D631" s="75">
        <v>113</v>
      </c>
      <c r="E631" s="75">
        <v>150</v>
      </c>
      <c r="F631" s="75">
        <v>141</v>
      </c>
      <c r="G631" s="32">
        <v>67</v>
      </c>
      <c r="H631" s="75"/>
      <c r="I631" s="75">
        <v>100</v>
      </c>
      <c r="J631" s="75">
        <v>111</v>
      </c>
      <c r="K631" s="32">
        <v>146</v>
      </c>
      <c r="L631" s="75">
        <v>118</v>
      </c>
      <c r="M631" s="75"/>
      <c r="N631" s="75"/>
      <c r="O631" s="151"/>
      <c r="P631" s="147"/>
      <c r="Q631" s="102"/>
      <c r="S631" s="110"/>
      <c r="T631" s="75"/>
      <c r="U631" s="75"/>
      <c r="V631" s="75"/>
      <c r="W631" s="32"/>
      <c r="X631" s="75">
        <v>20</v>
      </c>
      <c r="Y631" s="32"/>
      <c r="Z631" s="75">
        <v>21</v>
      </c>
      <c r="AA631" s="32"/>
      <c r="AB631" s="75">
        <v>21</v>
      </c>
      <c r="AC631" s="32"/>
      <c r="AD631" s="75">
        <v>8</v>
      </c>
      <c r="AE631" s="32"/>
    </row>
    <row r="632" spans="1:31" ht="15">
      <c r="A632" s="78">
        <v>629</v>
      </c>
      <c r="B632" s="80" t="s">
        <v>57</v>
      </c>
      <c r="C632" s="80" t="s">
        <v>1001</v>
      </c>
      <c r="D632" s="75">
        <v>111</v>
      </c>
      <c r="E632" s="75">
        <v>150</v>
      </c>
      <c r="F632" s="75">
        <v>104</v>
      </c>
      <c r="G632" s="32">
        <v>63</v>
      </c>
      <c r="H632" s="75"/>
      <c r="I632" s="75">
        <v>98</v>
      </c>
      <c r="J632" s="75">
        <v>131</v>
      </c>
      <c r="K632" s="32">
        <v>124</v>
      </c>
      <c r="L632" s="75">
        <v>115</v>
      </c>
      <c r="M632" s="75"/>
      <c r="N632" s="75"/>
      <c r="O632" s="151"/>
      <c r="P632" s="147"/>
      <c r="Q632" s="102"/>
      <c r="S632" s="110"/>
      <c r="T632" s="75"/>
      <c r="U632" s="75"/>
      <c r="V632" s="75"/>
      <c r="W632" s="32"/>
      <c r="X632" s="75">
        <v>34</v>
      </c>
      <c r="Y632" s="32"/>
      <c r="Z632" s="75">
        <v>33</v>
      </c>
      <c r="AA632" s="32"/>
      <c r="AB632" s="75">
        <v>21</v>
      </c>
      <c r="AC632" s="32"/>
      <c r="AD632" s="75">
        <v>15</v>
      </c>
      <c r="AE632" s="32"/>
    </row>
    <row r="633" spans="1:31" ht="15">
      <c r="A633" s="78">
        <v>630</v>
      </c>
      <c r="B633" s="80" t="s">
        <v>948</v>
      </c>
      <c r="C633" s="80" t="s">
        <v>1001</v>
      </c>
      <c r="D633" s="75">
        <v>101</v>
      </c>
      <c r="E633" s="75">
        <v>150</v>
      </c>
      <c r="F633" s="75">
        <v>104</v>
      </c>
      <c r="G633" s="32">
        <v>64</v>
      </c>
      <c r="H633" s="75"/>
      <c r="I633" s="75">
        <v>100</v>
      </c>
      <c r="J633" s="75">
        <v>120</v>
      </c>
      <c r="K633" s="32">
        <v>124</v>
      </c>
      <c r="L633" s="75">
        <v>112</v>
      </c>
      <c r="M633" s="75"/>
      <c r="N633" s="75"/>
      <c r="O633" s="151"/>
      <c r="P633" s="147"/>
      <c r="Q633" s="102"/>
      <c r="S633" s="110"/>
      <c r="T633" s="75"/>
      <c r="U633" s="75"/>
      <c r="V633" s="75"/>
      <c r="W633" s="32"/>
      <c r="X633" s="75">
        <v>34</v>
      </c>
      <c r="Y633" s="32"/>
      <c r="Z633" s="75">
        <v>26</v>
      </c>
      <c r="AA633" s="32"/>
      <c r="AB633" s="75">
        <v>32</v>
      </c>
      <c r="AC633" s="32"/>
      <c r="AD633" s="75">
        <v>22</v>
      </c>
      <c r="AE633" s="32"/>
    </row>
    <row r="634" spans="1:31" ht="15">
      <c r="A634" s="78">
        <v>631</v>
      </c>
      <c r="B634" s="80" t="s">
        <v>949</v>
      </c>
      <c r="C634" s="80" t="s">
        <v>1001</v>
      </c>
      <c r="D634" s="75">
        <v>200</v>
      </c>
      <c r="E634" s="75">
        <v>232</v>
      </c>
      <c r="F634" s="75">
        <v>158</v>
      </c>
      <c r="G634" s="32">
        <v>163</v>
      </c>
      <c r="H634" s="75"/>
      <c r="I634" s="75">
        <v>178</v>
      </c>
      <c r="J634" s="75">
        <v>178</v>
      </c>
      <c r="K634" s="32">
        <v>188</v>
      </c>
      <c r="L634" s="75">
        <v>169</v>
      </c>
      <c r="M634" s="75"/>
      <c r="N634" s="75"/>
      <c r="O634" s="151"/>
      <c r="P634" s="147"/>
      <c r="Q634" s="102"/>
      <c r="S634" s="110"/>
      <c r="T634" s="75"/>
      <c r="U634" s="75"/>
      <c r="V634" s="75"/>
      <c r="W634" s="32"/>
      <c r="X634" s="75">
        <v>39</v>
      </c>
      <c r="Y634" s="32"/>
      <c r="Z634" s="75">
        <v>34</v>
      </c>
      <c r="AA634" s="32"/>
      <c r="AB634" s="75">
        <v>11</v>
      </c>
      <c r="AC634" s="32"/>
      <c r="AD634" s="75">
        <v>37</v>
      </c>
      <c r="AE634" s="32"/>
    </row>
    <row r="635" spans="1:31" ht="15.75">
      <c r="A635" s="78">
        <v>632</v>
      </c>
      <c r="B635" s="82" t="s">
        <v>950</v>
      </c>
      <c r="C635" s="82" t="s">
        <v>1001</v>
      </c>
      <c r="D635" s="75">
        <v>107</v>
      </c>
      <c r="E635" s="75">
        <v>150</v>
      </c>
      <c r="F635" s="75">
        <v>122</v>
      </c>
      <c r="G635" s="32">
        <v>100</v>
      </c>
      <c r="H635" s="75"/>
      <c r="I635" s="75">
        <v>100</v>
      </c>
      <c r="J635" s="75">
        <v>146</v>
      </c>
      <c r="K635" s="32">
        <v>126</v>
      </c>
      <c r="L635" s="75">
        <v>124</v>
      </c>
      <c r="M635" s="75"/>
      <c r="N635" s="75"/>
      <c r="O635" s="151"/>
      <c r="P635" s="147"/>
      <c r="Q635" s="102"/>
      <c r="S635" s="110"/>
      <c r="T635" s="75"/>
      <c r="U635" s="75"/>
      <c r="V635" s="75"/>
      <c r="W635" s="32"/>
      <c r="X635" s="75">
        <v>2</v>
      </c>
      <c r="Y635" s="32"/>
      <c r="Z635" s="75">
        <v>6</v>
      </c>
      <c r="AA635" s="32"/>
      <c r="AB635" s="75">
        <v>6</v>
      </c>
      <c r="AC635" s="32"/>
      <c r="AD635" s="75">
        <v>3</v>
      </c>
      <c r="AE635" s="32"/>
    </row>
    <row r="636" spans="1:31" ht="15.75">
      <c r="A636" s="78">
        <v>633</v>
      </c>
      <c r="B636" s="82" t="s">
        <v>58</v>
      </c>
      <c r="C636" s="82" t="s">
        <v>1001</v>
      </c>
      <c r="D636" s="75">
        <v>100</v>
      </c>
      <c r="E636" s="75">
        <v>150</v>
      </c>
      <c r="F636" s="75">
        <v>100</v>
      </c>
      <c r="G636" s="32">
        <v>47</v>
      </c>
      <c r="H636" s="75"/>
      <c r="I636" s="75">
        <v>100</v>
      </c>
      <c r="J636" s="75">
        <v>108</v>
      </c>
      <c r="K636" s="32">
        <v>102</v>
      </c>
      <c r="L636" s="75">
        <v>113</v>
      </c>
      <c r="M636" s="75"/>
      <c r="N636" s="75"/>
      <c r="O636" s="151"/>
      <c r="P636" s="147"/>
      <c r="Q636" s="102"/>
      <c r="S636" s="110"/>
      <c r="T636" s="75"/>
      <c r="U636" s="75"/>
      <c r="V636" s="75"/>
      <c r="W636" s="32"/>
      <c r="X636" s="75">
        <v>38</v>
      </c>
      <c r="Y636" s="32"/>
      <c r="Z636" s="75">
        <v>40</v>
      </c>
      <c r="AA636" s="32"/>
      <c r="AB636" s="75">
        <v>21</v>
      </c>
      <c r="AC636" s="32"/>
      <c r="AD636" s="75">
        <v>31</v>
      </c>
      <c r="AE636" s="32"/>
    </row>
    <row r="637" spans="1:31" ht="15.75">
      <c r="A637" s="78">
        <v>634</v>
      </c>
      <c r="B637" s="82" t="s">
        <v>59</v>
      </c>
      <c r="C637" s="82" t="s">
        <v>1001</v>
      </c>
      <c r="D637" s="75">
        <v>163</v>
      </c>
      <c r="E637" s="75">
        <v>174</v>
      </c>
      <c r="F637" s="75">
        <v>125</v>
      </c>
      <c r="G637" s="32">
        <v>120</v>
      </c>
      <c r="H637" s="75"/>
      <c r="I637" s="75">
        <v>138</v>
      </c>
      <c r="J637" s="75">
        <v>162</v>
      </c>
      <c r="K637" s="32">
        <v>147</v>
      </c>
      <c r="L637" s="75">
        <v>127</v>
      </c>
      <c r="M637" s="75"/>
      <c r="N637" s="75"/>
      <c r="O637" s="151"/>
      <c r="P637" s="147"/>
      <c r="Q637" s="102"/>
      <c r="S637" s="110"/>
      <c r="T637" s="75"/>
      <c r="U637" s="75"/>
      <c r="V637" s="75"/>
      <c r="W637" s="32"/>
      <c r="X637" s="75">
        <v>6</v>
      </c>
      <c r="Y637" s="32"/>
      <c r="Z637" s="75">
        <v>16</v>
      </c>
      <c r="AA637" s="32"/>
      <c r="AB637" s="75">
        <v>18</v>
      </c>
      <c r="AC637" s="32"/>
      <c r="AD637" s="75">
        <v>26</v>
      </c>
      <c r="AE637" s="32"/>
    </row>
    <row r="638" spans="1:31" ht="15.75">
      <c r="A638" s="78">
        <v>635</v>
      </c>
      <c r="B638" s="82" t="s">
        <v>60</v>
      </c>
      <c r="C638" s="82" t="s">
        <v>1001</v>
      </c>
      <c r="D638" s="75">
        <v>199</v>
      </c>
      <c r="E638" s="75">
        <v>265</v>
      </c>
      <c r="F638" s="75">
        <v>196</v>
      </c>
      <c r="G638" s="32">
        <v>192</v>
      </c>
      <c r="H638" s="75"/>
      <c r="I638" s="75">
        <v>194</v>
      </c>
      <c r="J638" s="75">
        <v>198</v>
      </c>
      <c r="K638" s="32">
        <v>196</v>
      </c>
      <c r="L638" s="75">
        <v>184</v>
      </c>
      <c r="M638" s="75"/>
      <c r="N638" s="75"/>
      <c r="O638" s="151"/>
      <c r="P638" s="147"/>
      <c r="Q638" s="102"/>
      <c r="S638" s="110"/>
      <c r="T638" s="75"/>
      <c r="U638" s="75"/>
      <c r="V638" s="75"/>
      <c r="W638" s="32"/>
      <c r="X638" s="75">
        <v>16</v>
      </c>
      <c r="Y638" s="32"/>
      <c r="Z638" s="75">
        <v>34</v>
      </c>
      <c r="AA638" s="32"/>
      <c r="AB638" s="75">
        <v>1</v>
      </c>
      <c r="AC638" s="32"/>
      <c r="AD638" s="75">
        <v>26</v>
      </c>
      <c r="AE638" s="32"/>
    </row>
    <row r="639" spans="1:31" ht="15.75">
      <c r="A639" s="78">
        <v>636</v>
      </c>
      <c r="B639" s="82" t="s">
        <v>61</v>
      </c>
      <c r="C639" s="82" t="s">
        <v>1001</v>
      </c>
      <c r="D639" s="75">
        <v>187</v>
      </c>
      <c r="E639" s="75">
        <v>234</v>
      </c>
      <c r="F639" s="75">
        <v>166</v>
      </c>
      <c r="G639" s="32">
        <v>111</v>
      </c>
      <c r="H639" s="75"/>
      <c r="I639" s="75">
        <v>151</v>
      </c>
      <c r="J639" s="75">
        <v>178</v>
      </c>
      <c r="K639" s="32">
        <v>169</v>
      </c>
      <c r="L639" s="75">
        <v>149</v>
      </c>
      <c r="M639" s="75"/>
      <c r="N639" s="75"/>
      <c r="O639" s="151"/>
      <c r="P639" s="147"/>
      <c r="Q639" s="102"/>
      <c r="S639" s="110"/>
      <c r="T639" s="75"/>
      <c r="U639" s="75"/>
      <c r="V639" s="75"/>
      <c r="W639" s="32"/>
      <c r="X639" s="75">
        <v>36</v>
      </c>
      <c r="Y639" s="32"/>
      <c r="Z639" s="75">
        <v>16</v>
      </c>
      <c r="AA639" s="32"/>
      <c r="AB639" s="75">
        <v>21</v>
      </c>
      <c r="AC639" s="32"/>
      <c r="AD639" s="75">
        <v>20</v>
      </c>
      <c r="AE639" s="32"/>
    </row>
    <row r="640" spans="1:31" ht="15.75">
      <c r="A640" s="78">
        <v>637</v>
      </c>
      <c r="B640" s="82" t="s">
        <v>62</v>
      </c>
      <c r="C640" s="82" t="s">
        <v>1001</v>
      </c>
      <c r="D640" s="75">
        <v>117</v>
      </c>
      <c r="E640" s="75">
        <v>150</v>
      </c>
      <c r="F640" s="75">
        <v>82</v>
      </c>
      <c r="G640" s="32">
        <v>61</v>
      </c>
      <c r="H640" s="75"/>
      <c r="I640" s="75">
        <v>100</v>
      </c>
      <c r="J640" s="75">
        <v>110</v>
      </c>
      <c r="K640" s="32">
        <v>106</v>
      </c>
      <c r="L640" s="75">
        <v>118</v>
      </c>
      <c r="M640" s="75"/>
      <c r="N640" s="75"/>
      <c r="O640" s="151"/>
      <c r="P640" s="147"/>
      <c r="Q640" s="102"/>
      <c r="S640" s="110"/>
      <c r="T640" s="75"/>
      <c r="U640" s="75"/>
      <c r="V640" s="75"/>
      <c r="W640" s="32"/>
      <c r="X640" s="75">
        <v>1</v>
      </c>
      <c r="Y640" s="32"/>
      <c r="Z640" s="75">
        <v>1</v>
      </c>
      <c r="AA640" s="32"/>
      <c r="AB640" s="75">
        <v>1</v>
      </c>
      <c r="AC640" s="32"/>
      <c r="AD640" s="75">
        <v>3</v>
      </c>
      <c r="AE640" s="32"/>
    </row>
    <row r="641" spans="1:31" ht="15.75">
      <c r="A641" s="78">
        <v>638</v>
      </c>
      <c r="B641" s="82" t="s">
        <v>63</v>
      </c>
      <c r="C641" s="82" t="s">
        <v>1001</v>
      </c>
      <c r="D641" s="75">
        <v>139</v>
      </c>
      <c r="E641" s="75">
        <v>164</v>
      </c>
      <c r="F641" s="75">
        <v>137</v>
      </c>
      <c r="G641" s="32">
        <v>100</v>
      </c>
      <c r="H641" s="75"/>
      <c r="I641" s="75">
        <v>120</v>
      </c>
      <c r="J641" s="75">
        <v>133</v>
      </c>
      <c r="K641" s="32">
        <v>107</v>
      </c>
      <c r="L641" s="75">
        <v>119</v>
      </c>
      <c r="M641" s="75"/>
      <c r="N641" s="75"/>
      <c r="O641" s="151"/>
      <c r="P641" s="147"/>
      <c r="Q641" s="102"/>
      <c r="S641" s="110"/>
      <c r="T641" s="75"/>
      <c r="U641" s="75"/>
      <c r="V641" s="75"/>
      <c r="W641" s="32"/>
      <c r="X641" s="75">
        <v>20</v>
      </c>
      <c r="Y641" s="32"/>
      <c r="Z641" s="75">
        <v>21</v>
      </c>
      <c r="AA641" s="32"/>
      <c r="AB641" s="75">
        <v>35</v>
      </c>
      <c r="AC641" s="32"/>
      <c r="AD641" s="75">
        <v>15</v>
      </c>
      <c r="AE641" s="32"/>
    </row>
    <row r="642" spans="1:31" ht="15.75">
      <c r="A642" s="78">
        <v>639</v>
      </c>
      <c r="B642" s="82" t="s">
        <v>951</v>
      </c>
      <c r="C642" s="82" t="s">
        <v>1001</v>
      </c>
      <c r="D642" s="75">
        <v>155</v>
      </c>
      <c r="E642" s="75">
        <v>188</v>
      </c>
      <c r="F642" s="75">
        <v>171</v>
      </c>
      <c r="G642" s="32">
        <v>105</v>
      </c>
      <c r="H642" s="75"/>
      <c r="I642" s="75">
        <v>112</v>
      </c>
      <c r="J642" s="75">
        <v>129</v>
      </c>
      <c r="K642" s="32">
        <v>159</v>
      </c>
      <c r="L642" s="75">
        <v>148</v>
      </c>
      <c r="M642" s="75"/>
      <c r="N642" s="75"/>
      <c r="O642" s="151"/>
      <c r="P642" s="147"/>
      <c r="Q642" s="102"/>
      <c r="S642" s="110"/>
      <c r="T642" s="75"/>
      <c r="U642" s="75"/>
      <c r="V642" s="75"/>
      <c r="W642" s="32"/>
      <c r="X642" s="75">
        <v>30</v>
      </c>
      <c r="Y642" s="32"/>
      <c r="Z642" s="75">
        <v>24</v>
      </c>
      <c r="AA642" s="32"/>
      <c r="AB642" s="75">
        <v>21</v>
      </c>
      <c r="AC642" s="32"/>
      <c r="AD642" s="75">
        <v>12</v>
      </c>
      <c r="AE642" s="32"/>
    </row>
    <row r="643" spans="1:31" ht="15.75">
      <c r="A643" s="78">
        <v>640</v>
      </c>
      <c r="B643" s="176" t="s">
        <v>64</v>
      </c>
      <c r="C643" s="82" t="s">
        <v>1001</v>
      </c>
      <c r="D643" s="75">
        <v>152</v>
      </c>
      <c r="E643" s="75">
        <v>194</v>
      </c>
      <c r="F643" s="75">
        <v>116</v>
      </c>
      <c r="G643" s="32">
        <v>130</v>
      </c>
      <c r="H643" s="75"/>
      <c r="I643" s="75">
        <v>140</v>
      </c>
      <c r="J643" s="75">
        <v>162</v>
      </c>
      <c r="K643" s="32">
        <v>127</v>
      </c>
      <c r="L643" s="75">
        <v>112</v>
      </c>
      <c r="M643" s="75"/>
      <c r="N643" s="75"/>
      <c r="O643" s="151"/>
      <c r="P643" s="147"/>
      <c r="Q643" s="102"/>
      <c r="S643" s="110"/>
      <c r="T643" s="75"/>
      <c r="U643" s="75"/>
      <c r="V643" s="75"/>
      <c r="W643" s="32"/>
      <c r="X643" s="75">
        <v>12</v>
      </c>
      <c r="Y643" s="32"/>
      <c r="Z643" s="75">
        <v>6</v>
      </c>
      <c r="AA643" s="32"/>
      <c r="AB643" s="75">
        <v>11</v>
      </c>
      <c r="AC643" s="32"/>
      <c r="AD643" s="75">
        <v>22</v>
      </c>
      <c r="AE643" s="32"/>
    </row>
    <row r="644" spans="1:31" ht="15.75">
      <c r="A644" s="78">
        <v>641</v>
      </c>
      <c r="B644" s="80" t="s">
        <v>65</v>
      </c>
      <c r="C644" s="82" t="s">
        <v>1001</v>
      </c>
      <c r="D644" s="75">
        <v>163</v>
      </c>
      <c r="E644" s="75">
        <v>191</v>
      </c>
      <c r="F644" s="75">
        <v>104</v>
      </c>
      <c r="G644" s="32">
        <v>113</v>
      </c>
      <c r="H644" s="75"/>
      <c r="I644" s="75">
        <v>134</v>
      </c>
      <c r="J644" s="75">
        <v>148</v>
      </c>
      <c r="K644" s="32">
        <v>143</v>
      </c>
      <c r="L644" s="75">
        <v>140</v>
      </c>
      <c r="M644" s="75"/>
      <c r="N644" s="75"/>
      <c r="O644" s="151"/>
      <c r="P644" s="147"/>
      <c r="Q644" s="102"/>
      <c r="S644" s="110"/>
      <c r="T644" s="75"/>
      <c r="U644" s="75"/>
      <c r="V644" s="75"/>
      <c r="W644" s="32"/>
      <c r="X644" s="75">
        <v>9</v>
      </c>
      <c r="Y644" s="32"/>
      <c r="Z644" s="75">
        <v>21</v>
      </c>
      <c r="AA644" s="32"/>
      <c r="AB644" s="75">
        <v>32</v>
      </c>
      <c r="AC644" s="32"/>
      <c r="AD644" s="75">
        <v>39</v>
      </c>
      <c r="AE644" s="32"/>
    </row>
    <row r="645" spans="1:31" ht="15.75">
      <c r="A645" s="78">
        <v>642</v>
      </c>
      <c r="B645" s="80" t="s">
        <v>66</v>
      </c>
      <c r="C645" s="82" t="s">
        <v>1001</v>
      </c>
      <c r="D645" s="75">
        <v>153</v>
      </c>
      <c r="E645" s="75">
        <v>180</v>
      </c>
      <c r="F645" s="75">
        <v>173</v>
      </c>
      <c r="G645" s="32">
        <v>123</v>
      </c>
      <c r="H645" s="75"/>
      <c r="I645" s="75">
        <v>118</v>
      </c>
      <c r="J645" s="75">
        <v>157</v>
      </c>
      <c r="K645" s="32">
        <v>133</v>
      </c>
      <c r="L645" s="75">
        <v>149</v>
      </c>
      <c r="M645" s="75"/>
      <c r="N645" s="75"/>
      <c r="O645" s="151"/>
      <c r="P645" s="147"/>
      <c r="Q645" s="102"/>
      <c r="S645" s="110"/>
      <c r="T645" s="75"/>
      <c r="U645" s="75"/>
      <c r="V645" s="75"/>
      <c r="W645" s="32"/>
      <c r="X645" s="75">
        <v>20</v>
      </c>
      <c r="Y645" s="32"/>
      <c r="Z645" s="75">
        <v>3</v>
      </c>
      <c r="AA645" s="32"/>
      <c r="AB645" s="75">
        <v>18</v>
      </c>
      <c r="AC645" s="32"/>
      <c r="AD645" s="75">
        <v>12</v>
      </c>
      <c r="AE645" s="32"/>
    </row>
    <row r="646" spans="1:31" ht="15.75" customHeight="1">
      <c r="A646" s="78">
        <v>643</v>
      </c>
      <c r="B646" s="80" t="s">
        <v>67</v>
      </c>
      <c r="C646" s="82" t="s">
        <v>1001</v>
      </c>
      <c r="D646" s="75">
        <v>133</v>
      </c>
      <c r="E646" s="75">
        <v>152</v>
      </c>
      <c r="F646" s="75">
        <v>100</v>
      </c>
      <c r="G646" s="32">
        <v>100</v>
      </c>
      <c r="H646" s="75"/>
      <c r="I646" s="75">
        <v>100</v>
      </c>
      <c r="J646" s="75">
        <v>144</v>
      </c>
      <c r="K646" s="32">
        <v>134</v>
      </c>
      <c r="L646" s="75">
        <v>124</v>
      </c>
      <c r="M646" s="75"/>
      <c r="N646" s="75"/>
      <c r="O646" s="151"/>
      <c r="P646" s="147"/>
      <c r="Q646" s="102"/>
      <c r="S646" s="110"/>
      <c r="T646" s="75"/>
      <c r="U646" s="75"/>
      <c r="V646" s="75"/>
      <c r="W646" s="32"/>
      <c r="X646" s="75">
        <v>16</v>
      </c>
      <c r="Y646" s="32"/>
      <c r="Z646" s="75">
        <v>4</v>
      </c>
      <c r="AA646" s="32"/>
      <c r="AB646" s="75">
        <v>15</v>
      </c>
      <c r="AC646" s="32"/>
      <c r="AD646" s="75">
        <v>6</v>
      </c>
      <c r="AE646" s="32"/>
    </row>
    <row r="647" spans="1:31" ht="15.75">
      <c r="A647" s="78">
        <v>644</v>
      </c>
      <c r="B647" s="80" t="s">
        <v>68</v>
      </c>
      <c r="C647" s="82" t="s">
        <v>1001</v>
      </c>
      <c r="D647" s="75">
        <v>117</v>
      </c>
      <c r="E647" s="75">
        <v>153</v>
      </c>
      <c r="F647" s="75">
        <v>108</v>
      </c>
      <c r="G647" s="32">
        <v>100</v>
      </c>
      <c r="H647" s="75"/>
      <c r="I647" s="75">
        <v>101</v>
      </c>
      <c r="J647" s="75">
        <v>137</v>
      </c>
      <c r="K647" s="32">
        <v>108</v>
      </c>
      <c r="L647" s="75">
        <v>117</v>
      </c>
      <c r="M647" s="75"/>
      <c r="N647" s="75"/>
      <c r="O647" s="151"/>
      <c r="P647" s="147"/>
      <c r="Q647" s="102"/>
      <c r="S647" s="110"/>
      <c r="T647" s="75"/>
      <c r="U647" s="75"/>
      <c r="V647" s="75"/>
      <c r="W647" s="32"/>
      <c r="X647" s="75">
        <v>36</v>
      </c>
      <c r="Y647" s="32"/>
      <c r="Z647" s="75">
        <v>11</v>
      </c>
      <c r="AA647" s="32"/>
      <c r="AB647" s="75">
        <v>11</v>
      </c>
      <c r="AC647" s="32"/>
      <c r="AD647" s="75">
        <v>39</v>
      </c>
      <c r="AE647" s="32"/>
    </row>
    <row r="648" spans="1:31" ht="15.75">
      <c r="A648" s="78">
        <v>645</v>
      </c>
      <c r="B648" s="80" t="s">
        <v>69</v>
      </c>
      <c r="C648" s="82" t="s">
        <v>1001</v>
      </c>
      <c r="D648" s="75">
        <v>120</v>
      </c>
      <c r="E648" s="75">
        <v>150</v>
      </c>
      <c r="F648" s="75">
        <v>101</v>
      </c>
      <c r="G648" s="32">
        <v>100</v>
      </c>
      <c r="H648" s="75"/>
      <c r="I648" s="75">
        <v>100</v>
      </c>
      <c r="J648" s="75">
        <v>114</v>
      </c>
      <c r="K648" s="32">
        <v>102</v>
      </c>
      <c r="L648" s="75">
        <v>126</v>
      </c>
      <c r="M648" s="75"/>
      <c r="N648" s="75"/>
      <c r="O648" s="151"/>
      <c r="P648" s="147"/>
      <c r="Q648" s="102"/>
      <c r="S648" s="110"/>
      <c r="T648" s="75"/>
      <c r="U648" s="75"/>
      <c r="V648" s="75"/>
      <c r="W648" s="32"/>
      <c r="X648" s="75">
        <v>30</v>
      </c>
      <c r="Y648" s="32"/>
      <c r="Z648" s="75">
        <v>26</v>
      </c>
      <c r="AA648" s="32"/>
      <c r="AB648" s="75">
        <v>21</v>
      </c>
      <c r="AC648" s="32"/>
      <c r="AD648" s="75">
        <v>35</v>
      </c>
      <c r="AE648" s="32"/>
    </row>
    <row r="649" spans="1:31" ht="15.75">
      <c r="A649" s="78">
        <v>646</v>
      </c>
      <c r="B649" s="80" t="s">
        <v>70</v>
      </c>
      <c r="C649" s="82" t="s">
        <v>1001</v>
      </c>
      <c r="D649" s="75">
        <v>153</v>
      </c>
      <c r="E649" s="75">
        <v>193</v>
      </c>
      <c r="F649" s="75">
        <v>147</v>
      </c>
      <c r="G649" s="32">
        <v>153</v>
      </c>
      <c r="H649" s="75"/>
      <c r="I649" s="75">
        <v>150</v>
      </c>
      <c r="J649" s="75">
        <v>151</v>
      </c>
      <c r="K649" s="32">
        <v>152</v>
      </c>
      <c r="L649" s="75">
        <v>165</v>
      </c>
      <c r="M649" s="75"/>
      <c r="N649" s="75"/>
      <c r="O649" s="151"/>
      <c r="P649" s="147"/>
      <c r="Q649" s="102"/>
      <c r="S649" s="110"/>
      <c r="T649" s="75"/>
      <c r="U649" s="75"/>
      <c r="V649" s="75"/>
      <c r="W649" s="32"/>
      <c r="X649" s="75">
        <v>13</v>
      </c>
      <c r="Y649" s="32"/>
      <c r="Z649" s="75">
        <v>31</v>
      </c>
      <c r="AA649" s="32"/>
      <c r="AB649" s="75">
        <v>21</v>
      </c>
      <c r="AC649" s="32"/>
      <c r="AD649" s="75">
        <v>15</v>
      </c>
      <c r="AE649" s="32"/>
    </row>
    <row r="650" spans="1:31" ht="15.75">
      <c r="A650" s="78">
        <v>647</v>
      </c>
      <c r="B650" s="80" t="s">
        <v>71</v>
      </c>
      <c r="C650" s="82" t="s">
        <v>1001</v>
      </c>
      <c r="D650" s="75">
        <v>124</v>
      </c>
      <c r="E650" s="75">
        <v>150</v>
      </c>
      <c r="F650" s="75">
        <v>100</v>
      </c>
      <c r="G650" s="32">
        <v>100</v>
      </c>
      <c r="H650" s="75"/>
      <c r="I650" s="75">
        <v>100</v>
      </c>
      <c r="J650" s="75">
        <v>115</v>
      </c>
      <c r="K650" s="32">
        <v>100</v>
      </c>
      <c r="L650" s="75">
        <v>120</v>
      </c>
      <c r="M650" s="75"/>
      <c r="N650" s="75"/>
      <c r="O650" s="151"/>
      <c r="P650" s="147"/>
      <c r="Q650" s="102"/>
      <c r="S650" s="110"/>
      <c r="T650" s="75"/>
      <c r="U650" s="75"/>
      <c r="V650" s="75"/>
      <c r="W650" s="32"/>
      <c r="X650" s="75">
        <v>11</v>
      </c>
      <c r="Y650" s="32"/>
      <c r="Z650" s="75">
        <v>12</v>
      </c>
      <c r="AA650" s="32"/>
      <c r="AB650" s="75">
        <v>15</v>
      </c>
      <c r="AC650" s="32"/>
      <c r="AD650" s="75">
        <v>20</v>
      </c>
      <c r="AE650" s="32"/>
    </row>
    <row r="651" spans="1:31" ht="15.75">
      <c r="A651" s="78">
        <v>648</v>
      </c>
      <c r="B651" s="80" t="s">
        <v>72</v>
      </c>
      <c r="C651" s="82" t="s">
        <v>1001</v>
      </c>
      <c r="D651" s="75">
        <v>158</v>
      </c>
      <c r="E651" s="75">
        <v>200</v>
      </c>
      <c r="F651" s="75">
        <v>143</v>
      </c>
      <c r="G651" s="32">
        <v>100</v>
      </c>
      <c r="H651" s="75"/>
      <c r="I651" s="75">
        <v>150</v>
      </c>
      <c r="J651" s="75">
        <v>179</v>
      </c>
      <c r="K651" s="32">
        <v>155</v>
      </c>
      <c r="L651" s="75">
        <v>152</v>
      </c>
      <c r="M651" s="75"/>
      <c r="N651" s="75"/>
      <c r="O651" s="151"/>
      <c r="P651" s="147"/>
      <c r="Q651" s="102"/>
      <c r="S651" s="110"/>
      <c r="T651" s="75"/>
      <c r="U651" s="75"/>
      <c r="V651" s="75"/>
      <c r="W651" s="32"/>
      <c r="X651" s="75">
        <v>30</v>
      </c>
      <c r="Y651" s="32"/>
      <c r="Z651" s="75">
        <v>36</v>
      </c>
      <c r="AA651" s="32"/>
      <c r="AB651" s="75">
        <v>39</v>
      </c>
      <c r="AC651" s="32"/>
      <c r="AD651" s="75">
        <v>8</v>
      </c>
      <c r="AE651" s="32"/>
    </row>
    <row r="652" spans="1:31" ht="15.75">
      <c r="A652" s="78">
        <v>649</v>
      </c>
      <c r="B652" s="80" t="s">
        <v>73</v>
      </c>
      <c r="C652" s="82" t="s">
        <v>1001</v>
      </c>
      <c r="D652" s="75">
        <v>165</v>
      </c>
      <c r="E652" s="75">
        <v>154</v>
      </c>
      <c r="F652" s="75">
        <v>147</v>
      </c>
      <c r="G652" s="32">
        <v>113</v>
      </c>
      <c r="H652" s="75"/>
      <c r="I652" s="75">
        <v>151</v>
      </c>
      <c r="J652" s="75">
        <v>172</v>
      </c>
      <c r="K652" s="32">
        <v>134</v>
      </c>
      <c r="L652" s="75">
        <v>154</v>
      </c>
      <c r="M652" s="75"/>
      <c r="N652" s="75"/>
      <c r="O652" s="151"/>
      <c r="P652" s="147"/>
      <c r="Q652" s="102"/>
      <c r="S652" s="110"/>
      <c r="T652" s="75"/>
      <c r="U652" s="75"/>
      <c r="V652" s="75"/>
      <c r="W652" s="32"/>
      <c r="X652" s="75">
        <v>4</v>
      </c>
      <c r="Y652" s="32"/>
      <c r="Z652" s="75">
        <v>15</v>
      </c>
      <c r="AA652" s="32"/>
      <c r="AB652" s="75">
        <v>15</v>
      </c>
      <c r="AC652" s="32"/>
      <c r="AD652" s="75">
        <v>12</v>
      </c>
      <c r="AE652" s="32"/>
    </row>
    <row r="653" spans="1:31" ht="15.75">
      <c r="A653" s="78">
        <v>650</v>
      </c>
      <c r="B653" s="80" t="s">
        <v>74</v>
      </c>
      <c r="C653" s="82" t="s">
        <v>1001</v>
      </c>
      <c r="D653" s="75">
        <v>169</v>
      </c>
      <c r="E653" s="75">
        <v>175</v>
      </c>
      <c r="F653" s="75">
        <v>104</v>
      </c>
      <c r="G653" s="32">
        <v>109</v>
      </c>
      <c r="H653" s="75"/>
      <c r="I653" s="75">
        <v>117</v>
      </c>
      <c r="J653" s="75">
        <v>137</v>
      </c>
      <c r="K653" s="32">
        <v>154</v>
      </c>
      <c r="L653" s="75">
        <v>135</v>
      </c>
      <c r="M653" s="75"/>
      <c r="N653" s="75"/>
      <c r="O653" s="151"/>
      <c r="P653" s="147"/>
      <c r="Q653" s="102"/>
      <c r="S653" s="110"/>
      <c r="T653" s="75"/>
      <c r="U653" s="75"/>
      <c r="V653" s="75"/>
      <c r="W653" s="32"/>
      <c r="X653" s="75">
        <v>4</v>
      </c>
      <c r="Y653" s="32"/>
      <c r="Z653" s="75">
        <v>6</v>
      </c>
      <c r="AA653" s="32"/>
      <c r="AB653" s="75">
        <v>35</v>
      </c>
      <c r="AC653" s="32"/>
      <c r="AD653" s="75">
        <v>6</v>
      </c>
      <c r="AE653" s="32"/>
    </row>
    <row r="654" spans="1:31" ht="15.75">
      <c r="A654" s="78">
        <v>651</v>
      </c>
      <c r="B654" s="80"/>
      <c r="C654" s="82" t="s">
        <v>1001</v>
      </c>
      <c r="D654" s="75"/>
      <c r="E654" s="75"/>
      <c r="F654" s="75"/>
      <c r="G654" s="32"/>
      <c r="H654" s="75"/>
      <c r="I654" s="75"/>
      <c r="J654" s="75"/>
      <c r="K654" s="32"/>
      <c r="L654" s="75"/>
      <c r="M654" s="75"/>
      <c r="N654" s="75"/>
      <c r="O654" s="32"/>
      <c r="P654" s="75"/>
      <c r="Q654" s="102"/>
      <c r="S654" s="110"/>
      <c r="T654" s="75"/>
      <c r="U654" s="75"/>
      <c r="V654" s="75"/>
      <c r="W654" s="32"/>
      <c r="X654" s="75">
        <v>30</v>
      </c>
      <c r="Y654" s="32"/>
      <c r="Z654" s="75">
        <v>26</v>
      </c>
      <c r="AA654" s="32"/>
      <c r="AB654" s="75">
        <v>1</v>
      </c>
      <c r="AC654" s="32"/>
      <c r="AD654" s="75">
        <v>31</v>
      </c>
      <c r="AE654" s="32"/>
    </row>
    <row r="655" spans="1:31" s="92" customFormat="1" ht="15">
      <c r="A655" s="93" t="s">
        <v>44</v>
      </c>
      <c r="B655" s="100" t="s">
        <v>42</v>
      </c>
      <c r="C655" s="100" t="s">
        <v>971</v>
      </c>
      <c r="D655" s="100" t="s">
        <v>1038</v>
      </c>
      <c r="E655" s="100" t="s">
        <v>1039</v>
      </c>
      <c r="F655" s="93" t="s">
        <v>1040</v>
      </c>
      <c r="G655" s="93" t="s">
        <v>406</v>
      </c>
      <c r="H655" s="93" t="s">
        <v>1034</v>
      </c>
      <c r="I655" s="93" t="s">
        <v>553</v>
      </c>
      <c r="J655" s="87" t="s">
        <v>603</v>
      </c>
      <c r="K655" s="93" t="s">
        <v>1035</v>
      </c>
      <c r="L655" s="93" t="s">
        <v>1036</v>
      </c>
      <c r="M655" s="93"/>
      <c r="N655" s="93"/>
      <c r="O655" s="93"/>
      <c r="P655" s="93"/>
      <c r="Q655" s="106"/>
      <c r="R655" s="93"/>
      <c r="S655" s="111"/>
      <c r="T655" s="93"/>
      <c r="U655" s="93"/>
      <c r="V655" s="93"/>
      <c r="W655" s="93"/>
      <c r="X655" s="93"/>
      <c r="Y655" s="93"/>
      <c r="Z655" s="93"/>
      <c r="AA655" s="93" t="s">
        <v>1006</v>
      </c>
      <c r="AB655" s="93" t="s">
        <v>1008</v>
      </c>
      <c r="AC655" s="93" t="s">
        <v>1007</v>
      </c>
      <c r="AD655" s="93" t="s">
        <v>1009</v>
      </c>
      <c r="AE655" s="93"/>
    </row>
    <row r="656" spans="1:31" s="141" customFormat="1" ht="15" customHeight="1">
      <c r="A656" s="138">
        <v>653</v>
      </c>
      <c r="B656" s="120" t="s">
        <v>1003</v>
      </c>
      <c r="C656" s="120" t="s">
        <v>1002</v>
      </c>
      <c r="D656" s="120"/>
      <c r="E656" s="120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9"/>
      <c r="R656" s="138"/>
      <c r="S656" s="140"/>
      <c r="T656" s="138"/>
      <c r="U656" s="138"/>
      <c r="V656" s="138"/>
      <c r="W656" s="138"/>
      <c r="X656" s="138"/>
      <c r="Y656" s="138"/>
      <c r="Z656" s="138"/>
      <c r="AA656" s="138"/>
      <c r="AB656" s="138"/>
      <c r="AC656" s="138"/>
      <c r="AD656" s="138"/>
      <c r="AE656" s="138"/>
    </row>
    <row r="657" spans="1:31" ht="15">
      <c r="A657" s="78">
        <v>654</v>
      </c>
      <c r="B657" s="80" t="s">
        <v>952</v>
      </c>
      <c r="C657" s="80" t="s">
        <v>1002</v>
      </c>
      <c r="D657" s="112">
        <v>135</v>
      </c>
      <c r="E657" s="112">
        <v>150</v>
      </c>
      <c r="F657" s="75">
        <v>105</v>
      </c>
      <c r="G657" s="32">
        <v>100</v>
      </c>
      <c r="H657" s="75"/>
      <c r="I657" s="75">
        <v>100</v>
      </c>
      <c r="J657" s="75">
        <v>119</v>
      </c>
      <c r="K657" s="32">
        <v>103</v>
      </c>
      <c r="L657" s="75">
        <v>107</v>
      </c>
      <c r="M657" s="75"/>
      <c r="N657" s="75"/>
      <c r="O657" s="151"/>
      <c r="P657" s="147"/>
      <c r="Q657" s="102"/>
      <c r="S657" s="110"/>
      <c r="T657" s="75"/>
      <c r="U657" s="75"/>
      <c r="V657" s="75"/>
      <c r="W657" s="32"/>
      <c r="X657" s="75">
        <v>20</v>
      </c>
      <c r="Y657" s="32"/>
      <c r="Z657" s="75">
        <v>27</v>
      </c>
      <c r="AA657" s="32"/>
      <c r="AB657" s="75">
        <v>24</v>
      </c>
      <c r="AC657" s="32"/>
      <c r="AD657" s="75">
        <v>31</v>
      </c>
      <c r="AE657" s="32"/>
    </row>
    <row r="658" spans="1:31" ht="15">
      <c r="A658" s="78">
        <v>655</v>
      </c>
      <c r="B658" s="80" t="s">
        <v>78</v>
      </c>
      <c r="C658" s="80" t="s">
        <v>1002</v>
      </c>
      <c r="D658" s="112">
        <v>131</v>
      </c>
      <c r="E658" s="112">
        <v>158</v>
      </c>
      <c r="F658" s="75">
        <v>144</v>
      </c>
      <c r="G658" s="32">
        <v>125</v>
      </c>
      <c r="H658" s="75"/>
      <c r="I658" s="75">
        <v>100</v>
      </c>
      <c r="J658" s="75">
        <v>124</v>
      </c>
      <c r="K658" s="32">
        <v>100</v>
      </c>
      <c r="L658" s="75">
        <v>109</v>
      </c>
      <c r="M658" s="75"/>
      <c r="N658" s="75"/>
      <c r="O658" s="151"/>
      <c r="P658" s="147"/>
      <c r="Q658" s="102"/>
      <c r="S658" s="110"/>
      <c r="T658" s="75"/>
      <c r="U658" s="75"/>
      <c r="V658" s="75"/>
      <c r="W658" s="32"/>
      <c r="X658" s="75">
        <v>41</v>
      </c>
      <c r="Y658" s="32"/>
      <c r="Z658" s="75">
        <v>27</v>
      </c>
      <c r="AA658" s="32"/>
      <c r="AB658" s="75">
        <v>24</v>
      </c>
      <c r="AC658" s="32"/>
      <c r="AD658" s="75">
        <v>31</v>
      </c>
      <c r="AE658" s="32"/>
    </row>
    <row r="659" spans="1:31" ht="15">
      <c r="A659" s="78">
        <v>656</v>
      </c>
      <c r="B659" s="80" t="s">
        <v>75</v>
      </c>
      <c r="C659" s="80" t="s">
        <v>1002</v>
      </c>
      <c r="D659" s="112">
        <v>100</v>
      </c>
      <c r="E659" s="112">
        <v>150</v>
      </c>
      <c r="F659" s="75">
        <v>100</v>
      </c>
      <c r="G659" s="32">
        <v>100</v>
      </c>
      <c r="H659" s="75"/>
      <c r="I659" s="75">
        <v>130</v>
      </c>
      <c r="J659" s="75">
        <v>177</v>
      </c>
      <c r="K659" s="32">
        <v>169</v>
      </c>
      <c r="L659" s="75">
        <v>160</v>
      </c>
      <c r="M659" s="75"/>
      <c r="N659" s="75"/>
      <c r="O659" s="151"/>
      <c r="P659" s="147"/>
      <c r="Q659" s="102"/>
      <c r="S659" s="110"/>
      <c r="T659" s="75"/>
      <c r="U659" s="75"/>
      <c r="V659" s="75"/>
      <c r="W659" s="32"/>
      <c r="X659" s="75">
        <v>20</v>
      </c>
      <c r="Y659" s="32"/>
      <c r="Z659" s="75">
        <v>1</v>
      </c>
      <c r="AA659" s="32"/>
      <c r="AB659" s="75">
        <v>1</v>
      </c>
      <c r="AC659" s="32"/>
      <c r="AD659" s="75">
        <v>10</v>
      </c>
      <c r="AE659" s="32"/>
    </row>
    <row r="660" spans="1:31" ht="15">
      <c r="A660" s="78">
        <v>657</v>
      </c>
      <c r="B660" s="80" t="s">
        <v>76</v>
      </c>
      <c r="C660" s="80" t="s">
        <v>1002</v>
      </c>
      <c r="D660" s="112">
        <v>103</v>
      </c>
      <c r="E660" s="112">
        <v>150</v>
      </c>
      <c r="F660" s="75">
        <v>100</v>
      </c>
      <c r="G660" s="32">
        <v>58</v>
      </c>
      <c r="H660" s="75"/>
      <c r="I660" s="75">
        <v>105</v>
      </c>
      <c r="J660" s="75">
        <v>130</v>
      </c>
      <c r="K660" s="32">
        <v>100</v>
      </c>
      <c r="L660" s="75">
        <v>133</v>
      </c>
      <c r="M660" s="75"/>
      <c r="N660" s="75"/>
      <c r="O660" s="151"/>
      <c r="P660" s="147"/>
      <c r="Q660" s="102"/>
      <c r="S660" s="110"/>
      <c r="T660" s="75"/>
      <c r="U660" s="75"/>
      <c r="V660" s="75"/>
      <c r="W660" s="32"/>
      <c r="X660" s="75">
        <v>29</v>
      </c>
      <c r="Y660" s="32"/>
      <c r="Z660" s="75">
        <v>27</v>
      </c>
      <c r="AA660" s="32"/>
      <c r="AB660" s="75">
        <v>41</v>
      </c>
      <c r="AC660" s="32"/>
      <c r="AD660" s="75">
        <v>31</v>
      </c>
      <c r="AE660" s="32"/>
    </row>
    <row r="661" spans="1:31" ht="15">
      <c r="A661" s="78">
        <v>658</v>
      </c>
      <c r="B661" s="80" t="s">
        <v>77</v>
      </c>
      <c r="C661" s="80" t="s">
        <v>1002</v>
      </c>
      <c r="D661" s="112">
        <v>188</v>
      </c>
      <c r="E661" s="112">
        <v>208</v>
      </c>
      <c r="F661" s="75">
        <v>153</v>
      </c>
      <c r="G661" s="32">
        <v>125</v>
      </c>
      <c r="H661" s="75"/>
      <c r="I661" s="75">
        <v>127</v>
      </c>
      <c r="J661" s="75">
        <v>153</v>
      </c>
      <c r="K661" s="32">
        <v>140</v>
      </c>
      <c r="L661" s="75">
        <v>146</v>
      </c>
      <c r="M661" s="75"/>
      <c r="N661" s="75"/>
      <c r="O661" s="151"/>
      <c r="P661" s="147"/>
      <c r="Q661" s="102"/>
      <c r="S661" s="110"/>
      <c r="T661" s="75"/>
      <c r="U661" s="75"/>
      <c r="V661" s="75"/>
      <c r="W661" s="32"/>
      <c r="X661" s="75">
        <v>14</v>
      </c>
      <c r="Y661" s="32"/>
      <c r="Z661" s="75">
        <v>9</v>
      </c>
      <c r="AA661" s="32"/>
      <c r="AB661" s="75">
        <v>20</v>
      </c>
      <c r="AC661" s="32"/>
      <c r="AD661" s="75">
        <v>10</v>
      </c>
      <c r="AE661" s="32"/>
    </row>
    <row r="662" spans="1:31" ht="15">
      <c r="A662" s="78">
        <v>659</v>
      </c>
      <c r="B662" s="80" t="s">
        <v>953</v>
      </c>
      <c r="C662" s="80" t="s">
        <v>1002</v>
      </c>
      <c r="D662" s="112">
        <v>100</v>
      </c>
      <c r="E662" s="112">
        <v>150</v>
      </c>
      <c r="F662" s="75">
        <v>165</v>
      </c>
      <c r="G662" s="32">
        <v>100</v>
      </c>
      <c r="H662" s="75"/>
      <c r="I662" s="75">
        <v>114</v>
      </c>
      <c r="J662" s="75">
        <v>119</v>
      </c>
      <c r="K662" s="32">
        <v>100</v>
      </c>
      <c r="L662" s="75">
        <v>115</v>
      </c>
      <c r="M662" s="75"/>
      <c r="N662" s="75"/>
      <c r="O662" s="151"/>
      <c r="P662" s="147"/>
      <c r="Q662" s="102"/>
      <c r="S662" s="110"/>
      <c r="T662" s="75"/>
      <c r="U662" s="75"/>
      <c r="V662" s="75"/>
      <c r="W662" s="32"/>
      <c r="X662" s="75">
        <v>29</v>
      </c>
      <c r="Y662" s="32"/>
      <c r="Z662" s="75">
        <v>18</v>
      </c>
      <c r="AA662" s="32"/>
      <c r="AB662" s="75">
        <v>24</v>
      </c>
      <c r="AC662" s="32"/>
      <c r="AD662" s="75">
        <v>39</v>
      </c>
      <c r="AE662" s="32"/>
    </row>
    <row r="663" spans="1:31" ht="15">
      <c r="A663" s="78">
        <v>660</v>
      </c>
      <c r="B663" s="80" t="s">
        <v>954</v>
      </c>
      <c r="C663" s="80" t="s">
        <v>1002</v>
      </c>
      <c r="D663" s="112">
        <v>190</v>
      </c>
      <c r="E663" s="112">
        <v>232</v>
      </c>
      <c r="F663" s="75">
        <v>182</v>
      </c>
      <c r="G663" s="32">
        <v>175</v>
      </c>
      <c r="H663" s="75"/>
      <c r="I663" s="75">
        <v>172</v>
      </c>
      <c r="J663" s="75">
        <v>176</v>
      </c>
      <c r="K663" s="32">
        <v>171</v>
      </c>
      <c r="L663" s="75">
        <v>187</v>
      </c>
      <c r="M663" s="75"/>
      <c r="N663" s="75"/>
      <c r="O663" s="151"/>
      <c r="P663" s="147"/>
      <c r="Q663" s="102"/>
      <c r="S663" s="110"/>
      <c r="T663" s="75"/>
      <c r="U663" s="75"/>
      <c r="V663" s="75"/>
      <c r="W663" s="32"/>
      <c r="X663" s="75">
        <v>4</v>
      </c>
      <c r="Y663" s="32"/>
      <c r="Z663" s="75">
        <v>5</v>
      </c>
      <c r="AA663" s="32"/>
      <c r="AB663" s="75">
        <v>1</v>
      </c>
      <c r="AC663" s="32"/>
      <c r="AD663" s="75">
        <v>4</v>
      </c>
      <c r="AE663" s="32"/>
    </row>
    <row r="664" spans="1:31" ht="15">
      <c r="A664" s="78">
        <v>661</v>
      </c>
      <c r="B664" s="80" t="s">
        <v>79</v>
      </c>
      <c r="C664" s="80" t="s">
        <v>1002</v>
      </c>
      <c r="D664" s="112">
        <v>126</v>
      </c>
      <c r="E664" s="112">
        <v>151</v>
      </c>
      <c r="F664" s="75">
        <v>174</v>
      </c>
      <c r="G664" s="32">
        <v>110</v>
      </c>
      <c r="H664" s="75"/>
      <c r="I664" s="75">
        <v>100</v>
      </c>
      <c r="J664" s="75">
        <v>119</v>
      </c>
      <c r="K664" s="32">
        <v>125</v>
      </c>
      <c r="L664" s="75">
        <v>131</v>
      </c>
      <c r="M664" s="75"/>
      <c r="N664" s="75"/>
      <c r="O664" s="151"/>
      <c r="P664" s="147"/>
      <c r="Q664" s="102"/>
      <c r="S664" s="110"/>
      <c r="T664" s="75"/>
      <c r="U664" s="75"/>
      <c r="V664" s="75"/>
      <c r="W664" s="32"/>
      <c r="X664" s="75">
        <v>16</v>
      </c>
      <c r="Y664" s="32"/>
      <c r="Z664" s="75">
        <v>37</v>
      </c>
      <c r="AA664" s="32"/>
      <c r="AB664" s="75">
        <v>18</v>
      </c>
      <c r="AC664" s="32"/>
      <c r="AD664" s="75">
        <v>22</v>
      </c>
      <c r="AE664" s="32"/>
    </row>
    <row r="665" spans="1:31" ht="15">
      <c r="A665" s="78">
        <v>662</v>
      </c>
      <c r="B665" s="80" t="s">
        <v>80</v>
      </c>
      <c r="C665" s="80" t="s">
        <v>1002</v>
      </c>
      <c r="D665" s="112">
        <v>102</v>
      </c>
      <c r="E665" s="112">
        <v>150</v>
      </c>
      <c r="F665" s="75">
        <v>107</v>
      </c>
      <c r="G665" s="32">
        <v>100</v>
      </c>
      <c r="H665" s="75"/>
      <c r="I665" s="75">
        <v>100</v>
      </c>
      <c r="J665" s="75">
        <v>120</v>
      </c>
      <c r="K665" s="32">
        <v>100</v>
      </c>
      <c r="L665" s="75">
        <v>111</v>
      </c>
      <c r="M665" s="75"/>
      <c r="N665" s="75"/>
      <c r="O665" s="151"/>
      <c r="P665" s="147"/>
      <c r="Q665" s="102"/>
      <c r="S665" s="110"/>
      <c r="T665" s="75"/>
      <c r="U665" s="75"/>
      <c r="V665" s="75"/>
      <c r="W665" s="32"/>
      <c r="X665" s="75">
        <v>39</v>
      </c>
      <c r="Y665" s="32"/>
      <c r="Z665" s="75">
        <v>21</v>
      </c>
      <c r="AA665" s="32"/>
      <c r="AB665" s="75">
        <v>24</v>
      </c>
      <c r="AC665" s="32"/>
      <c r="AD665" s="75">
        <v>41</v>
      </c>
      <c r="AE665" s="32"/>
    </row>
    <row r="666" spans="1:31" ht="15">
      <c r="A666" s="78">
        <v>663</v>
      </c>
      <c r="B666" s="80" t="s">
        <v>955</v>
      </c>
      <c r="C666" s="80" t="s">
        <v>1002</v>
      </c>
      <c r="D666" s="112">
        <v>172</v>
      </c>
      <c r="E666" s="112">
        <v>181</v>
      </c>
      <c r="F666" s="75">
        <v>146</v>
      </c>
      <c r="G666" s="32">
        <v>138</v>
      </c>
      <c r="H666" s="75"/>
      <c r="I666" s="75">
        <v>100</v>
      </c>
      <c r="J666" s="75">
        <v>114</v>
      </c>
      <c r="K666" s="32">
        <v>107</v>
      </c>
      <c r="L666" s="75">
        <v>115</v>
      </c>
      <c r="M666" s="75"/>
      <c r="N666" s="75"/>
      <c r="O666" s="151"/>
      <c r="P666" s="147"/>
      <c r="Q666" s="102"/>
      <c r="S666" s="110"/>
      <c r="T666" s="75"/>
      <c r="U666" s="75"/>
      <c r="V666" s="75"/>
      <c r="W666" s="32"/>
      <c r="X666" s="75">
        <v>26</v>
      </c>
      <c r="Y666" s="32"/>
      <c r="Z666" s="75">
        <v>21</v>
      </c>
      <c r="AA666" s="32"/>
      <c r="AB666" s="75">
        <v>24</v>
      </c>
      <c r="AC666" s="32"/>
      <c r="AD666" s="75">
        <v>25</v>
      </c>
      <c r="AE666" s="32"/>
    </row>
    <row r="667" spans="1:31" ht="15">
      <c r="A667" s="78">
        <v>664</v>
      </c>
      <c r="B667" s="80" t="s">
        <v>81</v>
      </c>
      <c r="C667" s="80" t="s">
        <v>1002</v>
      </c>
      <c r="D667" s="112">
        <v>153</v>
      </c>
      <c r="E667" s="112">
        <v>158</v>
      </c>
      <c r="F667" s="75">
        <v>120</v>
      </c>
      <c r="G667" s="32">
        <v>153</v>
      </c>
      <c r="H667" s="75"/>
      <c r="I667" s="75">
        <v>145</v>
      </c>
      <c r="J667" s="75">
        <v>175</v>
      </c>
      <c r="K667" s="32">
        <v>154</v>
      </c>
      <c r="L667" s="75">
        <v>141</v>
      </c>
      <c r="M667" s="75"/>
      <c r="N667" s="75"/>
      <c r="O667" s="151"/>
      <c r="P667" s="147"/>
      <c r="Q667" s="102"/>
      <c r="S667" s="110"/>
      <c r="T667" s="75"/>
      <c r="U667" s="75"/>
      <c r="V667" s="75"/>
      <c r="W667" s="32"/>
      <c r="X667" s="75">
        <v>18</v>
      </c>
      <c r="Y667" s="32"/>
      <c r="Z667" s="75">
        <v>9</v>
      </c>
      <c r="AA667" s="32"/>
      <c r="AB667" s="75">
        <v>17</v>
      </c>
      <c r="AC667" s="32"/>
      <c r="AD667" s="75">
        <v>18</v>
      </c>
      <c r="AE667" s="32"/>
    </row>
    <row r="668" spans="1:31" ht="15">
      <c r="A668" s="78">
        <v>665</v>
      </c>
      <c r="B668" s="80" t="s">
        <v>956</v>
      </c>
      <c r="C668" s="80" t="s">
        <v>1002</v>
      </c>
      <c r="D668" s="112">
        <v>114</v>
      </c>
      <c r="E668" s="112">
        <v>150</v>
      </c>
      <c r="F668" s="75">
        <v>100</v>
      </c>
      <c r="G668" s="32">
        <v>100</v>
      </c>
      <c r="H668" s="75"/>
      <c r="I668" s="75">
        <v>157</v>
      </c>
      <c r="J668" s="75">
        <v>128</v>
      </c>
      <c r="K668" s="32">
        <v>116</v>
      </c>
      <c r="L668" s="75">
        <v>139</v>
      </c>
      <c r="M668" s="75"/>
      <c r="N668" s="75"/>
      <c r="O668" s="151"/>
      <c r="P668" s="147"/>
      <c r="Q668" s="102"/>
      <c r="S668" s="110"/>
      <c r="T668" s="75"/>
      <c r="U668" s="75"/>
      <c r="V668" s="75"/>
      <c r="W668" s="32"/>
      <c r="X668" s="75">
        <v>8</v>
      </c>
      <c r="Y668" s="32"/>
      <c r="Z668" s="75">
        <v>27</v>
      </c>
      <c r="AA668" s="32"/>
      <c r="AB668" s="75">
        <v>24</v>
      </c>
      <c r="AC668" s="32"/>
      <c r="AD668" s="75">
        <v>31</v>
      </c>
      <c r="AE668" s="32"/>
    </row>
    <row r="669" spans="1:31" ht="15">
      <c r="A669" s="78">
        <v>666</v>
      </c>
      <c r="B669" s="81" t="s">
        <v>82</v>
      </c>
      <c r="C669" s="80" t="s">
        <v>1002</v>
      </c>
      <c r="D669" s="112">
        <v>168</v>
      </c>
      <c r="E669" s="112">
        <v>212</v>
      </c>
      <c r="F669" s="75">
        <v>186</v>
      </c>
      <c r="G669" s="32">
        <v>138</v>
      </c>
      <c r="H669" s="75"/>
      <c r="I669" s="75">
        <v>149</v>
      </c>
      <c r="J669" s="75">
        <v>179</v>
      </c>
      <c r="K669" s="32">
        <v>171</v>
      </c>
      <c r="L669" s="75">
        <v>161</v>
      </c>
      <c r="M669" s="75"/>
      <c r="N669" s="75"/>
      <c r="O669" s="151"/>
      <c r="P669" s="147"/>
      <c r="Q669" s="102"/>
      <c r="S669" s="110"/>
      <c r="T669" s="75"/>
      <c r="U669" s="75"/>
      <c r="V669" s="75"/>
      <c r="W669" s="32"/>
      <c r="X669" s="75">
        <v>8</v>
      </c>
      <c r="Y669" s="32"/>
      <c r="Z669" s="75">
        <v>7</v>
      </c>
      <c r="AA669" s="32"/>
      <c r="AB669" s="75">
        <v>11</v>
      </c>
      <c r="AC669" s="32"/>
      <c r="AD669" s="75">
        <v>6</v>
      </c>
      <c r="AE669" s="32"/>
    </row>
    <row r="670" spans="1:31" ht="15.75">
      <c r="A670" s="78">
        <v>667</v>
      </c>
      <c r="B670" s="79" t="s">
        <v>83</v>
      </c>
      <c r="C670" s="80" t="s">
        <v>1002</v>
      </c>
      <c r="D670" s="112">
        <v>101</v>
      </c>
      <c r="E670" s="112">
        <v>150</v>
      </c>
      <c r="F670" s="75">
        <v>100</v>
      </c>
      <c r="G670" s="32">
        <v>69</v>
      </c>
      <c r="H670" s="75"/>
      <c r="I670" s="75">
        <v>100</v>
      </c>
      <c r="J670" s="75">
        <v>129</v>
      </c>
      <c r="K670" s="32">
        <v>100</v>
      </c>
      <c r="L670" s="75">
        <v>110</v>
      </c>
      <c r="M670" s="75"/>
      <c r="N670" s="75"/>
      <c r="O670" s="151"/>
      <c r="P670" s="147"/>
      <c r="Q670" s="102"/>
      <c r="S670" s="110"/>
      <c r="T670" s="75"/>
      <c r="U670" s="75"/>
      <c r="V670" s="75"/>
      <c r="W670" s="32"/>
      <c r="X670" s="75">
        <v>10</v>
      </c>
      <c r="Y670" s="32"/>
      <c r="Z670" s="75">
        <v>27</v>
      </c>
      <c r="AA670" s="32"/>
      <c r="AB670" s="75">
        <v>24</v>
      </c>
      <c r="AC670" s="32"/>
      <c r="AD670" s="75">
        <v>31</v>
      </c>
      <c r="AE670" s="32"/>
    </row>
    <row r="671" spans="1:31" ht="15.75">
      <c r="A671" s="78">
        <v>668</v>
      </c>
      <c r="B671" s="79" t="s">
        <v>84</v>
      </c>
      <c r="C671" s="80" t="s">
        <v>1002</v>
      </c>
      <c r="D671" s="112">
        <v>103</v>
      </c>
      <c r="E671" s="112">
        <v>150</v>
      </c>
      <c r="F671" s="75">
        <v>100</v>
      </c>
      <c r="G671" s="32">
        <v>100</v>
      </c>
      <c r="H671" s="75"/>
      <c r="I671" s="75">
        <v>100</v>
      </c>
      <c r="J671" s="75">
        <v>117</v>
      </c>
      <c r="K671" s="32">
        <v>100</v>
      </c>
      <c r="L671" s="75">
        <v>111</v>
      </c>
      <c r="M671" s="75"/>
      <c r="N671" s="75"/>
      <c r="O671" s="151"/>
      <c r="P671" s="147"/>
      <c r="Q671" s="102"/>
      <c r="S671" s="110"/>
      <c r="T671" s="75"/>
      <c r="U671" s="75"/>
      <c r="V671" s="75"/>
      <c r="W671" s="32"/>
      <c r="X671" s="75">
        <v>37</v>
      </c>
      <c r="Y671" s="32"/>
      <c r="Z671" s="75">
        <v>18</v>
      </c>
      <c r="AA671" s="32"/>
      <c r="AB671" s="75">
        <v>24</v>
      </c>
      <c r="AC671" s="32"/>
      <c r="AD671" s="75">
        <v>10</v>
      </c>
      <c r="AE671" s="32"/>
    </row>
    <row r="672" spans="1:31" ht="15.75">
      <c r="A672" s="78">
        <v>669</v>
      </c>
      <c r="B672" s="79" t="s">
        <v>85</v>
      </c>
      <c r="C672" s="80" t="s">
        <v>1002</v>
      </c>
      <c r="D672" s="112">
        <v>124</v>
      </c>
      <c r="E672" s="112">
        <v>150</v>
      </c>
      <c r="F672" s="75">
        <v>100</v>
      </c>
      <c r="G672" s="32">
        <v>63</v>
      </c>
      <c r="H672" s="75"/>
      <c r="I672" s="75">
        <v>100</v>
      </c>
      <c r="J672" s="75">
        <v>122</v>
      </c>
      <c r="K672" s="32">
        <v>117</v>
      </c>
      <c r="L672" s="75">
        <v>156</v>
      </c>
      <c r="M672" s="75"/>
      <c r="N672" s="75"/>
      <c r="O672" s="151"/>
      <c r="P672" s="147"/>
      <c r="Q672" s="102"/>
      <c r="S672" s="110"/>
      <c r="T672" s="75"/>
      <c r="U672" s="75"/>
      <c r="V672" s="75"/>
      <c r="W672" s="32"/>
      <c r="X672" s="75">
        <v>34</v>
      </c>
      <c r="Y672" s="32"/>
      <c r="Z672" s="75">
        <v>21</v>
      </c>
      <c r="AA672" s="32"/>
      <c r="AB672" s="75">
        <v>24</v>
      </c>
      <c r="AC672" s="32"/>
      <c r="AD672" s="75">
        <v>25</v>
      </c>
      <c r="AE672" s="32"/>
    </row>
    <row r="673" spans="1:31" ht="15.75">
      <c r="A673" s="78">
        <v>670</v>
      </c>
      <c r="B673" s="79" t="s">
        <v>86</v>
      </c>
      <c r="C673" s="80" t="s">
        <v>1002</v>
      </c>
      <c r="D673" s="112">
        <v>118</v>
      </c>
      <c r="E673" s="112">
        <v>150</v>
      </c>
      <c r="F673" s="75">
        <v>100</v>
      </c>
      <c r="G673" s="32">
        <v>100</v>
      </c>
      <c r="H673" s="75"/>
      <c r="I673" s="75">
        <v>100</v>
      </c>
      <c r="J673" s="75">
        <v>137</v>
      </c>
      <c r="K673" s="32">
        <v>108</v>
      </c>
      <c r="L673" s="75">
        <v>121</v>
      </c>
      <c r="M673" s="75"/>
      <c r="N673" s="75"/>
      <c r="O673" s="151"/>
      <c r="P673" s="147"/>
      <c r="Q673" s="102"/>
      <c r="S673" s="110"/>
      <c r="T673" s="75"/>
      <c r="U673" s="75"/>
      <c r="V673" s="75"/>
      <c r="W673" s="32"/>
      <c r="X673" s="75">
        <v>34</v>
      </c>
      <c r="Y673" s="32"/>
      <c r="Z673" s="75">
        <v>12</v>
      </c>
      <c r="AA673" s="32"/>
      <c r="AB673" s="75">
        <v>39</v>
      </c>
      <c r="AC673" s="32"/>
      <c r="AD673" s="75">
        <v>22</v>
      </c>
      <c r="AE673" s="32"/>
    </row>
    <row r="674" spans="1:31" ht="15.75" customHeight="1">
      <c r="A674" s="78">
        <v>671</v>
      </c>
      <c r="B674" s="79" t="s">
        <v>87</v>
      </c>
      <c r="C674" s="80" t="s">
        <v>1002</v>
      </c>
      <c r="D674" s="112">
        <v>102</v>
      </c>
      <c r="E674" s="112">
        <v>150</v>
      </c>
      <c r="F674" s="75">
        <v>100</v>
      </c>
      <c r="G674" s="32">
        <v>60</v>
      </c>
      <c r="H674" s="75"/>
      <c r="I674" s="75">
        <v>98</v>
      </c>
      <c r="J674" s="75">
        <v>110</v>
      </c>
      <c r="K674" s="32">
        <v>150</v>
      </c>
      <c r="L674" s="75">
        <v>108</v>
      </c>
      <c r="M674" s="75"/>
      <c r="N674" s="75"/>
      <c r="O674" s="151"/>
      <c r="P674" s="147"/>
      <c r="Q674" s="102"/>
      <c r="S674" s="110"/>
      <c r="T674" s="75"/>
      <c r="U674" s="75"/>
      <c r="V674" s="75"/>
      <c r="W674" s="32"/>
      <c r="X674" s="75">
        <v>39</v>
      </c>
      <c r="Y674" s="32"/>
      <c r="Z674" s="75">
        <v>27</v>
      </c>
      <c r="AA674" s="32"/>
      <c r="AB674" s="75">
        <v>11</v>
      </c>
      <c r="AC674" s="32"/>
      <c r="AD674" s="75">
        <v>16</v>
      </c>
      <c r="AE674" s="32"/>
    </row>
    <row r="675" spans="1:31" ht="15.75">
      <c r="A675" s="78">
        <v>672</v>
      </c>
      <c r="B675" s="79" t="s">
        <v>90</v>
      </c>
      <c r="C675" s="80" t="s">
        <v>1002</v>
      </c>
      <c r="D675" s="112">
        <v>121</v>
      </c>
      <c r="E675" s="112">
        <v>150</v>
      </c>
      <c r="F675" s="75">
        <v>100</v>
      </c>
      <c r="G675" s="32">
        <v>63</v>
      </c>
      <c r="H675" s="75"/>
      <c r="I675" s="75">
        <v>94</v>
      </c>
      <c r="J675" s="75">
        <v>123</v>
      </c>
      <c r="K675" s="32">
        <v>100</v>
      </c>
      <c r="L675" s="75">
        <v>119</v>
      </c>
      <c r="M675" s="75"/>
      <c r="N675" s="75"/>
      <c r="O675" s="151"/>
      <c r="P675" s="147"/>
      <c r="Q675" s="102"/>
      <c r="S675" s="110"/>
      <c r="T675" s="75"/>
      <c r="U675" s="75"/>
      <c r="V675" s="75"/>
      <c r="W675" s="32"/>
      <c r="X675" s="75">
        <v>33</v>
      </c>
      <c r="Y675" s="32"/>
      <c r="Z675" s="75">
        <v>27</v>
      </c>
      <c r="AA675" s="32"/>
      <c r="AB675" s="75">
        <v>24</v>
      </c>
      <c r="AC675" s="32"/>
      <c r="AD675" s="75">
        <v>31</v>
      </c>
      <c r="AE675" s="32"/>
    </row>
    <row r="676" spans="1:31" ht="15.75">
      <c r="A676" s="78">
        <v>673</v>
      </c>
      <c r="B676" s="79" t="s">
        <v>89</v>
      </c>
      <c r="C676" s="80" t="s">
        <v>1002</v>
      </c>
      <c r="D676" s="112">
        <v>196</v>
      </c>
      <c r="E676" s="112">
        <v>203</v>
      </c>
      <c r="F676" s="75">
        <v>164</v>
      </c>
      <c r="G676" s="32">
        <v>156</v>
      </c>
      <c r="H676" s="75"/>
      <c r="I676" s="75">
        <v>165</v>
      </c>
      <c r="J676" s="75">
        <v>188</v>
      </c>
      <c r="K676" s="32">
        <v>174</v>
      </c>
      <c r="L676" s="75">
        <v>176</v>
      </c>
      <c r="M676" s="75"/>
      <c r="N676" s="75"/>
      <c r="O676" s="151"/>
      <c r="P676" s="147"/>
      <c r="Q676" s="102"/>
      <c r="S676" s="110"/>
      <c r="T676" s="75"/>
      <c r="U676" s="75"/>
      <c r="V676" s="75"/>
      <c r="W676" s="32"/>
      <c r="X676" s="75">
        <v>7</v>
      </c>
      <c r="Y676" s="32"/>
      <c r="Z676" s="75">
        <v>9</v>
      </c>
      <c r="AA676" s="32"/>
      <c r="AB676" s="75">
        <v>11</v>
      </c>
      <c r="AC676" s="32"/>
      <c r="AD676" s="75">
        <v>6</v>
      </c>
      <c r="AE676" s="32"/>
    </row>
    <row r="677" spans="1:31" ht="15.75">
      <c r="A677" s="78">
        <v>674</v>
      </c>
      <c r="B677" s="79" t="s">
        <v>88</v>
      </c>
      <c r="C677" s="80" t="s">
        <v>1002</v>
      </c>
      <c r="D677" s="112">
        <v>112</v>
      </c>
      <c r="E677" s="112">
        <v>150</v>
      </c>
      <c r="F677" s="75">
        <v>109</v>
      </c>
      <c r="G677" s="32">
        <v>53</v>
      </c>
      <c r="H677" s="75"/>
      <c r="I677" s="75">
        <v>100</v>
      </c>
      <c r="J677" s="75">
        <v>108</v>
      </c>
      <c r="K677" s="32">
        <v>101</v>
      </c>
      <c r="L677" s="75">
        <v>110</v>
      </c>
      <c r="M677" s="75"/>
      <c r="N677" s="75"/>
      <c r="O677" s="151"/>
      <c r="P677" s="147"/>
      <c r="Q677" s="102"/>
      <c r="S677" s="110"/>
      <c r="T677" s="75"/>
      <c r="U677" s="75"/>
      <c r="V677" s="75"/>
      <c r="W677" s="32"/>
      <c r="X677" s="75">
        <v>26</v>
      </c>
      <c r="Y677" s="32"/>
      <c r="Z677" s="75">
        <v>41</v>
      </c>
      <c r="AA677" s="32"/>
      <c r="AB677" s="75">
        <v>24</v>
      </c>
      <c r="AC677" s="32"/>
      <c r="AD677" s="75">
        <v>38</v>
      </c>
      <c r="AE677" s="32"/>
    </row>
    <row r="678" spans="1:31" ht="15.75">
      <c r="A678" s="78">
        <v>675</v>
      </c>
      <c r="B678" s="79" t="s">
        <v>957</v>
      </c>
      <c r="C678" s="80" t="s">
        <v>1002</v>
      </c>
      <c r="D678" s="112">
        <v>141</v>
      </c>
      <c r="E678" s="112">
        <v>150</v>
      </c>
      <c r="F678" s="75">
        <v>100</v>
      </c>
      <c r="G678" s="32">
        <v>73</v>
      </c>
      <c r="H678" s="75"/>
      <c r="I678" s="75">
        <v>100</v>
      </c>
      <c r="J678" s="75">
        <v>143</v>
      </c>
      <c r="K678" s="32">
        <v>113</v>
      </c>
      <c r="L678" s="75">
        <v>155</v>
      </c>
      <c r="M678" s="75"/>
      <c r="N678" s="75"/>
      <c r="O678" s="151"/>
      <c r="P678" s="147"/>
      <c r="Q678" s="102"/>
      <c r="S678" s="110"/>
      <c r="T678" s="75"/>
      <c r="U678" s="75"/>
      <c r="V678" s="75"/>
      <c r="W678" s="32"/>
      <c r="X678" s="75">
        <v>32</v>
      </c>
      <c r="Y678" s="32"/>
      <c r="Z678" s="75">
        <v>27</v>
      </c>
      <c r="AA678" s="32"/>
      <c r="AB678" s="75">
        <v>24</v>
      </c>
      <c r="AC678" s="32"/>
      <c r="AD678" s="75">
        <v>22</v>
      </c>
      <c r="AE678" s="32"/>
    </row>
    <row r="679" spans="1:31" ht="15.75">
      <c r="A679" s="78">
        <v>676</v>
      </c>
      <c r="B679" s="79" t="s">
        <v>91</v>
      </c>
      <c r="C679" s="80" t="s">
        <v>1002</v>
      </c>
      <c r="D679" s="112">
        <v>101</v>
      </c>
      <c r="E679" s="112">
        <v>150</v>
      </c>
      <c r="F679" s="75">
        <v>100</v>
      </c>
      <c r="G679" s="32">
        <v>100</v>
      </c>
      <c r="H679" s="75"/>
      <c r="I679" s="75">
        <v>100</v>
      </c>
      <c r="J679" s="75">
        <v>127</v>
      </c>
      <c r="K679" s="32">
        <v>100</v>
      </c>
      <c r="L679" s="75">
        <v>105</v>
      </c>
      <c r="M679" s="75"/>
      <c r="N679" s="75"/>
      <c r="O679" s="151"/>
      <c r="P679" s="147"/>
      <c r="Q679" s="102"/>
      <c r="S679" s="110"/>
      <c r="T679" s="75"/>
      <c r="U679" s="75"/>
      <c r="V679" s="75"/>
      <c r="W679" s="32"/>
      <c r="X679" s="75">
        <v>37</v>
      </c>
      <c r="Y679" s="32"/>
      <c r="Z679" s="75">
        <v>18</v>
      </c>
      <c r="AA679" s="32"/>
      <c r="AB679" s="75">
        <v>24</v>
      </c>
      <c r="AC679" s="32"/>
      <c r="AD679" s="75">
        <v>25</v>
      </c>
      <c r="AE679" s="32"/>
    </row>
    <row r="680" spans="1:31" ht="15.75" customHeight="1">
      <c r="A680" s="78">
        <v>677</v>
      </c>
      <c r="B680" s="79" t="s">
        <v>94</v>
      </c>
      <c r="C680" s="80" t="s">
        <v>1002</v>
      </c>
      <c r="D680" s="112">
        <v>114</v>
      </c>
      <c r="E680" s="112">
        <v>150</v>
      </c>
      <c r="F680" s="75">
        <v>117</v>
      </c>
      <c r="G680" s="32">
        <v>104</v>
      </c>
      <c r="H680" s="75"/>
      <c r="I680" s="75">
        <v>124</v>
      </c>
      <c r="J680" s="75">
        <v>134</v>
      </c>
      <c r="K680" s="32">
        <v>138</v>
      </c>
      <c r="L680" s="75">
        <v>154</v>
      </c>
      <c r="M680" s="75"/>
      <c r="N680" s="75"/>
      <c r="O680" s="151"/>
      <c r="P680" s="147"/>
      <c r="Q680" s="102"/>
      <c r="S680" s="110"/>
      <c r="T680" s="75"/>
      <c r="U680" s="75"/>
      <c r="V680" s="75"/>
      <c r="W680" s="32"/>
      <c r="X680" s="75">
        <v>10</v>
      </c>
      <c r="Y680" s="32"/>
      <c r="Z680" s="75">
        <v>7</v>
      </c>
      <c r="AA680" s="32"/>
      <c r="AB680" s="75">
        <v>20</v>
      </c>
      <c r="AC680" s="32"/>
      <c r="AD680" s="75">
        <v>18</v>
      </c>
      <c r="AE680" s="32"/>
    </row>
    <row r="681" spans="1:31" ht="15.75">
      <c r="A681" s="78">
        <v>678</v>
      </c>
      <c r="B681" s="79" t="s">
        <v>93</v>
      </c>
      <c r="C681" s="80" t="s">
        <v>1002</v>
      </c>
      <c r="D681" s="112">
        <v>178</v>
      </c>
      <c r="E681" s="112">
        <v>190</v>
      </c>
      <c r="F681" s="75">
        <v>164</v>
      </c>
      <c r="G681" s="32">
        <v>105</v>
      </c>
      <c r="H681" s="75"/>
      <c r="I681" s="75">
        <v>135</v>
      </c>
      <c r="J681" s="75">
        <v>154</v>
      </c>
      <c r="K681" s="32">
        <v>163</v>
      </c>
      <c r="L681" s="75">
        <v>163</v>
      </c>
      <c r="M681" s="75"/>
      <c r="N681" s="75"/>
      <c r="O681" s="151"/>
      <c r="P681" s="147"/>
      <c r="Q681" s="102"/>
      <c r="S681" s="110"/>
      <c r="T681" s="75"/>
      <c r="U681" s="75"/>
      <c r="V681" s="75"/>
      <c r="W681" s="32"/>
      <c r="X681" s="75">
        <v>10</v>
      </c>
      <c r="Y681" s="32"/>
      <c r="Z681" s="75">
        <v>12</v>
      </c>
      <c r="AA681" s="32"/>
      <c r="AB681" s="75">
        <v>11</v>
      </c>
      <c r="AC681" s="32"/>
      <c r="AD681" s="75">
        <v>21</v>
      </c>
      <c r="AE681" s="32"/>
    </row>
    <row r="682" spans="1:31" ht="15.75">
      <c r="A682" s="78">
        <v>679</v>
      </c>
      <c r="B682" s="79" t="s">
        <v>95</v>
      </c>
      <c r="C682" s="80" t="s">
        <v>1002</v>
      </c>
      <c r="D682" s="112">
        <v>198</v>
      </c>
      <c r="E682" s="112">
        <v>254</v>
      </c>
      <c r="F682" s="75">
        <v>184</v>
      </c>
      <c r="G682" s="32">
        <v>185</v>
      </c>
      <c r="H682" s="75"/>
      <c r="I682" s="75">
        <v>118</v>
      </c>
      <c r="J682" s="75">
        <v>133</v>
      </c>
      <c r="K682" s="32">
        <v>121</v>
      </c>
      <c r="L682" s="75">
        <v>159</v>
      </c>
      <c r="M682" s="75"/>
      <c r="N682" s="75"/>
      <c r="O682" s="151"/>
      <c r="P682" s="147"/>
      <c r="Q682" s="102"/>
      <c r="S682" s="110"/>
      <c r="T682" s="75"/>
      <c r="U682" s="75"/>
      <c r="V682" s="75"/>
      <c r="W682" s="32"/>
      <c r="X682" s="75">
        <v>18</v>
      </c>
      <c r="Y682" s="32"/>
      <c r="Z682" s="75">
        <v>40</v>
      </c>
      <c r="AA682" s="32"/>
      <c r="AB682" s="75">
        <v>20</v>
      </c>
      <c r="AC682" s="32"/>
      <c r="AD682" s="75">
        <v>16</v>
      </c>
      <c r="AE682" s="32"/>
    </row>
    <row r="683" spans="1:31" ht="15.75">
      <c r="A683" s="78">
        <v>680</v>
      </c>
      <c r="B683" s="79" t="s">
        <v>92</v>
      </c>
      <c r="C683" s="80" t="s">
        <v>1002</v>
      </c>
      <c r="D683" s="112">
        <v>127</v>
      </c>
      <c r="E683" s="112">
        <v>161</v>
      </c>
      <c r="F683" s="75">
        <v>118</v>
      </c>
      <c r="G683" s="32">
        <v>100</v>
      </c>
      <c r="H683" s="75"/>
      <c r="I683" s="75">
        <v>178</v>
      </c>
      <c r="J683" s="75">
        <v>198</v>
      </c>
      <c r="K683" s="32">
        <v>194</v>
      </c>
      <c r="L683" s="75">
        <v>188</v>
      </c>
      <c r="M683" s="75"/>
      <c r="N683" s="75"/>
      <c r="O683" s="151"/>
      <c r="P683" s="147"/>
      <c r="Q683" s="102"/>
      <c r="S683" s="110"/>
      <c r="T683" s="75"/>
      <c r="U683" s="75"/>
      <c r="V683" s="75"/>
      <c r="W683" s="32"/>
      <c r="X683" s="75">
        <v>1</v>
      </c>
      <c r="Y683" s="32"/>
      <c r="Z683" s="75">
        <v>1</v>
      </c>
      <c r="AA683" s="32"/>
      <c r="AB683" s="75">
        <v>1</v>
      </c>
      <c r="AC683" s="32"/>
      <c r="AD683" s="75">
        <v>1</v>
      </c>
      <c r="AE683" s="32"/>
    </row>
    <row r="684" spans="1:31" ht="15.75">
      <c r="A684" s="78">
        <v>681</v>
      </c>
      <c r="B684" s="79" t="s">
        <v>958</v>
      </c>
      <c r="C684" s="80" t="s">
        <v>1002</v>
      </c>
      <c r="D684" s="112">
        <v>173</v>
      </c>
      <c r="E684" s="112">
        <v>168</v>
      </c>
      <c r="F684" s="75">
        <v>126</v>
      </c>
      <c r="G684" s="32">
        <v>108</v>
      </c>
      <c r="H684" s="75"/>
      <c r="I684" s="75">
        <v>121</v>
      </c>
      <c r="J684" s="75">
        <v>171</v>
      </c>
      <c r="K684" s="32">
        <v>150</v>
      </c>
      <c r="L684" s="75">
        <v>179</v>
      </c>
      <c r="M684" s="75"/>
      <c r="N684" s="75"/>
      <c r="O684" s="151"/>
      <c r="P684" s="147"/>
      <c r="Q684" s="102"/>
      <c r="S684" s="110"/>
      <c r="T684" s="75"/>
      <c r="U684" s="75"/>
      <c r="V684" s="75"/>
      <c r="W684" s="32"/>
      <c r="X684" s="75">
        <v>20</v>
      </c>
      <c r="Y684" s="32"/>
      <c r="Z684" s="75">
        <v>21</v>
      </c>
      <c r="AA684" s="32"/>
      <c r="AB684" s="75">
        <v>20</v>
      </c>
      <c r="AC684" s="32"/>
      <c r="AD684" s="75">
        <v>1</v>
      </c>
      <c r="AE684" s="32"/>
    </row>
    <row r="685" spans="1:31" ht="15.75">
      <c r="A685" s="78">
        <v>682</v>
      </c>
      <c r="B685" s="79" t="s">
        <v>96</v>
      </c>
      <c r="C685" s="80" t="s">
        <v>1002</v>
      </c>
      <c r="D685" s="112">
        <v>186</v>
      </c>
      <c r="E685" s="112">
        <v>201</v>
      </c>
      <c r="F685" s="75">
        <v>136</v>
      </c>
      <c r="G685" s="32">
        <v>115</v>
      </c>
      <c r="H685" s="75"/>
      <c r="I685" s="75">
        <v>134</v>
      </c>
      <c r="J685" s="75">
        <v>182</v>
      </c>
      <c r="K685" s="32">
        <v>170</v>
      </c>
      <c r="L685" s="75">
        <v>163</v>
      </c>
      <c r="M685" s="75"/>
      <c r="N685" s="75"/>
      <c r="O685" s="151"/>
      <c r="P685" s="147"/>
      <c r="Q685" s="102"/>
      <c r="S685" s="110"/>
      <c r="T685" s="75"/>
      <c r="U685" s="75"/>
      <c r="V685" s="75"/>
      <c r="W685" s="32"/>
      <c r="X685" s="75">
        <v>20</v>
      </c>
      <c r="Y685" s="32"/>
      <c r="Z685" s="75">
        <v>4</v>
      </c>
      <c r="AA685" s="32"/>
      <c r="AB685" s="75">
        <v>1</v>
      </c>
      <c r="AC685" s="32"/>
      <c r="AD685" s="75">
        <v>10</v>
      </c>
      <c r="AE685" s="32"/>
    </row>
    <row r="686" spans="1:31" ht="15.75">
      <c r="A686" s="78">
        <v>683</v>
      </c>
      <c r="B686" s="79" t="s">
        <v>97</v>
      </c>
      <c r="C686" s="80" t="s">
        <v>1002</v>
      </c>
      <c r="D686" s="112">
        <v>145</v>
      </c>
      <c r="E686" s="112">
        <v>167</v>
      </c>
      <c r="F686" s="75">
        <v>119</v>
      </c>
      <c r="G686" s="32">
        <v>108</v>
      </c>
      <c r="H686" s="75"/>
      <c r="I686" s="75">
        <v>105</v>
      </c>
      <c r="J686" s="75">
        <v>155</v>
      </c>
      <c r="K686" s="32">
        <v>154</v>
      </c>
      <c r="L686" s="75">
        <v>135</v>
      </c>
      <c r="M686" s="75"/>
      <c r="N686" s="75"/>
      <c r="O686" s="151"/>
      <c r="P686" s="147"/>
      <c r="Q686" s="102"/>
      <c r="S686" s="110"/>
      <c r="T686" s="75"/>
      <c r="U686" s="75"/>
      <c r="V686" s="75"/>
      <c r="W686" s="32"/>
      <c r="X686" s="75">
        <v>26</v>
      </c>
      <c r="Y686" s="32"/>
      <c r="Z686" s="75">
        <v>21</v>
      </c>
      <c r="AA686" s="32"/>
      <c r="AB686" s="75">
        <v>24</v>
      </c>
      <c r="AC686" s="32"/>
      <c r="AD686" s="75">
        <v>25</v>
      </c>
      <c r="AE686" s="32"/>
    </row>
    <row r="687" spans="1:31" ht="15.75">
      <c r="A687" s="78">
        <v>684</v>
      </c>
      <c r="B687" s="79" t="s">
        <v>98</v>
      </c>
      <c r="C687" s="80" t="s">
        <v>1002</v>
      </c>
      <c r="D687" s="112">
        <v>176</v>
      </c>
      <c r="E687" s="112">
        <v>214</v>
      </c>
      <c r="F687" s="75">
        <v>176</v>
      </c>
      <c r="G687" s="32">
        <v>177</v>
      </c>
      <c r="H687" s="75"/>
      <c r="I687" s="75">
        <v>178</v>
      </c>
      <c r="J687" s="75">
        <v>175</v>
      </c>
      <c r="K687" s="32">
        <v>184</v>
      </c>
      <c r="L687" s="75">
        <v>196</v>
      </c>
      <c r="M687" s="75"/>
      <c r="N687" s="75"/>
      <c r="O687" s="151"/>
      <c r="P687" s="147"/>
      <c r="Q687" s="102"/>
      <c r="S687" s="110"/>
      <c r="T687" s="75"/>
      <c r="U687" s="75"/>
      <c r="V687" s="75"/>
      <c r="W687" s="32"/>
      <c r="X687" s="75">
        <v>2</v>
      </c>
      <c r="Y687" s="32"/>
      <c r="Z687" s="75">
        <v>16</v>
      </c>
      <c r="AA687" s="32"/>
      <c r="AB687" s="75">
        <v>1</v>
      </c>
      <c r="AC687" s="32"/>
      <c r="AD687" s="75">
        <v>1</v>
      </c>
      <c r="AE687" s="32"/>
    </row>
    <row r="688" spans="1:31" ht="15.75">
      <c r="A688" s="78">
        <v>685</v>
      </c>
      <c r="B688" s="79" t="s">
        <v>99</v>
      </c>
      <c r="C688" s="80" t="s">
        <v>1002</v>
      </c>
      <c r="D688" s="112">
        <v>140</v>
      </c>
      <c r="E688" s="112">
        <v>150</v>
      </c>
      <c r="F688" s="75">
        <v>147</v>
      </c>
      <c r="G688" s="32">
        <v>127</v>
      </c>
      <c r="H688" s="75"/>
      <c r="I688" s="75">
        <v>117</v>
      </c>
      <c r="J688" s="75">
        <v>146</v>
      </c>
      <c r="K688" s="32">
        <v>166</v>
      </c>
      <c r="L688" s="75">
        <v>171</v>
      </c>
      <c r="M688" s="75"/>
      <c r="N688" s="75"/>
      <c r="O688" s="151"/>
      <c r="P688" s="147"/>
      <c r="Q688" s="102"/>
      <c r="S688" s="110"/>
      <c r="T688" s="75"/>
      <c r="U688" s="75"/>
      <c r="V688" s="75"/>
      <c r="W688" s="32"/>
      <c r="X688" s="75">
        <v>16</v>
      </c>
      <c r="Y688" s="32"/>
      <c r="Z688" s="75">
        <v>16</v>
      </c>
      <c r="AA688" s="32"/>
      <c r="AB688" s="75">
        <v>1</v>
      </c>
      <c r="AC688" s="32"/>
      <c r="AD688" s="75">
        <v>4</v>
      </c>
      <c r="AE688" s="32"/>
    </row>
    <row r="689" spans="1:36" ht="15.75">
      <c r="A689" s="78">
        <v>686</v>
      </c>
      <c r="B689" s="79" t="s">
        <v>100</v>
      </c>
      <c r="C689" s="80" t="s">
        <v>1002</v>
      </c>
      <c r="D689" s="112">
        <v>120</v>
      </c>
      <c r="E689" s="112">
        <v>150</v>
      </c>
      <c r="F689" s="75">
        <v>100</v>
      </c>
      <c r="G689" s="32">
        <v>100</v>
      </c>
      <c r="H689" s="75"/>
      <c r="I689" s="75">
        <v>100</v>
      </c>
      <c r="J689" s="75">
        <v>124</v>
      </c>
      <c r="K689" s="32">
        <v>107</v>
      </c>
      <c r="L689" s="75">
        <v>117</v>
      </c>
      <c r="M689" s="75"/>
      <c r="N689" s="75"/>
      <c r="O689" s="151"/>
      <c r="P689" s="147"/>
      <c r="Q689" s="102"/>
      <c r="S689" s="110"/>
      <c r="T689" s="75"/>
      <c r="U689" s="75"/>
      <c r="V689" s="75"/>
      <c r="W689" s="32"/>
      <c r="X689" s="75">
        <v>34</v>
      </c>
      <c r="Y689" s="32"/>
      <c r="Z689" s="75">
        <v>27</v>
      </c>
      <c r="AA689" s="32"/>
      <c r="AB689" s="75">
        <v>18</v>
      </c>
      <c r="AC689" s="32"/>
      <c r="AD689" s="75">
        <v>39</v>
      </c>
      <c r="AE689" s="32"/>
    </row>
    <row r="690" spans="1:36" ht="15.75">
      <c r="A690" s="78">
        <v>687</v>
      </c>
      <c r="B690" s="79" t="s">
        <v>101</v>
      </c>
      <c r="C690" s="80" t="s">
        <v>1002</v>
      </c>
      <c r="D690" s="112">
        <v>147</v>
      </c>
      <c r="E690" s="112">
        <v>159</v>
      </c>
      <c r="F690" s="75">
        <v>175</v>
      </c>
      <c r="G690" s="32">
        <v>131</v>
      </c>
      <c r="H690" s="75"/>
      <c r="I690" s="75">
        <v>154</v>
      </c>
      <c r="J690" s="75">
        <v>144</v>
      </c>
      <c r="K690" s="32">
        <v>151</v>
      </c>
      <c r="L690" s="75">
        <v>169</v>
      </c>
      <c r="M690" s="75"/>
      <c r="N690" s="75"/>
      <c r="O690" s="151"/>
      <c r="P690" s="147"/>
      <c r="Q690" s="102"/>
      <c r="S690" s="110"/>
      <c r="T690" s="75"/>
      <c r="U690" s="75"/>
      <c r="V690" s="75"/>
      <c r="W690" s="32"/>
      <c r="X690" s="75">
        <v>14</v>
      </c>
      <c r="Y690" s="32"/>
      <c r="Z690" s="75">
        <v>27</v>
      </c>
      <c r="AA690" s="32"/>
      <c r="AB690" s="75">
        <v>24</v>
      </c>
      <c r="AC690" s="32"/>
      <c r="AD690" s="75">
        <v>18</v>
      </c>
      <c r="AE690" s="32"/>
    </row>
    <row r="691" spans="1:36" ht="15.75">
      <c r="A691" s="78">
        <v>688</v>
      </c>
      <c r="B691" s="79" t="s">
        <v>102</v>
      </c>
      <c r="C691" s="80" t="s">
        <v>1002</v>
      </c>
      <c r="D691" s="112">
        <v>194</v>
      </c>
      <c r="E691" s="112">
        <v>228</v>
      </c>
      <c r="F691" s="75">
        <v>179</v>
      </c>
      <c r="G691" s="32">
        <v>167</v>
      </c>
      <c r="H691" s="75"/>
      <c r="I691" s="75">
        <v>193</v>
      </c>
      <c r="J691" s="75">
        <v>195</v>
      </c>
      <c r="K691" s="32">
        <v>183</v>
      </c>
      <c r="L691" s="75">
        <v>180</v>
      </c>
      <c r="M691" s="75"/>
      <c r="N691" s="75"/>
      <c r="O691" s="151"/>
      <c r="P691" s="147"/>
      <c r="Q691" s="102"/>
      <c r="S691" s="110"/>
      <c r="T691" s="75"/>
      <c r="U691" s="75"/>
      <c r="V691" s="75"/>
      <c r="W691" s="32"/>
      <c r="X691" s="75">
        <v>2</v>
      </c>
      <c r="Y691" s="32"/>
      <c r="Z691" s="75">
        <v>1</v>
      </c>
      <c r="AA691" s="32"/>
      <c r="AB691" s="75">
        <v>1</v>
      </c>
      <c r="AC691" s="32"/>
      <c r="AD691" s="75">
        <v>9</v>
      </c>
      <c r="AE691" s="32"/>
    </row>
    <row r="692" spans="1:36" ht="15.75">
      <c r="A692" s="78">
        <v>689</v>
      </c>
      <c r="B692" s="79" t="s">
        <v>105</v>
      </c>
      <c r="C692" s="80" t="s">
        <v>1002</v>
      </c>
      <c r="D692" s="112">
        <v>181</v>
      </c>
      <c r="E692" s="112">
        <v>194</v>
      </c>
      <c r="F692" s="75">
        <v>113</v>
      </c>
      <c r="G692" s="32">
        <v>145</v>
      </c>
      <c r="H692" s="75"/>
      <c r="I692" s="75">
        <v>100</v>
      </c>
      <c r="J692" s="75">
        <v>123</v>
      </c>
      <c r="K692" s="32">
        <v>122</v>
      </c>
      <c r="L692" s="75">
        <v>124</v>
      </c>
      <c r="M692" s="75"/>
      <c r="N692" s="75"/>
      <c r="O692" s="151"/>
      <c r="P692" s="147"/>
      <c r="Q692" s="102"/>
      <c r="S692" s="110"/>
      <c r="T692" s="75"/>
      <c r="U692" s="75"/>
      <c r="V692" s="75"/>
      <c r="W692" s="32"/>
      <c r="X692" s="75">
        <v>29</v>
      </c>
      <c r="Y692" s="32"/>
      <c r="Z692" s="75">
        <v>12</v>
      </c>
      <c r="AA692" s="32"/>
      <c r="AB692" s="75">
        <v>1</v>
      </c>
      <c r="AC692" s="32"/>
      <c r="AD692" s="75">
        <v>25</v>
      </c>
      <c r="AE692" s="32"/>
    </row>
    <row r="693" spans="1:36" ht="15.75">
      <c r="A693" s="78">
        <v>690</v>
      </c>
      <c r="B693" s="79" t="s">
        <v>959</v>
      </c>
      <c r="C693" s="80" t="s">
        <v>1002</v>
      </c>
      <c r="D693" s="112">
        <v>117</v>
      </c>
      <c r="E693" s="112">
        <v>150</v>
      </c>
      <c r="F693" s="75">
        <v>111</v>
      </c>
      <c r="G693" s="32">
        <v>100</v>
      </c>
      <c r="H693" s="75"/>
      <c r="I693" s="75">
        <v>177</v>
      </c>
      <c r="J693" s="75">
        <v>193</v>
      </c>
      <c r="K693" s="32">
        <v>192</v>
      </c>
      <c r="L693" s="75">
        <v>192</v>
      </c>
      <c r="M693" s="75"/>
      <c r="N693" s="75"/>
      <c r="O693" s="151"/>
      <c r="P693" s="147"/>
      <c r="Q693" s="102"/>
      <c r="S693" s="110"/>
      <c r="T693" s="75"/>
      <c r="U693" s="75"/>
      <c r="V693" s="75"/>
      <c r="W693" s="32"/>
      <c r="X693" s="75">
        <v>4</v>
      </c>
      <c r="Y693" s="32"/>
      <c r="Z693" s="75">
        <v>5</v>
      </c>
      <c r="AA693" s="32"/>
      <c r="AB693" s="75">
        <v>1</v>
      </c>
      <c r="AC693" s="32"/>
      <c r="AD693" s="75">
        <v>6</v>
      </c>
      <c r="AE693" s="32"/>
    </row>
    <row r="694" spans="1:36" ht="15.75">
      <c r="A694" s="78">
        <v>691</v>
      </c>
      <c r="B694" s="79" t="s">
        <v>103</v>
      </c>
      <c r="C694" s="80" t="s">
        <v>1002</v>
      </c>
      <c r="D694" s="112">
        <v>132</v>
      </c>
      <c r="E694" s="112">
        <v>150</v>
      </c>
      <c r="F694" s="75">
        <v>103</v>
      </c>
      <c r="G694" s="32">
        <v>100</v>
      </c>
      <c r="H694" s="75"/>
      <c r="I694" s="75">
        <v>150</v>
      </c>
      <c r="J694" s="75">
        <v>172</v>
      </c>
      <c r="K694" s="32">
        <v>162</v>
      </c>
      <c r="L694" s="75">
        <v>175</v>
      </c>
      <c r="M694" s="75"/>
      <c r="N694" s="75"/>
      <c r="O694" s="151"/>
      <c r="P694" s="147"/>
      <c r="Q694" s="102"/>
      <c r="S694" s="110"/>
      <c r="T694" s="75"/>
      <c r="U694" s="75"/>
      <c r="V694" s="75"/>
      <c r="W694" s="32"/>
      <c r="X694" s="75">
        <v>10</v>
      </c>
      <c r="Y694" s="32"/>
      <c r="Z694" s="75">
        <v>12</v>
      </c>
      <c r="AA694" s="32"/>
      <c r="AB694" s="75">
        <v>1</v>
      </c>
      <c r="AC694" s="32"/>
      <c r="AD694" s="75">
        <v>10</v>
      </c>
      <c r="AE694" s="32"/>
    </row>
    <row r="695" spans="1:36" ht="15.75">
      <c r="A695" s="78">
        <v>692</v>
      </c>
      <c r="B695" s="79" t="s">
        <v>104</v>
      </c>
      <c r="C695" s="80" t="s">
        <v>1002</v>
      </c>
      <c r="D695" s="112">
        <v>183</v>
      </c>
      <c r="E695" s="112">
        <v>185</v>
      </c>
      <c r="F695" s="75">
        <v>156</v>
      </c>
      <c r="G695" s="32">
        <v>165</v>
      </c>
      <c r="H695" s="75"/>
      <c r="I695" s="75">
        <v>119</v>
      </c>
      <c r="J695" s="75">
        <v>143</v>
      </c>
      <c r="K695" s="32">
        <v>131</v>
      </c>
      <c r="L695" s="75">
        <v>144</v>
      </c>
      <c r="M695" s="75"/>
      <c r="N695" s="75"/>
      <c r="O695" s="151"/>
      <c r="P695" s="147"/>
      <c r="Q695" s="102"/>
      <c r="S695" s="110"/>
      <c r="T695" s="75"/>
      <c r="U695" s="75"/>
      <c r="V695" s="75"/>
      <c r="W695" s="32"/>
      <c r="X695" s="75">
        <v>24</v>
      </c>
      <c r="Y695" s="32"/>
      <c r="Z695" s="75">
        <v>26</v>
      </c>
      <c r="AA695" s="32"/>
      <c r="AB695" s="75">
        <v>39</v>
      </c>
      <c r="AC695" s="32"/>
      <c r="AD695" s="75">
        <v>25</v>
      </c>
      <c r="AE695" s="32"/>
    </row>
    <row r="696" spans="1:36" ht="15.75">
      <c r="A696" s="78">
        <v>693</v>
      </c>
      <c r="B696" s="79" t="s">
        <v>106</v>
      </c>
      <c r="C696" s="80" t="s">
        <v>1002</v>
      </c>
      <c r="D696" s="112">
        <v>133</v>
      </c>
      <c r="E696" s="112">
        <v>150</v>
      </c>
      <c r="F696" s="75">
        <v>119</v>
      </c>
      <c r="G696" s="32">
        <v>100</v>
      </c>
      <c r="H696" s="75"/>
      <c r="I696" s="75">
        <v>108</v>
      </c>
      <c r="J696" s="75">
        <v>135</v>
      </c>
      <c r="K696" s="32">
        <v>129</v>
      </c>
      <c r="L696" s="75">
        <v>164</v>
      </c>
      <c r="M696" s="75"/>
      <c r="N696" s="75"/>
      <c r="O696" s="151"/>
      <c r="P696" s="147"/>
      <c r="Q696" s="102"/>
      <c r="S696" s="110"/>
      <c r="T696" s="75"/>
      <c r="U696" s="75"/>
      <c r="V696" s="75"/>
      <c r="W696" s="32"/>
      <c r="X696" s="75">
        <v>24</v>
      </c>
      <c r="Y696" s="32"/>
      <c r="Z696" s="75">
        <v>37</v>
      </c>
      <c r="AA696" s="32"/>
      <c r="AB696" s="75">
        <v>11</v>
      </c>
      <c r="AC696" s="32"/>
      <c r="AD696" s="75">
        <v>10</v>
      </c>
      <c r="AE696" s="32"/>
    </row>
    <row r="697" spans="1:36" ht="15.75">
      <c r="A697" s="78">
        <v>694</v>
      </c>
      <c r="B697" s="79" t="s">
        <v>107</v>
      </c>
      <c r="C697" s="80" t="s">
        <v>1002</v>
      </c>
      <c r="D697" s="112">
        <v>139</v>
      </c>
      <c r="E697" s="112">
        <v>154</v>
      </c>
      <c r="F697" s="75">
        <v>138</v>
      </c>
      <c r="G697" s="32">
        <v>120</v>
      </c>
      <c r="H697" s="75"/>
      <c r="I697" s="75">
        <v>138</v>
      </c>
      <c r="J697" s="75">
        <v>130</v>
      </c>
      <c r="K697" s="32">
        <v>129</v>
      </c>
      <c r="L697" s="75">
        <v>116</v>
      </c>
      <c r="M697" s="75"/>
      <c r="N697" s="75"/>
      <c r="O697" s="151"/>
      <c r="P697" s="147"/>
      <c r="Q697" s="102"/>
      <c r="S697" s="110"/>
      <c r="T697" s="75"/>
      <c r="U697" s="75"/>
      <c r="V697" s="75"/>
      <c r="W697" s="32"/>
      <c r="X697" s="75">
        <v>4</v>
      </c>
      <c r="Y697" s="32"/>
      <c r="Z697" s="75">
        <v>37</v>
      </c>
      <c r="AA697" s="32"/>
      <c r="AB697" s="75">
        <v>11</v>
      </c>
      <c r="AC697" s="32"/>
      <c r="AD697" s="75">
        <v>31</v>
      </c>
      <c r="AE697" s="32"/>
    </row>
    <row r="698" spans="1:36" s="92" customFormat="1" ht="15.75">
      <c r="A698" s="93" t="s">
        <v>44</v>
      </c>
      <c r="B698" s="94" t="s">
        <v>42</v>
      </c>
      <c r="C698" s="100" t="s">
        <v>971</v>
      </c>
      <c r="D698" s="100" t="s">
        <v>1038</v>
      </c>
      <c r="E698" s="100" t="s">
        <v>1039</v>
      </c>
      <c r="F698" s="93" t="s">
        <v>1040</v>
      </c>
      <c r="G698" s="93" t="s">
        <v>406</v>
      </c>
      <c r="H698" s="93" t="s">
        <v>1034</v>
      </c>
      <c r="I698" s="93" t="s">
        <v>553</v>
      </c>
      <c r="J698" s="93" t="s">
        <v>603</v>
      </c>
      <c r="K698" s="93" t="s">
        <v>1035</v>
      </c>
      <c r="L698" s="93" t="s">
        <v>1036</v>
      </c>
      <c r="M698" s="93"/>
      <c r="N698" s="93"/>
      <c r="O698" s="93"/>
      <c r="P698" s="93"/>
      <c r="Q698" s="106"/>
      <c r="R698" s="93"/>
      <c r="S698" s="111"/>
      <c r="T698" s="93"/>
      <c r="U698" s="93"/>
      <c r="V698" s="93"/>
      <c r="W698" s="93"/>
      <c r="X698" s="93"/>
      <c r="Y698" s="93"/>
      <c r="Z698" s="93"/>
      <c r="AA698" s="93" t="s">
        <v>1006</v>
      </c>
      <c r="AB698" s="93" t="s">
        <v>1008</v>
      </c>
      <c r="AC698" s="93" t="s">
        <v>1007</v>
      </c>
      <c r="AD698" s="93" t="s">
        <v>1009</v>
      </c>
      <c r="AE698" s="93"/>
    </row>
    <row r="699" spans="1:36" s="141" customFormat="1" ht="15.75" customHeight="1">
      <c r="A699" s="138">
        <v>696</v>
      </c>
      <c r="B699" s="119" t="s">
        <v>977</v>
      </c>
      <c r="C699" s="120" t="s">
        <v>1004</v>
      </c>
      <c r="D699" s="120"/>
      <c r="E699" s="120"/>
      <c r="F699" s="138"/>
      <c r="G699" s="138"/>
      <c r="H699" s="138"/>
      <c r="I699" s="138"/>
      <c r="J699" s="138"/>
      <c r="K699" s="138"/>
      <c r="L699" s="138"/>
      <c r="M699" s="138"/>
      <c r="N699" s="138"/>
      <c r="O699" s="138"/>
      <c r="P699" s="138"/>
      <c r="Q699" s="139"/>
      <c r="R699" s="138"/>
      <c r="S699" s="140"/>
      <c r="T699" s="138"/>
      <c r="U699" s="138"/>
      <c r="V699" s="138"/>
      <c r="W699" s="138"/>
      <c r="X699" s="138"/>
      <c r="Y699" s="138"/>
      <c r="Z699" s="138"/>
      <c r="AA699" s="138"/>
      <c r="AB699" s="138"/>
      <c r="AC699" s="138"/>
      <c r="AD699" s="138"/>
      <c r="AE699" s="138"/>
    </row>
    <row r="700" spans="1:36" ht="15.75">
      <c r="A700" s="78">
        <v>697</v>
      </c>
      <c r="B700" s="79" t="s">
        <v>1056</v>
      </c>
      <c r="C700" s="80" t="s">
        <v>1004</v>
      </c>
      <c r="D700" s="75">
        <v>126</v>
      </c>
      <c r="E700" s="75">
        <v>150</v>
      </c>
      <c r="F700" s="75">
        <v>106</v>
      </c>
      <c r="G700" s="32">
        <v>100</v>
      </c>
      <c r="H700" s="75"/>
      <c r="I700" s="75">
        <v>119</v>
      </c>
      <c r="J700" s="75">
        <v>114</v>
      </c>
      <c r="K700" s="32">
        <v>100</v>
      </c>
      <c r="L700" s="75">
        <v>114</v>
      </c>
      <c r="M700" s="75"/>
      <c r="N700" s="75"/>
      <c r="O700" s="151"/>
      <c r="P700" s="147"/>
      <c r="Q700" s="102"/>
      <c r="S700" s="110"/>
      <c r="T700" s="75"/>
      <c r="U700" s="75"/>
      <c r="V700" s="75"/>
      <c r="W700" s="32"/>
      <c r="X700" s="75">
        <v>19</v>
      </c>
      <c r="Y700" s="32">
        <v>17</v>
      </c>
      <c r="Z700" s="75">
        <v>6</v>
      </c>
      <c r="AA700" s="32">
        <v>100</v>
      </c>
      <c r="AB700" s="32">
        <v>10</v>
      </c>
      <c r="AC700" s="32">
        <v>1</v>
      </c>
      <c r="AD700" s="75">
        <v>15</v>
      </c>
      <c r="AE700" s="32">
        <v>10</v>
      </c>
      <c r="AF700" s="12">
        <v>26</v>
      </c>
      <c r="AG700" s="12">
        <v>10</v>
      </c>
      <c r="AH700" s="12">
        <v>15</v>
      </c>
      <c r="AI700" s="12">
        <v>27</v>
      </c>
      <c r="AJ700" s="12">
        <v>114</v>
      </c>
    </row>
    <row r="701" spans="1:36" ht="15.75">
      <c r="A701" s="78">
        <v>698</v>
      </c>
      <c r="B701" s="79" t="s">
        <v>1057</v>
      </c>
      <c r="C701" s="80" t="s">
        <v>1004</v>
      </c>
      <c r="D701" s="75">
        <v>141</v>
      </c>
      <c r="E701" s="75">
        <v>168</v>
      </c>
      <c r="F701" s="75">
        <v>106</v>
      </c>
      <c r="G701" s="32">
        <v>133</v>
      </c>
      <c r="H701" s="75"/>
      <c r="I701" s="75">
        <v>100</v>
      </c>
      <c r="J701" s="75">
        <v>180</v>
      </c>
      <c r="K701" s="32">
        <v>126</v>
      </c>
      <c r="L701" s="75">
        <v>180</v>
      </c>
      <c r="M701" s="75"/>
      <c r="N701" s="75"/>
      <c r="O701" s="151"/>
      <c r="P701" s="147"/>
      <c r="Q701" s="102"/>
      <c r="S701" s="110"/>
      <c r="T701" s="75"/>
      <c r="U701" s="75"/>
      <c r="V701" s="75"/>
      <c r="W701" s="32"/>
      <c r="X701" s="75">
        <v>19</v>
      </c>
      <c r="Y701" s="32">
        <v>19</v>
      </c>
      <c r="Z701" s="75">
        <v>8</v>
      </c>
      <c r="AA701" s="32">
        <v>126</v>
      </c>
      <c r="AB701" s="32">
        <v>20</v>
      </c>
      <c r="AC701" s="32">
        <v>20</v>
      </c>
      <c r="AD701" s="75">
        <v>20</v>
      </c>
      <c r="AE701" s="32">
        <v>20</v>
      </c>
      <c r="AF701" s="12">
        <v>30</v>
      </c>
      <c r="AG701" s="12">
        <v>20</v>
      </c>
      <c r="AH701" s="12">
        <v>20</v>
      </c>
      <c r="AI701" s="12">
        <v>30</v>
      </c>
      <c r="AJ701" s="12">
        <v>180</v>
      </c>
    </row>
    <row r="702" spans="1:36" ht="15.75">
      <c r="A702" s="78">
        <v>699</v>
      </c>
      <c r="B702" s="79" t="s">
        <v>1058</v>
      </c>
      <c r="C702" s="80" t="s">
        <v>1004</v>
      </c>
      <c r="D702" s="75">
        <v>142</v>
      </c>
      <c r="E702" s="75">
        <v>225</v>
      </c>
      <c r="F702" s="75">
        <v>174</v>
      </c>
      <c r="G702" s="32">
        <v>133</v>
      </c>
      <c r="H702" s="75"/>
      <c r="I702" s="75">
        <v>126</v>
      </c>
      <c r="J702" s="75">
        <v>174</v>
      </c>
      <c r="K702" s="32">
        <v>168</v>
      </c>
      <c r="L702" s="75">
        <v>128</v>
      </c>
      <c r="M702" s="75"/>
      <c r="N702" s="75"/>
      <c r="O702" s="151"/>
      <c r="P702" s="147"/>
      <c r="Q702" s="102"/>
      <c r="S702" s="110"/>
      <c r="T702" s="75"/>
      <c r="U702" s="75"/>
      <c r="V702" s="75"/>
      <c r="W702" s="32"/>
      <c r="X702" s="75">
        <v>17</v>
      </c>
      <c r="Y702" s="32">
        <v>18</v>
      </c>
      <c r="Z702" s="75">
        <v>23</v>
      </c>
      <c r="AA702" s="32">
        <v>168</v>
      </c>
      <c r="AB702" s="32">
        <v>18</v>
      </c>
      <c r="AC702" s="32">
        <v>10</v>
      </c>
      <c r="AD702" s="75">
        <v>16</v>
      </c>
      <c r="AE702" s="32">
        <v>19</v>
      </c>
      <c r="AF702" s="12">
        <v>0</v>
      </c>
      <c r="AG702" s="12">
        <v>18</v>
      </c>
      <c r="AH702" s="12">
        <v>17</v>
      </c>
      <c r="AI702" s="12">
        <v>30</v>
      </c>
      <c r="AJ702" s="12">
        <v>128</v>
      </c>
    </row>
    <row r="703" spans="1:36" ht="15.75">
      <c r="A703" s="78">
        <v>700</v>
      </c>
      <c r="B703" s="79" t="s">
        <v>1059</v>
      </c>
      <c r="C703" s="80" t="s">
        <v>1004</v>
      </c>
      <c r="D703" s="75">
        <v>95</v>
      </c>
      <c r="E703" s="75">
        <v>150</v>
      </c>
      <c r="F703" s="75">
        <v>100</v>
      </c>
      <c r="G703" s="32">
        <v>35</v>
      </c>
      <c r="H703" s="75"/>
      <c r="I703" s="75">
        <v>152</v>
      </c>
      <c r="J703" s="75">
        <v>192</v>
      </c>
      <c r="K703" s="32">
        <v>165</v>
      </c>
      <c r="L703" s="75">
        <v>160</v>
      </c>
      <c r="M703" s="75"/>
      <c r="N703" s="75"/>
      <c r="O703" s="151"/>
      <c r="P703" s="147"/>
      <c r="Q703" s="102"/>
      <c r="S703" s="110"/>
      <c r="T703" s="75"/>
      <c r="U703" s="75"/>
      <c r="V703" s="75"/>
      <c r="W703" s="32"/>
      <c r="X703" s="75">
        <v>18</v>
      </c>
      <c r="Y703" s="32">
        <v>15</v>
      </c>
      <c r="Z703" s="75">
        <v>31</v>
      </c>
      <c r="AA703" s="32">
        <v>165</v>
      </c>
      <c r="AB703" s="32">
        <v>17</v>
      </c>
      <c r="AC703" s="32">
        <v>12</v>
      </c>
      <c r="AD703" s="75">
        <v>15</v>
      </c>
      <c r="AE703" s="32">
        <v>17</v>
      </c>
      <c r="AF703" s="12">
        <v>35</v>
      </c>
      <c r="AG703" s="12">
        <v>17</v>
      </c>
      <c r="AH703" s="12">
        <v>12</v>
      </c>
      <c r="AI703" s="12">
        <v>35</v>
      </c>
      <c r="AJ703" s="12">
        <v>160</v>
      </c>
    </row>
    <row r="704" spans="1:36" ht="15.75">
      <c r="A704" s="78">
        <v>701</v>
      </c>
      <c r="B704" s="79" t="s">
        <v>1060</v>
      </c>
      <c r="C704" s="80" t="s">
        <v>1004</v>
      </c>
      <c r="D704" s="75">
        <v>119</v>
      </c>
      <c r="E704" s="75">
        <v>173</v>
      </c>
      <c r="F704" s="75">
        <v>118</v>
      </c>
      <c r="G704" s="32">
        <v>105</v>
      </c>
      <c r="H704" s="75"/>
      <c r="I704" s="75">
        <v>99</v>
      </c>
      <c r="J704" s="75">
        <v>113</v>
      </c>
      <c r="K704" s="32">
        <v>100</v>
      </c>
      <c r="L704" s="75">
        <v>115</v>
      </c>
      <c r="M704" s="75"/>
      <c r="N704" s="75"/>
      <c r="O704" s="151"/>
      <c r="P704" s="147"/>
      <c r="Q704" s="102"/>
      <c r="S704" s="110"/>
      <c r="T704" s="75"/>
      <c r="U704" s="75"/>
      <c r="V704" s="75"/>
      <c r="W704" s="32"/>
      <c r="X704" s="75">
        <v>20</v>
      </c>
      <c r="Y704" s="32">
        <v>10</v>
      </c>
      <c r="Z704" s="75">
        <v>4</v>
      </c>
      <c r="AA704" s="32">
        <v>100</v>
      </c>
      <c r="AB704" s="32">
        <v>10</v>
      </c>
      <c r="AC704" s="32">
        <v>15</v>
      </c>
      <c r="AD704" s="75">
        <v>15</v>
      </c>
      <c r="AE704" s="32">
        <v>10</v>
      </c>
      <c r="AF704" s="12">
        <v>16</v>
      </c>
      <c r="AG704" s="12">
        <v>14</v>
      </c>
      <c r="AH704" s="12">
        <v>16</v>
      </c>
      <c r="AI704" s="12">
        <v>19</v>
      </c>
      <c r="AJ704" s="12">
        <v>115</v>
      </c>
    </row>
    <row r="705" spans="1:36" ht="15.75">
      <c r="A705" s="78">
        <v>702</v>
      </c>
      <c r="B705" s="79" t="s">
        <v>1061</v>
      </c>
      <c r="C705" s="80" t="s">
        <v>1004</v>
      </c>
      <c r="D705" s="75">
        <v>101</v>
      </c>
      <c r="E705" s="75">
        <v>150</v>
      </c>
      <c r="F705" s="75">
        <v>100</v>
      </c>
      <c r="G705" s="32">
        <v>59</v>
      </c>
      <c r="H705" s="75"/>
      <c r="I705" s="75">
        <v>156</v>
      </c>
      <c r="J705" s="75">
        <v>146</v>
      </c>
      <c r="K705" s="32">
        <v>136</v>
      </c>
      <c r="L705" s="75">
        <v>178</v>
      </c>
      <c r="M705" s="75"/>
      <c r="N705" s="75"/>
      <c r="O705" s="151"/>
      <c r="P705" s="147"/>
      <c r="Q705" s="102"/>
      <c r="S705" s="110"/>
      <c r="T705" s="75"/>
      <c r="U705" s="75"/>
      <c r="V705" s="75"/>
      <c r="W705" s="32"/>
      <c r="X705" s="75">
        <v>15</v>
      </c>
      <c r="Y705" s="32">
        <v>15</v>
      </c>
      <c r="Z705" s="75">
        <v>21</v>
      </c>
      <c r="AA705" s="32">
        <v>136</v>
      </c>
      <c r="AB705" s="32">
        <v>16</v>
      </c>
      <c r="AC705" s="32">
        <v>16</v>
      </c>
      <c r="AD705" s="75">
        <v>16</v>
      </c>
      <c r="AE705" s="32">
        <v>17</v>
      </c>
      <c r="AF705" s="12">
        <v>40</v>
      </c>
      <c r="AG705" s="12">
        <v>18</v>
      </c>
      <c r="AH705" s="12">
        <v>16</v>
      </c>
      <c r="AI705" s="12">
        <v>39</v>
      </c>
      <c r="AJ705" s="12">
        <v>178</v>
      </c>
    </row>
    <row r="706" spans="1:36" ht="15.75">
      <c r="A706" s="78">
        <v>703</v>
      </c>
      <c r="B706" s="79" t="s">
        <v>108</v>
      </c>
      <c r="C706" s="80" t="s">
        <v>1004</v>
      </c>
      <c r="D706" s="75">
        <v>150</v>
      </c>
      <c r="E706" s="75">
        <v>223</v>
      </c>
      <c r="F706" s="75">
        <v>185</v>
      </c>
      <c r="G706" s="32">
        <v>145</v>
      </c>
      <c r="H706" s="75"/>
      <c r="I706" s="75">
        <v>103</v>
      </c>
      <c r="J706" s="75">
        <v>116</v>
      </c>
      <c r="K706" s="32">
        <v>102</v>
      </c>
      <c r="L706" s="75">
        <v>106</v>
      </c>
      <c r="M706" s="75"/>
      <c r="N706" s="75"/>
      <c r="O706" s="151"/>
      <c r="P706" s="147"/>
      <c r="Q706" s="102"/>
      <c r="S706" s="110"/>
      <c r="T706" s="75"/>
      <c r="U706" s="75"/>
      <c r="V706" s="75"/>
      <c r="W706" s="32"/>
      <c r="X706" s="75">
        <v>20</v>
      </c>
      <c r="Y706" s="32">
        <v>20</v>
      </c>
      <c r="Z706" s="75">
        <v>4</v>
      </c>
      <c r="AA706" s="32">
        <v>102</v>
      </c>
      <c r="AB706" s="32">
        <v>10</v>
      </c>
      <c r="AC706" s="32">
        <v>11</v>
      </c>
      <c r="AD706" s="75">
        <v>15</v>
      </c>
      <c r="AE706" s="32">
        <v>10</v>
      </c>
      <c r="AF706" s="12">
        <v>14</v>
      </c>
      <c r="AG706" s="12">
        <v>12</v>
      </c>
      <c r="AH706" s="12">
        <v>15</v>
      </c>
      <c r="AI706" s="12">
        <v>19</v>
      </c>
      <c r="AJ706" s="12">
        <v>106</v>
      </c>
    </row>
    <row r="707" spans="1:36" ht="15.75">
      <c r="A707" s="78">
        <v>704</v>
      </c>
      <c r="B707" s="79" t="s">
        <v>109</v>
      </c>
      <c r="C707" s="80" t="s">
        <v>1004</v>
      </c>
      <c r="D707" s="75">
        <v>159</v>
      </c>
      <c r="E707" s="75">
        <v>257</v>
      </c>
      <c r="F707" s="75">
        <v>197</v>
      </c>
      <c r="G707" s="32">
        <v>179</v>
      </c>
      <c r="H707" s="85"/>
      <c r="I707" s="75">
        <v>185</v>
      </c>
      <c r="J707" s="75">
        <v>161</v>
      </c>
      <c r="K707" s="32">
        <v>151</v>
      </c>
      <c r="L707" s="75">
        <v>185</v>
      </c>
      <c r="M707" s="75"/>
      <c r="N707" s="75"/>
      <c r="O707" s="151"/>
      <c r="P707" s="147"/>
      <c r="Q707" s="102"/>
      <c r="S707" s="110"/>
      <c r="T707" s="75"/>
      <c r="U707" s="75"/>
      <c r="V707" s="75"/>
      <c r="W707" s="32"/>
      <c r="X707" s="75">
        <v>16</v>
      </c>
      <c r="Y707" s="32">
        <v>16</v>
      </c>
      <c r="Z707" s="75">
        <v>22</v>
      </c>
      <c r="AA707" s="32">
        <v>151</v>
      </c>
      <c r="AB707" s="32">
        <v>17</v>
      </c>
      <c r="AC707" s="32">
        <v>20</v>
      </c>
      <c r="AD707" s="75">
        <v>20</v>
      </c>
      <c r="AE707" s="32">
        <v>17</v>
      </c>
      <c r="AF707" s="12">
        <v>35</v>
      </c>
      <c r="AG707" s="12">
        <v>20</v>
      </c>
      <c r="AH707" s="12">
        <v>20</v>
      </c>
      <c r="AI707" s="12">
        <v>36</v>
      </c>
      <c r="AJ707" s="12">
        <v>185</v>
      </c>
    </row>
    <row r="708" spans="1:36" ht="15.75" customHeight="1">
      <c r="A708" s="78">
        <v>705</v>
      </c>
      <c r="B708" s="79" t="s">
        <v>110</v>
      </c>
      <c r="C708" s="80" t="s">
        <v>1004</v>
      </c>
      <c r="D708" s="75">
        <v>151</v>
      </c>
      <c r="E708" s="75">
        <v>210</v>
      </c>
      <c r="F708" s="75">
        <v>187</v>
      </c>
      <c r="G708" s="32">
        <v>100</v>
      </c>
      <c r="H708" s="75"/>
      <c r="I708" s="75">
        <v>196</v>
      </c>
      <c r="J708" s="75">
        <v>189</v>
      </c>
      <c r="K708" s="32">
        <v>180</v>
      </c>
      <c r="L708" s="75">
        <v>195</v>
      </c>
      <c r="M708" s="75"/>
      <c r="N708" s="75"/>
      <c r="O708" s="151"/>
      <c r="P708" s="147"/>
      <c r="Q708" s="102"/>
      <c r="S708" s="110"/>
      <c r="T708" s="75"/>
      <c r="U708" s="75"/>
      <c r="V708" s="75"/>
      <c r="W708" s="32"/>
      <c r="X708" s="75">
        <v>16</v>
      </c>
      <c r="Y708" s="32">
        <v>17</v>
      </c>
      <c r="Z708" s="75">
        <v>34</v>
      </c>
      <c r="AA708" s="32">
        <v>180</v>
      </c>
      <c r="AB708" s="32">
        <v>20</v>
      </c>
      <c r="AC708" s="32">
        <v>20</v>
      </c>
      <c r="AD708" s="75">
        <v>19</v>
      </c>
      <c r="AE708" s="32">
        <v>20</v>
      </c>
      <c r="AF708" s="12">
        <v>39</v>
      </c>
      <c r="AG708" s="12">
        <v>20</v>
      </c>
      <c r="AH708" s="12">
        <v>19</v>
      </c>
      <c r="AI708" s="12">
        <v>38</v>
      </c>
      <c r="AJ708" s="12">
        <v>195</v>
      </c>
    </row>
    <row r="709" spans="1:36" ht="15.75">
      <c r="A709" s="78">
        <v>706</v>
      </c>
      <c r="B709" s="79" t="s">
        <v>960</v>
      </c>
      <c r="C709" s="80" t="s">
        <v>1004</v>
      </c>
      <c r="D709" s="75">
        <v>110</v>
      </c>
      <c r="E709" s="75">
        <v>150</v>
      </c>
      <c r="F709" s="75">
        <v>107</v>
      </c>
      <c r="G709" s="32">
        <v>100</v>
      </c>
      <c r="H709" s="75"/>
      <c r="I709" s="75">
        <v>114</v>
      </c>
      <c r="J709" s="75">
        <v>172</v>
      </c>
      <c r="K709" s="32">
        <v>115</v>
      </c>
      <c r="L709" s="75">
        <v>168</v>
      </c>
      <c r="M709" s="75"/>
      <c r="N709" s="75"/>
      <c r="O709" s="151"/>
      <c r="P709" s="147"/>
      <c r="Q709" s="102"/>
      <c r="S709" s="110"/>
      <c r="T709" s="75"/>
      <c r="U709" s="75"/>
      <c r="V709" s="75"/>
      <c r="W709" s="32"/>
      <c r="X709" s="75">
        <v>16</v>
      </c>
      <c r="Y709" s="32">
        <v>16</v>
      </c>
      <c r="Z709" s="75">
        <v>22</v>
      </c>
      <c r="AA709" s="32">
        <v>115</v>
      </c>
      <c r="AB709" s="32">
        <v>15</v>
      </c>
      <c r="AC709" s="32">
        <v>18</v>
      </c>
      <c r="AD709" s="75">
        <v>18</v>
      </c>
      <c r="AE709" s="32">
        <v>15</v>
      </c>
      <c r="AF709" s="12">
        <v>38</v>
      </c>
      <c r="AG709" s="12">
        <v>10</v>
      </c>
      <c r="AH709" s="12">
        <v>17</v>
      </c>
      <c r="AI709" s="12">
        <v>37</v>
      </c>
      <c r="AJ709" s="12">
        <v>168</v>
      </c>
    </row>
    <row r="710" spans="1:36" ht="15.75">
      <c r="A710" s="78">
        <v>707</v>
      </c>
      <c r="B710" s="79" t="s">
        <v>111</v>
      </c>
      <c r="C710" s="80" t="s">
        <v>1004</v>
      </c>
      <c r="D710" s="75">
        <v>122</v>
      </c>
      <c r="E710" s="75">
        <v>166</v>
      </c>
      <c r="F710" s="75">
        <v>124</v>
      </c>
      <c r="G710" s="32">
        <v>101</v>
      </c>
      <c r="H710" s="75"/>
      <c r="I710" s="75">
        <v>116</v>
      </c>
      <c r="J710" s="75">
        <v>134</v>
      </c>
      <c r="K710" s="32">
        <v>118</v>
      </c>
      <c r="L710" s="75">
        <v>156</v>
      </c>
      <c r="M710" s="75"/>
      <c r="N710" s="75"/>
      <c r="O710" s="151"/>
      <c r="P710" s="147"/>
      <c r="Q710" s="102"/>
      <c r="S710" s="110"/>
      <c r="T710" s="75"/>
      <c r="U710" s="75"/>
      <c r="V710" s="75"/>
      <c r="W710" s="32"/>
      <c r="X710" s="75">
        <v>19</v>
      </c>
      <c r="Y710" s="32">
        <v>12</v>
      </c>
      <c r="Z710" s="75">
        <v>10</v>
      </c>
      <c r="AA710" s="32">
        <v>118</v>
      </c>
      <c r="AB710" s="32">
        <v>15</v>
      </c>
      <c r="AC710" s="32">
        <v>14</v>
      </c>
      <c r="AD710" s="75">
        <v>15</v>
      </c>
      <c r="AE710" s="32">
        <v>15</v>
      </c>
      <c r="AF710" s="12">
        <v>34</v>
      </c>
      <c r="AG710" s="12">
        <v>14</v>
      </c>
      <c r="AH710" s="12">
        <v>15</v>
      </c>
      <c r="AI710" s="12">
        <v>34</v>
      </c>
      <c r="AJ710" s="12">
        <v>156</v>
      </c>
    </row>
    <row r="711" spans="1:36" ht="15.75">
      <c r="A711" s="78">
        <v>708</v>
      </c>
      <c r="B711" s="17" t="s">
        <v>112</v>
      </c>
      <c r="C711" s="80" t="s">
        <v>1004</v>
      </c>
      <c r="D711" s="75">
        <v>105</v>
      </c>
      <c r="E711" s="75">
        <v>150</v>
      </c>
      <c r="F711" s="75">
        <v>100</v>
      </c>
      <c r="G711" s="32">
        <v>69</v>
      </c>
      <c r="H711" s="75"/>
      <c r="I711" s="75">
        <v>100</v>
      </c>
      <c r="J711" s="75">
        <v>149</v>
      </c>
      <c r="K711" s="32">
        <v>123</v>
      </c>
      <c r="L711" s="75">
        <v>128</v>
      </c>
      <c r="M711" s="75"/>
      <c r="N711" s="75"/>
      <c r="O711" s="151"/>
      <c r="P711" s="147"/>
      <c r="Q711" s="102"/>
      <c r="S711" s="110"/>
      <c r="T711" s="75"/>
      <c r="U711" s="75"/>
      <c r="V711" s="75"/>
      <c r="W711" s="32"/>
      <c r="X711" s="75">
        <v>12</v>
      </c>
      <c r="Y711" s="32">
        <v>15</v>
      </c>
      <c r="Z711" s="75">
        <v>20</v>
      </c>
      <c r="AA711" s="32">
        <v>123</v>
      </c>
      <c r="AB711" s="32">
        <v>14</v>
      </c>
      <c r="AC711" s="32">
        <v>6</v>
      </c>
      <c r="AD711" s="75">
        <v>15</v>
      </c>
      <c r="AE711" s="32">
        <v>14</v>
      </c>
      <c r="AF711" s="12">
        <v>22</v>
      </c>
      <c r="AG711" s="12">
        <v>10</v>
      </c>
      <c r="AH711" s="12">
        <v>15</v>
      </c>
      <c r="AI711" s="12">
        <v>32</v>
      </c>
      <c r="AJ711" s="12">
        <v>128</v>
      </c>
    </row>
    <row r="712" spans="1:36" ht="15.75">
      <c r="A712" s="78">
        <v>709</v>
      </c>
      <c r="B712" s="79" t="s">
        <v>113</v>
      </c>
      <c r="C712" s="80" t="s">
        <v>1004</v>
      </c>
      <c r="D712" s="75">
        <v>137</v>
      </c>
      <c r="E712" s="75">
        <v>185</v>
      </c>
      <c r="F712" s="75">
        <v>130</v>
      </c>
      <c r="G712" s="32">
        <v>113</v>
      </c>
      <c r="H712" s="75"/>
      <c r="I712" s="75">
        <v>100</v>
      </c>
      <c r="J712" s="75">
        <v>115</v>
      </c>
      <c r="K712" s="32">
        <v>99</v>
      </c>
      <c r="L712" s="75">
        <v>109</v>
      </c>
      <c r="M712" s="75"/>
      <c r="N712" s="75"/>
      <c r="O712" s="151"/>
      <c r="P712" s="147"/>
      <c r="Q712" s="102"/>
      <c r="S712" s="110"/>
      <c r="T712" s="75"/>
      <c r="U712" s="75"/>
      <c r="V712" s="75"/>
      <c r="W712" s="32"/>
      <c r="X712" s="75">
        <v>12</v>
      </c>
      <c r="Y712" s="32">
        <v>12</v>
      </c>
      <c r="Z712" s="75">
        <v>13</v>
      </c>
      <c r="AA712" s="32">
        <v>99</v>
      </c>
      <c r="AB712" s="32">
        <v>10</v>
      </c>
      <c r="AC712" s="32">
        <v>0</v>
      </c>
      <c r="AD712" s="75">
        <v>15</v>
      </c>
      <c r="AE712" s="32">
        <v>10</v>
      </c>
      <c r="AF712" s="12">
        <v>29</v>
      </c>
      <c r="AG712" s="12">
        <v>10</v>
      </c>
      <c r="AH712" s="12">
        <v>15</v>
      </c>
      <c r="AI712" s="12">
        <v>20</v>
      </c>
      <c r="AJ712" s="12">
        <v>109</v>
      </c>
    </row>
    <row r="713" spans="1:36" ht="15.75">
      <c r="A713" s="78">
        <v>710</v>
      </c>
      <c r="B713" s="79" t="s">
        <v>114</v>
      </c>
      <c r="C713" s="80" t="s">
        <v>1004</v>
      </c>
      <c r="D713" s="75">
        <v>194</v>
      </c>
      <c r="E713" s="75">
        <v>214</v>
      </c>
      <c r="F713" s="75">
        <v>166</v>
      </c>
      <c r="G713" s="32">
        <v>129</v>
      </c>
      <c r="H713" s="75"/>
      <c r="I713" s="75">
        <v>131</v>
      </c>
      <c r="J713" s="75">
        <v>128</v>
      </c>
      <c r="K713" s="32">
        <v>139</v>
      </c>
      <c r="L713" s="75">
        <v>188</v>
      </c>
      <c r="M713" s="75"/>
      <c r="N713" s="75"/>
      <c r="O713" s="151"/>
      <c r="P713" s="147"/>
      <c r="Q713" s="102"/>
      <c r="S713" s="110"/>
      <c r="T713" s="75"/>
      <c r="U713" s="75"/>
      <c r="V713" s="75"/>
      <c r="W713" s="32"/>
      <c r="X713" s="75">
        <v>17</v>
      </c>
      <c r="Y713" s="32">
        <v>17</v>
      </c>
      <c r="Z713" s="75">
        <v>23</v>
      </c>
      <c r="AA713" s="32">
        <v>139</v>
      </c>
      <c r="AB713" s="32">
        <v>17</v>
      </c>
      <c r="AC713" s="32">
        <v>19</v>
      </c>
      <c r="AD713" s="75">
        <v>18</v>
      </c>
      <c r="AE713" s="32">
        <v>16</v>
      </c>
      <c r="AF713" s="12">
        <v>40</v>
      </c>
      <c r="AG713" s="12">
        <v>20</v>
      </c>
      <c r="AH713" s="12">
        <v>20</v>
      </c>
      <c r="AI713" s="12">
        <v>38</v>
      </c>
      <c r="AJ713" s="12">
        <v>188</v>
      </c>
    </row>
    <row r="714" spans="1:36" ht="15.75">
      <c r="A714" s="78">
        <v>711</v>
      </c>
      <c r="B714" s="79" t="s">
        <v>115</v>
      </c>
      <c r="C714" s="80" t="s">
        <v>1004</v>
      </c>
      <c r="D714" s="75">
        <v>98</v>
      </c>
      <c r="E714" s="75">
        <v>150</v>
      </c>
      <c r="F714" s="75">
        <v>103</v>
      </c>
      <c r="G714" s="32">
        <v>108</v>
      </c>
      <c r="H714" s="75"/>
      <c r="I714" s="75">
        <v>178</v>
      </c>
      <c r="J714" s="75">
        <v>175</v>
      </c>
      <c r="K714" s="32">
        <v>172</v>
      </c>
      <c r="L714" s="75">
        <v>190</v>
      </c>
      <c r="M714" s="75"/>
      <c r="N714" s="75"/>
      <c r="O714" s="151"/>
      <c r="P714" s="147"/>
      <c r="Q714" s="102"/>
      <c r="S714" s="110"/>
      <c r="T714" s="75"/>
      <c r="U714" s="75"/>
      <c r="V714" s="75"/>
      <c r="W714" s="32"/>
      <c r="X714" s="75">
        <v>19</v>
      </c>
      <c r="Y714" s="32">
        <v>19</v>
      </c>
      <c r="Z714" s="75">
        <v>27</v>
      </c>
      <c r="AA714" s="32">
        <v>172</v>
      </c>
      <c r="AB714" s="32">
        <v>19</v>
      </c>
      <c r="AC714" s="32">
        <v>19</v>
      </c>
      <c r="AD714" s="75">
        <v>18</v>
      </c>
      <c r="AE714" s="32">
        <v>19</v>
      </c>
      <c r="AF714" s="12">
        <v>39</v>
      </c>
      <c r="AG714" s="12">
        <v>20</v>
      </c>
      <c r="AH714" s="12">
        <v>18</v>
      </c>
      <c r="AI714" s="12">
        <v>38</v>
      </c>
      <c r="AJ714" s="12">
        <v>190</v>
      </c>
    </row>
    <row r="715" spans="1:36" ht="15.75">
      <c r="A715" s="78">
        <v>712</v>
      </c>
      <c r="B715" s="79" t="s">
        <v>116</v>
      </c>
      <c r="C715" s="80" t="s">
        <v>1004</v>
      </c>
      <c r="D715" s="75">
        <v>93</v>
      </c>
      <c r="E715" s="75">
        <v>159</v>
      </c>
      <c r="F715" s="75">
        <v>105</v>
      </c>
      <c r="G715" s="32">
        <v>100</v>
      </c>
      <c r="H715" s="75"/>
      <c r="I715" s="75">
        <v>100</v>
      </c>
      <c r="J715" s="75">
        <v>119</v>
      </c>
      <c r="K715" s="32">
        <v>99</v>
      </c>
      <c r="L715" s="75">
        <v>107</v>
      </c>
      <c r="M715" s="75"/>
      <c r="N715" s="75"/>
      <c r="O715" s="151"/>
      <c r="P715" s="147"/>
      <c r="Q715" s="102"/>
      <c r="S715" s="110"/>
      <c r="T715" s="75"/>
      <c r="U715" s="75"/>
      <c r="V715" s="75"/>
      <c r="W715" s="32"/>
      <c r="X715" s="75">
        <v>20</v>
      </c>
      <c r="Y715" s="32">
        <v>20</v>
      </c>
      <c r="Z715" s="75">
        <v>4</v>
      </c>
      <c r="AA715" s="32">
        <v>99</v>
      </c>
      <c r="AB715" s="32">
        <v>3</v>
      </c>
      <c r="AC715" s="32">
        <v>14</v>
      </c>
      <c r="AD715" s="75">
        <v>15</v>
      </c>
      <c r="AE715" s="32">
        <v>10</v>
      </c>
      <c r="AF715" s="12">
        <v>20</v>
      </c>
      <c r="AG715" s="12">
        <v>10</v>
      </c>
      <c r="AH715" s="12">
        <v>15</v>
      </c>
      <c r="AI715" s="12">
        <v>20</v>
      </c>
      <c r="AJ715" s="12">
        <v>107</v>
      </c>
    </row>
    <row r="716" spans="1:36" ht="15.75" customHeight="1">
      <c r="A716" s="78">
        <v>713</v>
      </c>
      <c r="B716" s="79" t="s">
        <v>117</v>
      </c>
      <c r="C716" s="80" t="s">
        <v>1004</v>
      </c>
      <c r="D716" s="75">
        <v>110</v>
      </c>
      <c r="E716" s="75">
        <v>150</v>
      </c>
      <c r="F716" s="75">
        <v>102</v>
      </c>
      <c r="G716" s="32">
        <v>100</v>
      </c>
      <c r="H716" s="75"/>
      <c r="I716" s="75">
        <v>106</v>
      </c>
      <c r="J716" s="75">
        <v>143</v>
      </c>
      <c r="K716" s="32">
        <v>120</v>
      </c>
      <c r="L716" s="75">
        <v>127</v>
      </c>
      <c r="M716" s="75"/>
      <c r="N716" s="75"/>
      <c r="O716" s="151"/>
      <c r="P716" s="147"/>
      <c r="Q716" s="102"/>
      <c r="S716" s="110"/>
      <c r="T716" s="75"/>
      <c r="U716" s="75"/>
      <c r="V716" s="75"/>
      <c r="W716" s="32"/>
      <c r="X716" s="75">
        <v>13</v>
      </c>
      <c r="Y716" s="32">
        <v>13</v>
      </c>
      <c r="Z716" s="75">
        <v>18</v>
      </c>
      <c r="AA716" s="32">
        <v>120</v>
      </c>
      <c r="AB716" s="32">
        <v>14</v>
      </c>
      <c r="AC716" s="32">
        <v>10</v>
      </c>
      <c r="AD716" s="75">
        <v>15</v>
      </c>
      <c r="AE716" s="32">
        <v>15</v>
      </c>
      <c r="AF716" s="12">
        <v>23</v>
      </c>
      <c r="AG716" s="12">
        <v>10</v>
      </c>
      <c r="AH716" s="12">
        <v>16</v>
      </c>
      <c r="AI716" s="12">
        <v>24</v>
      </c>
      <c r="AJ716" s="12">
        <v>127</v>
      </c>
    </row>
    <row r="717" spans="1:36" ht="15.75">
      <c r="A717" s="78">
        <v>714</v>
      </c>
      <c r="B717" s="79" t="s">
        <v>118</v>
      </c>
      <c r="C717" s="80" t="s">
        <v>1004</v>
      </c>
      <c r="D717" s="75">
        <v>138</v>
      </c>
      <c r="E717" s="75">
        <v>150</v>
      </c>
      <c r="F717" s="75">
        <v>113</v>
      </c>
      <c r="G717" s="32">
        <v>100</v>
      </c>
      <c r="H717" s="75"/>
      <c r="I717" s="75">
        <v>100</v>
      </c>
      <c r="J717" s="75">
        <v>110</v>
      </c>
      <c r="K717" s="32">
        <v>99</v>
      </c>
      <c r="L717" s="75">
        <v>118</v>
      </c>
      <c r="M717" s="75"/>
      <c r="N717" s="75"/>
      <c r="O717" s="151"/>
      <c r="P717" s="147"/>
      <c r="Q717" s="102"/>
      <c r="S717" s="110"/>
      <c r="T717" s="75"/>
      <c r="U717" s="75"/>
      <c r="V717" s="75"/>
      <c r="W717" s="32"/>
      <c r="X717" s="75">
        <v>19</v>
      </c>
      <c r="Y717" s="32">
        <v>12</v>
      </c>
      <c r="Z717" s="75">
        <v>4</v>
      </c>
      <c r="AA717" s="32">
        <v>99</v>
      </c>
      <c r="AB717" s="32">
        <v>10</v>
      </c>
      <c r="AC717" s="32">
        <v>10</v>
      </c>
      <c r="AD717" s="75">
        <v>15</v>
      </c>
      <c r="AE717" s="32">
        <v>10</v>
      </c>
      <c r="AF717" s="12">
        <v>22</v>
      </c>
      <c r="AG717" s="12">
        <v>13</v>
      </c>
      <c r="AH717" s="12">
        <v>15</v>
      </c>
      <c r="AI717" s="12">
        <v>23</v>
      </c>
      <c r="AJ717" s="12">
        <v>118</v>
      </c>
    </row>
    <row r="718" spans="1:36" ht="15.75">
      <c r="A718" s="78">
        <v>715</v>
      </c>
      <c r="B718" s="79" t="s">
        <v>119</v>
      </c>
      <c r="C718" s="80" t="s">
        <v>1004</v>
      </c>
      <c r="D718" s="75">
        <v>124</v>
      </c>
      <c r="E718" s="75">
        <v>150</v>
      </c>
      <c r="F718" s="75">
        <v>131</v>
      </c>
      <c r="G718" s="32">
        <v>105</v>
      </c>
      <c r="H718" s="75"/>
      <c r="I718" s="75">
        <v>100</v>
      </c>
      <c r="J718" s="75">
        <v>148</v>
      </c>
      <c r="K718" s="32">
        <v>103</v>
      </c>
      <c r="L718" s="75">
        <v>143</v>
      </c>
      <c r="M718" s="75"/>
      <c r="N718" s="75"/>
      <c r="O718" s="151"/>
      <c r="P718" s="147"/>
      <c r="Q718" s="102"/>
      <c r="S718" s="110"/>
      <c r="T718" s="75"/>
      <c r="U718" s="75"/>
      <c r="V718" s="75"/>
      <c r="W718" s="32"/>
      <c r="X718" s="75">
        <v>14</v>
      </c>
      <c r="Y718" s="32">
        <v>13</v>
      </c>
      <c r="Z718" s="75">
        <v>2</v>
      </c>
      <c r="AA718" s="32">
        <v>103</v>
      </c>
      <c r="AB718" s="32">
        <v>4</v>
      </c>
      <c r="AC718" s="32">
        <v>16</v>
      </c>
      <c r="AD718" s="75">
        <v>17</v>
      </c>
      <c r="AE718" s="32">
        <v>19</v>
      </c>
      <c r="AF718" s="12">
        <v>29</v>
      </c>
      <c r="AG718" s="12">
        <v>18</v>
      </c>
      <c r="AH718" s="12">
        <v>15</v>
      </c>
      <c r="AI718" s="12">
        <v>25</v>
      </c>
      <c r="AJ718" s="12">
        <v>143</v>
      </c>
    </row>
    <row r="719" spans="1:36" ht="15.75">
      <c r="A719" s="78">
        <v>716</v>
      </c>
      <c r="B719" s="79" t="s">
        <v>1062</v>
      </c>
      <c r="C719" s="80" t="s">
        <v>1004</v>
      </c>
      <c r="D719" s="75">
        <v>180</v>
      </c>
      <c r="E719" s="75">
        <v>196</v>
      </c>
      <c r="F719" s="75">
        <v>136</v>
      </c>
      <c r="G719" s="32">
        <v>154</v>
      </c>
      <c r="H719" s="75"/>
      <c r="I719" s="75">
        <v>109</v>
      </c>
      <c r="J719" s="75">
        <v>120</v>
      </c>
      <c r="K719" s="32">
        <v>129</v>
      </c>
      <c r="L719" s="75">
        <v>133</v>
      </c>
      <c r="M719" s="75"/>
      <c r="N719" s="75"/>
      <c r="O719" s="151"/>
      <c r="P719" s="147"/>
      <c r="Q719" s="102"/>
      <c r="S719" s="110"/>
      <c r="T719" s="75"/>
      <c r="U719" s="75"/>
      <c r="V719" s="75"/>
      <c r="W719" s="32"/>
      <c r="X719" s="75">
        <v>13</v>
      </c>
      <c r="Y719" s="32">
        <v>14</v>
      </c>
      <c r="Z719" s="75">
        <v>21</v>
      </c>
      <c r="AA719" s="32">
        <v>129</v>
      </c>
      <c r="AB719" s="32">
        <v>0</v>
      </c>
      <c r="AC719" s="32">
        <v>13</v>
      </c>
      <c r="AD719" s="75">
        <v>15</v>
      </c>
      <c r="AE719" s="32">
        <v>14</v>
      </c>
      <c r="AF719" s="12">
        <v>33</v>
      </c>
      <c r="AG719" s="12">
        <v>13</v>
      </c>
      <c r="AH719" s="12">
        <v>17</v>
      </c>
      <c r="AI719" s="12">
        <v>28</v>
      </c>
      <c r="AJ719" s="12">
        <v>133</v>
      </c>
    </row>
    <row r="720" spans="1:36" ht="15.75">
      <c r="A720" s="78">
        <v>717</v>
      </c>
      <c r="B720" s="79" t="s">
        <v>120</v>
      </c>
      <c r="C720" s="80" t="s">
        <v>1004</v>
      </c>
      <c r="D720" s="75">
        <v>189</v>
      </c>
      <c r="E720" s="75">
        <v>235</v>
      </c>
      <c r="F720" s="75">
        <v>155</v>
      </c>
      <c r="G720" s="32">
        <v>152</v>
      </c>
      <c r="H720" s="75"/>
      <c r="I720" s="75">
        <v>174</v>
      </c>
      <c r="J720" s="75">
        <v>154</v>
      </c>
      <c r="K720" s="32">
        <v>166</v>
      </c>
      <c r="L720" s="75">
        <v>162</v>
      </c>
      <c r="M720" s="75"/>
      <c r="N720" s="75"/>
      <c r="O720" s="151"/>
      <c r="P720" s="147"/>
      <c r="Q720" s="102"/>
      <c r="S720" s="110"/>
      <c r="T720" s="75"/>
      <c r="U720" s="75"/>
      <c r="V720" s="75"/>
      <c r="W720" s="32"/>
      <c r="X720" s="75">
        <v>17</v>
      </c>
      <c r="Y720" s="32">
        <v>18</v>
      </c>
      <c r="Z720" s="75">
        <v>23</v>
      </c>
      <c r="AA720" s="32">
        <v>166</v>
      </c>
      <c r="AB720" s="32">
        <v>18</v>
      </c>
      <c r="AC720" s="32">
        <v>14</v>
      </c>
      <c r="AD720" s="75">
        <v>16</v>
      </c>
      <c r="AE720" s="32">
        <v>15</v>
      </c>
      <c r="AF720" s="12">
        <v>34</v>
      </c>
      <c r="AG720" s="12">
        <v>17</v>
      </c>
      <c r="AH720" s="12">
        <v>13</v>
      </c>
      <c r="AI720" s="12">
        <v>35</v>
      </c>
      <c r="AJ720" s="12">
        <v>162</v>
      </c>
    </row>
    <row r="721" spans="1:36" ht="15.75">
      <c r="A721" s="78">
        <v>718</v>
      </c>
      <c r="B721" s="79" t="s">
        <v>121</v>
      </c>
      <c r="C721" s="80" t="s">
        <v>1004</v>
      </c>
      <c r="D721" s="75">
        <v>197</v>
      </c>
      <c r="E721" s="75">
        <v>240</v>
      </c>
      <c r="F721" s="75">
        <v>186</v>
      </c>
      <c r="G721" s="32">
        <v>162</v>
      </c>
      <c r="H721" s="75"/>
      <c r="I721" s="75">
        <v>173</v>
      </c>
      <c r="J721" s="75">
        <v>186</v>
      </c>
      <c r="K721" s="32">
        <v>172</v>
      </c>
      <c r="L721" s="75">
        <v>196</v>
      </c>
      <c r="M721" s="75"/>
      <c r="N721" s="75"/>
      <c r="O721" s="151"/>
      <c r="P721" s="147"/>
      <c r="Q721" s="102"/>
      <c r="S721" s="110"/>
      <c r="T721" s="75"/>
      <c r="U721" s="75"/>
      <c r="V721" s="75"/>
      <c r="W721" s="32"/>
      <c r="X721" s="75">
        <v>14</v>
      </c>
      <c r="Y721" s="32">
        <v>15</v>
      </c>
      <c r="Z721" s="75">
        <v>29</v>
      </c>
      <c r="AA721" s="32">
        <v>172</v>
      </c>
      <c r="AB721" s="32">
        <v>20</v>
      </c>
      <c r="AC721" s="32">
        <v>20</v>
      </c>
      <c r="AD721" s="75">
        <v>20</v>
      </c>
      <c r="AE721" s="32">
        <v>19</v>
      </c>
      <c r="AF721" s="12">
        <v>39</v>
      </c>
      <c r="AG721" s="12">
        <v>19</v>
      </c>
      <c r="AH721" s="12">
        <v>20</v>
      </c>
      <c r="AI721" s="12">
        <v>39</v>
      </c>
      <c r="AJ721" s="12">
        <v>196</v>
      </c>
    </row>
    <row r="722" spans="1:36" ht="15.75">
      <c r="A722" s="78">
        <v>719</v>
      </c>
      <c r="B722" s="79" t="s">
        <v>122</v>
      </c>
      <c r="C722" s="80" t="s">
        <v>1004</v>
      </c>
      <c r="D722" s="75">
        <v>117</v>
      </c>
      <c r="E722" s="75">
        <v>150</v>
      </c>
      <c r="F722" s="75">
        <v>130</v>
      </c>
      <c r="G722" s="32">
        <v>100</v>
      </c>
      <c r="H722" s="75"/>
      <c r="I722" s="75">
        <v>186</v>
      </c>
      <c r="J722" s="75">
        <v>188</v>
      </c>
      <c r="K722" s="32">
        <v>172</v>
      </c>
      <c r="L722" s="75">
        <v>191</v>
      </c>
      <c r="M722" s="75"/>
      <c r="N722" s="75"/>
      <c r="O722" s="151"/>
      <c r="P722" s="147"/>
      <c r="Q722" s="102"/>
      <c r="S722" s="110"/>
      <c r="T722" s="75"/>
      <c r="U722" s="75"/>
      <c r="V722" s="75"/>
      <c r="W722" s="32"/>
      <c r="X722" s="75">
        <v>15</v>
      </c>
      <c r="Y722" s="32">
        <v>16</v>
      </c>
      <c r="Z722" s="75">
        <v>30</v>
      </c>
      <c r="AA722" s="32">
        <v>172</v>
      </c>
      <c r="AB722" s="32">
        <v>18</v>
      </c>
      <c r="AC722" s="32">
        <v>20</v>
      </c>
      <c r="AD722" s="75">
        <v>20</v>
      </c>
      <c r="AE722" s="32">
        <v>20</v>
      </c>
      <c r="AF722" s="12">
        <v>37</v>
      </c>
      <c r="AG722" s="12">
        <v>20</v>
      </c>
      <c r="AH722" s="12">
        <v>18</v>
      </c>
      <c r="AI722" s="12">
        <v>38</v>
      </c>
      <c r="AJ722" s="12">
        <v>191</v>
      </c>
    </row>
    <row r="723" spans="1:36" ht="15.75">
      <c r="A723" s="78">
        <v>720</v>
      </c>
      <c r="B723" s="79" t="s">
        <v>124</v>
      </c>
      <c r="C723" s="80" t="s">
        <v>1004</v>
      </c>
      <c r="D723" s="75">
        <v>175</v>
      </c>
      <c r="E723" s="75">
        <v>177</v>
      </c>
      <c r="F723" s="75">
        <v>125</v>
      </c>
      <c r="G723" s="32">
        <v>138</v>
      </c>
      <c r="H723" s="75"/>
      <c r="I723" s="75">
        <v>111</v>
      </c>
      <c r="J723" s="75">
        <v>120</v>
      </c>
      <c r="K723" s="32">
        <v>101</v>
      </c>
      <c r="L723" s="75">
        <v>127</v>
      </c>
      <c r="M723" s="75"/>
      <c r="N723" s="75"/>
      <c r="O723" s="151"/>
      <c r="P723" s="147"/>
      <c r="Q723" s="102"/>
      <c r="S723" s="110"/>
      <c r="T723" s="75"/>
      <c r="U723" s="75"/>
      <c r="V723" s="75"/>
      <c r="W723" s="32"/>
      <c r="X723" s="75">
        <v>15</v>
      </c>
      <c r="Y723" s="32">
        <v>15</v>
      </c>
      <c r="Z723" s="75">
        <v>12</v>
      </c>
      <c r="AA723" s="32">
        <v>101</v>
      </c>
      <c r="AB723" s="32">
        <v>4</v>
      </c>
      <c r="AC723" s="32">
        <v>5</v>
      </c>
      <c r="AD723" s="75">
        <v>15</v>
      </c>
      <c r="AE723" s="32">
        <v>12</v>
      </c>
      <c r="AF723" s="12">
        <v>34</v>
      </c>
      <c r="AG723" s="12">
        <v>13</v>
      </c>
      <c r="AH723" s="12">
        <v>15</v>
      </c>
      <c r="AI723" s="12">
        <v>29</v>
      </c>
      <c r="AJ723" s="12">
        <v>127</v>
      </c>
    </row>
    <row r="724" spans="1:36" ht="15.75">
      <c r="A724" s="78">
        <v>721</v>
      </c>
      <c r="B724" s="79" t="s">
        <v>123</v>
      </c>
      <c r="C724" s="80" t="s">
        <v>1004</v>
      </c>
      <c r="D724" s="75">
        <v>157</v>
      </c>
      <c r="E724" s="75">
        <v>169</v>
      </c>
      <c r="F724" s="75">
        <v>120</v>
      </c>
      <c r="G724" s="32">
        <v>100</v>
      </c>
      <c r="H724" s="75"/>
      <c r="I724" s="75">
        <v>136</v>
      </c>
      <c r="J724" s="75">
        <v>189</v>
      </c>
      <c r="K724" s="32">
        <v>139</v>
      </c>
      <c r="L724" s="75">
        <v>180</v>
      </c>
      <c r="M724" s="75"/>
      <c r="N724" s="75"/>
      <c r="O724" s="151"/>
      <c r="P724" s="147"/>
      <c r="Q724" s="102"/>
      <c r="S724" s="110"/>
      <c r="T724" s="75"/>
      <c r="U724" s="75"/>
      <c r="V724" s="75"/>
      <c r="W724" s="32"/>
      <c r="X724" s="75">
        <v>17</v>
      </c>
      <c r="Y724" s="32">
        <v>15</v>
      </c>
      <c r="Z724" s="75">
        <v>20</v>
      </c>
      <c r="AA724" s="32">
        <v>139</v>
      </c>
      <c r="AB724" s="32">
        <v>14</v>
      </c>
      <c r="AC724" s="32">
        <v>19</v>
      </c>
      <c r="AD724" s="75">
        <v>18</v>
      </c>
      <c r="AE724" s="32">
        <v>18</v>
      </c>
      <c r="AF724" s="12">
        <v>37</v>
      </c>
      <c r="AG724" s="12">
        <v>19</v>
      </c>
      <c r="AH724" s="12">
        <v>18</v>
      </c>
      <c r="AI724" s="12">
        <v>37</v>
      </c>
      <c r="AJ724" s="12">
        <v>180</v>
      </c>
    </row>
    <row r="725" spans="1:36" ht="15.75">
      <c r="A725" s="78">
        <v>722</v>
      </c>
      <c r="B725" s="79" t="s">
        <v>126</v>
      </c>
      <c r="C725" s="80" t="s">
        <v>1004</v>
      </c>
      <c r="D725" s="75">
        <v>95</v>
      </c>
      <c r="E725" s="75">
        <v>150</v>
      </c>
      <c r="F725" s="75">
        <v>101</v>
      </c>
      <c r="G725" s="32">
        <v>100</v>
      </c>
      <c r="H725" s="75"/>
      <c r="I725" s="75">
        <v>116</v>
      </c>
      <c r="J725" s="75">
        <v>113</v>
      </c>
      <c r="K725" s="32">
        <v>108</v>
      </c>
      <c r="L725" s="75">
        <v>163</v>
      </c>
      <c r="M725" s="75"/>
      <c r="N725" s="75"/>
      <c r="O725" s="151"/>
      <c r="P725" s="147"/>
      <c r="Q725" s="102"/>
      <c r="S725" s="110"/>
      <c r="T725" s="75"/>
      <c r="U725" s="75"/>
      <c r="V725" s="75"/>
      <c r="W725" s="32"/>
      <c r="X725" s="75">
        <v>15</v>
      </c>
      <c r="Y725" s="32">
        <v>12</v>
      </c>
      <c r="Z725" s="75">
        <v>12</v>
      </c>
      <c r="AA725" s="32">
        <v>108</v>
      </c>
      <c r="AB725" s="32">
        <v>15</v>
      </c>
      <c r="AC725" s="32">
        <v>18</v>
      </c>
      <c r="AD725" s="75">
        <v>18</v>
      </c>
      <c r="AE725" s="32">
        <v>16</v>
      </c>
      <c r="AF725" s="12">
        <v>31</v>
      </c>
      <c r="AG725" s="12">
        <v>18</v>
      </c>
      <c r="AH725" s="12">
        <v>16</v>
      </c>
      <c r="AI725" s="12">
        <v>31</v>
      </c>
      <c r="AJ725" s="12">
        <v>163</v>
      </c>
    </row>
    <row r="726" spans="1:36" ht="15.75">
      <c r="A726" s="78">
        <v>723</v>
      </c>
      <c r="B726" s="79" t="s">
        <v>125</v>
      </c>
      <c r="C726" s="80" t="s">
        <v>1004</v>
      </c>
      <c r="D726" s="75">
        <v>126</v>
      </c>
      <c r="E726" s="75">
        <v>158</v>
      </c>
      <c r="F726" s="75">
        <v>128</v>
      </c>
      <c r="G726" s="32">
        <v>145</v>
      </c>
      <c r="H726" s="75"/>
      <c r="I726" s="75">
        <v>100</v>
      </c>
      <c r="J726" s="75">
        <v>124</v>
      </c>
      <c r="K726" s="32">
        <v>132</v>
      </c>
      <c r="L726" s="75">
        <v>148</v>
      </c>
      <c r="M726" s="75"/>
      <c r="N726" s="75"/>
      <c r="O726" s="151"/>
      <c r="P726" s="147"/>
      <c r="Q726" s="102"/>
      <c r="S726" s="110"/>
      <c r="T726" s="75"/>
      <c r="U726" s="75"/>
      <c r="V726" s="75"/>
      <c r="W726" s="32"/>
      <c r="X726" s="75">
        <v>14</v>
      </c>
      <c r="Y726" s="32">
        <v>13</v>
      </c>
      <c r="Z726" s="75">
        <v>23</v>
      </c>
      <c r="AA726" s="32">
        <v>132</v>
      </c>
      <c r="AB726" s="32">
        <v>7</v>
      </c>
      <c r="AC726" s="32">
        <v>19</v>
      </c>
      <c r="AD726" s="75">
        <v>19</v>
      </c>
      <c r="AE726" s="32">
        <v>16</v>
      </c>
      <c r="AF726" s="12">
        <v>24</v>
      </c>
      <c r="AG726" s="12">
        <v>18</v>
      </c>
      <c r="AH726" s="12">
        <v>15</v>
      </c>
      <c r="AI726" s="12">
        <v>30</v>
      </c>
      <c r="AJ726" s="12">
        <v>148</v>
      </c>
    </row>
    <row r="727" spans="1:36" ht="15.75">
      <c r="A727" s="78">
        <v>724</v>
      </c>
      <c r="B727" s="79" t="s">
        <v>1063</v>
      </c>
      <c r="C727" s="80" t="s">
        <v>1004</v>
      </c>
      <c r="D727" s="75">
        <v>118</v>
      </c>
      <c r="E727" s="75">
        <v>150</v>
      </c>
      <c r="F727" s="75">
        <v>102</v>
      </c>
      <c r="G727" s="32">
        <v>80</v>
      </c>
      <c r="H727" s="75"/>
      <c r="I727" s="75">
        <v>154</v>
      </c>
      <c r="J727" s="75">
        <v>125</v>
      </c>
      <c r="K727" s="32">
        <v>124</v>
      </c>
      <c r="L727" s="75">
        <v>156</v>
      </c>
      <c r="M727" s="75"/>
      <c r="N727" s="75"/>
      <c r="O727" s="151"/>
      <c r="P727" s="147"/>
      <c r="Q727" s="102"/>
      <c r="S727" s="110"/>
      <c r="T727" s="75"/>
      <c r="U727" s="75"/>
      <c r="V727" s="75"/>
      <c r="W727" s="32"/>
      <c r="X727" s="75">
        <v>12</v>
      </c>
      <c r="Y727" s="32">
        <v>12</v>
      </c>
      <c r="Z727" s="75">
        <v>16</v>
      </c>
      <c r="AA727" s="32">
        <v>124</v>
      </c>
      <c r="AB727" s="32">
        <v>19</v>
      </c>
      <c r="AC727" s="32">
        <v>15</v>
      </c>
      <c r="AD727" s="75">
        <v>15</v>
      </c>
      <c r="AE727" s="32">
        <v>15</v>
      </c>
      <c r="AF727" s="12">
        <v>29</v>
      </c>
      <c r="AG727" s="12">
        <v>19</v>
      </c>
      <c r="AH727" s="12">
        <v>15</v>
      </c>
      <c r="AI727" s="12">
        <v>29</v>
      </c>
      <c r="AJ727" s="12">
        <v>156</v>
      </c>
    </row>
    <row r="728" spans="1:36" ht="15.75" customHeight="1">
      <c r="A728" s="78">
        <v>725</v>
      </c>
      <c r="B728" s="79" t="s">
        <v>127</v>
      </c>
      <c r="C728" s="80" t="s">
        <v>1004</v>
      </c>
      <c r="D728" s="75">
        <v>140</v>
      </c>
      <c r="E728" s="75">
        <v>150</v>
      </c>
      <c r="F728" s="75">
        <v>100</v>
      </c>
      <c r="G728" s="32">
        <v>70</v>
      </c>
      <c r="H728" s="75"/>
      <c r="I728" s="75">
        <v>104</v>
      </c>
      <c r="J728" s="75">
        <v>111</v>
      </c>
      <c r="K728" s="32">
        <v>131</v>
      </c>
      <c r="L728" s="75">
        <v>138</v>
      </c>
      <c r="M728" s="75"/>
      <c r="N728" s="75"/>
      <c r="O728" s="151"/>
      <c r="P728" s="147"/>
      <c r="Q728" s="102"/>
      <c r="S728" s="110"/>
      <c r="T728" s="75"/>
      <c r="U728" s="75"/>
      <c r="V728" s="75"/>
      <c r="W728" s="32"/>
      <c r="X728" s="75">
        <v>15</v>
      </c>
      <c r="Y728" s="32">
        <v>14</v>
      </c>
      <c r="Z728" s="75">
        <v>23</v>
      </c>
      <c r="AA728" s="32">
        <v>131</v>
      </c>
      <c r="AB728" s="32">
        <v>10</v>
      </c>
      <c r="AC728" s="32">
        <v>8</v>
      </c>
      <c r="AD728" s="75">
        <v>15</v>
      </c>
      <c r="AE728" s="32">
        <v>10</v>
      </c>
      <c r="AF728" s="12">
        <v>35</v>
      </c>
      <c r="AG728" s="12">
        <v>10</v>
      </c>
      <c r="AH728" s="12">
        <v>15</v>
      </c>
      <c r="AI728" s="12">
        <v>35</v>
      </c>
      <c r="AJ728" s="12">
        <v>138</v>
      </c>
    </row>
    <row r="729" spans="1:36" ht="15.75">
      <c r="A729" s="78">
        <v>726</v>
      </c>
      <c r="B729" s="79" t="s">
        <v>130</v>
      </c>
      <c r="C729" s="80" t="s">
        <v>1004</v>
      </c>
      <c r="D729" s="75">
        <v>125</v>
      </c>
      <c r="E729" s="75">
        <v>150</v>
      </c>
      <c r="F729" s="75">
        <v>100</v>
      </c>
      <c r="G729" s="32">
        <v>100</v>
      </c>
      <c r="H729" s="75"/>
      <c r="I729" s="75">
        <v>100</v>
      </c>
      <c r="J729" s="75">
        <v>136</v>
      </c>
      <c r="K729" s="32">
        <v>117</v>
      </c>
      <c r="L729" s="75">
        <v>122</v>
      </c>
      <c r="M729" s="75"/>
      <c r="N729" s="75"/>
      <c r="O729" s="151"/>
      <c r="P729" s="147"/>
      <c r="Q729" s="102"/>
      <c r="S729" s="110"/>
      <c r="T729" s="75"/>
      <c r="U729" s="75"/>
      <c r="V729" s="75"/>
      <c r="W729" s="32"/>
      <c r="X729" s="75">
        <v>12</v>
      </c>
      <c r="Y729" s="32">
        <v>12</v>
      </c>
      <c r="Z729" s="75">
        <v>13</v>
      </c>
      <c r="AA729" s="32">
        <v>117</v>
      </c>
      <c r="AB729" s="32">
        <v>10</v>
      </c>
      <c r="AC729" s="32">
        <v>13</v>
      </c>
      <c r="AD729" s="75">
        <v>16</v>
      </c>
      <c r="AE729" s="32">
        <v>10</v>
      </c>
      <c r="AF729" s="12">
        <v>22</v>
      </c>
      <c r="AG729" s="12">
        <v>10</v>
      </c>
      <c r="AH729" s="12">
        <v>16</v>
      </c>
      <c r="AI729" s="12">
        <v>25</v>
      </c>
      <c r="AJ729" s="12">
        <v>122</v>
      </c>
    </row>
    <row r="730" spans="1:36" ht="15.75">
      <c r="A730" s="78">
        <v>727</v>
      </c>
      <c r="B730" s="82" t="s">
        <v>129</v>
      </c>
      <c r="C730" s="80" t="s">
        <v>1004</v>
      </c>
      <c r="D730" s="75">
        <v>171</v>
      </c>
      <c r="E730" s="75">
        <v>210</v>
      </c>
      <c r="F730" s="75">
        <v>166</v>
      </c>
      <c r="G730" s="32">
        <v>158</v>
      </c>
      <c r="H730" s="75"/>
      <c r="I730" s="75">
        <v>100</v>
      </c>
      <c r="J730" s="75">
        <v>121</v>
      </c>
      <c r="K730" s="32">
        <v>118</v>
      </c>
      <c r="L730" s="75">
        <v>121</v>
      </c>
      <c r="M730" s="75"/>
      <c r="N730" s="75"/>
      <c r="O730" s="151"/>
      <c r="P730" s="147"/>
      <c r="Q730" s="102"/>
      <c r="S730" s="110"/>
      <c r="T730" s="75"/>
      <c r="U730" s="75"/>
      <c r="V730" s="75"/>
      <c r="W730" s="32"/>
      <c r="X730" s="75">
        <v>15</v>
      </c>
      <c r="Y730" s="32">
        <v>14</v>
      </c>
      <c r="Z730" s="75">
        <v>14</v>
      </c>
      <c r="AA730" s="32">
        <v>118</v>
      </c>
      <c r="AB730" s="32">
        <v>10</v>
      </c>
      <c r="AC730" s="32">
        <v>5</v>
      </c>
      <c r="AD730" s="75">
        <v>16</v>
      </c>
      <c r="AE730" s="32">
        <v>11</v>
      </c>
      <c r="AF730" s="12">
        <v>22</v>
      </c>
      <c r="AG730" s="12">
        <v>17</v>
      </c>
      <c r="AH730" s="12">
        <v>15</v>
      </c>
      <c r="AI730" s="12">
        <v>25</v>
      </c>
      <c r="AJ730" s="12">
        <v>121</v>
      </c>
    </row>
    <row r="731" spans="1:36" ht="15.75" customHeight="1">
      <c r="A731" s="78">
        <v>728</v>
      </c>
      <c r="B731" s="79" t="s">
        <v>128</v>
      </c>
      <c r="C731" s="80" t="s">
        <v>1004</v>
      </c>
      <c r="D731" s="75">
        <v>102</v>
      </c>
      <c r="E731" s="75">
        <v>150</v>
      </c>
      <c r="F731" s="75">
        <v>105</v>
      </c>
      <c r="G731" s="32">
        <v>47</v>
      </c>
      <c r="H731" s="75"/>
      <c r="I731" s="75">
        <v>184</v>
      </c>
      <c r="J731" s="75">
        <v>166</v>
      </c>
      <c r="K731" s="32">
        <v>172</v>
      </c>
      <c r="L731" s="75">
        <v>181</v>
      </c>
      <c r="M731" s="75"/>
      <c r="N731" s="75"/>
      <c r="O731" s="151"/>
      <c r="P731" s="147"/>
      <c r="Q731" s="102"/>
      <c r="S731" s="110"/>
      <c r="T731" s="75"/>
      <c r="U731" s="75"/>
      <c r="V731" s="75"/>
      <c r="W731" s="32"/>
      <c r="X731" s="75">
        <v>17</v>
      </c>
      <c r="Y731" s="32">
        <v>16</v>
      </c>
      <c r="Z731" s="75">
        <v>33</v>
      </c>
      <c r="AA731" s="32">
        <v>172</v>
      </c>
      <c r="AB731" s="32">
        <v>18</v>
      </c>
      <c r="AC731" s="32">
        <v>19</v>
      </c>
      <c r="AD731" s="75">
        <v>19</v>
      </c>
      <c r="AE731" s="32">
        <v>18</v>
      </c>
      <c r="AF731" s="12">
        <v>37</v>
      </c>
      <c r="AG731" s="12">
        <v>19</v>
      </c>
      <c r="AH731" s="12">
        <v>16</v>
      </c>
      <c r="AI731" s="12">
        <v>35</v>
      </c>
      <c r="AJ731" s="12">
        <v>181</v>
      </c>
    </row>
    <row r="732" spans="1:36" ht="15.75">
      <c r="A732" s="78">
        <v>729</v>
      </c>
      <c r="B732" s="79" t="s">
        <v>132</v>
      </c>
      <c r="C732" s="80" t="s">
        <v>1004</v>
      </c>
      <c r="D732" s="75">
        <v>135</v>
      </c>
      <c r="E732" s="75">
        <v>163</v>
      </c>
      <c r="F732" s="75">
        <v>116</v>
      </c>
      <c r="G732" s="32">
        <v>113</v>
      </c>
      <c r="H732" s="75"/>
      <c r="I732" s="75">
        <v>100</v>
      </c>
      <c r="J732" s="75">
        <v>120</v>
      </c>
      <c r="K732" s="32">
        <v>102</v>
      </c>
      <c r="L732" s="75">
        <v>111</v>
      </c>
      <c r="M732" s="75"/>
      <c r="N732" s="75"/>
      <c r="O732" s="151"/>
      <c r="P732" s="147"/>
      <c r="Q732" s="102"/>
      <c r="S732" s="110"/>
      <c r="T732" s="75"/>
      <c r="U732" s="75"/>
      <c r="V732" s="75"/>
      <c r="W732" s="32"/>
      <c r="X732" s="75">
        <v>17</v>
      </c>
      <c r="Y732" s="32">
        <v>15</v>
      </c>
      <c r="Z732" s="75">
        <v>7</v>
      </c>
      <c r="AA732" s="32">
        <v>102</v>
      </c>
      <c r="AB732" s="32">
        <v>10</v>
      </c>
      <c r="AC732" s="32">
        <v>0</v>
      </c>
      <c r="AD732" s="75">
        <v>15</v>
      </c>
      <c r="AE732" s="32">
        <v>10</v>
      </c>
      <c r="AF732" s="12">
        <v>26</v>
      </c>
      <c r="AG732" s="12">
        <v>10</v>
      </c>
      <c r="AH732" s="12">
        <v>15</v>
      </c>
      <c r="AI732" s="12">
        <v>25</v>
      </c>
      <c r="AJ732" s="12">
        <v>111</v>
      </c>
    </row>
    <row r="733" spans="1:36" ht="15.75">
      <c r="A733" s="78">
        <v>730</v>
      </c>
      <c r="B733" s="79" t="s">
        <v>131</v>
      </c>
      <c r="C733" s="80" t="s">
        <v>1004</v>
      </c>
      <c r="D733" s="75">
        <v>161</v>
      </c>
      <c r="E733" s="75">
        <v>150</v>
      </c>
      <c r="F733" s="75">
        <v>100</v>
      </c>
      <c r="G733" s="32">
        <v>100</v>
      </c>
      <c r="H733" s="75"/>
      <c r="I733" s="75">
        <v>108</v>
      </c>
      <c r="J733" s="75">
        <v>126</v>
      </c>
      <c r="K733" s="32">
        <v>117</v>
      </c>
      <c r="L733" s="75">
        <v>136</v>
      </c>
      <c r="M733" s="75"/>
      <c r="N733" s="75"/>
      <c r="O733" s="151"/>
      <c r="P733" s="147"/>
      <c r="Q733" s="102"/>
      <c r="S733" s="110"/>
      <c r="T733" s="75"/>
      <c r="U733" s="75"/>
      <c r="V733" s="75"/>
      <c r="W733" s="32"/>
      <c r="X733" s="75">
        <v>15</v>
      </c>
      <c r="Y733" s="32">
        <v>14</v>
      </c>
      <c r="Z733" s="75">
        <v>17</v>
      </c>
      <c r="AA733" s="32">
        <v>117</v>
      </c>
      <c r="AB733" s="32">
        <v>12</v>
      </c>
      <c r="AC733" s="32">
        <v>14</v>
      </c>
      <c r="AD733" s="75">
        <v>15</v>
      </c>
      <c r="AE733" s="32">
        <v>19</v>
      </c>
      <c r="AF733" s="12">
        <v>20</v>
      </c>
      <c r="AG733" s="12">
        <v>16</v>
      </c>
      <c r="AH733" s="12">
        <v>15</v>
      </c>
      <c r="AI733" s="12">
        <v>25</v>
      </c>
      <c r="AJ733" s="12">
        <v>136</v>
      </c>
    </row>
    <row r="734" spans="1:36" ht="15.75">
      <c r="A734" s="78">
        <v>731</v>
      </c>
      <c r="B734" s="79" t="s">
        <v>961</v>
      </c>
      <c r="C734" s="80" t="s">
        <v>1004</v>
      </c>
      <c r="D734" s="75">
        <v>130</v>
      </c>
      <c r="E734" s="75">
        <v>177</v>
      </c>
      <c r="F734" s="75">
        <v>143</v>
      </c>
      <c r="G734" s="32">
        <v>110</v>
      </c>
      <c r="H734" s="75"/>
      <c r="I734" s="75">
        <v>132</v>
      </c>
      <c r="J734" s="75">
        <v>123</v>
      </c>
      <c r="K734" s="32">
        <v>151</v>
      </c>
      <c r="L734" s="75">
        <v>126</v>
      </c>
      <c r="M734" s="75"/>
      <c r="N734" s="75"/>
      <c r="O734" s="151"/>
      <c r="P734" s="147"/>
      <c r="Q734" s="102"/>
      <c r="S734" s="110"/>
      <c r="T734" s="75"/>
      <c r="U734" s="75"/>
      <c r="V734" s="75"/>
      <c r="W734" s="32"/>
      <c r="X734" s="75">
        <v>17</v>
      </c>
      <c r="Y734" s="32">
        <v>18</v>
      </c>
      <c r="Z734" s="75">
        <v>24</v>
      </c>
      <c r="AA734" s="32">
        <v>151</v>
      </c>
      <c r="AB734" s="32">
        <v>0</v>
      </c>
      <c r="AC734" s="32">
        <v>15</v>
      </c>
      <c r="AD734" s="75">
        <v>15</v>
      </c>
      <c r="AE734" s="32">
        <v>14</v>
      </c>
      <c r="AF734" s="12">
        <v>24</v>
      </c>
      <c r="AG734" s="12">
        <v>13</v>
      </c>
      <c r="AH734" s="12">
        <v>15</v>
      </c>
      <c r="AI734" s="12">
        <v>30</v>
      </c>
      <c r="AJ734" s="12">
        <v>126</v>
      </c>
    </row>
    <row r="735" spans="1:36" ht="15.75">
      <c r="A735" s="78">
        <v>732</v>
      </c>
      <c r="B735" s="79" t="s">
        <v>962</v>
      </c>
      <c r="C735" s="80" t="s">
        <v>1004</v>
      </c>
      <c r="D735" s="75">
        <v>100</v>
      </c>
      <c r="E735" s="75">
        <v>150</v>
      </c>
      <c r="F735" s="75">
        <v>105</v>
      </c>
      <c r="G735" s="32">
        <v>100</v>
      </c>
      <c r="H735" s="75"/>
      <c r="I735" s="75">
        <v>134</v>
      </c>
      <c r="J735" s="75">
        <v>146</v>
      </c>
      <c r="K735" s="32">
        <v>136</v>
      </c>
      <c r="L735" s="75">
        <v>138</v>
      </c>
      <c r="M735" s="75"/>
      <c r="N735" s="75"/>
      <c r="O735" s="151"/>
      <c r="P735" s="147"/>
      <c r="Q735" s="102"/>
      <c r="S735" s="110"/>
      <c r="T735" s="75"/>
      <c r="U735" s="75"/>
      <c r="V735" s="75"/>
      <c r="W735" s="32"/>
      <c r="X735" s="75">
        <v>16</v>
      </c>
      <c r="Y735" s="32">
        <v>14</v>
      </c>
      <c r="Z735" s="75">
        <v>18</v>
      </c>
      <c r="AA735" s="32">
        <v>136</v>
      </c>
      <c r="AB735" s="32">
        <v>7</v>
      </c>
      <c r="AC735" s="32">
        <v>18</v>
      </c>
      <c r="AD735" s="75">
        <v>18</v>
      </c>
      <c r="AE735" s="32">
        <v>10</v>
      </c>
      <c r="AF735" s="12">
        <v>26</v>
      </c>
      <c r="AG735" s="12">
        <v>15</v>
      </c>
      <c r="AH735" s="12">
        <v>18</v>
      </c>
      <c r="AI735" s="12">
        <v>26</v>
      </c>
      <c r="AJ735" s="12">
        <v>138</v>
      </c>
    </row>
    <row r="736" spans="1:36" ht="15.75" customHeight="1">
      <c r="A736" s="78">
        <v>733</v>
      </c>
      <c r="B736" s="79" t="s">
        <v>133</v>
      </c>
      <c r="C736" s="80" t="s">
        <v>1004</v>
      </c>
      <c r="D736" s="75">
        <v>105</v>
      </c>
      <c r="E736" s="75">
        <v>150</v>
      </c>
      <c r="F736" s="75">
        <v>181</v>
      </c>
      <c r="G736" s="32">
        <v>100</v>
      </c>
      <c r="H736" s="75"/>
      <c r="I736" s="75">
        <v>100</v>
      </c>
      <c r="J736" s="75">
        <v>110</v>
      </c>
      <c r="K736" s="32">
        <v>100</v>
      </c>
      <c r="L736" s="75">
        <v>111</v>
      </c>
      <c r="M736" s="75"/>
      <c r="N736" s="75"/>
      <c r="O736" s="151"/>
      <c r="P736" s="147"/>
      <c r="Q736" s="102"/>
      <c r="S736" s="110"/>
      <c r="T736" s="75"/>
      <c r="U736" s="75"/>
      <c r="V736" s="75"/>
      <c r="W736" s="32"/>
      <c r="X736" s="75">
        <v>18</v>
      </c>
      <c r="Y736" s="32">
        <v>17</v>
      </c>
      <c r="Z736" s="75">
        <v>8</v>
      </c>
      <c r="AA736" s="32">
        <v>100</v>
      </c>
      <c r="AB736" s="32">
        <v>10</v>
      </c>
      <c r="AC736" s="32">
        <v>8</v>
      </c>
      <c r="AD736" s="75">
        <v>15</v>
      </c>
      <c r="AE736" s="32">
        <v>11</v>
      </c>
      <c r="AF736" s="12">
        <v>18</v>
      </c>
      <c r="AG736" s="12">
        <v>12</v>
      </c>
      <c r="AH736" s="12">
        <v>15</v>
      </c>
      <c r="AI736" s="12">
        <v>22</v>
      </c>
      <c r="AJ736" s="12">
        <v>111</v>
      </c>
    </row>
    <row r="737" spans="1:36" ht="15.75">
      <c r="A737" s="78">
        <v>734</v>
      </c>
      <c r="B737" s="79" t="s">
        <v>963</v>
      </c>
      <c r="C737" s="80" t="s">
        <v>1004</v>
      </c>
      <c r="D737" s="75">
        <v>143</v>
      </c>
      <c r="E737" s="75">
        <v>159</v>
      </c>
      <c r="F737" s="75">
        <v>117</v>
      </c>
      <c r="G737" s="32">
        <v>100</v>
      </c>
      <c r="H737" s="75"/>
      <c r="I737" s="75">
        <v>104</v>
      </c>
      <c r="J737" s="75">
        <v>114</v>
      </c>
      <c r="K737" s="32">
        <v>113</v>
      </c>
      <c r="L737" s="75">
        <v>141</v>
      </c>
      <c r="M737" s="75"/>
      <c r="N737" s="75"/>
      <c r="O737" s="151"/>
      <c r="P737" s="147"/>
      <c r="Q737" s="102"/>
      <c r="S737" s="110"/>
      <c r="T737" s="75"/>
      <c r="U737" s="75"/>
      <c r="V737" s="75"/>
      <c r="W737" s="32"/>
      <c r="X737" s="75">
        <v>14</v>
      </c>
      <c r="Y737" s="32">
        <v>12</v>
      </c>
      <c r="Z737" s="75">
        <v>20</v>
      </c>
      <c r="AA737" s="32">
        <v>113</v>
      </c>
      <c r="AB737" s="32">
        <v>13</v>
      </c>
      <c r="AC737" s="32">
        <v>9</v>
      </c>
      <c r="AD737" s="75">
        <v>15</v>
      </c>
      <c r="AE737" s="32">
        <v>10</v>
      </c>
      <c r="AF737" s="12">
        <v>34</v>
      </c>
      <c r="AG737" s="12">
        <v>15</v>
      </c>
      <c r="AH737" s="12">
        <v>15</v>
      </c>
      <c r="AI737" s="12">
        <v>30</v>
      </c>
      <c r="AJ737" s="12">
        <v>141</v>
      </c>
    </row>
    <row r="738" spans="1:36" ht="15.75">
      <c r="A738" s="78">
        <v>735</v>
      </c>
      <c r="B738" s="79" t="s">
        <v>134</v>
      </c>
      <c r="C738" s="80" t="s">
        <v>1004</v>
      </c>
      <c r="D738" s="75">
        <v>146</v>
      </c>
      <c r="E738" s="75">
        <v>156</v>
      </c>
      <c r="F738" s="75">
        <v>108</v>
      </c>
      <c r="G738" s="32">
        <v>112</v>
      </c>
      <c r="H738" s="75"/>
      <c r="I738" s="75">
        <v>113</v>
      </c>
      <c r="J738" s="75">
        <v>137</v>
      </c>
      <c r="K738" s="32">
        <v>130</v>
      </c>
      <c r="L738" s="75">
        <v>159</v>
      </c>
      <c r="M738" s="75"/>
      <c r="N738" s="75"/>
      <c r="O738" s="151"/>
      <c r="P738" s="147"/>
      <c r="Q738" s="102"/>
      <c r="S738" s="110"/>
      <c r="T738" s="75"/>
      <c r="U738" s="75"/>
      <c r="V738" s="75"/>
      <c r="W738" s="32"/>
      <c r="X738" s="75">
        <v>14</v>
      </c>
      <c r="Y738" s="32">
        <v>15</v>
      </c>
      <c r="Z738" s="75">
        <v>12</v>
      </c>
      <c r="AA738" s="32">
        <v>130</v>
      </c>
      <c r="AB738" s="32">
        <v>17</v>
      </c>
      <c r="AC738" s="32">
        <v>16</v>
      </c>
      <c r="AD738" s="75">
        <v>16</v>
      </c>
      <c r="AE738" s="32">
        <v>15</v>
      </c>
      <c r="AF738" s="12">
        <v>32</v>
      </c>
      <c r="AG738" s="12">
        <v>16</v>
      </c>
      <c r="AH738" s="12">
        <v>17</v>
      </c>
      <c r="AI738" s="12">
        <v>30</v>
      </c>
      <c r="AJ738" s="12">
        <v>159</v>
      </c>
    </row>
    <row r="739" spans="1:36" ht="15.75">
      <c r="A739" s="78">
        <v>736</v>
      </c>
      <c r="B739" s="79" t="s">
        <v>135</v>
      </c>
      <c r="C739" s="80" t="s">
        <v>1004</v>
      </c>
      <c r="D739" s="75">
        <v>115</v>
      </c>
      <c r="E739" s="75">
        <v>150</v>
      </c>
      <c r="F739" s="75">
        <v>133</v>
      </c>
      <c r="G739" s="32">
        <v>100</v>
      </c>
      <c r="H739" s="75"/>
      <c r="I739" s="75">
        <v>104</v>
      </c>
      <c r="J739" s="75">
        <v>140</v>
      </c>
      <c r="K739" s="32">
        <v>100</v>
      </c>
      <c r="L739" s="75">
        <v>151</v>
      </c>
      <c r="M739" s="75"/>
      <c r="N739" s="75"/>
      <c r="O739" s="151"/>
      <c r="P739" s="147"/>
      <c r="Q739" s="102"/>
      <c r="S739" s="110"/>
      <c r="T739" s="75"/>
      <c r="U739" s="75"/>
      <c r="V739" s="75"/>
      <c r="W739" s="32"/>
      <c r="X739" s="75">
        <v>19</v>
      </c>
      <c r="Y739" s="32">
        <v>12</v>
      </c>
      <c r="Z739" s="75">
        <v>9</v>
      </c>
      <c r="AA739" s="32">
        <v>100</v>
      </c>
      <c r="AB739" s="32">
        <v>15</v>
      </c>
      <c r="AC739" s="32">
        <v>19</v>
      </c>
      <c r="AD739" s="75">
        <v>18</v>
      </c>
      <c r="AE739" s="32">
        <v>15</v>
      </c>
      <c r="AF739" s="12">
        <v>23</v>
      </c>
      <c r="AG739" s="12">
        <v>19</v>
      </c>
      <c r="AH739" s="12">
        <v>17</v>
      </c>
      <c r="AI739" s="12">
        <v>25</v>
      </c>
      <c r="AJ739" s="12">
        <v>151</v>
      </c>
    </row>
    <row r="740" spans="1:36" ht="15.75">
      <c r="A740" s="78">
        <v>737</v>
      </c>
      <c r="B740" s="79" t="s">
        <v>964</v>
      </c>
      <c r="C740" s="80" t="s">
        <v>1004</v>
      </c>
      <c r="D740" s="75">
        <v>192</v>
      </c>
      <c r="E740" s="75">
        <v>243</v>
      </c>
      <c r="F740" s="75">
        <v>190</v>
      </c>
      <c r="G740" s="32">
        <v>173</v>
      </c>
      <c r="H740" s="75"/>
      <c r="I740" s="75">
        <v>102</v>
      </c>
      <c r="J740" s="75">
        <v>110</v>
      </c>
      <c r="K740" s="32">
        <v>103</v>
      </c>
      <c r="L740" s="75">
        <v>135</v>
      </c>
      <c r="M740" s="75"/>
      <c r="N740" s="75"/>
      <c r="O740" s="151"/>
      <c r="P740" s="147"/>
      <c r="Q740" s="102"/>
      <c r="S740" s="110"/>
      <c r="T740" s="75"/>
      <c r="U740" s="75"/>
      <c r="V740" s="75"/>
      <c r="W740" s="32"/>
      <c r="X740" s="75">
        <v>12</v>
      </c>
      <c r="Y740" s="32">
        <v>13</v>
      </c>
      <c r="Z740" s="75">
        <v>8</v>
      </c>
      <c r="AA740" s="32">
        <v>103</v>
      </c>
      <c r="AB740" s="32">
        <v>10</v>
      </c>
      <c r="AC740" s="32">
        <v>13</v>
      </c>
      <c r="AD740" s="75">
        <v>18</v>
      </c>
      <c r="AE740" s="32">
        <v>10</v>
      </c>
      <c r="AF740" s="12">
        <v>26</v>
      </c>
      <c r="AG740" s="12">
        <v>15</v>
      </c>
      <c r="AH740" s="12">
        <v>18</v>
      </c>
      <c r="AI740" s="12">
        <v>25</v>
      </c>
      <c r="AJ740" s="12">
        <v>135</v>
      </c>
    </row>
    <row r="741" spans="1:36" ht="15.75">
      <c r="A741" s="78">
        <v>738</v>
      </c>
      <c r="B741" s="79" t="s">
        <v>136</v>
      </c>
      <c r="C741" s="80" t="s">
        <v>1004</v>
      </c>
      <c r="D741" s="75">
        <v>191.5</v>
      </c>
      <c r="E741" s="75">
        <v>242.5</v>
      </c>
      <c r="F741" s="75">
        <v>190</v>
      </c>
      <c r="G741" s="32">
        <v>172.5</v>
      </c>
      <c r="H741" s="75"/>
      <c r="I741" s="75">
        <v>185</v>
      </c>
      <c r="J741" s="75">
        <v>175</v>
      </c>
      <c r="K741" s="32">
        <v>160</v>
      </c>
      <c r="L741" s="75">
        <v>189</v>
      </c>
      <c r="M741" s="75"/>
      <c r="N741" s="75"/>
      <c r="O741" s="32"/>
      <c r="P741" s="75"/>
      <c r="Q741" s="102"/>
      <c r="S741" s="110"/>
      <c r="T741" s="75"/>
      <c r="U741" s="75"/>
      <c r="V741" s="75"/>
      <c r="W741" s="32"/>
      <c r="X741" s="75">
        <v>17</v>
      </c>
      <c r="Y741" s="32">
        <v>16</v>
      </c>
      <c r="Z741" s="75">
        <v>21</v>
      </c>
      <c r="AA741" s="32">
        <v>160</v>
      </c>
      <c r="AB741" s="32">
        <v>20</v>
      </c>
      <c r="AC741" s="32">
        <v>19</v>
      </c>
      <c r="AD741" s="75">
        <v>17</v>
      </c>
      <c r="AE741" s="32">
        <v>20</v>
      </c>
      <c r="AF741" s="12">
        <v>39</v>
      </c>
      <c r="AG741" s="12">
        <v>18</v>
      </c>
      <c r="AH741" s="12">
        <v>18</v>
      </c>
      <c r="AI741" s="12">
        <v>38</v>
      </c>
      <c r="AJ741" s="12">
        <v>189</v>
      </c>
    </row>
    <row r="742" spans="1:36" s="92" customFormat="1" ht="15.75">
      <c r="A742" s="93" t="s">
        <v>44</v>
      </c>
      <c r="B742" s="94" t="s">
        <v>42</v>
      </c>
      <c r="C742" s="87" t="s">
        <v>971</v>
      </c>
      <c r="D742" s="93" t="s">
        <v>1038</v>
      </c>
      <c r="E742" s="93" t="s">
        <v>1039</v>
      </c>
      <c r="F742" s="93" t="s">
        <v>1040</v>
      </c>
      <c r="G742" s="93" t="s">
        <v>406</v>
      </c>
      <c r="H742" s="93" t="s">
        <v>1034</v>
      </c>
      <c r="I742" s="93" t="s">
        <v>553</v>
      </c>
      <c r="J742" s="93" t="s">
        <v>603</v>
      </c>
      <c r="K742" s="93" t="s">
        <v>1035</v>
      </c>
      <c r="L742" s="93" t="s">
        <v>1036</v>
      </c>
      <c r="M742" s="93"/>
      <c r="N742" s="93"/>
      <c r="O742" s="93"/>
      <c r="P742" s="93"/>
      <c r="Q742" s="106"/>
      <c r="R742" s="93"/>
      <c r="S742" s="111"/>
      <c r="T742" s="93"/>
      <c r="U742" s="93"/>
      <c r="V742" s="93"/>
      <c r="W742" s="93"/>
      <c r="X742" s="93"/>
      <c r="Y742" s="93"/>
      <c r="Z742" s="93"/>
      <c r="AA742" s="93" t="s">
        <v>1006</v>
      </c>
      <c r="AB742" s="93" t="s">
        <v>1008</v>
      </c>
      <c r="AC742" s="93" t="s">
        <v>1007</v>
      </c>
      <c r="AD742" s="93" t="s">
        <v>1009</v>
      </c>
      <c r="AE742" s="93"/>
    </row>
    <row r="743" spans="1:36" s="144" customFormat="1" ht="15.75" customHeight="1">
      <c r="A743" s="120">
        <v>740</v>
      </c>
      <c r="B743" s="119" t="s">
        <v>976</v>
      </c>
      <c r="C743" s="120" t="s">
        <v>975</v>
      </c>
      <c r="D743" s="120"/>
      <c r="E743" s="120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42"/>
      <c r="R743" s="120"/>
      <c r="S743" s="143"/>
      <c r="T743" s="120"/>
      <c r="U743" s="120"/>
      <c r="V743" s="120"/>
      <c r="W743" s="120"/>
      <c r="X743" s="120"/>
      <c r="Y743" s="120"/>
      <c r="Z743" s="120"/>
      <c r="AA743" s="120"/>
      <c r="AB743" s="120"/>
      <c r="AC743" s="120"/>
      <c r="AD743" s="120"/>
      <c r="AE743" s="120"/>
    </row>
    <row r="744" spans="1:36" ht="15.75" customHeight="1">
      <c r="A744" s="78">
        <v>741</v>
      </c>
      <c r="B744" s="79" t="s">
        <v>1024</v>
      </c>
      <c r="C744" s="75" t="s">
        <v>975</v>
      </c>
      <c r="D744" s="75">
        <v>155</v>
      </c>
      <c r="E744" s="75">
        <v>205</v>
      </c>
      <c r="F744" s="75">
        <v>180</v>
      </c>
      <c r="G744" s="32">
        <v>140</v>
      </c>
      <c r="H744" s="75"/>
      <c r="I744" s="75">
        <v>145</v>
      </c>
      <c r="J744" s="75">
        <v>193</v>
      </c>
      <c r="K744" s="32">
        <v>151</v>
      </c>
      <c r="L744" s="75">
        <v>188</v>
      </c>
      <c r="M744" s="75"/>
      <c r="N744" s="75"/>
      <c r="O744" s="151"/>
      <c r="P744" s="147"/>
      <c r="Q744" s="102"/>
      <c r="S744" s="110"/>
      <c r="T744" s="36">
        <v>32</v>
      </c>
      <c r="U744" s="36">
        <v>34</v>
      </c>
      <c r="V744" s="75">
        <v>16</v>
      </c>
      <c r="W744" s="32"/>
      <c r="X744" s="75">
        <v>29</v>
      </c>
      <c r="Y744" s="32"/>
      <c r="Z744" s="75">
        <v>1</v>
      </c>
      <c r="AA744" s="32"/>
      <c r="AB744" s="32"/>
      <c r="AC744" s="32"/>
      <c r="AD744" s="75">
        <v>11</v>
      </c>
      <c r="AE744" s="32"/>
    </row>
    <row r="745" spans="1:36" ht="15.75" customHeight="1">
      <c r="A745" s="78">
        <v>742</v>
      </c>
      <c r="B745" s="79" t="s">
        <v>137</v>
      </c>
      <c r="C745" s="75" t="s">
        <v>975</v>
      </c>
      <c r="D745" s="75">
        <v>196</v>
      </c>
      <c r="E745" s="75">
        <v>251</v>
      </c>
      <c r="F745" s="75">
        <v>169</v>
      </c>
      <c r="G745" s="32">
        <v>188</v>
      </c>
      <c r="H745" s="75"/>
      <c r="I745" s="75">
        <v>189</v>
      </c>
      <c r="J745" s="75">
        <v>187</v>
      </c>
      <c r="K745" s="32">
        <v>190</v>
      </c>
      <c r="L745" s="75">
        <v>197</v>
      </c>
      <c r="M745" s="75"/>
      <c r="N745" s="75"/>
      <c r="O745" s="151"/>
      <c r="P745" s="147"/>
      <c r="Q745" s="102"/>
      <c r="S745" s="110"/>
      <c r="T745" s="36">
        <v>1</v>
      </c>
      <c r="U745" s="36">
        <v>1</v>
      </c>
      <c r="V745" s="75">
        <v>1</v>
      </c>
      <c r="W745" s="32"/>
      <c r="X745" s="75">
        <v>10</v>
      </c>
      <c r="Y745" s="32"/>
      <c r="Z745" s="75">
        <v>1</v>
      </c>
      <c r="AA745" s="32"/>
      <c r="AB745" s="32"/>
      <c r="AC745" s="32"/>
      <c r="AD745" s="75">
        <v>1</v>
      </c>
      <c r="AE745" s="32"/>
    </row>
    <row r="746" spans="1:36" ht="15.75" customHeight="1">
      <c r="A746" s="78">
        <v>743</v>
      </c>
      <c r="B746" s="79" t="s">
        <v>1025</v>
      </c>
      <c r="C746" s="75" t="s">
        <v>975</v>
      </c>
      <c r="D746" s="75">
        <v>117</v>
      </c>
      <c r="E746" s="75">
        <v>150</v>
      </c>
      <c r="F746" s="75">
        <v>108</v>
      </c>
      <c r="G746" s="32">
        <v>100</v>
      </c>
      <c r="H746" s="75"/>
      <c r="I746" s="75">
        <v>115</v>
      </c>
      <c r="J746" s="75">
        <v>114</v>
      </c>
      <c r="K746" s="32">
        <v>129</v>
      </c>
      <c r="L746" s="75">
        <v>141</v>
      </c>
      <c r="M746" s="75"/>
      <c r="N746" s="75"/>
      <c r="O746" s="151"/>
      <c r="P746" s="147"/>
      <c r="Q746" s="102"/>
      <c r="S746" s="110"/>
      <c r="T746" s="36">
        <v>32</v>
      </c>
      <c r="U746" s="36">
        <v>34</v>
      </c>
      <c r="V746" s="75">
        <v>16</v>
      </c>
      <c r="W746" s="32"/>
      <c r="X746" s="75">
        <v>22</v>
      </c>
      <c r="Y746" s="32"/>
      <c r="Z746" s="75">
        <v>39</v>
      </c>
      <c r="AA746" s="32"/>
      <c r="AB746" s="32"/>
      <c r="AC746" s="32"/>
      <c r="AD746" s="75">
        <v>14</v>
      </c>
      <c r="AE746" s="32"/>
    </row>
    <row r="747" spans="1:36" ht="15.75" customHeight="1">
      <c r="A747" s="78">
        <v>744</v>
      </c>
      <c r="B747" s="79" t="s">
        <v>138</v>
      </c>
      <c r="C747" s="75" t="s">
        <v>975</v>
      </c>
      <c r="D747" s="75">
        <v>184</v>
      </c>
      <c r="E747" s="75">
        <v>227</v>
      </c>
      <c r="F747" s="75">
        <v>159</v>
      </c>
      <c r="G747" s="32">
        <v>134</v>
      </c>
      <c r="H747" s="75"/>
      <c r="I747" s="75">
        <v>150</v>
      </c>
      <c r="J747" s="75">
        <v>190</v>
      </c>
      <c r="K747" s="32">
        <v>175</v>
      </c>
      <c r="L747" s="75">
        <v>193</v>
      </c>
      <c r="M747" s="75"/>
      <c r="N747" s="75"/>
      <c r="O747" s="151"/>
      <c r="P747" s="147"/>
      <c r="Q747" s="102"/>
      <c r="S747" s="110"/>
      <c r="T747" s="36">
        <v>6</v>
      </c>
      <c r="U747" s="36">
        <v>1</v>
      </c>
      <c r="V747" s="75">
        <v>32</v>
      </c>
      <c r="W747" s="32"/>
      <c r="X747" s="75">
        <v>6</v>
      </c>
      <c r="Y747" s="32"/>
      <c r="Z747" s="75">
        <v>1</v>
      </c>
      <c r="AA747" s="32"/>
      <c r="AB747" s="32"/>
      <c r="AC747" s="32"/>
      <c r="AD747" s="75">
        <v>6</v>
      </c>
      <c r="AE747" s="32"/>
    </row>
    <row r="748" spans="1:36" ht="15.75">
      <c r="A748" s="78">
        <v>745</v>
      </c>
      <c r="B748" s="79" t="s">
        <v>1026</v>
      </c>
      <c r="C748" s="75" t="s">
        <v>975</v>
      </c>
      <c r="D748" s="75">
        <v>145</v>
      </c>
      <c r="E748" s="75">
        <v>169</v>
      </c>
      <c r="F748" s="75">
        <v>139</v>
      </c>
      <c r="G748" s="32">
        <v>100</v>
      </c>
      <c r="H748" s="75"/>
      <c r="I748" s="75">
        <v>100</v>
      </c>
      <c r="J748" s="75">
        <v>140</v>
      </c>
      <c r="K748" s="32">
        <v>133</v>
      </c>
      <c r="L748" s="75">
        <v>131</v>
      </c>
      <c r="M748" s="75"/>
      <c r="N748" s="75"/>
      <c r="O748" s="151"/>
      <c r="P748" s="147"/>
      <c r="Q748" s="102"/>
      <c r="S748" s="110"/>
      <c r="T748" s="36">
        <v>32</v>
      </c>
      <c r="U748" s="36">
        <v>34</v>
      </c>
      <c r="V748" s="75">
        <v>19</v>
      </c>
      <c r="W748" s="32"/>
      <c r="X748" s="75">
        <v>10</v>
      </c>
      <c r="Y748" s="32"/>
      <c r="Z748" s="75">
        <v>34</v>
      </c>
      <c r="AA748" s="32"/>
      <c r="AB748" s="32"/>
      <c r="AC748" s="32"/>
      <c r="AD748" s="75">
        <v>26</v>
      </c>
      <c r="AE748" s="32"/>
    </row>
    <row r="749" spans="1:36" ht="15.75">
      <c r="A749" s="78">
        <v>746</v>
      </c>
      <c r="B749" s="79" t="s">
        <v>139</v>
      </c>
      <c r="C749" s="75" t="s">
        <v>975</v>
      </c>
      <c r="D749" s="75">
        <v>118</v>
      </c>
      <c r="E749" s="75">
        <v>150</v>
      </c>
      <c r="F749" s="75">
        <v>130</v>
      </c>
      <c r="G749" s="32">
        <v>101</v>
      </c>
      <c r="H749" s="75"/>
      <c r="I749" s="75">
        <v>112</v>
      </c>
      <c r="J749" s="75">
        <v>126</v>
      </c>
      <c r="K749" s="32">
        <v>122</v>
      </c>
      <c r="L749" s="75">
        <v>129</v>
      </c>
      <c r="M749" s="75"/>
      <c r="N749" s="75"/>
      <c r="O749" s="151"/>
      <c r="P749" s="147"/>
      <c r="Q749" s="102"/>
      <c r="S749" s="110"/>
      <c r="T749" s="36">
        <v>7</v>
      </c>
      <c r="U749" s="36">
        <v>7</v>
      </c>
      <c r="V749" s="75">
        <v>41</v>
      </c>
      <c r="W749" s="32"/>
      <c r="X749" s="75">
        <v>43</v>
      </c>
      <c r="Y749" s="32"/>
      <c r="Z749" s="75">
        <v>24</v>
      </c>
      <c r="AA749" s="32"/>
      <c r="AB749" s="32"/>
      <c r="AC749" s="32"/>
      <c r="AD749" s="75">
        <v>14</v>
      </c>
      <c r="AE749" s="32"/>
    </row>
    <row r="750" spans="1:36" ht="15.75">
      <c r="A750" s="78">
        <v>747</v>
      </c>
      <c r="B750" s="79" t="s">
        <v>140</v>
      </c>
      <c r="C750" s="75" t="s">
        <v>975</v>
      </c>
      <c r="D750" s="75">
        <v>148</v>
      </c>
      <c r="E750" s="75">
        <v>245</v>
      </c>
      <c r="F750" s="75">
        <v>180</v>
      </c>
      <c r="G750" s="32">
        <v>163</v>
      </c>
      <c r="H750" s="75"/>
      <c r="I750" s="75">
        <v>167</v>
      </c>
      <c r="J750" s="75">
        <v>171</v>
      </c>
      <c r="K750" s="32">
        <v>179</v>
      </c>
      <c r="L750" s="75">
        <v>188</v>
      </c>
      <c r="M750" s="75"/>
      <c r="N750" s="75"/>
      <c r="O750" s="151"/>
      <c r="P750" s="147"/>
      <c r="Q750" s="102"/>
      <c r="S750" s="110"/>
      <c r="T750" s="36">
        <v>1</v>
      </c>
      <c r="U750" s="36">
        <v>9</v>
      </c>
      <c r="V750" s="75">
        <v>23</v>
      </c>
      <c r="W750" s="32"/>
      <c r="X750" s="75">
        <v>3</v>
      </c>
      <c r="Y750" s="32"/>
      <c r="Z750" s="75">
        <v>7</v>
      </c>
      <c r="AA750" s="32"/>
      <c r="AB750" s="32"/>
      <c r="AC750" s="32"/>
      <c r="AD750" s="75">
        <v>1</v>
      </c>
      <c r="AE750" s="32"/>
    </row>
    <row r="751" spans="1:36" ht="15.75">
      <c r="A751" s="78">
        <v>748</v>
      </c>
      <c r="B751" s="79" t="s">
        <v>141</v>
      </c>
      <c r="C751" s="75" t="s">
        <v>975</v>
      </c>
      <c r="D751" s="75">
        <v>103</v>
      </c>
      <c r="E751" s="75">
        <v>150</v>
      </c>
      <c r="F751" s="75">
        <v>110</v>
      </c>
      <c r="G751" s="32">
        <v>81</v>
      </c>
      <c r="H751" s="75"/>
      <c r="I751" s="75">
        <v>102</v>
      </c>
      <c r="J751" s="75">
        <v>157</v>
      </c>
      <c r="K751" s="32">
        <v>108</v>
      </c>
      <c r="L751" s="75">
        <v>150</v>
      </c>
      <c r="M751" s="75"/>
      <c r="N751" s="75"/>
      <c r="O751" s="151"/>
      <c r="P751" s="147"/>
      <c r="Q751" s="102"/>
      <c r="S751" s="110"/>
      <c r="T751" s="36">
        <v>15</v>
      </c>
      <c r="U751" s="36">
        <v>33</v>
      </c>
      <c r="V751" s="75">
        <v>30</v>
      </c>
      <c r="W751" s="32"/>
      <c r="X751" s="75">
        <v>25</v>
      </c>
      <c r="Y751" s="32"/>
      <c r="Z751" s="75">
        <v>10</v>
      </c>
      <c r="AA751" s="32"/>
      <c r="AB751" s="32"/>
      <c r="AC751" s="32"/>
      <c r="AD751" s="75">
        <v>33</v>
      </c>
      <c r="AE751" s="32"/>
    </row>
    <row r="752" spans="1:36" ht="15.75">
      <c r="A752" s="78">
        <v>749</v>
      </c>
      <c r="B752" s="79" t="s">
        <v>142</v>
      </c>
      <c r="C752" s="75" t="s">
        <v>975</v>
      </c>
      <c r="D752" s="75">
        <v>156</v>
      </c>
      <c r="E752" s="75">
        <v>193</v>
      </c>
      <c r="F752" s="75">
        <v>127</v>
      </c>
      <c r="G752" s="32">
        <v>128</v>
      </c>
      <c r="H752" s="75"/>
      <c r="I752" s="75">
        <v>139</v>
      </c>
      <c r="J752" s="75">
        <v>181</v>
      </c>
      <c r="K752" s="32">
        <v>139</v>
      </c>
      <c r="L752" s="75">
        <v>178</v>
      </c>
      <c r="M752" s="75"/>
      <c r="N752" s="75"/>
      <c r="O752" s="151"/>
      <c r="P752" s="147"/>
      <c r="Q752" s="102"/>
      <c r="S752" s="110"/>
      <c r="T752" s="36">
        <v>1</v>
      </c>
      <c r="U752" s="36">
        <v>12</v>
      </c>
      <c r="V752" s="75">
        <v>42</v>
      </c>
      <c r="W752" s="32"/>
      <c r="X752" s="75">
        <v>2</v>
      </c>
      <c r="Y752" s="32"/>
      <c r="Z752" s="75">
        <v>1</v>
      </c>
      <c r="AA752" s="32"/>
      <c r="AB752" s="32"/>
      <c r="AC752" s="32"/>
      <c r="AD752" s="75">
        <v>3</v>
      </c>
      <c r="AE752" s="32"/>
    </row>
    <row r="753" spans="1:31" ht="15.75">
      <c r="A753" s="78">
        <v>750</v>
      </c>
      <c r="B753" s="79" t="s">
        <v>143</v>
      </c>
      <c r="C753" s="75" t="s">
        <v>975</v>
      </c>
      <c r="D753" s="75">
        <v>100</v>
      </c>
      <c r="E753" s="75">
        <v>150</v>
      </c>
      <c r="F753" s="75">
        <v>103</v>
      </c>
      <c r="G753" s="32">
        <v>100</v>
      </c>
      <c r="H753" s="75"/>
      <c r="I753" s="75">
        <v>102</v>
      </c>
      <c r="J753" s="75">
        <v>127</v>
      </c>
      <c r="K753" s="32">
        <v>100</v>
      </c>
      <c r="L753" s="75">
        <v>120</v>
      </c>
      <c r="M753" s="75"/>
      <c r="N753" s="75"/>
      <c r="O753" s="151"/>
      <c r="P753" s="147"/>
      <c r="Q753" s="102"/>
      <c r="S753" s="110"/>
      <c r="T753" s="36">
        <v>22</v>
      </c>
      <c r="U753" s="36">
        <v>30</v>
      </c>
      <c r="V753" s="75">
        <v>32</v>
      </c>
      <c r="W753" s="32"/>
      <c r="X753" s="75">
        <v>3</v>
      </c>
      <c r="Y753" s="32"/>
      <c r="Z753" s="75">
        <v>23</v>
      </c>
      <c r="AA753" s="32"/>
      <c r="AB753" s="32"/>
      <c r="AC753" s="32"/>
      <c r="AD753" s="75">
        <v>14</v>
      </c>
      <c r="AE753" s="32"/>
    </row>
    <row r="754" spans="1:31" ht="15.75">
      <c r="A754" s="78">
        <v>751</v>
      </c>
      <c r="B754" s="79" t="s">
        <v>145</v>
      </c>
      <c r="C754" s="75" t="s">
        <v>975</v>
      </c>
      <c r="D754" s="75">
        <v>139</v>
      </c>
      <c r="E754" s="75">
        <v>177</v>
      </c>
      <c r="F754" s="75">
        <v>138</v>
      </c>
      <c r="G754" s="32">
        <v>129</v>
      </c>
      <c r="H754" s="75"/>
      <c r="I754" s="75">
        <v>100</v>
      </c>
      <c r="J754" s="75">
        <v>115</v>
      </c>
      <c r="K754" s="32">
        <v>100</v>
      </c>
      <c r="L754" s="75">
        <v>130</v>
      </c>
      <c r="M754" s="75"/>
      <c r="N754" s="75"/>
      <c r="O754" s="151"/>
      <c r="P754" s="147"/>
      <c r="Q754" s="102"/>
      <c r="S754" s="110"/>
      <c r="T754" s="36">
        <v>24</v>
      </c>
      <c r="U754" s="36">
        <v>23</v>
      </c>
      <c r="V754" s="75">
        <v>15</v>
      </c>
      <c r="W754" s="32"/>
      <c r="X754" s="75">
        <v>36</v>
      </c>
      <c r="Y754" s="32"/>
      <c r="Z754" s="75">
        <v>36</v>
      </c>
      <c r="AA754" s="32"/>
      <c r="AB754" s="32"/>
      <c r="AC754" s="32"/>
      <c r="AD754" s="75">
        <v>33</v>
      </c>
      <c r="AE754" s="32"/>
    </row>
    <row r="755" spans="1:31" ht="15.75">
      <c r="A755" s="78">
        <v>752</v>
      </c>
      <c r="B755" s="79" t="s">
        <v>144</v>
      </c>
      <c r="C755" s="75" t="s">
        <v>975</v>
      </c>
      <c r="D755" s="75">
        <v>118</v>
      </c>
      <c r="E755" s="75">
        <v>150</v>
      </c>
      <c r="F755" s="75">
        <v>101</v>
      </c>
      <c r="G755" s="32">
        <v>100</v>
      </c>
      <c r="H755" s="75"/>
      <c r="I755" s="75">
        <v>135</v>
      </c>
      <c r="J755" s="75">
        <v>151</v>
      </c>
      <c r="K755" s="32">
        <v>138</v>
      </c>
      <c r="L755" s="75">
        <v>163</v>
      </c>
      <c r="M755" s="75"/>
      <c r="N755" s="75"/>
      <c r="O755" s="151"/>
      <c r="P755" s="147"/>
      <c r="Q755" s="102"/>
      <c r="S755" s="110"/>
      <c r="T755" s="36">
        <v>11</v>
      </c>
      <c r="U755" s="36">
        <v>12</v>
      </c>
      <c r="V755" s="75">
        <v>4</v>
      </c>
      <c r="W755" s="32"/>
      <c r="X755" s="75">
        <v>14</v>
      </c>
      <c r="Y755" s="32"/>
      <c r="Z755" s="75">
        <v>8</v>
      </c>
      <c r="AA755" s="32"/>
      <c r="AB755" s="32"/>
      <c r="AC755" s="32"/>
      <c r="AD755" s="75">
        <v>33</v>
      </c>
      <c r="AE755" s="32"/>
    </row>
    <row r="756" spans="1:31" ht="15.75">
      <c r="A756" s="78">
        <v>753</v>
      </c>
      <c r="B756" s="79" t="s">
        <v>1027</v>
      </c>
      <c r="C756" s="75" t="s">
        <v>975</v>
      </c>
      <c r="D756" s="75">
        <v>106</v>
      </c>
      <c r="E756" s="75">
        <v>154</v>
      </c>
      <c r="F756" s="75">
        <v>104</v>
      </c>
      <c r="G756" s="32">
        <v>100</v>
      </c>
      <c r="H756" s="75"/>
      <c r="I756" s="75">
        <v>100</v>
      </c>
      <c r="J756" s="75">
        <v>138</v>
      </c>
      <c r="K756" s="32">
        <v>100</v>
      </c>
      <c r="L756" s="75">
        <v>126</v>
      </c>
      <c r="M756" s="75"/>
      <c r="N756" s="75"/>
      <c r="O756" s="151"/>
      <c r="P756" s="147"/>
      <c r="Q756" s="102"/>
      <c r="S756" s="110"/>
      <c r="T756" s="36">
        <v>32</v>
      </c>
      <c r="U756" s="36">
        <v>34</v>
      </c>
      <c r="V756" s="75">
        <v>19</v>
      </c>
      <c r="W756" s="32"/>
      <c r="X756" s="75">
        <v>40</v>
      </c>
      <c r="Y756" s="32"/>
      <c r="Z756" s="75">
        <v>39</v>
      </c>
      <c r="AA756" s="32"/>
      <c r="AB756" s="32"/>
      <c r="AC756" s="32"/>
      <c r="AD756" s="75">
        <v>33</v>
      </c>
      <c r="AE756" s="32"/>
    </row>
    <row r="757" spans="1:31" ht="15.75">
      <c r="A757" s="78">
        <v>754</v>
      </c>
      <c r="B757" s="79" t="s">
        <v>146</v>
      </c>
      <c r="C757" s="75" t="s">
        <v>975</v>
      </c>
      <c r="D757" s="75">
        <v>178</v>
      </c>
      <c r="E757" s="75">
        <v>244</v>
      </c>
      <c r="F757" s="75">
        <v>186</v>
      </c>
      <c r="G757" s="32">
        <v>177</v>
      </c>
      <c r="H757" s="75"/>
      <c r="I757" s="75">
        <v>187</v>
      </c>
      <c r="J757" s="75">
        <v>194</v>
      </c>
      <c r="K757" s="32">
        <v>176</v>
      </c>
      <c r="L757" s="75">
        <v>181</v>
      </c>
      <c r="M757" s="75"/>
      <c r="N757" s="75"/>
      <c r="O757" s="151"/>
      <c r="P757" s="147"/>
      <c r="Q757" s="102"/>
      <c r="S757" s="110"/>
      <c r="T757" s="36">
        <v>32</v>
      </c>
      <c r="U757" s="36">
        <v>1</v>
      </c>
      <c r="V757" s="75">
        <v>2</v>
      </c>
      <c r="W757" s="32"/>
      <c r="X757" s="75">
        <v>6</v>
      </c>
      <c r="Y757" s="32"/>
      <c r="Z757" s="75">
        <v>8</v>
      </c>
      <c r="AA757" s="32"/>
      <c r="AB757" s="32"/>
      <c r="AC757" s="32"/>
      <c r="AD757" s="75">
        <v>6</v>
      </c>
      <c r="AE757" s="32"/>
    </row>
    <row r="758" spans="1:31" ht="15.75">
      <c r="A758" s="78">
        <v>755</v>
      </c>
      <c r="B758" s="79" t="s">
        <v>147</v>
      </c>
      <c r="C758" s="75" t="s">
        <v>975</v>
      </c>
      <c r="D758" s="75">
        <v>110</v>
      </c>
      <c r="E758" s="75">
        <v>150</v>
      </c>
      <c r="F758" s="75">
        <v>101</v>
      </c>
      <c r="G758" s="32">
        <v>100</v>
      </c>
      <c r="H758" s="75"/>
      <c r="I758" s="75">
        <v>100</v>
      </c>
      <c r="J758" s="75">
        <v>121</v>
      </c>
      <c r="K758" s="32">
        <v>108</v>
      </c>
      <c r="L758" s="75">
        <v>127</v>
      </c>
      <c r="M758" s="75"/>
      <c r="N758" s="75"/>
      <c r="O758" s="151"/>
      <c r="P758" s="147"/>
      <c r="Q758" s="102"/>
      <c r="S758" s="110"/>
      <c r="T758" s="36">
        <v>18</v>
      </c>
      <c r="U758" s="36">
        <v>16</v>
      </c>
      <c r="V758" s="75">
        <v>28</v>
      </c>
      <c r="W758" s="32"/>
      <c r="X758" s="75">
        <v>37</v>
      </c>
      <c r="Y758" s="32"/>
      <c r="Z758" s="75">
        <v>43</v>
      </c>
      <c r="AA758" s="32"/>
      <c r="AB758" s="32"/>
      <c r="AC758" s="32"/>
      <c r="AD758" s="75">
        <v>33</v>
      </c>
      <c r="AE758" s="32"/>
    </row>
    <row r="759" spans="1:31" ht="15.75">
      <c r="A759" s="78">
        <v>756</v>
      </c>
      <c r="B759" s="79" t="s">
        <v>148</v>
      </c>
      <c r="C759" s="75" t="s">
        <v>975</v>
      </c>
      <c r="D759" s="75">
        <v>100</v>
      </c>
      <c r="E759" s="75">
        <v>150</v>
      </c>
      <c r="F759" s="75">
        <v>128</v>
      </c>
      <c r="G759" s="32">
        <v>100</v>
      </c>
      <c r="H759" s="75"/>
      <c r="I759" s="75">
        <v>109</v>
      </c>
      <c r="J759" s="75">
        <v>134</v>
      </c>
      <c r="K759" s="32">
        <v>104</v>
      </c>
      <c r="L759" s="75">
        <v>117</v>
      </c>
      <c r="M759" s="75"/>
      <c r="N759" s="75"/>
      <c r="O759" s="151"/>
      <c r="P759" s="147"/>
      <c r="Q759" s="102"/>
      <c r="S759" s="110"/>
      <c r="T759" s="36">
        <v>17</v>
      </c>
      <c r="U759" s="36">
        <v>20</v>
      </c>
      <c r="V759" s="75">
        <v>42</v>
      </c>
      <c r="W759" s="32"/>
      <c r="X759" s="75">
        <v>15</v>
      </c>
      <c r="Y759" s="32"/>
      <c r="Z759" s="75">
        <v>24</v>
      </c>
      <c r="AA759" s="32"/>
      <c r="AB759" s="32"/>
      <c r="AC759" s="32"/>
      <c r="AD759" s="75">
        <v>31</v>
      </c>
      <c r="AE759" s="32"/>
    </row>
    <row r="760" spans="1:31" ht="15.75">
      <c r="A760" s="78">
        <v>757</v>
      </c>
      <c r="B760" s="79" t="s">
        <v>149</v>
      </c>
      <c r="C760" s="75" t="s">
        <v>975</v>
      </c>
      <c r="D760" s="75">
        <v>110</v>
      </c>
      <c r="E760" s="75">
        <v>150</v>
      </c>
      <c r="F760" s="75">
        <v>108</v>
      </c>
      <c r="G760" s="32">
        <v>110</v>
      </c>
      <c r="H760" s="75"/>
      <c r="I760" s="75">
        <v>103</v>
      </c>
      <c r="J760" s="75">
        <v>125</v>
      </c>
      <c r="K760" s="32">
        <v>138</v>
      </c>
      <c r="L760" s="75">
        <v>140</v>
      </c>
      <c r="M760" s="75"/>
      <c r="N760" s="75"/>
      <c r="O760" s="151"/>
      <c r="P760" s="147"/>
      <c r="Q760" s="102"/>
      <c r="S760" s="110"/>
      <c r="T760" s="36">
        <v>9</v>
      </c>
      <c r="U760" s="36">
        <v>25</v>
      </c>
      <c r="V760" s="75">
        <v>4</v>
      </c>
      <c r="W760" s="32"/>
      <c r="X760" s="75">
        <v>37</v>
      </c>
      <c r="Y760" s="32"/>
      <c r="Z760" s="75">
        <v>24</v>
      </c>
      <c r="AA760" s="32"/>
      <c r="AB760" s="32"/>
      <c r="AC760" s="32"/>
      <c r="AD760" s="75">
        <v>14</v>
      </c>
      <c r="AE760" s="32"/>
    </row>
    <row r="761" spans="1:31" ht="15.75">
      <c r="A761" s="78">
        <v>758</v>
      </c>
      <c r="B761" s="79" t="s">
        <v>150</v>
      </c>
      <c r="C761" s="75" t="s">
        <v>975</v>
      </c>
      <c r="D761" s="75">
        <v>136</v>
      </c>
      <c r="E761" s="75">
        <v>189</v>
      </c>
      <c r="F761" s="75">
        <v>169</v>
      </c>
      <c r="G761" s="32">
        <v>142</v>
      </c>
      <c r="H761" s="75"/>
      <c r="I761" s="75">
        <v>163</v>
      </c>
      <c r="J761" s="75">
        <v>167</v>
      </c>
      <c r="K761" s="32">
        <v>152</v>
      </c>
      <c r="L761" s="75">
        <v>170</v>
      </c>
      <c r="M761" s="75"/>
      <c r="N761" s="75"/>
      <c r="O761" s="151"/>
      <c r="P761" s="147"/>
      <c r="Q761" s="102"/>
      <c r="S761" s="110"/>
      <c r="T761" s="36">
        <v>1</v>
      </c>
      <c r="U761" s="36">
        <v>12</v>
      </c>
      <c r="V761" s="75">
        <v>21</v>
      </c>
      <c r="W761" s="32"/>
      <c r="X761" s="75">
        <v>6</v>
      </c>
      <c r="Y761" s="32"/>
      <c r="Z761" s="75">
        <v>12</v>
      </c>
      <c r="AA761" s="32"/>
      <c r="AB761" s="32"/>
      <c r="AC761" s="32"/>
      <c r="AD761" s="75">
        <v>8</v>
      </c>
      <c r="AE761" s="32"/>
    </row>
    <row r="762" spans="1:31" ht="15.75">
      <c r="A762" s="78">
        <v>759</v>
      </c>
      <c r="B762" s="79" t="s">
        <v>151</v>
      </c>
      <c r="C762" s="75" t="s">
        <v>975</v>
      </c>
      <c r="D762" s="75">
        <v>140</v>
      </c>
      <c r="E762" s="75">
        <v>160</v>
      </c>
      <c r="F762" s="75">
        <v>132</v>
      </c>
      <c r="G762" s="32">
        <v>100</v>
      </c>
      <c r="H762" s="75"/>
      <c r="I762" s="75">
        <v>125</v>
      </c>
      <c r="J762" s="75">
        <v>127</v>
      </c>
      <c r="K762" s="32">
        <v>135</v>
      </c>
      <c r="L762" s="75">
        <v>137</v>
      </c>
      <c r="M762" s="75"/>
      <c r="N762" s="75"/>
      <c r="O762" s="151"/>
      <c r="P762" s="147"/>
      <c r="Q762" s="102"/>
      <c r="S762" s="110"/>
      <c r="T762" s="36">
        <v>7</v>
      </c>
      <c r="U762" s="36">
        <v>20</v>
      </c>
      <c r="V762" s="75">
        <v>4</v>
      </c>
      <c r="W762" s="32"/>
      <c r="X762" s="75">
        <v>17</v>
      </c>
      <c r="Y762" s="32"/>
      <c r="Z762" s="75">
        <v>20</v>
      </c>
      <c r="AA762" s="32"/>
      <c r="AB762" s="32"/>
      <c r="AC762" s="32"/>
      <c r="AD762" s="75">
        <v>26</v>
      </c>
      <c r="AE762" s="32"/>
    </row>
    <row r="763" spans="1:31" ht="15.75">
      <c r="A763" s="78">
        <v>760</v>
      </c>
      <c r="B763" s="79" t="s">
        <v>152</v>
      </c>
      <c r="C763" s="75" t="s">
        <v>975</v>
      </c>
      <c r="D763" s="75">
        <v>117</v>
      </c>
      <c r="E763" s="75">
        <v>167</v>
      </c>
      <c r="F763" s="75">
        <v>111</v>
      </c>
      <c r="G763" s="32">
        <v>100</v>
      </c>
      <c r="H763" s="75"/>
      <c r="I763" s="75">
        <v>106</v>
      </c>
      <c r="J763" s="75">
        <v>116</v>
      </c>
      <c r="K763" s="32">
        <v>127</v>
      </c>
      <c r="L763" s="75">
        <v>125</v>
      </c>
      <c r="M763" s="75"/>
      <c r="N763" s="75"/>
      <c r="O763" s="151"/>
      <c r="P763" s="147"/>
      <c r="Q763" s="102"/>
      <c r="S763" s="110"/>
      <c r="T763" s="36">
        <v>19</v>
      </c>
      <c r="U763" s="36">
        <v>18</v>
      </c>
      <c r="V763" s="75">
        <v>26</v>
      </c>
      <c r="W763" s="32"/>
      <c r="X763" s="75">
        <v>22</v>
      </c>
      <c r="Y763" s="32"/>
      <c r="Z763" s="75">
        <v>36</v>
      </c>
      <c r="AA763" s="32"/>
      <c r="AB763" s="32"/>
      <c r="AC763" s="32"/>
      <c r="AD763" s="75">
        <v>14</v>
      </c>
      <c r="AE763" s="32"/>
    </row>
    <row r="764" spans="1:31" ht="15.75">
      <c r="A764" s="78">
        <v>761</v>
      </c>
      <c r="B764" s="79" t="s">
        <v>153</v>
      </c>
      <c r="C764" s="75" t="s">
        <v>975</v>
      </c>
      <c r="D764" s="75">
        <v>191</v>
      </c>
      <c r="E764" s="75">
        <v>204</v>
      </c>
      <c r="F764" s="75">
        <v>175</v>
      </c>
      <c r="G764" s="32">
        <v>147</v>
      </c>
      <c r="H764" s="75"/>
      <c r="I764" s="75">
        <v>169</v>
      </c>
      <c r="J764" s="75">
        <v>171</v>
      </c>
      <c r="K764" s="32">
        <v>154</v>
      </c>
      <c r="L764" s="75">
        <v>175</v>
      </c>
      <c r="M764" s="75"/>
      <c r="N764" s="75"/>
      <c r="O764" s="151"/>
      <c r="P764" s="147"/>
      <c r="Q764" s="102"/>
      <c r="S764" s="110"/>
      <c r="T764" s="36">
        <v>11</v>
      </c>
      <c r="U764" s="36">
        <v>1</v>
      </c>
      <c r="V764" s="75">
        <v>4</v>
      </c>
      <c r="W764" s="32"/>
      <c r="X764" s="75">
        <v>3</v>
      </c>
      <c r="Y764" s="32"/>
      <c r="Z764" s="75">
        <v>10</v>
      </c>
      <c r="AA764" s="32"/>
      <c r="AB764" s="32"/>
      <c r="AC764" s="32"/>
      <c r="AD764" s="75">
        <v>3</v>
      </c>
      <c r="AE764" s="32"/>
    </row>
    <row r="765" spans="1:31" ht="15.75">
      <c r="A765" s="78">
        <v>762</v>
      </c>
      <c r="B765" s="79" t="s">
        <v>154</v>
      </c>
      <c r="C765" s="75" t="s">
        <v>975</v>
      </c>
      <c r="D765" s="75">
        <v>100</v>
      </c>
      <c r="E765" s="75">
        <v>150</v>
      </c>
      <c r="F765" s="75">
        <v>100</v>
      </c>
      <c r="G765" s="32">
        <v>100</v>
      </c>
      <c r="H765" s="75"/>
      <c r="I765" s="75">
        <v>100</v>
      </c>
      <c r="J765" s="75">
        <v>113</v>
      </c>
      <c r="K765" s="32">
        <v>101</v>
      </c>
      <c r="L765" s="75">
        <v>114</v>
      </c>
      <c r="M765" s="75"/>
      <c r="N765" s="75"/>
      <c r="O765" s="151"/>
      <c r="P765" s="147"/>
      <c r="Q765" s="102"/>
      <c r="S765" s="110"/>
      <c r="T765" s="36">
        <v>27</v>
      </c>
      <c r="U765" s="36">
        <v>30</v>
      </c>
      <c r="V765" s="75">
        <v>35</v>
      </c>
      <c r="W765" s="32"/>
      <c r="X765" s="75">
        <v>37</v>
      </c>
      <c r="Y765" s="32"/>
      <c r="Z765" s="75">
        <v>24</v>
      </c>
      <c r="AA765" s="32"/>
      <c r="AB765" s="32"/>
      <c r="AC765" s="32"/>
      <c r="AD765" s="75">
        <v>33</v>
      </c>
      <c r="AE765" s="32"/>
    </row>
    <row r="766" spans="1:31" ht="15.75">
      <c r="A766" s="78">
        <v>763</v>
      </c>
      <c r="B766" s="79" t="s">
        <v>965</v>
      </c>
      <c r="C766" s="75" t="s">
        <v>975</v>
      </c>
      <c r="D766" s="75">
        <v>123</v>
      </c>
      <c r="E766" s="75">
        <v>162</v>
      </c>
      <c r="F766" s="75">
        <v>135</v>
      </c>
      <c r="G766" s="32">
        <v>136</v>
      </c>
      <c r="H766" s="75"/>
      <c r="I766" s="75">
        <v>102</v>
      </c>
      <c r="J766" s="75">
        <v>127</v>
      </c>
      <c r="K766" s="32">
        <v>121</v>
      </c>
      <c r="L766" s="75">
        <v>141</v>
      </c>
      <c r="M766" s="75"/>
      <c r="N766" s="75"/>
      <c r="O766" s="151"/>
      <c r="P766" s="147"/>
      <c r="Q766" s="102"/>
      <c r="S766" s="110"/>
      <c r="T766" s="36">
        <v>32</v>
      </c>
      <c r="U766" s="36">
        <v>34</v>
      </c>
      <c r="V766" s="75">
        <v>21</v>
      </c>
      <c r="W766" s="32"/>
      <c r="X766" s="75">
        <v>17</v>
      </c>
      <c r="Y766" s="32"/>
      <c r="Z766" s="75">
        <v>18</v>
      </c>
      <c r="AA766" s="32"/>
      <c r="AB766" s="32"/>
      <c r="AC766" s="32"/>
      <c r="AD766" s="75">
        <v>8</v>
      </c>
      <c r="AE766" s="32"/>
    </row>
    <row r="767" spans="1:31" ht="15.75">
      <c r="A767" s="78">
        <v>764</v>
      </c>
      <c r="B767" s="79" t="s">
        <v>966</v>
      </c>
      <c r="C767" s="75" t="s">
        <v>975</v>
      </c>
      <c r="D767" s="75">
        <v>127</v>
      </c>
      <c r="E767" s="75">
        <v>163</v>
      </c>
      <c r="F767" s="75">
        <v>164</v>
      </c>
      <c r="G767" s="32">
        <v>100</v>
      </c>
      <c r="H767" s="75"/>
      <c r="I767" s="75">
        <v>114</v>
      </c>
      <c r="J767" s="75">
        <v>120</v>
      </c>
      <c r="K767" s="32">
        <v>126</v>
      </c>
      <c r="L767" s="75">
        <v>147</v>
      </c>
      <c r="M767" s="75"/>
      <c r="N767" s="75"/>
      <c r="O767" s="151"/>
      <c r="P767" s="147"/>
      <c r="Q767" s="102"/>
      <c r="S767" s="110"/>
      <c r="T767" s="36">
        <v>32</v>
      </c>
      <c r="U767" s="36">
        <v>1</v>
      </c>
      <c r="V767" s="75">
        <v>4</v>
      </c>
      <c r="W767" s="32"/>
      <c r="X767" s="75">
        <v>25</v>
      </c>
      <c r="Y767" s="32"/>
      <c r="Z767" s="75">
        <v>24</v>
      </c>
      <c r="AA767" s="32"/>
      <c r="AB767" s="32"/>
      <c r="AC767" s="32"/>
      <c r="AD767" s="75">
        <v>14</v>
      </c>
      <c r="AE767" s="32"/>
    </row>
    <row r="768" spans="1:31" ht="15.75">
      <c r="A768" s="78">
        <v>765</v>
      </c>
      <c r="B768" s="79" t="s">
        <v>155</v>
      </c>
      <c r="C768" s="75" t="s">
        <v>975</v>
      </c>
      <c r="D768" s="75">
        <v>132</v>
      </c>
      <c r="E768" s="75">
        <v>150</v>
      </c>
      <c r="F768" s="75">
        <v>100</v>
      </c>
      <c r="G768" s="32">
        <v>122</v>
      </c>
      <c r="H768" s="75"/>
      <c r="I768" s="75">
        <v>142</v>
      </c>
      <c r="J768" s="75">
        <v>120</v>
      </c>
      <c r="K768" s="32">
        <v>144</v>
      </c>
      <c r="L768" s="75">
        <v>144</v>
      </c>
      <c r="M768" s="75"/>
      <c r="N768" s="75"/>
      <c r="O768" s="151"/>
      <c r="P768" s="147"/>
      <c r="Q768" s="102"/>
      <c r="S768" s="110"/>
      <c r="T768" s="36">
        <v>32</v>
      </c>
      <c r="U768" s="36">
        <v>34</v>
      </c>
      <c r="V768" s="75">
        <v>4</v>
      </c>
      <c r="W768" s="32"/>
      <c r="X768" s="75">
        <v>29</v>
      </c>
      <c r="Y768" s="32"/>
      <c r="Z768" s="75">
        <v>34</v>
      </c>
      <c r="AA768" s="32"/>
      <c r="AB768" s="32"/>
      <c r="AC768" s="32"/>
      <c r="AD768" s="75">
        <v>3</v>
      </c>
      <c r="AE768" s="32"/>
    </row>
    <row r="769" spans="1:31" ht="15.75">
      <c r="A769" s="78">
        <v>766</v>
      </c>
      <c r="B769" s="79" t="s">
        <v>156</v>
      </c>
      <c r="C769" s="75" t="s">
        <v>975</v>
      </c>
      <c r="D769" s="75">
        <v>131</v>
      </c>
      <c r="E769" s="75">
        <v>165</v>
      </c>
      <c r="F769" s="75">
        <v>172</v>
      </c>
      <c r="G769" s="32">
        <v>120</v>
      </c>
      <c r="H769" s="75"/>
      <c r="I769" s="75">
        <v>128</v>
      </c>
      <c r="J769" s="75">
        <v>151</v>
      </c>
      <c r="K769" s="32">
        <v>136</v>
      </c>
      <c r="L769" s="75">
        <v>134</v>
      </c>
      <c r="M769" s="75"/>
      <c r="N769" s="75"/>
      <c r="O769" s="151"/>
      <c r="P769" s="147"/>
      <c r="Q769" s="102"/>
      <c r="S769" s="110"/>
      <c r="T769" s="36">
        <v>22</v>
      </c>
      <c r="U769" s="36">
        <v>28</v>
      </c>
      <c r="V769" s="75">
        <v>25</v>
      </c>
      <c r="W769" s="32"/>
      <c r="X769" s="75">
        <v>25</v>
      </c>
      <c r="Y769" s="32"/>
      <c r="Z769" s="75">
        <v>24</v>
      </c>
      <c r="AA769" s="32"/>
      <c r="AB769" s="32"/>
      <c r="AC769" s="32"/>
      <c r="AD769" s="75">
        <v>33</v>
      </c>
      <c r="AE769" s="32"/>
    </row>
    <row r="770" spans="1:31" ht="15.75">
      <c r="A770" s="78">
        <v>767</v>
      </c>
      <c r="B770" s="79" t="s">
        <v>967</v>
      </c>
      <c r="C770" s="75" t="s">
        <v>975</v>
      </c>
      <c r="D770" s="75">
        <v>156</v>
      </c>
      <c r="E770" s="75">
        <v>155</v>
      </c>
      <c r="F770" s="75">
        <v>175</v>
      </c>
      <c r="G770" s="32">
        <v>133</v>
      </c>
      <c r="H770" s="75"/>
      <c r="I770" s="75">
        <v>100</v>
      </c>
      <c r="J770" s="75">
        <v>153</v>
      </c>
      <c r="K770" s="32">
        <v>120</v>
      </c>
      <c r="L770" s="75">
        <v>126</v>
      </c>
      <c r="M770" s="75"/>
      <c r="N770" s="75"/>
      <c r="O770" s="151"/>
      <c r="P770" s="147"/>
      <c r="Q770" s="102"/>
      <c r="S770" s="110"/>
      <c r="T770" s="36">
        <v>11</v>
      </c>
      <c r="U770" s="36">
        <v>16</v>
      </c>
      <c r="V770" s="75">
        <v>32</v>
      </c>
      <c r="W770" s="32"/>
      <c r="X770" s="75">
        <v>25</v>
      </c>
      <c r="Y770" s="32"/>
      <c r="Z770" s="75">
        <v>20</v>
      </c>
      <c r="AA770" s="32"/>
      <c r="AB770" s="32"/>
      <c r="AC770" s="32"/>
      <c r="AD770" s="75">
        <v>31</v>
      </c>
      <c r="AE770" s="32"/>
    </row>
    <row r="771" spans="1:31" ht="15.75">
      <c r="A771" s="78">
        <v>768</v>
      </c>
      <c r="B771" s="79" t="s">
        <v>157</v>
      </c>
      <c r="C771" s="75" t="s">
        <v>975</v>
      </c>
      <c r="D771" s="75">
        <v>166</v>
      </c>
      <c r="E771" s="75">
        <v>216</v>
      </c>
      <c r="F771" s="75">
        <v>127</v>
      </c>
      <c r="G771" s="32">
        <v>119</v>
      </c>
      <c r="H771" s="75"/>
      <c r="I771" s="75">
        <v>112</v>
      </c>
      <c r="J771" s="75">
        <v>167</v>
      </c>
      <c r="K771" s="32">
        <v>152</v>
      </c>
      <c r="L771" s="75">
        <v>164</v>
      </c>
      <c r="M771" s="75"/>
      <c r="N771" s="75"/>
      <c r="O771" s="151"/>
      <c r="P771" s="147"/>
      <c r="Q771" s="102"/>
      <c r="S771" s="110"/>
      <c r="T771" s="36">
        <v>32</v>
      </c>
      <c r="U771" s="36">
        <v>34</v>
      </c>
      <c r="V771" s="75">
        <v>23</v>
      </c>
      <c r="W771" s="32"/>
      <c r="X771" s="75">
        <v>17</v>
      </c>
      <c r="Y771" s="32"/>
      <c r="Z771" s="75">
        <v>18</v>
      </c>
      <c r="AA771" s="32"/>
      <c r="AB771" s="32"/>
      <c r="AC771" s="32"/>
      <c r="AD771" s="75">
        <v>33</v>
      </c>
      <c r="AE771" s="32"/>
    </row>
    <row r="772" spans="1:31" ht="15.75">
      <c r="A772" s="78">
        <v>769</v>
      </c>
      <c r="B772" s="79" t="s">
        <v>159</v>
      </c>
      <c r="C772" s="75" t="s">
        <v>975</v>
      </c>
      <c r="D772" s="75">
        <v>101</v>
      </c>
      <c r="E772" s="75">
        <v>150</v>
      </c>
      <c r="F772" s="75">
        <v>102</v>
      </c>
      <c r="G772" s="32">
        <v>100</v>
      </c>
      <c r="H772" s="75"/>
      <c r="I772" s="75">
        <v>104</v>
      </c>
      <c r="J772" s="75">
        <v>121</v>
      </c>
      <c r="K772" s="32">
        <v>101</v>
      </c>
      <c r="L772" s="75">
        <v>119</v>
      </c>
      <c r="M772" s="75"/>
      <c r="N772" s="75"/>
      <c r="O772" s="151"/>
      <c r="P772" s="147"/>
      <c r="Q772" s="102"/>
      <c r="S772" s="110"/>
      <c r="T772" s="36">
        <v>1</v>
      </c>
      <c r="U772" s="36">
        <v>9</v>
      </c>
      <c r="V772" s="75">
        <v>4</v>
      </c>
      <c r="W772" s="32"/>
      <c r="X772" s="75">
        <v>10</v>
      </c>
      <c r="Y772" s="32"/>
      <c r="Z772" s="75">
        <v>16</v>
      </c>
      <c r="AA772" s="32"/>
      <c r="AB772" s="32"/>
      <c r="AC772" s="32"/>
      <c r="AD772" s="75">
        <v>14</v>
      </c>
      <c r="AE772" s="32"/>
    </row>
    <row r="773" spans="1:31" ht="15.75">
      <c r="A773" s="78">
        <v>770</v>
      </c>
      <c r="B773" s="79" t="s">
        <v>161</v>
      </c>
      <c r="C773" s="75" t="s">
        <v>975</v>
      </c>
      <c r="D773" s="75">
        <v>117</v>
      </c>
      <c r="E773" s="75">
        <v>150</v>
      </c>
      <c r="F773" s="75">
        <v>100</v>
      </c>
      <c r="G773" s="32">
        <v>100</v>
      </c>
      <c r="H773" s="75"/>
      <c r="I773" s="75">
        <v>100</v>
      </c>
      <c r="J773" s="75">
        <v>110</v>
      </c>
      <c r="K773" s="32">
        <v>100</v>
      </c>
      <c r="L773" s="75">
        <v>108</v>
      </c>
      <c r="M773" s="75"/>
      <c r="N773" s="75"/>
      <c r="O773" s="151"/>
      <c r="P773" s="147"/>
      <c r="Q773" s="102"/>
      <c r="S773" s="110"/>
      <c r="T773" s="36">
        <v>31</v>
      </c>
      <c r="U773" s="36">
        <v>9</v>
      </c>
      <c r="V773" s="75">
        <v>40</v>
      </c>
      <c r="W773" s="32"/>
      <c r="X773" s="75">
        <v>29</v>
      </c>
      <c r="Y773" s="32"/>
      <c r="Z773" s="75">
        <v>24</v>
      </c>
      <c r="AA773" s="32"/>
      <c r="AB773" s="32"/>
      <c r="AC773" s="32"/>
      <c r="AD773" s="75">
        <v>14</v>
      </c>
      <c r="AE773" s="32"/>
    </row>
    <row r="774" spans="1:31" ht="15.75">
      <c r="A774" s="78">
        <v>771</v>
      </c>
      <c r="B774" s="79" t="s">
        <v>162</v>
      </c>
      <c r="C774" s="75" t="s">
        <v>975</v>
      </c>
      <c r="D774" s="75">
        <v>105</v>
      </c>
      <c r="E774" s="75">
        <v>150</v>
      </c>
      <c r="F774" s="75">
        <v>123</v>
      </c>
      <c r="G774" s="32">
        <v>36</v>
      </c>
      <c r="H774" s="75"/>
      <c r="I774" s="75">
        <v>102</v>
      </c>
      <c r="J774" s="75">
        <v>114</v>
      </c>
      <c r="K774" s="32">
        <v>100</v>
      </c>
      <c r="L774" s="75">
        <v>110</v>
      </c>
      <c r="M774" s="75"/>
      <c r="N774" s="75"/>
      <c r="O774" s="151"/>
      <c r="P774" s="147"/>
      <c r="Q774" s="102"/>
      <c r="S774" s="110"/>
      <c r="T774" s="36">
        <v>27</v>
      </c>
      <c r="U774" s="36">
        <v>29</v>
      </c>
      <c r="V774" s="75">
        <v>35</v>
      </c>
      <c r="W774" s="32"/>
      <c r="X774" s="75">
        <v>34</v>
      </c>
      <c r="Y774" s="32"/>
      <c r="Z774" s="75">
        <v>36</v>
      </c>
      <c r="AA774" s="32"/>
      <c r="AB774" s="32"/>
      <c r="AC774" s="32"/>
      <c r="AD774" s="75">
        <v>8</v>
      </c>
      <c r="AE774" s="32"/>
    </row>
    <row r="775" spans="1:31" ht="15">
      <c r="A775" s="78">
        <v>772</v>
      </c>
      <c r="B775" s="172" t="s">
        <v>164</v>
      </c>
      <c r="C775" s="75" t="s">
        <v>975</v>
      </c>
      <c r="D775" s="75">
        <v>96</v>
      </c>
      <c r="E775" s="75">
        <v>150</v>
      </c>
      <c r="F775" s="75">
        <v>100</v>
      </c>
      <c r="G775" s="32">
        <v>100</v>
      </c>
      <c r="H775" s="75"/>
      <c r="I775" s="75">
        <v>102</v>
      </c>
      <c r="J775" s="75">
        <v>141</v>
      </c>
      <c r="K775" s="32">
        <v>100</v>
      </c>
      <c r="L775" s="75">
        <v>113</v>
      </c>
      <c r="M775" s="75"/>
      <c r="N775" s="75"/>
      <c r="O775" s="151"/>
      <c r="P775" s="147"/>
      <c r="Q775" s="102"/>
      <c r="S775" s="110"/>
      <c r="T775" s="36">
        <v>30</v>
      </c>
      <c r="U775" s="36">
        <v>25</v>
      </c>
      <c r="V775" s="75">
        <v>28</v>
      </c>
      <c r="W775" s="32"/>
      <c r="X775" s="75">
        <v>1</v>
      </c>
      <c r="Y775" s="32"/>
      <c r="Z775" s="75">
        <v>24</v>
      </c>
      <c r="AA775" s="32"/>
      <c r="AB775" s="32"/>
      <c r="AC775" s="32"/>
      <c r="AD775" s="75">
        <v>14</v>
      </c>
      <c r="AE775" s="32"/>
    </row>
    <row r="776" spans="1:31" ht="15">
      <c r="A776" s="78">
        <v>773</v>
      </c>
      <c r="B776" s="172" t="s">
        <v>158</v>
      </c>
      <c r="C776" s="75" t="s">
        <v>975</v>
      </c>
      <c r="D776" s="75">
        <v>111</v>
      </c>
      <c r="E776" s="75">
        <v>150</v>
      </c>
      <c r="F776" s="75">
        <v>100</v>
      </c>
      <c r="G776" s="32">
        <v>111</v>
      </c>
      <c r="H776" s="75"/>
      <c r="I776" s="75">
        <v>100</v>
      </c>
      <c r="J776" s="75">
        <v>126</v>
      </c>
      <c r="K776" s="32">
        <v>100</v>
      </c>
      <c r="L776" s="75">
        <v>111</v>
      </c>
      <c r="M776" s="75"/>
      <c r="N776" s="75"/>
      <c r="O776" s="151"/>
      <c r="P776" s="147"/>
      <c r="Q776" s="102"/>
      <c r="S776" s="110"/>
      <c r="T776" s="36">
        <v>26</v>
      </c>
      <c r="U776" s="36">
        <v>30</v>
      </c>
      <c r="V776" s="75">
        <v>39</v>
      </c>
      <c r="W776" s="32"/>
      <c r="X776" s="75">
        <v>29</v>
      </c>
      <c r="Y776" s="32"/>
      <c r="Z776" s="75">
        <v>24</v>
      </c>
      <c r="AA776" s="32"/>
      <c r="AB776" s="32"/>
      <c r="AC776" s="32"/>
      <c r="AD776" s="75">
        <v>43</v>
      </c>
      <c r="AE776" s="32"/>
    </row>
    <row r="777" spans="1:31" ht="15">
      <c r="A777" s="78">
        <v>774</v>
      </c>
      <c r="B777" s="172" t="s">
        <v>163</v>
      </c>
      <c r="C777" s="75" t="s">
        <v>975</v>
      </c>
      <c r="D777" s="75">
        <v>128</v>
      </c>
      <c r="E777" s="75">
        <v>150</v>
      </c>
      <c r="F777" s="75">
        <v>104</v>
      </c>
      <c r="G777" s="32">
        <v>100</v>
      </c>
      <c r="H777" s="75"/>
      <c r="I777" s="75">
        <v>100</v>
      </c>
      <c r="J777" s="75">
        <v>150</v>
      </c>
      <c r="K777" s="32">
        <v>118</v>
      </c>
      <c r="L777" s="75">
        <v>147</v>
      </c>
      <c r="M777" s="75"/>
      <c r="N777" s="75"/>
      <c r="O777" s="151"/>
      <c r="P777" s="147"/>
      <c r="Q777" s="102"/>
      <c r="S777" s="110"/>
      <c r="T777" s="36">
        <v>20</v>
      </c>
      <c r="U777" s="36">
        <v>18</v>
      </c>
      <c r="V777" s="75">
        <v>3</v>
      </c>
      <c r="W777" s="32"/>
      <c r="X777" s="75">
        <v>15</v>
      </c>
      <c r="Y777" s="32"/>
      <c r="Z777" s="75">
        <v>24</v>
      </c>
      <c r="AA777" s="32"/>
      <c r="AB777" s="32"/>
      <c r="AC777" s="32"/>
      <c r="AD777" s="75">
        <v>14</v>
      </c>
      <c r="AE777" s="32"/>
    </row>
    <row r="778" spans="1:31" ht="15">
      <c r="A778" s="78">
        <v>775</v>
      </c>
      <c r="B778" s="80" t="s">
        <v>160</v>
      </c>
      <c r="C778" s="75" t="s">
        <v>975</v>
      </c>
      <c r="D778" s="75">
        <v>171</v>
      </c>
      <c r="E778" s="75">
        <v>201</v>
      </c>
      <c r="F778" s="75">
        <v>170</v>
      </c>
      <c r="G778" s="32">
        <v>130</v>
      </c>
      <c r="H778" s="75"/>
      <c r="I778" s="75">
        <v>167</v>
      </c>
      <c r="J778" s="75">
        <v>197</v>
      </c>
      <c r="K778" s="32">
        <v>143</v>
      </c>
      <c r="L778" s="75">
        <v>180</v>
      </c>
      <c r="M778" s="75"/>
      <c r="N778" s="75"/>
      <c r="O778" s="151"/>
      <c r="P778" s="147"/>
      <c r="Q778" s="102"/>
      <c r="S778" s="110"/>
      <c r="T778" s="36">
        <v>20</v>
      </c>
      <c r="U778" s="36">
        <v>15</v>
      </c>
      <c r="V778" s="75">
        <v>18</v>
      </c>
      <c r="W778" s="32"/>
      <c r="X778" s="75">
        <v>42</v>
      </c>
      <c r="Y778" s="32"/>
      <c r="Z778" s="75">
        <v>12</v>
      </c>
      <c r="AA778" s="32"/>
      <c r="AB778" s="32"/>
      <c r="AC778" s="32"/>
      <c r="AD778" s="75">
        <v>33</v>
      </c>
      <c r="AE778" s="32"/>
    </row>
    <row r="779" spans="1:31" ht="15">
      <c r="A779" s="78">
        <v>776</v>
      </c>
      <c r="B779" s="80" t="s">
        <v>165</v>
      </c>
      <c r="C779" s="75" t="s">
        <v>975</v>
      </c>
      <c r="D779" s="75">
        <v>145</v>
      </c>
      <c r="E779" s="75">
        <v>170</v>
      </c>
      <c r="F779" s="75">
        <v>186</v>
      </c>
      <c r="G779" s="32">
        <v>111</v>
      </c>
      <c r="H779" s="75"/>
      <c r="I779" s="75">
        <v>124</v>
      </c>
      <c r="J779" s="75">
        <v>171</v>
      </c>
      <c r="K779" s="32">
        <v>135</v>
      </c>
      <c r="L779" s="75">
        <v>160</v>
      </c>
      <c r="M779" s="75"/>
      <c r="N779" s="75"/>
      <c r="O779" s="151"/>
      <c r="P779" s="147"/>
      <c r="Q779" s="102"/>
      <c r="S779" s="110"/>
      <c r="T779" s="36">
        <v>11</v>
      </c>
      <c r="U779" s="36">
        <v>1</v>
      </c>
      <c r="V779" s="75">
        <v>4</v>
      </c>
      <c r="W779" s="32"/>
      <c r="X779" s="75">
        <v>6</v>
      </c>
      <c r="Y779" s="32"/>
      <c r="Z779" s="75">
        <v>1</v>
      </c>
      <c r="AA779" s="32"/>
      <c r="AB779" s="32"/>
      <c r="AC779" s="32"/>
      <c r="AD779" s="75">
        <v>26</v>
      </c>
      <c r="AE779" s="32"/>
    </row>
    <row r="780" spans="1:31" ht="15">
      <c r="A780" s="78">
        <v>777</v>
      </c>
      <c r="B780" s="80" t="s">
        <v>968</v>
      </c>
      <c r="C780" s="75" t="s">
        <v>975</v>
      </c>
      <c r="D780" s="75">
        <v>161</v>
      </c>
      <c r="E780" s="75">
        <v>207</v>
      </c>
      <c r="F780" s="75">
        <v>170</v>
      </c>
      <c r="G780" s="32">
        <v>100</v>
      </c>
      <c r="H780" s="75"/>
      <c r="I780" s="75">
        <v>119</v>
      </c>
      <c r="J780" s="75">
        <v>156</v>
      </c>
      <c r="K780" s="32">
        <v>147</v>
      </c>
      <c r="L780" s="75">
        <v>156</v>
      </c>
      <c r="M780" s="75"/>
      <c r="N780" s="75"/>
      <c r="O780" s="151"/>
      <c r="P780" s="147"/>
      <c r="Q780" s="102"/>
      <c r="S780" s="110"/>
      <c r="T780" s="36">
        <v>16</v>
      </c>
      <c r="U780" s="36">
        <v>20</v>
      </c>
      <c r="V780" s="75">
        <v>4</v>
      </c>
      <c r="W780" s="32"/>
      <c r="X780" s="75">
        <v>10</v>
      </c>
      <c r="Y780" s="32"/>
      <c r="Z780" s="75">
        <v>1</v>
      </c>
      <c r="AA780" s="32"/>
      <c r="AB780" s="32"/>
      <c r="AC780" s="32"/>
      <c r="AD780" s="75">
        <v>33</v>
      </c>
      <c r="AE780" s="32"/>
    </row>
    <row r="781" spans="1:31" ht="15">
      <c r="A781" s="78">
        <v>778</v>
      </c>
      <c r="B781" s="80" t="s">
        <v>166</v>
      </c>
      <c r="C781" s="75" t="s">
        <v>975</v>
      </c>
      <c r="D781" s="75">
        <v>102</v>
      </c>
      <c r="E781" s="75">
        <v>150</v>
      </c>
      <c r="F781" s="75">
        <v>100</v>
      </c>
      <c r="G781" s="32">
        <v>105</v>
      </c>
      <c r="H781" s="75"/>
      <c r="I781" s="75">
        <v>100</v>
      </c>
      <c r="J781" s="75">
        <v>112</v>
      </c>
      <c r="K781" s="32">
        <v>102</v>
      </c>
      <c r="L781" s="75">
        <v>106</v>
      </c>
      <c r="M781" s="75"/>
      <c r="N781" s="75"/>
      <c r="O781" s="151"/>
      <c r="P781" s="147"/>
      <c r="Q781" s="102"/>
      <c r="S781" s="110"/>
      <c r="T781" s="36">
        <v>32</v>
      </c>
      <c r="U781" s="36">
        <v>34</v>
      </c>
      <c r="V781" s="75">
        <v>4</v>
      </c>
      <c r="W781" s="32"/>
      <c r="X781" s="75">
        <v>17</v>
      </c>
      <c r="Y781" s="32"/>
      <c r="Z781" s="75">
        <v>20</v>
      </c>
      <c r="AA781" s="32"/>
      <c r="AB781" s="32"/>
      <c r="AC781" s="32"/>
      <c r="AD781" s="75">
        <v>26</v>
      </c>
      <c r="AE781" s="32"/>
    </row>
    <row r="782" spans="1:31" ht="15">
      <c r="A782" s="78">
        <v>779</v>
      </c>
      <c r="B782" s="80" t="s">
        <v>167</v>
      </c>
      <c r="C782" s="75" t="s">
        <v>975</v>
      </c>
      <c r="D782" s="75">
        <v>101</v>
      </c>
      <c r="E782" s="75">
        <v>150</v>
      </c>
      <c r="F782" s="75">
        <v>108</v>
      </c>
      <c r="G782" s="32">
        <v>100</v>
      </c>
      <c r="H782" s="75"/>
      <c r="I782" s="75">
        <v>105</v>
      </c>
      <c r="J782" s="75">
        <v>147</v>
      </c>
      <c r="K782" s="32">
        <v>131</v>
      </c>
      <c r="L782" s="75">
        <v>130</v>
      </c>
      <c r="M782" s="75"/>
      <c r="N782" s="75"/>
      <c r="O782" s="151"/>
      <c r="P782" s="147"/>
      <c r="Q782" s="102"/>
      <c r="S782" s="110"/>
      <c r="T782" s="36">
        <v>24</v>
      </c>
      <c r="U782" s="36">
        <v>25</v>
      </c>
      <c r="V782" s="75">
        <v>31</v>
      </c>
      <c r="W782" s="32"/>
      <c r="X782" s="75">
        <v>29</v>
      </c>
      <c r="Y782" s="32"/>
      <c r="Z782" s="75">
        <v>39</v>
      </c>
      <c r="AA782" s="32"/>
      <c r="AB782" s="32"/>
      <c r="AC782" s="32"/>
      <c r="AD782" s="75">
        <v>14</v>
      </c>
      <c r="AE782" s="32"/>
    </row>
    <row r="783" spans="1:31" ht="15">
      <c r="A783" s="78">
        <v>780</v>
      </c>
      <c r="B783" s="80" t="s">
        <v>970</v>
      </c>
      <c r="C783" s="75" t="s">
        <v>975</v>
      </c>
      <c r="D783" s="75">
        <v>113</v>
      </c>
      <c r="E783" s="75">
        <v>150</v>
      </c>
      <c r="F783" s="75">
        <v>100</v>
      </c>
      <c r="G783" s="32">
        <v>100</v>
      </c>
      <c r="H783" s="75"/>
      <c r="I783" s="75">
        <v>100</v>
      </c>
      <c r="J783" s="75">
        <v>108</v>
      </c>
      <c r="K783" s="32">
        <v>102</v>
      </c>
      <c r="L783" s="75">
        <v>110</v>
      </c>
      <c r="M783" s="75"/>
      <c r="N783" s="75"/>
      <c r="O783" s="151"/>
      <c r="P783" s="147"/>
      <c r="Q783" s="102"/>
      <c r="S783" s="110"/>
      <c r="T783" s="36">
        <v>27</v>
      </c>
      <c r="U783" s="36">
        <v>24</v>
      </c>
      <c r="V783" s="75">
        <v>38</v>
      </c>
      <c r="W783" s="32"/>
      <c r="X783" s="75">
        <v>22</v>
      </c>
      <c r="Y783" s="32"/>
      <c r="Z783" s="75">
        <v>12</v>
      </c>
      <c r="AA783" s="32"/>
      <c r="AB783" s="32"/>
      <c r="AC783" s="32"/>
      <c r="AD783" s="75">
        <v>14</v>
      </c>
      <c r="AE783" s="32"/>
    </row>
    <row r="784" spans="1:31" ht="15">
      <c r="A784" s="78">
        <v>781</v>
      </c>
      <c r="B784" s="80" t="s">
        <v>969</v>
      </c>
      <c r="C784" s="75" t="s">
        <v>975</v>
      </c>
      <c r="D784" s="75">
        <v>153</v>
      </c>
      <c r="E784" s="75">
        <v>189</v>
      </c>
      <c r="F784" s="75">
        <v>164</v>
      </c>
      <c r="G784" s="32">
        <v>121</v>
      </c>
      <c r="H784" s="75"/>
      <c r="I784" s="75">
        <v>116</v>
      </c>
      <c r="J784" s="75">
        <v>125</v>
      </c>
      <c r="K784" s="32">
        <v>133</v>
      </c>
      <c r="L784" s="75">
        <v>137</v>
      </c>
      <c r="M784" s="75"/>
      <c r="N784" s="75"/>
      <c r="O784" s="151"/>
      <c r="P784" s="147"/>
      <c r="Q784" s="102"/>
      <c r="S784" s="110"/>
      <c r="T784" s="36">
        <v>32</v>
      </c>
      <c r="U784" s="36">
        <v>34</v>
      </c>
      <c r="V784" s="75">
        <v>37</v>
      </c>
      <c r="W784" s="32"/>
      <c r="X784" s="75">
        <v>34</v>
      </c>
      <c r="Y784" s="32"/>
      <c r="Z784" s="75">
        <v>42</v>
      </c>
      <c r="AA784" s="32"/>
      <c r="AB784" s="32"/>
      <c r="AC784" s="32"/>
      <c r="AD784" s="75">
        <v>26</v>
      </c>
      <c r="AE784" s="32"/>
    </row>
    <row r="785" spans="1:31" ht="15">
      <c r="A785" s="78">
        <v>782</v>
      </c>
      <c r="B785" s="80" t="s">
        <v>168</v>
      </c>
      <c r="C785" s="75" t="s">
        <v>975</v>
      </c>
      <c r="D785" s="75">
        <v>158</v>
      </c>
      <c r="E785" s="75">
        <v>167</v>
      </c>
      <c r="F785" s="75">
        <v>132</v>
      </c>
      <c r="G785" s="32">
        <v>134</v>
      </c>
      <c r="H785" s="75"/>
      <c r="I785" s="75">
        <v>141</v>
      </c>
      <c r="J785" s="75">
        <v>150</v>
      </c>
      <c r="K785" s="32">
        <v>149</v>
      </c>
      <c r="L785" s="75">
        <v>163</v>
      </c>
      <c r="M785" s="75"/>
      <c r="N785" s="75"/>
      <c r="O785" s="32"/>
      <c r="P785" s="75"/>
      <c r="Q785" s="102"/>
      <c r="S785" s="110"/>
      <c r="T785" s="36">
        <v>32</v>
      </c>
      <c r="U785" s="36">
        <v>34</v>
      </c>
      <c r="V785" s="75">
        <v>26</v>
      </c>
      <c r="W785" s="32"/>
      <c r="X785" s="75">
        <v>40</v>
      </c>
      <c r="Y785" s="32"/>
      <c r="Z785" s="75">
        <v>16</v>
      </c>
      <c r="AA785" s="32"/>
      <c r="AB785" s="32"/>
      <c r="AC785" s="32"/>
      <c r="AD785" s="75">
        <v>11</v>
      </c>
      <c r="AE785" s="32"/>
    </row>
    <row r="786" spans="1:31" ht="15">
      <c r="A786" s="78">
        <v>783</v>
      </c>
      <c r="B786" s="80"/>
      <c r="C786" s="75"/>
      <c r="D786" s="75"/>
      <c r="E786" s="75"/>
      <c r="F786" s="75"/>
      <c r="G786" s="32"/>
      <c r="H786" s="75"/>
      <c r="I786" s="75"/>
      <c r="J786" s="75"/>
      <c r="K786" s="32"/>
      <c r="L786" s="75"/>
      <c r="M786" s="75"/>
      <c r="N786" s="75"/>
      <c r="O786" s="32"/>
      <c r="P786" s="75"/>
      <c r="Q786" s="102"/>
      <c r="S786" s="110"/>
      <c r="T786" s="36">
        <v>9</v>
      </c>
      <c r="U786" s="36">
        <v>7</v>
      </c>
      <c r="V786" s="75">
        <v>4</v>
      </c>
      <c r="W786" s="32"/>
      <c r="X786" s="75">
        <v>17</v>
      </c>
      <c r="Y786" s="32"/>
      <c r="Z786" s="75">
        <v>12</v>
      </c>
      <c r="AA786" s="32"/>
      <c r="AB786" s="32"/>
      <c r="AC786" s="32"/>
      <c r="AD786" s="75">
        <v>11</v>
      </c>
      <c r="AE786" s="32"/>
    </row>
    <row r="787" spans="1:31">
      <c r="A787" s="78">
        <v>784</v>
      </c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104"/>
      <c r="S787" s="110"/>
      <c r="T787" s="32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</row>
    <row r="788" spans="1:31">
      <c r="A788" s="78">
        <v>785</v>
      </c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104"/>
      <c r="S788" s="110"/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</row>
    <row r="789" spans="1:31">
      <c r="A789" s="78">
        <v>786</v>
      </c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104"/>
      <c r="S789" s="110"/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</row>
    <row r="790" spans="1:31">
      <c r="A790" s="78">
        <v>787</v>
      </c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104"/>
      <c r="S790" s="110"/>
      <c r="T790" s="32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</row>
    <row r="791" spans="1:31">
      <c r="A791" s="78">
        <v>788</v>
      </c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104"/>
      <c r="S791" s="110"/>
      <c r="T791" s="32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</row>
    <row r="792" spans="1:31">
      <c r="A792" s="78">
        <v>789</v>
      </c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104"/>
      <c r="S792" s="110"/>
      <c r="T792" s="32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</row>
    <row r="793" spans="1:31">
      <c r="A793" s="78">
        <v>790</v>
      </c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104"/>
      <c r="S793" s="110"/>
      <c r="T793" s="32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</row>
    <row r="794" spans="1:31">
      <c r="A794" s="78">
        <v>791</v>
      </c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104"/>
      <c r="S794" s="110"/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</row>
    <row r="795" spans="1:31">
      <c r="A795" s="78">
        <v>792</v>
      </c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104"/>
      <c r="S795" s="110"/>
      <c r="T795" s="32"/>
      <c r="U795" s="32"/>
      <c r="V795" s="32"/>
      <c r="W795" s="32"/>
      <c r="X795" s="32"/>
      <c r="Y795" s="32"/>
      <c r="Z795" s="32"/>
      <c r="AA795" s="32"/>
      <c r="AB795" s="32"/>
      <c r="AC795" s="32"/>
      <c r="AD795" s="32"/>
      <c r="AE795" s="32"/>
    </row>
    <row r="796" spans="1:31">
      <c r="A796" s="78">
        <v>793</v>
      </c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104"/>
      <c r="S796" s="110"/>
      <c r="T796" s="32"/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</row>
    <row r="797" spans="1:31">
      <c r="A797" s="78">
        <v>794</v>
      </c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104"/>
      <c r="S797" s="110"/>
      <c r="T797" s="32"/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</row>
    <row r="798" spans="1:31">
      <c r="A798" s="78">
        <v>795</v>
      </c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104"/>
      <c r="S798" s="110"/>
      <c r="T798" s="32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</row>
    <row r="799" spans="1:31">
      <c r="A799" s="78">
        <v>796</v>
      </c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104"/>
      <c r="S799" s="110"/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</row>
    <row r="800" spans="1:31">
      <c r="A800" s="78">
        <v>797</v>
      </c>
      <c r="B800" s="32"/>
      <c r="C800" s="32"/>
      <c r="D800" s="32"/>
      <c r="E800" s="32"/>
      <c r="F800" s="32"/>
      <c r="G800" s="32"/>
      <c r="H800" s="32"/>
      <c r="I800" s="32"/>
      <c r="J800" s="32"/>
      <c r="K800" s="32"/>
    </row>
    <row r="801" spans="1:11">
      <c r="A801" s="78">
        <v>798</v>
      </c>
      <c r="B801" s="32"/>
      <c r="C801" s="32"/>
      <c r="D801" s="32"/>
      <c r="E801" s="32"/>
      <c r="F801" s="32"/>
      <c r="G801" s="32"/>
      <c r="H801" s="32"/>
      <c r="I801" s="32"/>
      <c r="J801" s="32"/>
      <c r="K801" s="32"/>
    </row>
    <row r="802" spans="1:11">
      <c r="A802" s="78">
        <v>799</v>
      </c>
      <c r="B802" s="32"/>
      <c r="C802" s="32"/>
      <c r="D802" s="32"/>
      <c r="E802" s="32"/>
      <c r="F802" s="32"/>
      <c r="G802" s="32"/>
      <c r="H802" s="32"/>
      <c r="I802" s="32"/>
      <c r="J802" s="32"/>
      <c r="K802" s="32"/>
    </row>
    <row r="803" spans="1:11">
      <c r="A803" s="78">
        <v>800</v>
      </c>
      <c r="B803" s="32"/>
      <c r="C803" s="32"/>
      <c r="D803" s="32"/>
      <c r="E803" s="32"/>
      <c r="F803" s="32"/>
      <c r="G803" s="32"/>
      <c r="H803" s="32"/>
      <c r="I803" s="32"/>
      <c r="J803" s="32"/>
      <c r="K803" s="32"/>
    </row>
    <row r="804" spans="1:11">
      <c r="A804" s="78">
        <v>801</v>
      </c>
      <c r="B804" s="32"/>
      <c r="C804" s="32"/>
      <c r="D804" s="32"/>
      <c r="E804" s="32"/>
      <c r="F804" s="32"/>
      <c r="G804" s="32"/>
      <c r="H804" s="32"/>
      <c r="I804" s="32"/>
      <c r="J804" s="32"/>
      <c r="K804" s="32"/>
    </row>
    <row r="805" spans="1:11">
      <c r="A805" s="78">
        <v>802</v>
      </c>
      <c r="B805" s="32"/>
      <c r="C805" s="32"/>
      <c r="D805" s="32"/>
      <c r="E805" s="32"/>
      <c r="F805" s="32"/>
      <c r="G805" s="32"/>
      <c r="H805" s="32"/>
      <c r="I805" s="32"/>
      <c r="J805" s="32"/>
      <c r="K805" s="32"/>
    </row>
    <row r="806" spans="1:11">
      <c r="A806" s="78">
        <v>803</v>
      </c>
      <c r="B806" s="32"/>
      <c r="C806" s="32"/>
      <c r="D806" s="32"/>
      <c r="E806" s="32"/>
      <c r="F806" s="32"/>
      <c r="G806" s="32"/>
      <c r="H806" s="32"/>
      <c r="I806" s="32"/>
      <c r="J806" s="32"/>
      <c r="K806" s="32"/>
    </row>
  </sheetData>
  <sortState ref="B615:O654">
    <sortCondition ref="B4"/>
  </sortState>
  <conditionalFormatting sqref="P4 T4 X4 AB4 W67:XFD67 D67:H67 J67:M67 N4:N35 AD4:AD37 Z4:Z37 V4:V35 R4:R35 J4:J37">
    <cfRule type="cellIs" dxfId="1" priority="37" stopIfTrue="1" operator="lessThan">
      <formula>50</formula>
    </cfRule>
  </conditionalFormatting>
  <conditionalFormatting sqref="B67 O67:Q67 S67:U67">
    <cfRule type="cellIs" dxfId="0" priority="36" stopIfTrue="1" operator="lessThan">
      <formula>50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 المعلمون-</vt:lpstr>
      <vt:lpstr>النتائج</vt:lpstr>
      <vt:lpstr>Sheet1</vt:lpstr>
      <vt:lpstr>النتائج!Print_Area</vt:lpstr>
      <vt:lpstr>'Sheet1 المعلمون-'!الاسم</vt:lpstr>
      <vt:lpstr>الاسم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2010 Hack</dc:creator>
  <cp:lastModifiedBy>Muti</cp:lastModifiedBy>
  <cp:lastPrinted>2019-01-24T07:18:58Z</cp:lastPrinted>
  <dcterms:created xsi:type="dcterms:W3CDTF">2012-05-30T05:26:56Z</dcterms:created>
  <dcterms:modified xsi:type="dcterms:W3CDTF">2019-08-02T01:23:44Z</dcterms:modified>
</cp:coreProperties>
</file>