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hmoud\Desktop\"/>
    </mc:Choice>
  </mc:AlternateContent>
  <bookViews>
    <workbookView xWindow="0" yWindow="0" windowWidth="15300" windowHeight="6705" activeTab="1"/>
  </bookViews>
  <sheets>
    <sheet name="المخزن الرئيسي" sheetId="3" r:id="rId1"/>
    <sheet name="يومية المندوب اليوم" sheetId="2" r:id="rId2"/>
    <sheet name="يومية المندوب امس" sheetId="1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3" l="1"/>
  <c r="F8" i="3"/>
  <c r="H8" i="3" s="1"/>
  <c r="F9" i="3"/>
  <c r="F10" i="3"/>
  <c r="H10" i="3" s="1"/>
  <c r="F11" i="3"/>
  <c r="F12" i="3"/>
  <c r="H12" i="3" s="1"/>
  <c r="F13" i="3"/>
  <c r="F14" i="3"/>
  <c r="H14" i="3" s="1"/>
  <c r="F15" i="3"/>
  <c r="F16" i="3"/>
  <c r="F17" i="3"/>
  <c r="F18" i="3"/>
  <c r="H18" i="3" s="1"/>
  <c r="F19" i="3"/>
  <c r="F20" i="3"/>
  <c r="H20" i="3" s="1"/>
  <c r="F21" i="3"/>
  <c r="F22" i="3"/>
  <c r="H22" i="3" s="1"/>
  <c r="F23" i="3"/>
  <c r="F24" i="3"/>
  <c r="H24" i="3" s="1"/>
  <c r="F25" i="3"/>
  <c r="F26" i="3"/>
  <c r="H26" i="3" s="1"/>
  <c r="F27" i="3"/>
  <c r="F28" i="3"/>
  <c r="H28" i="3" s="1"/>
  <c r="F29" i="3"/>
  <c r="F30" i="3"/>
  <c r="H30" i="3" s="1"/>
  <c r="F31" i="3"/>
  <c r="F32" i="3"/>
  <c r="H32" i="3" s="1"/>
  <c r="F33" i="3"/>
  <c r="F34" i="3"/>
  <c r="H34" i="3" s="1"/>
  <c r="F35" i="3"/>
  <c r="F36" i="3"/>
  <c r="H36" i="3" s="1"/>
  <c r="F37" i="3"/>
  <c r="F38" i="3"/>
  <c r="H38" i="3" s="1"/>
  <c r="F39" i="3"/>
  <c r="F40" i="3"/>
  <c r="H40" i="3" s="1"/>
  <c r="F6" i="3"/>
  <c r="J86" i="2"/>
  <c r="J85" i="2"/>
  <c r="J84" i="2"/>
  <c r="J83" i="2"/>
  <c r="J82" i="2"/>
  <c r="J81" i="2"/>
  <c r="J80" i="2"/>
  <c r="J79" i="2"/>
  <c r="J78" i="2"/>
  <c r="J77" i="2"/>
  <c r="J76" i="2"/>
  <c r="J75" i="2"/>
  <c r="J74" i="2"/>
  <c r="J73" i="2"/>
  <c r="J72" i="2"/>
  <c r="J71" i="2"/>
  <c r="J70" i="2"/>
  <c r="J69" i="2"/>
  <c r="J68" i="2"/>
  <c r="J67" i="2"/>
  <c r="J66" i="2"/>
  <c r="J65" i="2"/>
  <c r="J64" i="2"/>
  <c r="J63" i="2"/>
  <c r="J62" i="2"/>
  <c r="J61" i="2"/>
  <c r="J60" i="2"/>
  <c r="J59" i="2"/>
  <c r="J58" i="2"/>
  <c r="J57" i="2"/>
  <c r="J56" i="2"/>
  <c r="J55" i="2"/>
  <c r="J54" i="2"/>
  <c r="J53" i="2"/>
  <c r="J52" i="2"/>
  <c r="J51" i="2"/>
  <c r="J50" i="2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5" i="2"/>
  <c r="J14" i="2"/>
  <c r="J13" i="2"/>
  <c r="J12" i="2"/>
  <c r="J11" i="2"/>
  <c r="J10" i="2"/>
  <c r="J9" i="2"/>
  <c r="J8" i="2"/>
  <c r="J7" i="2"/>
  <c r="J6" i="2"/>
  <c r="J3" i="2" s="1"/>
  <c r="H2" i="2" s="1"/>
  <c r="I104" i="2"/>
  <c r="I103" i="2"/>
  <c r="I90" i="2"/>
  <c r="I89" i="2"/>
  <c r="I88" i="2"/>
  <c r="I87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6" i="2"/>
  <c r="H1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5" i="2"/>
  <c r="G14" i="2"/>
  <c r="G13" i="2"/>
  <c r="G12" i="2"/>
  <c r="G11" i="2"/>
  <c r="G10" i="2"/>
  <c r="G9" i="2"/>
  <c r="G8" i="2"/>
  <c r="G7" i="2"/>
  <c r="G6" i="2"/>
  <c r="G3" i="2"/>
  <c r="F104" i="2"/>
  <c r="F103" i="2"/>
  <c r="F90" i="2"/>
  <c r="F89" i="2"/>
  <c r="F88" i="2"/>
  <c r="F87" i="2"/>
  <c r="C90" i="2"/>
  <c r="C89" i="2"/>
  <c r="C88" i="2"/>
  <c r="C87" i="2"/>
  <c r="D86" i="2"/>
  <c r="D85" i="2"/>
  <c r="D84" i="2"/>
  <c r="D83" i="2"/>
  <c r="D82" i="2"/>
  <c r="D81" i="2"/>
  <c r="D80" i="2"/>
  <c r="D79" i="2"/>
  <c r="D78" i="2"/>
  <c r="D77" i="2"/>
  <c r="D76" i="2"/>
  <c r="D75" i="2"/>
  <c r="D74" i="2"/>
  <c r="D73" i="2"/>
  <c r="D72" i="2"/>
  <c r="D71" i="2"/>
  <c r="D70" i="2"/>
  <c r="D69" i="2"/>
  <c r="D68" i="2"/>
  <c r="D67" i="2"/>
  <c r="D66" i="2"/>
  <c r="D65" i="2"/>
  <c r="D64" i="2"/>
  <c r="D63" i="2"/>
  <c r="D62" i="2"/>
  <c r="D61" i="2"/>
  <c r="D60" i="2"/>
  <c r="D59" i="2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5" i="2"/>
  <c r="D14" i="2"/>
  <c r="D13" i="2"/>
  <c r="D12" i="2"/>
  <c r="D11" i="2"/>
  <c r="D10" i="2"/>
  <c r="D9" i="2"/>
  <c r="D8" i="2"/>
  <c r="D7" i="2"/>
  <c r="D6" i="2"/>
  <c r="D4" i="3"/>
  <c r="C4" i="3" s="1"/>
  <c r="D6" i="3"/>
  <c r="H6" i="3"/>
  <c r="D7" i="3"/>
  <c r="H7" i="3"/>
  <c r="D8" i="3"/>
  <c r="D9" i="3"/>
  <c r="H9" i="3"/>
  <c r="D10" i="3"/>
  <c r="D11" i="3"/>
  <c r="H11" i="3"/>
  <c r="D12" i="3"/>
  <c r="D13" i="3"/>
  <c r="H13" i="3"/>
  <c r="D14" i="3"/>
  <c r="D15" i="3"/>
  <c r="H15" i="3"/>
  <c r="D17" i="3"/>
  <c r="H17" i="3"/>
  <c r="D18" i="3"/>
  <c r="D19" i="3"/>
  <c r="H19" i="3"/>
  <c r="D20" i="3"/>
  <c r="D21" i="3"/>
  <c r="H21" i="3"/>
  <c r="D22" i="3"/>
  <c r="D23" i="3"/>
  <c r="H23" i="3"/>
  <c r="D24" i="3"/>
  <c r="D25" i="3"/>
  <c r="H25" i="3"/>
  <c r="D26" i="3"/>
  <c r="D27" i="3"/>
  <c r="H27" i="3"/>
  <c r="D28" i="3"/>
  <c r="D29" i="3"/>
  <c r="H29" i="3"/>
  <c r="D30" i="3"/>
  <c r="D31" i="3"/>
  <c r="H31" i="3"/>
  <c r="D32" i="3"/>
  <c r="D33" i="3"/>
  <c r="H33" i="3"/>
  <c r="D34" i="3"/>
  <c r="D35" i="3"/>
  <c r="H35" i="3"/>
  <c r="D36" i="3"/>
  <c r="D37" i="3"/>
  <c r="H37" i="3"/>
  <c r="D38" i="3"/>
  <c r="D39" i="3"/>
  <c r="H39" i="3"/>
  <c r="D40" i="3"/>
  <c r="D41" i="3"/>
  <c r="D42" i="3"/>
  <c r="H42" i="3"/>
  <c r="D43" i="3"/>
  <c r="H43" i="3"/>
  <c r="D44" i="3"/>
  <c r="H44" i="3"/>
  <c r="D45" i="3"/>
  <c r="H45" i="3"/>
  <c r="I45" i="3"/>
  <c r="D46" i="3"/>
  <c r="H46" i="3"/>
  <c r="D47" i="3"/>
  <c r="H47" i="3"/>
  <c r="D48" i="3"/>
  <c r="H48" i="3"/>
  <c r="D49" i="3"/>
  <c r="H49" i="3"/>
  <c r="D50" i="3"/>
  <c r="H50" i="3"/>
  <c r="D51" i="3"/>
  <c r="H51" i="3"/>
  <c r="D52" i="3"/>
  <c r="H52" i="3"/>
  <c r="D53" i="3"/>
  <c r="H53" i="3"/>
  <c r="D54" i="3"/>
  <c r="H54" i="3"/>
  <c r="D55" i="3"/>
  <c r="H55" i="3"/>
  <c r="D56" i="3"/>
  <c r="H56" i="3"/>
  <c r="D57" i="3"/>
  <c r="H57" i="3"/>
  <c r="D58" i="3"/>
  <c r="H58" i="3"/>
  <c r="D59" i="3"/>
  <c r="H59" i="3"/>
  <c r="D60" i="3"/>
  <c r="H60" i="3"/>
  <c r="D61" i="3"/>
  <c r="H61" i="3"/>
  <c r="D62" i="3"/>
  <c r="H62" i="3"/>
  <c r="D63" i="3"/>
  <c r="H63" i="3"/>
  <c r="D64" i="3"/>
  <c r="H64" i="3"/>
  <c r="D65" i="3"/>
  <c r="H65" i="3"/>
  <c r="D66" i="3"/>
  <c r="H66" i="3"/>
  <c r="D67" i="3"/>
  <c r="H67" i="3"/>
  <c r="D68" i="3"/>
  <c r="H68" i="3"/>
  <c r="D69" i="3"/>
  <c r="H69" i="3"/>
  <c r="D70" i="3"/>
  <c r="H70" i="3"/>
  <c r="D71" i="3"/>
  <c r="H71" i="3"/>
  <c r="D72" i="3"/>
  <c r="H72" i="3"/>
  <c r="D73" i="3"/>
  <c r="H73" i="3"/>
  <c r="D74" i="3"/>
  <c r="H74" i="3"/>
  <c r="D75" i="3"/>
  <c r="H75" i="3"/>
  <c r="D76" i="3"/>
  <c r="H76" i="3"/>
  <c r="D77" i="3"/>
  <c r="H77" i="3"/>
  <c r="D78" i="3"/>
  <c r="H78" i="3"/>
  <c r="D79" i="3"/>
  <c r="H79" i="3"/>
  <c r="D80" i="3"/>
  <c r="H80" i="3"/>
  <c r="D81" i="3"/>
  <c r="H81" i="3"/>
  <c r="D82" i="3"/>
  <c r="H82" i="3"/>
  <c r="D83" i="3"/>
  <c r="H83" i="3"/>
  <c r="D84" i="3"/>
  <c r="H84" i="3"/>
  <c r="D85" i="3"/>
  <c r="H85" i="3"/>
  <c r="D86" i="3"/>
  <c r="H86" i="3"/>
  <c r="D107" i="3"/>
  <c r="B113" i="3"/>
  <c r="B115" i="3"/>
  <c r="B116" i="3"/>
  <c r="B117" i="3"/>
  <c r="B118" i="3"/>
  <c r="B121" i="3"/>
  <c r="B123" i="3"/>
  <c r="B124" i="3"/>
  <c r="B139" i="3"/>
  <c r="C148" i="3"/>
  <c r="B163" i="3"/>
  <c r="B164" i="3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113" i="2"/>
  <c r="A112" i="2"/>
  <c r="A111" i="2"/>
  <c r="A110" i="2"/>
  <c r="A109" i="2"/>
  <c r="A108" i="2"/>
  <c r="A107" i="2"/>
  <c r="A106" i="2"/>
  <c r="A105" i="2"/>
  <c r="C104" i="2"/>
  <c r="A104" i="2"/>
  <c r="C103" i="2"/>
  <c r="A103" i="2"/>
  <c r="K79" i="2"/>
  <c r="K78" i="2"/>
  <c r="K77" i="2"/>
  <c r="K76" i="2"/>
  <c r="A4" i="2"/>
  <c r="D3" i="2"/>
  <c r="B2" i="2"/>
  <c r="E1" i="2"/>
  <c r="E2" i="2" s="1"/>
  <c r="B1" i="2"/>
  <c r="A113" i="1"/>
  <c r="A112" i="1"/>
  <c r="A111" i="1"/>
  <c r="A110" i="1"/>
  <c r="A109" i="1"/>
  <c r="A108" i="1"/>
  <c r="A107" i="1"/>
  <c r="A106" i="1"/>
  <c r="A105" i="1"/>
  <c r="C104" i="1"/>
  <c r="A104" i="1"/>
  <c r="C103" i="1"/>
  <c r="A103" i="1"/>
  <c r="K79" i="1"/>
  <c r="K78" i="1"/>
  <c r="K77" i="1"/>
  <c r="K76" i="1"/>
  <c r="A4" i="1"/>
  <c r="J3" i="1"/>
  <c r="I3" i="1"/>
  <c r="G3" i="1"/>
  <c r="D3" i="1"/>
  <c r="B3" i="1"/>
  <c r="J2" i="1"/>
  <c r="B2" i="1"/>
  <c r="E1" i="1"/>
  <c r="E2" i="1" s="1"/>
  <c r="B1" i="1"/>
  <c r="H107" i="3" l="1"/>
  <c r="H3" i="2"/>
  <c r="B3" i="2"/>
</calcChain>
</file>

<file path=xl/sharedStrings.xml><?xml version="1.0" encoding="utf-8"?>
<sst xmlns="http://schemas.openxmlformats.org/spreadsheetml/2006/main" count="366" uniqueCount="143">
  <si>
    <t>البيع مرتجع+ النقدي</t>
  </si>
  <si>
    <t>صبر رجع</t>
  </si>
  <si>
    <t xml:space="preserve">البضاعة </t>
  </si>
  <si>
    <t>فلوس من المحل</t>
  </si>
  <si>
    <t>البضاعة الكلية من المخزن</t>
  </si>
  <si>
    <t>الأصل</t>
  </si>
  <si>
    <t>قيمة المرتجعات</t>
  </si>
  <si>
    <t>باقي الصبر</t>
  </si>
  <si>
    <t>الفرق</t>
  </si>
  <si>
    <t>النقدي</t>
  </si>
  <si>
    <t xml:space="preserve">فاتورة بضاعة المندوب </t>
  </si>
  <si>
    <t>مرتجعات اليومية</t>
  </si>
  <si>
    <t>المبيعات</t>
  </si>
  <si>
    <t>اسم الصنف</t>
  </si>
  <si>
    <t>الكمية</t>
  </si>
  <si>
    <t>سعر الوحدة</t>
  </si>
  <si>
    <t xml:space="preserve">الإجمالي </t>
  </si>
  <si>
    <t>الإجمالي</t>
  </si>
  <si>
    <t>عالمي وفاهيتا</t>
  </si>
  <si>
    <t>تاتا نانا وعلامنكو</t>
  </si>
  <si>
    <t>بريك</t>
  </si>
  <si>
    <t>قلبظ وفرقع لوز</t>
  </si>
  <si>
    <t>في كت ب 2جنية</t>
  </si>
  <si>
    <t>في كت ب 3جنية</t>
  </si>
  <si>
    <t>في كت ب 5 جنية</t>
  </si>
  <si>
    <t>تيجر ب 5 جنيهات</t>
  </si>
  <si>
    <t>تيجر ب2</t>
  </si>
  <si>
    <t>تيجر ب3</t>
  </si>
  <si>
    <t>تيجر ب1</t>
  </si>
  <si>
    <t xml:space="preserve">شبسي الأصل ب 1 جنية </t>
  </si>
  <si>
    <t>شيبسي ب 2  الأصل جنية</t>
  </si>
  <si>
    <t>شيبسي ب 3  الأصل جنية</t>
  </si>
  <si>
    <t>شيبسي الاصل ب5</t>
  </si>
  <si>
    <t>دريتوس ب1جنية</t>
  </si>
  <si>
    <t>دريتوس ب2جنية</t>
  </si>
  <si>
    <t>دريتوز ب 5</t>
  </si>
  <si>
    <t>ليون ب جنية</t>
  </si>
  <si>
    <t>ليون ب 3 جنية</t>
  </si>
  <si>
    <t>شويتس عائلي 5shetos</t>
  </si>
  <si>
    <t>تويست بجنية وطربوشة</t>
  </si>
  <si>
    <t>صن بيتس</t>
  </si>
  <si>
    <t>كراتية استند</t>
  </si>
  <si>
    <t>فيشار</t>
  </si>
  <si>
    <t>واندوز شيكا</t>
  </si>
  <si>
    <t>فرقع لوز</t>
  </si>
  <si>
    <t>كرنشي  ب 2.5 جنية</t>
  </si>
  <si>
    <t>ضربة حظ ب 2 جنية</t>
  </si>
  <si>
    <t>شوما</t>
  </si>
  <si>
    <t>هشة</t>
  </si>
  <si>
    <t>بكار</t>
  </si>
  <si>
    <t>فلوس</t>
  </si>
  <si>
    <t>كراتية قرطاص</t>
  </si>
  <si>
    <t>توتا  شكاير</t>
  </si>
  <si>
    <t xml:space="preserve">شيتوز ب1 </t>
  </si>
  <si>
    <t>روز البركة والطباخ</t>
  </si>
  <si>
    <t>بسكويت سلفا ب1</t>
  </si>
  <si>
    <t>بسكويت سلفا ب2</t>
  </si>
  <si>
    <t>مارشليو</t>
  </si>
  <si>
    <t>نيتي فيوس</t>
  </si>
  <si>
    <t>ملح ب جنية1</t>
  </si>
  <si>
    <t>عصير كولا صغيرة</t>
  </si>
  <si>
    <t>شيكا بن</t>
  </si>
  <si>
    <t>عسير شفاط</t>
  </si>
  <si>
    <t>تستي رول</t>
  </si>
  <si>
    <t>كيوت ب 50 قرش اسك f10</t>
  </si>
  <si>
    <t>طوفي علبة مصاصة</t>
  </si>
  <si>
    <t xml:space="preserve">روتي </t>
  </si>
  <si>
    <t>شموع ب 50 قرش مشكل</t>
  </si>
  <si>
    <t>طوفي سوكا لبان</t>
  </si>
  <si>
    <t>رابسو كبيروصغير</t>
  </si>
  <si>
    <t>اكسترة ب5</t>
  </si>
  <si>
    <t>برسيل ب5</t>
  </si>
  <si>
    <t>اكسترة 2ب</t>
  </si>
  <si>
    <t xml:space="preserve">بريل </t>
  </si>
  <si>
    <t>مربيلا</t>
  </si>
  <si>
    <t>شاي لفتان</t>
  </si>
  <si>
    <t xml:space="preserve">فروتي </t>
  </si>
  <si>
    <t>لبان مكرونة</t>
  </si>
  <si>
    <t>كوفي مكس</t>
  </si>
  <si>
    <t>فيري</t>
  </si>
  <si>
    <t>جبنة صغيرة</t>
  </si>
  <si>
    <t>جبنة كبيرة</t>
  </si>
  <si>
    <t>روز حمزه</t>
  </si>
  <si>
    <t>ملح تابركة ب1</t>
  </si>
  <si>
    <t>اسك ب 5</t>
  </si>
  <si>
    <t>مرقة</t>
  </si>
  <si>
    <t>طحينة</t>
  </si>
  <si>
    <t>طحنية</t>
  </si>
  <si>
    <t>صلصة</t>
  </si>
  <si>
    <t>لافير بسكويت</t>
  </si>
  <si>
    <t>تي تي قنبلة</t>
  </si>
  <si>
    <t xml:space="preserve"> بسكويت فتليتا</t>
  </si>
  <si>
    <t>بسكويت قشطة</t>
  </si>
  <si>
    <t>بسكويت لمباد ب 1</t>
  </si>
  <si>
    <t>بسكويت لمباد ب 2</t>
  </si>
  <si>
    <t>كولا سينا لتر</t>
  </si>
  <si>
    <t xml:space="preserve">سكر ابيض </t>
  </si>
  <si>
    <t>بسكويت لباد ب 2</t>
  </si>
  <si>
    <t>بسكويت لباد ب 1</t>
  </si>
  <si>
    <t>رابسو اوكسي</t>
  </si>
  <si>
    <t>كيوت ب 50 قرش اسك</t>
  </si>
  <si>
    <t>عصير كولا</t>
  </si>
  <si>
    <t>لوسي</t>
  </si>
  <si>
    <t>صابون</t>
  </si>
  <si>
    <t>روز</t>
  </si>
  <si>
    <t>اسك كيوت 50 قرش</t>
  </si>
  <si>
    <t>كراتية قرطاس</t>
  </si>
  <si>
    <t>اكستراب 2</t>
  </si>
  <si>
    <t>جبنة</t>
  </si>
  <si>
    <t>مصاصة</t>
  </si>
  <si>
    <t>كولا</t>
  </si>
  <si>
    <t>روتي</t>
  </si>
  <si>
    <t>عصير</t>
  </si>
  <si>
    <t>اكستراب 5</t>
  </si>
  <si>
    <t>بريل</t>
  </si>
  <si>
    <t xml:space="preserve">اريل </t>
  </si>
  <si>
    <t>ملح</t>
  </si>
  <si>
    <t>فروتي</t>
  </si>
  <si>
    <t>دستي رول</t>
  </si>
  <si>
    <t>ماربيلا</t>
  </si>
  <si>
    <t>سوكا ملبس</t>
  </si>
  <si>
    <t>شيكابون</t>
  </si>
  <si>
    <t>فيوز كيك</t>
  </si>
  <si>
    <t>شموع ب50 قرش</t>
  </si>
  <si>
    <t>شمعدان ب2</t>
  </si>
  <si>
    <t>شمعدان ب1</t>
  </si>
  <si>
    <t>اسك  ب 5</t>
  </si>
  <si>
    <t>اسك ب 10</t>
  </si>
  <si>
    <t>سعر الوحدة او العلبة</t>
  </si>
  <si>
    <t>سكر</t>
  </si>
  <si>
    <t>شيبسي ب3  الأصل جنية</t>
  </si>
  <si>
    <t>سعر الوحدة 
جملة</t>
  </si>
  <si>
    <t>ديون لصالح المحل</t>
  </si>
  <si>
    <t>المدفوع للتاجر الجديد</t>
  </si>
  <si>
    <t>ديون علي المحل</t>
  </si>
  <si>
    <t>المدفوع للتاجر سابقا</t>
  </si>
  <si>
    <t>المتبقي للتاجر</t>
  </si>
  <si>
    <t xml:space="preserve">قيمة البضاعة القديمة </t>
  </si>
  <si>
    <t>فلوس بالمحل</t>
  </si>
  <si>
    <t>قيمة بضاعة التاجر</t>
  </si>
  <si>
    <t>قيمة البضاعة الجديدة</t>
  </si>
  <si>
    <t>حالة المحل</t>
  </si>
  <si>
    <t>مخزن إضافة الأصناف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</si>
</sst>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4"/>
      <color rgb="FF0000FF"/>
      <name val="Arial"/>
      <family val="2"/>
      <scheme val="minor"/>
    </font>
    <font>
      <b/>
      <sz val="14"/>
      <color theme="0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6"/>
      <color rgb="FFFF0000"/>
      <name val="Arial"/>
      <family val="2"/>
      <scheme val="minor"/>
    </font>
    <font>
      <b/>
      <sz val="9"/>
      <color theme="1"/>
      <name val="Arial"/>
      <family val="2"/>
      <scheme val="minor"/>
    </font>
    <font>
      <b/>
      <sz val="18"/>
      <color theme="0"/>
      <name val="Arial"/>
      <family val="2"/>
      <scheme val="minor"/>
    </font>
    <font>
      <b/>
      <sz val="14"/>
      <color theme="1"/>
      <name val="Arial"/>
      <family val="2"/>
      <charset val="178"/>
      <scheme val="minor"/>
    </font>
    <font>
      <b/>
      <sz val="11"/>
      <color rgb="FFFF0000"/>
      <name val="Arial"/>
      <family val="2"/>
      <scheme val="minor"/>
    </font>
    <font>
      <sz val="16"/>
      <color theme="1"/>
      <name val="Arial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C00000"/>
      </left>
      <right/>
      <top/>
      <bottom style="medium">
        <color rgb="FFC00000"/>
      </bottom>
      <diagonal/>
    </border>
    <border>
      <left/>
      <right/>
      <top/>
      <bottom style="medium">
        <color rgb="FFC00000"/>
      </bottom>
      <diagonal/>
    </border>
    <border>
      <left/>
      <right style="medium">
        <color rgb="FFC00000"/>
      </right>
      <top/>
      <bottom style="medium">
        <color rgb="FFC00000"/>
      </bottom>
      <diagonal/>
    </border>
    <border>
      <left style="medium">
        <color rgb="FFC00000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rgb="FFC00000"/>
      </bottom>
      <diagonal/>
    </border>
    <border>
      <left/>
      <right style="thin">
        <color rgb="FFFF0000"/>
      </right>
      <top/>
      <bottom style="thin">
        <color rgb="FFC00000"/>
      </bottom>
      <diagonal/>
    </border>
    <border>
      <left style="thin">
        <color rgb="FFFF0000"/>
      </left>
      <right style="thin">
        <color rgb="FFFF0000"/>
      </right>
      <top/>
      <bottom style="thin">
        <color rgb="FFC00000"/>
      </bottom>
      <diagonal/>
    </border>
    <border>
      <left style="thin">
        <color rgb="FFFF0000"/>
      </left>
      <right style="medium">
        <color indexed="64"/>
      </right>
      <top/>
      <bottom style="thin">
        <color rgb="FFC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FF0000"/>
      </left>
      <right style="thin">
        <color rgb="FFFF0000"/>
      </right>
      <top/>
      <bottom style="dashed">
        <color theme="4" tint="-0.2499465926084170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FF0000"/>
      </right>
      <top/>
      <bottom style="dashed">
        <color theme="4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FF0000"/>
      </right>
      <top/>
      <bottom style="dashed">
        <color theme="4" tint="-0.2499465926084170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FF0000"/>
      </left>
      <right style="thin">
        <color rgb="FFFF0000"/>
      </right>
      <top/>
      <bottom style="medium">
        <color indexed="64"/>
      </bottom>
      <diagonal/>
    </border>
    <border>
      <left/>
      <right style="thin">
        <color rgb="FFFF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/>
      <bottom style="thin">
        <color rgb="FFC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C00000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14" fontId="1" fillId="2" borderId="2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0" xfId="0" applyFont="1"/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6" xfId="0" applyFont="1" applyBorder="1"/>
    <xf numFmtId="14" fontId="1" fillId="3" borderId="13" xfId="0" applyNumberFormat="1" applyFont="1" applyFill="1" applyBorder="1" applyAlignment="1">
      <alignment horizontal="center"/>
    </xf>
    <xf numFmtId="0" fontId="3" fillId="6" borderId="19" xfId="0" applyFont="1" applyFill="1" applyBorder="1" applyAlignment="1">
      <alignment horizontal="center"/>
    </xf>
    <xf numFmtId="0" fontId="3" fillId="6" borderId="20" xfId="0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3" fillId="7" borderId="21" xfId="0" applyFont="1" applyFill="1" applyBorder="1" applyAlignment="1">
      <alignment horizontal="center" vertical="center" wrapText="1"/>
    </xf>
    <xf numFmtId="0" fontId="3" fillId="7" borderId="22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/>
    </xf>
    <xf numFmtId="0" fontId="1" fillId="0" borderId="24" xfId="0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2" borderId="24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0" borderId="28" xfId="0" applyFont="1" applyBorder="1" applyAlignment="1">
      <alignment horizontal="center"/>
    </xf>
    <xf numFmtId="0" fontId="4" fillId="8" borderId="28" xfId="0" applyFont="1" applyFill="1" applyBorder="1" applyAlignment="1">
      <alignment horizontal="center"/>
    </xf>
    <xf numFmtId="0" fontId="4" fillId="2" borderId="28" xfId="0" applyFont="1" applyFill="1" applyBorder="1" applyAlignment="1">
      <alignment horizontal="center"/>
    </xf>
    <xf numFmtId="0" fontId="1" fillId="9" borderId="27" xfId="0" applyFont="1" applyFill="1" applyBorder="1" applyAlignment="1">
      <alignment horizontal="center"/>
    </xf>
    <xf numFmtId="0" fontId="4" fillId="9" borderId="28" xfId="0" applyFont="1" applyFill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4" fillId="0" borderId="28" xfId="0" applyFont="1" applyFill="1" applyBorder="1" applyAlignment="1">
      <alignment horizontal="center"/>
    </xf>
    <xf numFmtId="0" fontId="4" fillId="7" borderId="28" xfId="0" applyFont="1" applyFill="1" applyBorder="1" applyAlignment="1">
      <alignment horizontal="center"/>
    </xf>
    <xf numFmtId="0" fontId="1" fillId="7" borderId="27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31" xfId="0" applyFont="1" applyFill="1" applyBorder="1" applyAlignment="1">
      <alignment horizontal="center" vertical="center"/>
    </xf>
    <xf numFmtId="0" fontId="1" fillId="0" borderId="30" xfId="0" applyFont="1" applyBorder="1"/>
    <xf numFmtId="0" fontId="1" fillId="2" borderId="32" xfId="0" applyFont="1" applyFill="1" applyBorder="1" applyAlignment="1">
      <alignment horizontal="center"/>
    </xf>
    <xf numFmtId="0" fontId="0" fillId="0" borderId="6" xfId="0" applyBorder="1"/>
    <xf numFmtId="0" fontId="1" fillId="0" borderId="33" xfId="0" applyFont="1" applyBorder="1"/>
    <xf numFmtId="0" fontId="1" fillId="2" borderId="30" xfId="0" applyFont="1" applyFill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1" fillId="0" borderId="0" xfId="0" applyFont="1" applyBorder="1"/>
    <xf numFmtId="0" fontId="1" fillId="2" borderId="0" xfId="0" applyFont="1" applyFill="1" applyBorder="1" applyAlignment="1">
      <alignment horizontal="center"/>
    </xf>
    <xf numFmtId="0" fontId="4" fillId="2" borderId="35" xfId="0" applyFont="1" applyFill="1" applyBorder="1" applyAlignment="1">
      <alignment horizontal="center"/>
    </xf>
    <xf numFmtId="0" fontId="1" fillId="0" borderId="36" xfId="0" applyFont="1" applyFill="1" applyBorder="1" applyAlignment="1">
      <alignment horizontal="center" vertical="center"/>
    </xf>
    <xf numFmtId="0" fontId="1" fillId="0" borderId="10" xfId="0" applyFont="1" applyBorder="1"/>
    <xf numFmtId="0" fontId="1" fillId="2" borderId="10" xfId="0" applyFont="1" applyFill="1" applyBorder="1" applyAlignment="1">
      <alignment horizontal="center"/>
    </xf>
    <xf numFmtId="0" fontId="1" fillId="0" borderId="37" xfId="0" applyFont="1" applyFill="1" applyBorder="1" applyAlignment="1">
      <alignment horizontal="center" vertical="center"/>
    </xf>
    <xf numFmtId="0" fontId="1" fillId="0" borderId="12" xfId="0" applyFont="1" applyBorder="1"/>
    <xf numFmtId="0" fontId="1" fillId="9" borderId="14" xfId="0" applyFont="1" applyFill="1" applyBorder="1" applyAlignment="1">
      <alignment horizontal="center"/>
    </xf>
    <xf numFmtId="0" fontId="1" fillId="2" borderId="14" xfId="0" applyFont="1" applyFill="1" applyBorder="1"/>
    <xf numFmtId="0" fontId="1" fillId="9" borderId="14" xfId="0" applyFont="1" applyFill="1" applyBorder="1"/>
    <xf numFmtId="0" fontId="1" fillId="0" borderId="0" xfId="0" applyFont="1" applyAlignment="1">
      <alignment horizontal="center"/>
    </xf>
    <xf numFmtId="0" fontId="1" fillId="9" borderId="0" xfId="0" applyFont="1" applyFill="1"/>
    <xf numFmtId="0" fontId="1" fillId="9" borderId="30" xfId="0" applyFont="1" applyFill="1" applyBorder="1" applyAlignment="1">
      <alignment horizontal="center"/>
    </xf>
    <xf numFmtId="0" fontId="1" fillId="9" borderId="30" xfId="0" applyFont="1" applyFill="1" applyBorder="1"/>
    <xf numFmtId="0" fontId="1" fillId="2" borderId="30" xfId="0" applyFont="1" applyFill="1" applyBorder="1"/>
    <xf numFmtId="0" fontId="1" fillId="9" borderId="30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5" fillId="0" borderId="0" xfId="0" applyFont="1"/>
    <xf numFmtId="0" fontId="4" fillId="0" borderId="30" xfId="0" applyFont="1" applyBorder="1" applyAlignment="1">
      <alignment horizontal="center"/>
    </xf>
    <xf numFmtId="0" fontId="6" fillId="9" borderId="27" xfId="0" applyFont="1" applyFill="1" applyBorder="1" applyAlignment="1">
      <alignment horizontal="center"/>
    </xf>
    <xf numFmtId="0" fontId="4" fillId="9" borderId="30" xfId="0" applyFont="1" applyFill="1" applyBorder="1" applyAlignment="1">
      <alignment horizontal="center"/>
    </xf>
    <xf numFmtId="0" fontId="6" fillId="0" borderId="27" xfId="0" applyFont="1" applyFill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6" fillId="2" borderId="27" xfId="0" applyFont="1" applyFill="1" applyBorder="1" applyAlignment="1">
      <alignment horizontal="center"/>
    </xf>
    <xf numFmtId="0" fontId="4" fillId="2" borderId="30" xfId="0" applyFont="1" applyFill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2" fontId="4" fillId="0" borderId="38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7" fillId="10" borderId="7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0" fillId="0" borderId="25" xfId="0" applyFont="1" applyBorder="1" applyAlignment="1">
      <alignment horizontal="center"/>
    </xf>
    <xf numFmtId="0" fontId="1" fillId="0" borderId="39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" fillId="2" borderId="40" xfId="0" applyFont="1" applyFill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24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1" fillId="7" borderId="24" xfId="0" applyFont="1" applyFill="1" applyBorder="1" applyAlignment="1">
      <alignment horizontal="center" vertical="center"/>
    </xf>
    <xf numFmtId="0" fontId="1" fillId="7" borderId="30" xfId="0" applyFont="1" applyFill="1" applyBorder="1" applyAlignment="1">
      <alignment horizontal="center"/>
    </xf>
    <xf numFmtId="0" fontId="4" fillId="7" borderId="30" xfId="0" applyFont="1" applyFill="1" applyBorder="1" applyAlignment="1">
      <alignment horizontal="center"/>
    </xf>
    <xf numFmtId="0" fontId="1" fillId="0" borderId="30" xfId="0" applyFont="1" applyFill="1" applyBorder="1" applyAlignment="1">
      <alignment horizontal="center"/>
    </xf>
    <xf numFmtId="0" fontId="4" fillId="0" borderId="30" xfId="0" applyFont="1" applyFill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8" borderId="30" xfId="0" applyFont="1" applyFill="1" applyBorder="1" applyAlignment="1">
      <alignment horizontal="center"/>
    </xf>
    <xf numFmtId="0" fontId="4" fillId="8" borderId="30" xfId="0" applyFont="1" applyFill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11" fillId="10" borderId="41" xfId="0" applyFont="1" applyFill="1" applyBorder="1" applyAlignment="1">
      <alignment horizontal="center"/>
    </xf>
    <xf numFmtId="0" fontId="6" fillId="12" borderId="42" xfId="0" applyFont="1" applyFill="1" applyBorder="1" applyAlignment="1">
      <alignment horizontal="center" wrapText="1"/>
    </xf>
    <xf numFmtId="0" fontId="6" fillId="12" borderId="11" xfId="0" applyFont="1" applyFill="1" applyBorder="1" applyAlignment="1">
      <alignment horizontal="center" wrapText="1"/>
    </xf>
    <xf numFmtId="0" fontId="10" fillId="12" borderId="11" xfId="0" applyFont="1" applyFill="1" applyBorder="1" applyAlignment="1">
      <alignment horizontal="center"/>
    </xf>
    <xf numFmtId="0" fontId="11" fillId="10" borderId="43" xfId="0" applyFont="1" applyFill="1" applyBorder="1" applyAlignment="1">
      <alignment horizontal="center"/>
    </xf>
    <xf numFmtId="0" fontId="4" fillId="12" borderId="44" xfId="0" applyFont="1" applyFill="1" applyBorder="1" applyAlignment="1">
      <alignment horizontal="center"/>
    </xf>
    <xf numFmtId="0" fontId="1" fillId="9" borderId="0" xfId="0" applyFont="1" applyFill="1" applyBorder="1" applyAlignment="1">
      <alignment vertical="center"/>
    </xf>
    <xf numFmtId="0" fontId="3" fillId="6" borderId="45" xfId="0" applyFont="1" applyFill="1" applyBorder="1" applyAlignment="1">
      <alignment horizontal="center" vertical="center"/>
    </xf>
    <xf numFmtId="0" fontId="6" fillId="9" borderId="27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center" vertical="center"/>
    </xf>
    <xf numFmtId="0" fontId="1" fillId="9" borderId="30" xfId="0" applyFont="1" applyFill="1" applyBorder="1" applyAlignment="1">
      <alignment vertical="center"/>
    </xf>
    <xf numFmtId="14" fontId="1" fillId="4" borderId="0" xfId="0" applyNumberFormat="1" applyFont="1" applyFill="1" applyBorder="1"/>
    <xf numFmtId="0" fontId="6" fillId="0" borderId="0" xfId="0" applyFont="1" applyBorder="1" applyAlignment="1">
      <alignment horizontal="center"/>
    </xf>
    <xf numFmtId="0" fontId="4" fillId="0" borderId="7" xfId="0" applyFont="1" applyBorder="1" applyAlignment="1"/>
    <xf numFmtId="0" fontId="1" fillId="9" borderId="46" xfId="0" applyFont="1" applyFill="1" applyBorder="1" applyAlignment="1">
      <alignment vertical="center"/>
    </xf>
    <xf numFmtId="0" fontId="3" fillId="6" borderId="47" xfId="0" applyFont="1" applyFill="1" applyBorder="1" applyAlignment="1">
      <alignment horizontal="center" vertical="center"/>
    </xf>
    <xf numFmtId="0" fontId="6" fillId="9" borderId="30" xfId="0" applyFont="1" applyFill="1" applyBorder="1" applyAlignment="1">
      <alignment horizontal="center" vertical="center"/>
    </xf>
    <xf numFmtId="0" fontId="3" fillId="6" borderId="48" xfId="0" applyFont="1" applyFill="1" applyBorder="1" applyAlignment="1">
      <alignment horizontal="center" vertical="center"/>
    </xf>
    <xf numFmtId="0" fontId="1" fillId="9" borderId="49" xfId="0" applyFont="1" applyFill="1" applyBorder="1" applyAlignment="1">
      <alignment vertical="center"/>
    </xf>
    <xf numFmtId="0" fontId="1" fillId="2" borderId="50" xfId="0" applyFont="1" applyFill="1" applyBorder="1" applyAlignment="1">
      <alignment vertical="center"/>
    </xf>
    <xf numFmtId="0" fontId="3" fillId="6" borderId="52" xfId="0" applyFont="1" applyFill="1" applyBorder="1" applyAlignment="1">
      <alignment horizontal="center" vertical="center"/>
    </xf>
    <xf numFmtId="0" fontId="1" fillId="9" borderId="53" xfId="0" applyFont="1" applyFill="1" applyBorder="1" applyAlignment="1">
      <alignment vertical="center"/>
    </xf>
    <xf numFmtId="0" fontId="3" fillId="6" borderId="54" xfId="0" applyFont="1" applyFill="1" applyBorder="1" applyAlignment="1">
      <alignment horizontal="center" vertical="center"/>
    </xf>
    <xf numFmtId="0" fontId="1" fillId="2" borderId="50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2" fillId="0" borderId="40" xfId="0" applyFont="1" applyBorder="1" applyAlignment="1">
      <alignment horizontal="center"/>
    </xf>
    <xf numFmtId="0" fontId="9" fillId="11" borderId="25" xfId="0" applyFont="1" applyFill="1" applyBorder="1" applyAlignment="1">
      <alignment horizontal="center"/>
    </xf>
    <xf numFmtId="0" fontId="9" fillId="11" borderId="39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6" borderId="13" xfId="0" applyFont="1" applyFill="1" applyBorder="1" applyAlignment="1">
      <alignment horizontal="center" vertical="center"/>
    </xf>
    <xf numFmtId="0" fontId="3" fillId="6" borderId="35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5" borderId="15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4"/>
  <sheetViews>
    <sheetView rightToLeft="1" workbookViewId="0">
      <selection activeCell="F6" sqref="F6:F40"/>
    </sheetView>
  </sheetViews>
  <sheetFormatPr defaultRowHeight="14.25" x14ac:dyDescent="0.2"/>
  <cols>
    <col min="1" max="1" width="18.75" style="73" customWidth="1"/>
    <col min="2" max="2" width="11.25" customWidth="1"/>
    <col min="3" max="3" width="10.75" customWidth="1"/>
    <col min="4" max="4" width="13.625" customWidth="1"/>
    <col min="5" max="5" width="17.75" customWidth="1"/>
    <col min="6" max="6" width="9.875" customWidth="1"/>
    <col min="7" max="7" width="15.25" style="47" customWidth="1"/>
    <col min="8" max="8" width="10.125" customWidth="1"/>
  </cols>
  <sheetData>
    <row r="1" spans="1:10" s="120" customFormat="1" ht="18" customHeight="1" x14ac:dyDescent="0.2">
      <c r="A1" s="136" t="s">
        <v>142</v>
      </c>
      <c r="B1" s="129" t="s">
        <v>141</v>
      </c>
      <c r="D1" s="129"/>
      <c r="E1" s="124" t="s">
        <v>140</v>
      </c>
      <c r="F1" s="128">
        <v>0</v>
      </c>
      <c r="G1" s="122" t="s">
        <v>139</v>
      </c>
      <c r="H1" s="128">
        <v>0</v>
      </c>
      <c r="I1" s="127"/>
      <c r="J1" s="127"/>
    </row>
    <row r="2" spans="1:10" s="120" customFormat="1" ht="18" customHeight="1" x14ac:dyDescent="0.2">
      <c r="A2" s="136"/>
      <c r="B2" s="129" t="s">
        <v>138</v>
      </c>
      <c r="D2" s="125"/>
      <c r="E2" s="124" t="s">
        <v>137</v>
      </c>
      <c r="F2" s="126">
        <v>0</v>
      </c>
      <c r="G2" s="122" t="s">
        <v>136</v>
      </c>
      <c r="H2" s="126">
        <v>0</v>
      </c>
      <c r="I2" s="112"/>
      <c r="J2" s="112"/>
    </row>
    <row r="3" spans="1:10" s="120" customFormat="1" ht="18" customHeight="1" thickBot="1" x14ac:dyDescent="0.25">
      <c r="A3" s="137"/>
      <c r="B3" s="130" t="s">
        <v>9</v>
      </c>
      <c r="D3" s="125"/>
      <c r="E3" s="124" t="s">
        <v>135</v>
      </c>
      <c r="F3" s="123">
        <v>0</v>
      </c>
      <c r="G3" s="122" t="s">
        <v>134</v>
      </c>
      <c r="H3" s="121">
        <v>0</v>
      </c>
      <c r="I3" s="112"/>
      <c r="J3" s="112"/>
    </row>
    <row r="4" spans="1:10" ht="21.75" customHeight="1" thickBot="1" x14ac:dyDescent="0.35">
      <c r="A4" s="131" t="s">
        <v>8</v>
      </c>
      <c r="B4" s="119"/>
      <c r="C4" s="118" t="str">
        <f ca="1">TEXT(D4,"ddd")</f>
        <v>الأحد</v>
      </c>
      <c r="D4" s="117">
        <f ca="1">TODAY()</f>
        <v>43681</v>
      </c>
      <c r="E4" s="116" t="s">
        <v>133</v>
      </c>
      <c r="F4" s="115">
        <v>0</v>
      </c>
      <c r="G4" s="114" t="s">
        <v>132</v>
      </c>
      <c r="H4" s="113">
        <v>0</v>
      </c>
      <c r="I4" s="112"/>
      <c r="J4" s="112"/>
    </row>
    <row r="5" spans="1:10" ht="32.25" thickBot="1" x14ac:dyDescent="0.3">
      <c r="A5" s="111" t="s">
        <v>13</v>
      </c>
      <c r="B5" s="107" t="s">
        <v>14</v>
      </c>
      <c r="C5" s="107" t="s">
        <v>131</v>
      </c>
      <c r="D5" s="110" t="s">
        <v>17</v>
      </c>
      <c r="E5" s="109" t="s">
        <v>13</v>
      </c>
      <c r="F5" s="108" t="s">
        <v>14</v>
      </c>
      <c r="G5" s="107" t="s">
        <v>131</v>
      </c>
      <c r="H5" s="106" t="s">
        <v>17</v>
      </c>
    </row>
    <row r="6" spans="1:10" ht="18" x14ac:dyDescent="0.25">
      <c r="A6" s="105" t="s">
        <v>18</v>
      </c>
      <c r="B6" s="29">
        <v>1000</v>
      </c>
      <c r="C6" s="28">
        <v>18.5</v>
      </c>
      <c r="D6" s="29">
        <f t="shared" ref="D6:D15" si="0">B6*C6</f>
        <v>18500</v>
      </c>
      <c r="E6" s="72" t="s">
        <v>18</v>
      </c>
      <c r="F6" s="27">
        <f>B6-'يومية المندوب اليوم'!B6+'يومية المندوب اليوم'!E6</f>
        <v>975</v>
      </c>
      <c r="G6" s="28">
        <v>18.5</v>
      </c>
      <c r="H6" s="29">
        <f t="shared" ref="H6:H15" si="1">F6*G6</f>
        <v>18037.5</v>
      </c>
    </row>
    <row r="7" spans="1:10" ht="18" x14ac:dyDescent="0.25">
      <c r="A7" s="74" t="s">
        <v>19</v>
      </c>
      <c r="B7" s="29">
        <v>1000</v>
      </c>
      <c r="C7" s="31">
        <v>19</v>
      </c>
      <c r="D7" s="29">
        <f t="shared" si="0"/>
        <v>19000</v>
      </c>
      <c r="E7" s="39" t="s">
        <v>19</v>
      </c>
      <c r="F7" s="27">
        <f>B7-'يومية المندوب اليوم'!B7+'يومية المندوب اليوم'!E7</f>
        <v>975</v>
      </c>
      <c r="G7" s="31">
        <v>19</v>
      </c>
      <c r="H7" s="29">
        <f t="shared" si="1"/>
        <v>18525</v>
      </c>
    </row>
    <row r="8" spans="1:10" ht="18" x14ac:dyDescent="0.25">
      <c r="A8" s="104" t="s">
        <v>20</v>
      </c>
      <c r="B8" s="29">
        <v>1000</v>
      </c>
      <c r="C8" s="31">
        <v>19</v>
      </c>
      <c r="D8" s="29">
        <f t="shared" si="0"/>
        <v>19000</v>
      </c>
      <c r="E8" s="103" t="s">
        <v>20</v>
      </c>
      <c r="F8" s="27">
        <f>B8-'يومية المندوب اليوم'!B8+'يومية المندوب اليوم'!E8</f>
        <v>975</v>
      </c>
      <c r="G8" s="31">
        <v>19</v>
      </c>
      <c r="H8" s="29">
        <f t="shared" si="1"/>
        <v>18525</v>
      </c>
    </row>
    <row r="9" spans="1:10" ht="18" x14ac:dyDescent="0.25">
      <c r="A9" s="74" t="s">
        <v>21</v>
      </c>
      <c r="B9" s="29">
        <v>1000</v>
      </c>
      <c r="C9" s="31">
        <v>19</v>
      </c>
      <c r="D9" s="29">
        <f t="shared" si="0"/>
        <v>19000</v>
      </c>
      <c r="E9" s="39" t="s">
        <v>21</v>
      </c>
      <c r="F9" s="27">
        <f>B9-'يومية المندوب اليوم'!B9+'يومية المندوب اليوم'!E9</f>
        <v>975</v>
      </c>
      <c r="G9" s="31">
        <v>19</v>
      </c>
      <c r="H9" s="29">
        <f t="shared" si="1"/>
        <v>18525</v>
      </c>
    </row>
    <row r="10" spans="1:10" ht="18" x14ac:dyDescent="0.25">
      <c r="A10" s="74" t="s">
        <v>22</v>
      </c>
      <c r="B10" s="29">
        <v>1000</v>
      </c>
      <c r="C10" s="31">
        <v>28</v>
      </c>
      <c r="D10" s="29">
        <f t="shared" si="0"/>
        <v>28000</v>
      </c>
      <c r="E10" s="39" t="s">
        <v>22</v>
      </c>
      <c r="F10" s="27">
        <f>B10-'يومية المندوب اليوم'!B10+'يومية المندوب اليوم'!E10</f>
        <v>975</v>
      </c>
      <c r="G10" s="31">
        <v>28</v>
      </c>
      <c r="H10" s="29">
        <f t="shared" si="1"/>
        <v>27300</v>
      </c>
    </row>
    <row r="11" spans="1:10" ht="18" x14ac:dyDescent="0.25">
      <c r="A11" s="74" t="s">
        <v>23</v>
      </c>
      <c r="B11" s="29">
        <v>1000</v>
      </c>
      <c r="C11" s="31">
        <v>28</v>
      </c>
      <c r="D11" s="29">
        <f t="shared" si="0"/>
        <v>28000</v>
      </c>
      <c r="E11" s="39" t="s">
        <v>23</v>
      </c>
      <c r="F11" s="27">
        <f>B11-'يومية المندوب اليوم'!B11+'يومية المندوب اليوم'!E11</f>
        <v>975</v>
      </c>
      <c r="G11" s="31">
        <v>28</v>
      </c>
      <c r="H11" s="29">
        <f t="shared" si="1"/>
        <v>27300</v>
      </c>
    </row>
    <row r="12" spans="1:10" ht="18" x14ac:dyDescent="0.25">
      <c r="A12" s="74" t="s">
        <v>24</v>
      </c>
      <c r="B12" s="29">
        <v>1000</v>
      </c>
      <c r="C12" s="31">
        <v>35</v>
      </c>
      <c r="D12" s="29">
        <f t="shared" si="0"/>
        <v>35000</v>
      </c>
      <c r="E12" s="39" t="s">
        <v>24</v>
      </c>
      <c r="F12" s="27">
        <f>B12-'يومية المندوب اليوم'!B12+'يومية المندوب اليوم'!E12</f>
        <v>975</v>
      </c>
      <c r="G12" s="31">
        <v>35</v>
      </c>
      <c r="H12" s="29">
        <f t="shared" si="1"/>
        <v>34125</v>
      </c>
    </row>
    <row r="13" spans="1:10" ht="18" x14ac:dyDescent="0.25">
      <c r="A13" s="74" t="s">
        <v>25</v>
      </c>
      <c r="B13" s="29">
        <v>1000</v>
      </c>
      <c r="C13" s="31">
        <v>42.5</v>
      </c>
      <c r="D13" s="29">
        <f t="shared" si="0"/>
        <v>42500</v>
      </c>
      <c r="E13" s="39" t="s">
        <v>25</v>
      </c>
      <c r="F13" s="27">
        <f>B13-'يومية المندوب اليوم'!B13+'يومية المندوب اليوم'!E13</f>
        <v>975</v>
      </c>
      <c r="G13" s="31">
        <v>42.5</v>
      </c>
      <c r="H13" s="29">
        <f t="shared" si="1"/>
        <v>41437.5</v>
      </c>
    </row>
    <row r="14" spans="1:10" ht="18" x14ac:dyDescent="0.25">
      <c r="A14" s="74" t="s">
        <v>26</v>
      </c>
      <c r="B14" s="29">
        <v>1000</v>
      </c>
      <c r="C14" s="31">
        <v>19</v>
      </c>
      <c r="D14" s="29">
        <f t="shared" si="0"/>
        <v>19000</v>
      </c>
      <c r="E14" s="39" t="s">
        <v>26</v>
      </c>
      <c r="F14" s="27">
        <f>B14-'يومية المندوب اليوم'!B14+'يومية المندوب اليوم'!E14</f>
        <v>975</v>
      </c>
      <c r="G14" s="31">
        <v>19</v>
      </c>
      <c r="H14" s="29">
        <f t="shared" si="1"/>
        <v>18525</v>
      </c>
    </row>
    <row r="15" spans="1:10" ht="18" x14ac:dyDescent="0.25">
      <c r="A15" s="74" t="s">
        <v>27</v>
      </c>
      <c r="B15" s="29">
        <v>1000</v>
      </c>
      <c r="C15" s="31">
        <v>28.5</v>
      </c>
      <c r="D15" s="29">
        <f t="shared" si="0"/>
        <v>28500</v>
      </c>
      <c r="E15" s="39" t="s">
        <v>27</v>
      </c>
      <c r="F15" s="27">
        <f>B15-'يومية المندوب اليوم'!B15+'يومية المندوب اليوم'!E15</f>
        <v>975</v>
      </c>
      <c r="G15" s="31">
        <v>28.5</v>
      </c>
      <c r="H15" s="29">
        <f t="shared" si="1"/>
        <v>27787.5</v>
      </c>
    </row>
    <row r="16" spans="1:10" ht="18" x14ac:dyDescent="0.25">
      <c r="A16" s="74" t="s">
        <v>28</v>
      </c>
      <c r="B16" s="29">
        <v>1000</v>
      </c>
      <c r="C16" s="31"/>
      <c r="D16" s="29"/>
      <c r="E16" s="39" t="s">
        <v>28</v>
      </c>
      <c r="F16" s="27">
        <f>B16-'يومية المندوب اليوم'!B16+'يومية المندوب اليوم'!E16</f>
        <v>975</v>
      </c>
      <c r="G16" s="31"/>
      <c r="H16" s="29"/>
    </row>
    <row r="17" spans="1:8" ht="18" x14ac:dyDescent="0.25">
      <c r="A17" s="74" t="s">
        <v>29</v>
      </c>
      <c r="B17" s="29">
        <v>1000</v>
      </c>
      <c r="C17" s="31">
        <v>14.25</v>
      </c>
      <c r="D17" s="29">
        <f t="shared" ref="D17:D48" si="2">B17*C17</f>
        <v>14250</v>
      </c>
      <c r="E17" s="39" t="s">
        <v>29</v>
      </c>
      <c r="F17" s="27">
        <f>B17-'يومية المندوب اليوم'!B17+'يومية المندوب اليوم'!E17</f>
        <v>975</v>
      </c>
      <c r="G17" s="31">
        <v>14.25</v>
      </c>
      <c r="H17" s="29">
        <f t="shared" ref="H17:H40" si="3">F17*G17</f>
        <v>13893.75</v>
      </c>
    </row>
    <row r="18" spans="1:8" ht="18" x14ac:dyDescent="0.25">
      <c r="A18" s="74" t="s">
        <v>30</v>
      </c>
      <c r="B18" s="29">
        <v>1000</v>
      </c>
      <c r="C18" s="31">
        <v>19</v>
      </c>
      <c r="D18" s="29">
        <f t="shared" si="2"/>
        <v>19000</v>
      </c>
      <c r="E18" s="39" t="s">
        <v>30</v>
      </c>
      <c r="F18" s="27">
        <f>B18-'يومية المندوب اليوم'!B18+'يومية المندوب اليوم'!E18</f>
        <v>975</v>
      </c>
      <c r="G18" s="31">
        <v>19</v>
      </c>
      <c r="H18" s="29">
        <f t="shared" si="3"/>
        <v>18525</v>
      </c>
    </row>
    <row r="19" spans="1:8" ht="18" x14ac:dyDescent="0.25">
      <c r="A19" s="80" t="s">
        <v>31</v>
      </c>
      <c r="B19" s="29">
        <v>1000</v>
      </c>
      <c r="C19" s="31">
        <v>30</v>
      </c>
      <c r="D19" s="29">
        <f t="shared" si="2"/>
        <v>30000</v>
      </c>
      <c r="E19" s="39" t="s">
        <v>130</v>
      </c>
      <c r="F19" s="27">
        <f>B19-'يومية المندوب اليوم'!B19+'يومية المندوب اليوم'!E19</f>
        <v>975</v>
      </c>
      <c r="G19" s="31">
        <v>30</v>
      </c>
      <c r="H19" s="29">
        <f t="shared" si="3"/>
        <v>29250</v>
      </c>
    </row>
    <row r="20" spans="1:8" ht="18" x14ac:dyDescent="0.25">
      <c r="A20" s="74" t="s">
        <v>32</v>
      </c>
      <c r="B20" s="29">
        <v>1000</v>
      </c>
      <c r="C20" s="31">
        <v>43.5</v>
      </c>
      <c r="D20" s="29">
        <f t="shared" si="2"/>
        <v>43500</v>
      </c>
      <c r="E20" s="39" t="s">
        <v>32</v>
      </c>
      <c r="F20" s="27">
        <f>B20-'يومية المندوب اليوم'!B20+'يومية المندوب اليوم'!E20</f>
        <v>975</v>
      </c>
      <c r="G20" s="31">
        <v>43.5</v>
      </c>
      <c r="H20" s="29">
        <f t="shared" si="3"/>
        <v>42412.5</v>
      </c>
    </row>
    <row r="21" spans="1:8" ht="18" x14ac:dyDescent="0.25">
      <c r="A21" s="74" t="s">
        <v>33</v>
      </c>
      <c r="B21" s="29">
        <v>1000</v>
      </c>
      <c r="C21" s="31">
        <v>19.25</v>
      </c>
      <c r="D21" s="29">
        <f t="shared" si="2"/>
        <v>19250</v>
      </c>
      <c r="E21" s="39" t="s">
        <v>33</v>
      </c>
      <c r="F21" s="27">
        <f>B21-'يومية المندوب اليوم'!B21+'يومية المندوب اليوم'!E21</f>
        <v>975</v>
      </c>
      <c r="G21" s="31">
        <v>19.25</v>
      </c>
      <c r="H21" s="29">
        <f t="shared" si="3"/>
        <v>18768.75</v>
      </c>
    </row>
    <row r="22" spans="1:8" ht="18" x14ac:dyDescent="0.25">
      <c r="A22" s="76" t="s">
        <v>34</v>
      </c>
      <c r="B22" s="29">
        <v>1000</v>
      </c>
      <c r="C22" s="36">
        <v>24.5</v>
      </c>
      <c r="D22" s="29">
        <f t="shared" si="2"/>
        <v>24500</v>
      </c>
      <c r="E22" s="68" t="s">
        <v>34</v>
      </c>
      <c r="F22" s="27">
        <f>B22-'يومية المندوب اليوم'!B22+'يومية المندوب اليوم'!E22</f>
        <v>975</v>
      </c>
      <c r="G22" s="36">
        <v>24.5</v>
      </c>
      <c r="H22" s="29">
        <f t="shared" si="3"/>
        <v>23887.5</v>
      </c>
    </row>
    <row r="23" spans="1:8" ht="18" x14ac:dyDescent="0.25">
      <c r="A23" s="80" t="s">
        <v>35</v>
      </c>
      <c r="B23" s="29">
        <v>1000</v>
      </c>
      <c r="C23" s="36">
        <v>37</v>
      </c>
      <c r="D23" s="29">
        <f t="shared" si="2"/>
        <v>37000</v>
      </c>
      <c r="E23" s="76" t="s">
        <v>35</v>
      </c>
      <c r="F23" s="27">
        <f>B23-'يومية المندوب اليوم'!B23+'يومية المندوب اليوم'!E23</f>
        <v>975</v>
      </c>
      <c r="G23" s="36">
        <v>37</v>
      </c>
      <c r="H23" s="29">
        <f t="shared" si="3"/>
        <v>36075</v>
      </c>
    </row>
    <row r="24" spans="1:8" ht="18" x14ac:dyDescent="0.25">
      <c r="A24" s="74" t="s">
        <v>36</v>
      </c>
      <c r="B24" s="29">
        <v>1000</v>
      </c>
      <c r="C24" s="31">
        <v>19</v>
      </c>
      <c r="D24" s="29">
        <f t="shared" si="2"/>
        <v>19000</v>
      </c>
      <c r="E24" s="39" t="s">
        <v>36</v>
      </c>
      <c r="F24" s="27">
        <f>B24-'يومية المندوب اليوم'!B24+'يومية المندوب اليوم'!E24</f>
        <v>975</v>
      </c>
      <c r="G24" s="31">
        <v>19</v>
      </c>
      <c r="H24" s="29">
        <f t="shared" si="3"/>
        <v>18525</v>
      </c>
    </row>
    <row r="25" spans="1:8" ht="18" x14ac:dyDescent="0.25">
      <c r="A25" s="94" t="s">
        <v>37</v>
      </c>
      <c r="B25" s="29">
        <v>1000</v>
      </c>
      <c r="C25" s="31">
        <v>21.5</v>
      </c>
      <c r="D25" s="29">
        <f t="shared" si="2"/>
        <v>21500</v>
      </c>
      <c r="E25" s="102" t="s">
        <v>37</v>
      </c>
      <c r="F25" s="27">
        <f>B25-'يومية المندوب اليوم'!B25+'يومية المندوب اليوم'!E25</f>
        <v>975</v>
      </c>
      <c r="G25" s="31">
        <v>21.5</v>
      </c>
      <c r="H25" s="29">
        <f t="shared" si="3"/>
        <v>20962.5</v>
      </c>
    </row>
    <row r="26" spans="1:8" ht="18" x14ac:dyDescent="0.25">
      <c r="A26" s="74" t="s">
        <v>38</v>
      </c>
      <c r="B26" s="29">
        <v>1000</v>
      </c>
      <c r="C26" s="31">
        <v>37</v>
      </c>
      <c r="D26" s="29">
        <f t="shared" si="2"/>
        <v>37000</v>
      </c>
      <c r="E26" s="39" t="s">
        <v>38</v>
      </c>
      <c r="F26" s="27">
        <f>B26-'يومية المندوب اليوم'!B26+'يومية المندوب اليوم'!E26</f>
        <v>975</v>
      </c>
      <c r="G26" s="31">
        <v>37</v>
      </c>
      <c r="H26" s="29">
        <f t="shared" si="3"/>
        <v>36075</v>
      </c>
    </row>
    <row r="27" spans="1:8" ht="18" x14ac:dyDescent="0.25">
      <c r="A27" s="74" t="s">
        <v>39</v>
      </c>
      <c r="B27" s="29">
        <v>1000</v>
      </c>
      <c r="C27" s="31">
        <v>14</v>
      </c>
      <c r="D27" s="29">
        <f t="shared" si="2"/>
        <v>14000</v>
      </c>
      <c r="E27" s="39" t="s">
        <v>39</v>
      </c>
      <c r="F27" s="27">
        <f>B27-'يومية المندوب اليوم'!B27+'يومية المندوب اليوم'!E27</f>
        <v>975</v>
      </c>
      <c r="G27" s="31">
        <v>14</v>
      </c>
      <c r="H27" s="29">
        <f t="shared" si="3"/>
        <v>13650</v>
      </c>
    </row>
    <row r="28" spans="1:8" ht="18" x14ac:dyDescent="0.25">
      <c r="A28" s="74" t="s">
        <v>40</v>
      </c>
      <c r="B28" s="29">
        <v>1000</v>
      </c>
      <c r="C28" s="31">
        <v>33.5</v>
      </c>
      <c r="D28" s="29">
        <f t="shared" si="2"/>
        <v>33500</v>
      </c>
      <c r="E28" s="39" t="s">
        <v>40</v>
      </c>
      <c r="F28" s="27">
        <f>B28-'يومية المندوب اليوم'!B28+'يومية المندوب اليوم'!E28</f>
        <v>975</v>
      </c>
      <c r="G28" s="31">
        <v>33.5</v>
      </c>
      <c r="H28" s="29">
        <f t="shared" si="3"/>
        <v>32662.5</v>
      </c>
    </row>
    <row r="29" spans="1:8" ht="18" x14ac:dyDescent="0.25">
      <c r="A29" s="74" t="s">
        <v>41</v>
      </c>
      <c r="B29" s="29">
        <v>1000</v>
      </c>
      <c r="C29" s="31">
        <v>19.2</v>
      </c>
      <c r="D29" s="29">
        <f t="shared" si="2"/>
        <v>19200</v>
      </c>
      <c r="E29" s="39" t="s">
        <v>41</v>
      </c>
      <c r="F29" s="27">
        <f>B29-'يومية المندوب اليوم'!B29+'يومية المندوب اليوم'!E29</f>
        <v>975</v>
      </c>
      <c r="G29" s="31">
        <v>19.2</v>
      </c>
      <c r="H29" s="29">
        <f t="shared" si="3"/>
        <v>18720</v>
      </c>
    </row>
    <row r="30" spans="1:8" ht="18" x14ac:dyDescent="0.25">
      <c r="A30" s="74" t="s">
        <v>42</v>
      </c>
      <c r="B30" s="29">
        <v>1000</v>
      </c>
      <c r="C30" s="31">
        <v>19</v>
      </c>
      <c r="D30" s="29">
        <f t="shared" si="2"/>
        <v>19000</v>
      </c>
      <c r="E30" s="39" t="s">
        <v>42</v>
      </c>
      <c r="F30" s="27">
        <f>B30-'يومية المندوب اليوم'!B30+'يومية المندوب اليوم'!E30</f>
        <v>975</v>
      </c>
      <c r="G30" s="31">
        <v>19</v>
      </c>
      <c r="H30" s="29">
        <f t="shared" si="3"/>
        <v>18525</v>
      </c>
    </row>
    <row r="31" spans="1:8" ht="18" x14ac:dyDescent="0.25">
      <c r="A31" s="74" t="s">
        <v>43</v>
      </c>
      <c r="B31" s="29">
        <v>1000</v>
      </c>
      <c r="C31" s="31">
        <v>19</v>
      </c>
      <c r="D31" s="29">
        <f t="shared" si="2"/>
        <v>19000</v>
      </c>
      <c r="E31" s="39" t="s">
        <v>43</v>
      </c>
      <c r="F31" s="27">
        <f>B31-'يومية المندوب اليوم'!B31+'يومية المندوب اليوم'!E31</f>
        <v>975</v>
      </c>
      <c r="G31" s="31">
        <v>19</v>
      </c>
      <c r="H31" s="29">
        <f t="shared" si="3"/>
        <v>18525</v>
      </c>
    </row>
    <row r="32" spans="1:8" ht="18" x14ac:dyDescent="0.25">
      <c r="A32" s="74" t="s">
        <v>44</v>
      </c>
      <c r="B32" s="29">
        <v>1000</v>
      </c>
      <c r="C32" s="31">
        <v>19</v>
      </c>
      <c r="D32" s="29">
        <f t="shared" si="2"/>
        <v>19000</v>
      </c>
      <c r="E32" s="39" t="s">
        <v>44</v>
      </c>
      <c r="F32" s="27">
        <f>B32-'يومية المندوب اليوم'!B32+'يومية المندوب اليوم'!E32</f>
        <v>975</v>
      </c>
      <c r="G32" s="31">
        <v>19</v>
      </c>
      <c r="H32" s="29">
        <f t="shared" si="3"/>
        <v>18525</v>
      </c>
    </row>
    <row r="33" spans="1:9" ht="18" x14ac:dyDescent="0.25">
      <c r="A33" s="74" t="s">
        <v>45</v>
      </c>
      <c r="B33" s="29">
        <v>1000</v>
      </c>
      <c r="C33" s="31">
        <v>25.5</v>
      </c>
      <c r="D33" s="29">
        <f t="shared" si="2"/>
        <v>25500</v>
      </c>
      <c r="E33" s="39" t="s">
        <v>45</v>
      </c>
      <c r="F33" s="27">
        <f>B33-'يومية المندوب اليوم'!B33+'يومية المندوب اليوم'!E33</f>
        <v>975</v>
      </c>
      <c r="G33" s="31">
        <v>25.5</v>
      </c>
      <c r="H33" s="29">
        <f t="shared" si="3"/>
        <v>24862.5</v>
      </c>
    </row>
    <row r="34" spans="1:9" ht="18" x14ac:dyDescent="0.25">
      <c r="A34" s="74" t="s">
        <v>46</v>
      </c>
      <c r="B34" s="29">
        <v>1000</v>
      </c>
      <c r="C34" s="31">
        <v>29</v>
      </c>
      <c r="D34" s="29">
        <f t="shared" si="2"/>
        <v>29000</v>
      </c>
      <c r="E34" s="39" t="s">
        <v>46</v>
      </c>
      <c r="F34" s="27">
        <f>B34-'يومية المندوب اليوم'!B34+'يومية المندوب اليوم'!E34</f>
        <v>975</v>
      </c>
      <c r="G34" s="31">
        <v>29</v>
      </c>
      <c r="H34" s="29">
        <f t="shared" si="3"/>
        <v>28275</v>
      </c>
    </row>
    <row r="35" spans="1:9" ht="18" x14ac:dyDescent="0.25">
      <c r="A35" s="74" t="s">
        <v>47</v>
      </c>
      <c r="B35" s="29">
        <v>1000</v>
      </c>
      <c r="C35" s="7">
        <v>18.75</v>
      </c>
      <c r="D35" s="29">
        <f t="shared" si="2"/>
        <v>18750</v>
      </c>
      <c r="E35" s="39" t="s">
        <v>47</v>
      </c>
      <c r="F35" s="27">
        <f>B35-'يومية المندوب اليوم'!B35+'يومية المندوب اليوم'!E35</f>
        <v>975</v>
      </c>
      <c r="G35" s="7">
        <v>18.75</v>
      </c>
      <c r="H35" s="29">
        <f t="shared" si="3"/>
        <v>18281.25</v>
      </c>
    </row>
    <row r="36" spans="1:9" ht="18" x14ac:dyDescent="0.25">
      <c r="A36" s="74" t="s">
        <v>48</v>
      </c>
      <c r="B36" s="29">
        <v>1000</v>
      </c>
      <c r="C36" s="7">
        <v>18.75</v>
      </c>
      <c r="D36" s="29">
        <f t="shared" si="2"/>
        <v>18750</v>
      </c>
      <c r="E36" s="39" t="s">
        <v>48</v>
      </c>
      <c r="F36" s="27">
        <f>B36-'يومية المندوب اليوم'!B36+'يومية المندوب اليوم'!E36</f>
        <v>975</v>
      </c>
      <c r="G36" s="7">
        <v>18.75</v>
      </c>
      <c r="H36" s="29">
        <f t="shared" si="3"/>
        <v>18281.25</v>
      </c>
    </row>
    <row r="37" spans="1:9" ht="18" x14ac:dyDescent="0.25">
      <c r="A37" s="74" t="s">
        <v>49</v>
      </c>
      <c r="B37" s="29">
        <v>1000</v>
      </c>
      <c r="C37" s="7">
        <v>18.75</v>
      </c>
      <c r="D37" s="29">
        <f t="shared" si="2"/>
        <v>18750</v>
      </c>
      <c r="E37" s="39" t="s">
        <v>49</v>
      </c>
      <c r="F37" s="27">
        <f>B37-'يومية المندوب اليوم'!B37+'يومية المندوب اليوم'!E37</f>
        <v>975</v>
      </c>
      <c r="G37" s="7">
        <v>18.75</v>
      </c>
      <c r="H37" s="29">
        <f t="shared" si="3"/>
        <v>18281.25</v>
      </c>
    </row>
    <row r="38" spans="1:9" ht="18" x14ac:dyDescent="0.25">
      <c r="A38" s="94" t="s">
        <v>50</v>
      </c>
      <c r="B38" s="29">
        <v>1000</v>
      </c>
      <c r="C38" s="7">
        <v>25</v>
      </c>
      <c r="D38" s="29">
        <f t="shared" si="2"/>
        <v>25000</v>
      </c>
      <c r="E38" s="102" t="s">
        <v>50</v>
      </c>
      <c r="F38" s="27">
        <f>B38-'يومية المندوب اليوم'!B38+'يومية المندوب اليوم'!E38</f>
        <v>975</v>
      </c>
      <c r="G38" s="7">
        <v>25</v>
      </c>
      <c r="H38" s="29">
        <f t="shared" si="3"/>
        <v>24375</v>
      </c>
    </row>
    <row r="39" spans="1:9" ht="18" x14ac:dyDescent="0.25">
      <c r="A39" s="101" t="s">
        <v>51</v>
      </c>
      <c r="B39" s="29">
        <v>1000</v>
      </c>
      <c r="C39" s="39">
        <v>15</v>
      </c>
      <c r="D39" s="29">
        <f t="shared" si="2"/>
        <v>15000</v>
      </c>
      <c r="E39" s="100" t="s">
        <v>51</v>
      </c>
      <c r="F39" s="27">
        <f>B39-'يومية المندوب اليوم'!B39+'يومية المندوب اليوم'!E39</f>
        <v>975</v>
      </c>
      <c r="G39" s="39">
        <v>15</v>
      </c>
      <c r="H39" s="29">
        <f t="shared" si="3"/>
        <v>14625</v>
      </c>
    </row>
    <row r="40" spans="1:9" ht="18" x14ac:dyDescent="0.25">
      <c r="A40" s="74" t="s">
        <v>52</v>
      </c>
      <c r="B40" s="29">
        <v>1000</v>
      </c>
      <c r="C40" s="7">
        <v>43</v>
      </c>
      <c r="D40" s="29">
        <f t="shared" si="2"/>
        <v>43000</v>
      </c>
      <c r="E40" s="39" t="s">
        <v>52</v>
      </c>
      <c r="F40" s="27">
        <f>B40-'يومية المندوب اليوم'!B40+'يومية المندوب اليوم'!E40</f>
        <v>975</v>
      </c>
      <c r="G40" s="7">
        <v>43</v>
      </c>
      <c r="H40" s="29">
        <f t="shared" si="3"/>
        <v>41925</v>
      </c>
    </row>
    <row r="41" spans="1:9" ht="18" x14ac:dyDescent="0.25">
      <c r="A41" s="80" t="s">
        <v>53</v>
      </c>
      <c r="B41" s="29">
        <v>1000</v>
      </c>
      <c r="C41" s="7">
        <v>20.25</v>
      </c>
      <c r="D41" s="29">
        <f t="shared" si="2"/>
        <v>20250</v>
      </c>
      <c r="E41" s="39"/>
      <c r="F41" s="27"/>
      <c r="G41" s="7">
        <v>20.25</v>
      </c>
      <c r="H41" s="29"/>
    </row>
    <row r="42" spans="1:9" ht="18" x14ac:dyDescent="0.25">
      <c r="A42" s="99" t="s">
        <v>54</v>
      </c>
      <c r="B42" s="29">
        <v>1000</v>
      </c>
      <c r="C42" s="42">
        <v>85</v>
      </c>
      <c r="D42" s="97">
        <f t="shared" si="2"/>
        <v>85000</v>
      </c>
      <c r="E42" s="98" t="s">
        <v>54</v>
      </c>
      <c r="F42" s="97">
        <v>0</v>
      </c>
      <c r="G42" s="42">
        <v>85</v>
      </c>
      <c r="H42" s="97">
        <f t="shared" ref="H42:H86" si="4">F42*G42</f>
        <v>0</v>
      </c>
    </row>
    <row r="43" spans="1:9" ht="18" x14ac:dyDescent="0.25">
      <c r="A43" s="76" t="s">
        <v>55</v>
      </c>
      <c r="B43" s="29">
        <v>1000</v>
      </c>
      <c r="C43" s="36">
        <v>9.5</v>
      </c>
      <c r="D43" s="29">
        <f t="shared" si="2"/>
        <v>9500</v>
      </c>
      <c r="E43" s="68" t="s">
        <v>55</v>
      </c>
      <c r="F43" s="27">
        <v>0</v>
      </c>
      <c r="G43" s="36">
        <v>9.5</v>
      </c>
      <c r="H43" s="29">
        <f t="shared" si="4"/>
        <v>0</v>
      </c>
    </row>
    <row r="44" spans="1:9" ht="18" x14ac:dyDescent="0.25">
      <c r="A44" s="76" t="s">
        <v>56</v>
      </c>
      <c r="B44" s="29">
        <v>1000</v>
      </c>
      <c r="C44" s="36">
        <v>19</v>
      </c>
      <c r="D44" s="29">
        <f t="shared" si="2"/>
        <v>19000</v>
      </c>
      <c r="E44" s="68" t="s">
        <v>56</v>
      </c>
      <c r="F44" s="27">
        <v>0</v>
      </c>
      <c r="G44" s="36">
        <v>19</v>
      </c>
      <c r="H44" s="29">
        <f t="shared" si="4"/>
        <v>0</v>
      </c>
    </row>
    <row r="45" spans="1:9" ht="18" x14ac:dyDescent="0.25">
      <c r="A45" s="74" t="s">
        <v>57</v>
      </c>
      <c r="B45" s="29">
        <v>1000</v>
      </c>
      <c r="C45" s="31">
        <v>18.5</v>
      </c>
      <c r="D45" s="29">
        <f t="shared" si="2"/>
        <v>18500</v>
      </c>
      <c r="E45" s="39" t="s">
        <v>57</v>
      </c>
      <c r="F45" s="27">
        <v>0</v>
      </c>
      <c r="G45" s="31">
        <v>18.5</v>
      </c>
      <c r="H45" s="29">
        <f t="shared" si="4"/>
        <v>0</v>
      </c>
      <c r="I45">
        <f>110/6</f>
        <v>18.333333333333332</v>
      </c>
    </row>
    <row r="46" spans="1:9" ht="18" x14ac:dyDescent="0.25">
      <c r="A46" s="74" t="s">
        <v>58</v>
      </c>
      <c r="B46" s="29">
        <v>1000</v>
      </c>
      <c r="C46" s="31">
        <v>9</v>
      </c>
      <c r="D46" s="29">
        <f t="shared" si="2"/>
        <v>9000</v>
      </c>
      <c r="E46" s="39" t="s">
        <v>58</v>
      </c>
      <c r="F46" s="27">
        <v>0</v>
      </c>
      <c r="G46" s="31">
        <v>9</v>
      </c>
      <c r="H46" s="29">
        <f t="shared" si="4"/>
        <v>0</v>
      </c>
    </row>
    <row r="47" spans="1:9" ht="18" x14ac:dyDescent="0.25">
      <c r="A47" s="74" t="s">
        <v>59</v>
      </c>
      <c r="B47" s="29">
        <v>1000</v>
      </c>
      <c r="C47" s="31">
        <v>9</v>
      </c>
      <c r="D47" s="29">
        <f t="shared" si="2"/>
        <v>9000</v>
      </c>
      <c r="E47" s="39" t="s">
        <v>59</v>
      </c>
      <c r="F47" s="27">
        <v>0</v>
      </c>
      <c r="G47" s="31">
        <v>9</v>
      </c>
      <c r="H47" s="29">
        <f t="shared" si="4"/>
        <v>0</v>
      </c>
    </row>
    <row r="48" spans="1:9" ht="18" x14ac:dyDescent="0.25">
      <c r="A48" s="74" t="s">
        <v>60</v>
      </c>
      <c r="B48" s="29">
        <v>1000</v>
      </c>
      <c r="C48" s="31">
        <v>17.5</v>
      </c>
      <c r="D48" s="29">
        <f t="shared" si="2"/>
        <v>17500</v>
      </c>
      <c r="E48" s="39" t="s">
        <v>101</v>
      </c>
      <c r="F48" s="27">
        <v>0</v>
      </c>
      <c r="G48" s="31">
        <v>17.5</v>
      </c>
      <c r="H48" s="29">
        <f t="shared" si="4"/>
        <v>0</v>
      </c>
    </row>
    <row r="49" spans="1:8" ht="18" x14ac:dyDescent="0.25">
      <c r="A49" s="74" t="s">
        <v>61</v>
      </c>
      <c r="B49" s="29">
        <v>1000</v>
      </c>
      <c r="C49" s="44">
        <v>9</v>
      </c>
      <c r="D49" s="29">
        <f t="shared" ref="D49:D80" si="5">B49*C49</f>
        <v>9000</v>
      </c>
      <c r="E49" s="39" t="s">
        <v>61</v>
      </c>
      <c r="F49" s="27">
        <v>0</v>
      </c>
      <c r="G49" s="44">
        <v>9</v>
      </c>
      <c r="H49" s="29">
        <f t="shared" si="4"/>
        <v>0</v>
      </c>
    </row>
    <row r="50" spans="1:8" ht="18" x14ac:dyDescent="0.25">
      <c r="A50" s="74" t="s">
        <v>62</v>
      </c>
      <c r="B50" s="29">
        <v>1000</v>
      </c>
      <c r="C50" s="44">
        <v>40</v>
      </c>
      <c r="D50" s="29">
        <f t="shared" si="5"/>
        <v>40000</v>
      </c>
      <c r="E50" s="39" t="s">
        <v>62</v>
      </c>
      <c r="F50" s="27">
        <v>0</v>
      </c>
      <c r="G50" s="44">
        <v>40</v>
      </c>
      <c r="H50" s="29">
        <f t="shared" si="4"/>
        <v>0</v>
      </c>
    </row>
    <row r="51" spans="1:8" ht="18" x14ac:dyDescent="0.25">
      <c r="A51" s="74" t="s">
        <v>63</v>
      </c>
      <c r="B51" s="29">
        <v>1000</v>
      </c>
      <c r="C51" s="44">
        <v>16.670000000000002</v>
      </c>
      <c r="D51" s="29">
        <f t="shared" si="5"/>
        <v>16670</v>
      </c>
      <c r="E51" s="39" t="s">
        <v>63</v>
      </c>
      <c r="F51" s="27">
        <v>0</v>
      </c>
      <c r="G51" s="44">
        <v>16.670000000000002</v>
      </c>
      <c r="H51" s="29">
        <f t="shared" si="4"/>
        <v>0</v>
      </c>
    </row>
    <row r="52" spans="1:8" ht="18" x14ac:dyDescent="0.25">
      <c r="A52" s="74" t="s">
        <v>100</v>
      </c>
      <c r="B52" s="29">
        <v>1000</v>
      </c>
      <c r="C52" s="44">
        <v>9.1999999999999993</v>
      </c>
      <c r="D52" s="29">
        <f t="shared" si="5"/>
        <v>9200</v>
      </c>
      <c r="E52" s="39" t="s">
        <v>100</v>
      </c>
      <c r="F52" s="27">
        <v>0</v>
      </c>
      <c r="G52" s="44">
        <v>9.1999999999999993</v>
      </c>
      <c r="H52" s="29">
        <f t="shared" si="4"/>
        <v>0</v>
      </c>
    </row>
    <row r="53" spans="1:8" ht="18" x14ac:dyDescent="0.25">
      <c r="A53" s="74" t="s">
        <v>65</v>
      </c>
      <c r="B53" s="29">
        <v>1000</v>
      </c>
      <c r="C53" s="44">
        <v>18</v>
      </c>
      <c r="D53" s="29">
        <f t="shared" si="5"/>
        <v>18000</v>
      </c>
      <c r="E53" s="39" t="s">
        <v>65</v>
      </c>
      <c r="F53" s="27">
        <v>0</v>
      </c>
      <c r="G53" s="44">
        <v>18</v>
      </c>
      <c r="H53" s="29">
        <f t="shared" si="4"/>
        <v>0</v>
      </c>
    </row>
    <row r="54" spans="1:8" ht="18" x14ac:dyDescent="0.25">
      <c r="A54" s="74" t="s">
        <v>66</v>
      </c>
      <c r="B54" s="29">
        <v>1000</v>
      </c>
      <c r="C54" s="44">
        <v>9.5</v>
      </c>
      <c r="D54" s="29">
        <f t="shared" si="5"/>
        <v>9500</v>
      </c>
      <c r="E54" s="39" t="s">
        <v>66</v>
      </c>
      <c r="F54" s="27">
        <v>0</v>
      </c>
      <c r="G54" s="44">
        <v>9.5</v>
      </c>
      <c r="H54" s="29">
        <f t="shared" si="4"/>
        <v>0</v>
      </c>
    </row>
    <row r="55" spans="1:8" ht="18" x14ac:dyDescent="0.25">
      <c r="A55" s="74" t="s">
        <v>67</v>
      </c>
      <c r="B55" s="29">
        <v>1000</v>
      </c>
      <c r="C55" s="44">
        <v>4.42</v>
      </c>
      <c r="D55" s="29">
        <f t="shared" si="5"/>
        <v>4420</v>
      </c>
      <c r="E55" s="39" t="s">
        <v>67</v>
      </c>
      <c r="F55" s="27">
        <v>0</v>
      </c>
      <c r="G55" s="44">
        <v>4.42</v>
      </c>
      <c r="H55" s="29">
        <f t="shared" si="4"/>
        <v>0</v>
      </c>
    </row>
    <row r="56" spans="1:8" ht="18" x14ac:dyDescent="0.25">
      <c r="A56" s="74" t="s">
        <v>68</v>
      </c>
      <c r="B56" s="29">
        <v>1000</v>
      </c>
      <c r="C56" s="44">
        <v>18</v>
      </c>
      <c r="D56" s="29">
        <f t="shared" si="5"/>
        <v>18000</v>
      </c>
      <c r="E56" s="39" t="s">
        <v>68</v>
      </c>
      <c r="F56" s="27">
        <v>0</v>
      </c>
      <c r="G56" s="44">
        <v>18</v>
      </c>
      <c r="H56" s="29">
        <f t="shared" si="4"/>
        <v>0</v>
      </c>
    </row>
    <row r="57" spans="1:8" ht="18" x14ac:dyDescent="0.25">
      <c r="A57" s="76" t="s">
        <v>69</v>
      </c>
      <c r="B57" s="29">
        <v>1000</v>
      </c>
      <c r="C57" s="36">
        <v>9.25</v>
      </c>
      <c r="D57" s="29">
        <f t="shared" si="5"/>
        <v>9250</v>
      </c>
      <c r="E57" s="68" t="s">
        <v>69</v>
      </c>
      <c r="F57" s="27">
        <v>0</v>
      </c>
      <c r="G57" s="36">
        <v>9.25</v>
      </c>
      <c r="H57" s="29">
        <f t="shared" si="4"/>
        <v>0</v>
      </c>
    </row>
    <row r="58" spans="1:8" ht="18" x14ac:dyDescent="0.25">
      <c r="A58" s="74" t="s">
        <v>70</v>
      </c>
      <c r="B58" s="29">
        <v>1000</v>
      </c>
      <c r="C58" s="31">
        <v>27</v>
      </c>
      <c r="D58" s="29">
        <f t="shared" si="5"/>
        <v>27000</v>
      </c>
      <c r="E58" s="39" t="s">
        <v>70</v>
      </c>
      <c r="F58" s="27">
        <v>0</v>
      </c>
      <c r="G58" s="31">
        <v>27</v>
      </c>
      <c r="H58" s="29">
        <f t="shared" si="4"/>
        <v>0</v>
      </c>
    </row>
    <row r="59" spans="1:8" ht="18" x14ac:dyDescent="0.25">
      <c r="A59" s="74" t="s">
        <v>71</v>
      </c>
      <c r="B59" s="29">
        <v>1000</v>
      </c>
      <c r="C59" s="44">
        <v>47</v>
      </c>
      <c r="D59" s="29">
        <f t="shared" si="5"/>
        <v>47000</v>
      </c>
      <c r="E59" s="39" t="s">
        <v>71</v>
      </c>
      <c r="F59" s="27">
        <v>0</v>
      </c>
      <c r="G59" s="44">
        <v>47</v>
      </c>
      <c r="H59" s="29">
        <f t="shared" si="4"/>
        <v>0</v>
      </c>
    </row>
    <row r="60" spans="1:8" ht="18" x14ac:dyDescent="0.25">
      <c r="A60" s="74" t="s">
        <v>72</v>
      </c>
      <c r="B60" s="29">
        <v>1000</v>
      </c>
      <c r="C60" s="44">
        <v>27</v>
      </c>
      <c r="D60" s="29">
        <f t="shared" si="5"/>
        <v>27000</v>
      </c>
      <c r="E60" s="39" t="s">
        <v>72</v>
      </c>
      <c r="F60" s="27">
        <v>0</v>
      </c>
      <c r="G60" s="44">
        <v>27</v>
      </c>
      <c r="H60" s="29">
        <f t="shared" si="4"/>
        <v>0</v>
      </c>
    </row>
    <row r="61" spans="1:8" ht="18" x14ac:dyDescent="0.25">
      <c r="A61" s="74" t="s">
        <v>73</v>
      </c>
      <c r="B61" s="29">
        <v>1000</v>
      </c>
      <c r="C61" s="31">
        <v>18.5</v>
      </c>
      <c r="D61" s="29">
        <f t="shared" si="5"/>
        <v>18500</v>
      </c>
      <c r="E61" s="39" t="s">
        <v>73</v>
      </c>
      <c r="F61" s="27">
        <v>0</v>
      </c>
      <c r="G61" s="31">
        <v>18.5</v>
      </c>
      <c r="H61" s="29">
        <f t="shared" si="4"/>
        <v>0</v>
      </c>
    </row>
    <row r="62" spans="1:8" ht="18" x14ac:dyDescent="0.25">
      <c r="A62" s="74" t="s">
        <v>73</v>
      </c>
      <c r="B62" s="29">
        <v>1000</v>
      </c>
      <c r="C62" s="31">
        <v>18</v>
      </c>
      <c r="D62" s="29">
        <f t="shared" si="5"/>
        <v>18000</v>
      </c>
      <c r="E62" s="39" t="s">
        <v>73</v>
      </c>
      <c r="F62" s="27">
        <v>0</v>
      </c>
      <c r="G62" s="31">
        <v>18</v>
      </c>
      <c r="H62" s="29">
        <f t="shared" si="4"/>
        <v>0</v>
      </c>
    </row>
    <row r="63" spans="1:8" ht="18" x14ac:dyDescent="0.25">
      <c r="A63" s="96" t="s">
        <v>74</v>
      </c>
      <c r="B63" s="29">
        <v>1000</v>
      </c>
      <c r="C63" s="44">
        <v>9</v>
      </c>
      <c r="D63" s="29">
        <f t="shared" si="5"/>
        <v>9000</v>
      </c>
      <c r="E63" s="7" t="s">
        <v>74</v>
      </c>
      <c r="F63" s="27">
        <v>0</v>
      </c>
      <c r="G63" s="44">
        <v>9</v>
      </c>
      <c r="H63" s="29">
        <f t="shared" si="4"/>
        <v>0</v>
      </c>
    </row>
    <row r="64" spans="1:8" ht="18" x14ac:dyDescent="0.25">
      <c r="A64" s="74" t="s">
        <v>75</v>
      </c>
      <c r="B64" s="29">
        <v>1000</v>
      </c>
      <c r="C64" s="31">
        <v>74</v>
      </c>
      <c r="D64" s="29">
        <f t="shared" si="5"/>
        <v>74000</v>
      </c>
      <c r="E64" s="39" t="s">
        <v>75</v>
      </c>
      <c r="F64" s="27">
        <v>0</v>
      </c>
      <c r="G64" s="31">
        <v>74</v>
      </c>
      <c r="H64" s="29">
        <f t="shared" si="4"/>
        <v>0</v>
      </c>
    </row>
    <row r="65" spans="1:8" ht="18" x14ac:dyDescent="0.25">
      <c r="A65" s="74" t="s">
        <v>76</v>
      </c>
      <c r="B65" s="29">
        <v>1000</v>
      </c>
      <c r="C65" s="31">
        <v>15.85</v>
      </c>
      <c r="D65" s="29">
        <f t="shared" si="5"/>
        <v>15850</v>
      </c>
      <c r="E65" s="39" t="s">
        <v>76</v>
      </c>
      <c r="F65" s="27">
        <v>0</v>
      </c>
      <c r="G65" s="31">
        <v>15.85</v>
      </c>
      <c r="H65" s="29">
        <f t="shared" si="4"/>
        <v>0</v>
      </c>
    </row>
    <row r="66" spans="1:8" ht="18" x14ac:dyDescent="0.25">
      <c r="A66" s="74" t="s">
        <v>77</v>
      </c>
      <c r="B66" s="29">
        <v>1000</v>
      </c>
      <c r="C66" s="31">
        <v>8.5</v>
      </c>
      <c r="D66" s="29">
        <f t="shared" si="5"/>
        <v>8500</v>
      </c>
      <c r="E66" s="39" t="s">
        <v>77</v>
      </c>
      <c r="F66" s="27">
        <v>0</v>
      </c>
      <c r="G66" s="31">
        <v>8.5</v>
      </c>
      <c r="H66" s="29">
        <f t="shared" si="4"/>
        <v>0</v>
      </c>
    </row>
    <row r="67" spans="1:8" ht="18" x14ac:dyDescent="0.25">
      <c r="A67" s="74" t="s">
        <v>78</v>
      </c>
      <c r="B67" s="29">
        <v>1000</v>
      </c>
      <c r="C67" s="31">
        <v>9.3800000000000008</v>
      </c>
      <c r="D67" s="29">
        <f t="shared" si="5"/>
        <v>9380</v>
      </c>
      <c r="E67" s="39" t="s">
        <v>78</v>
      </c>
      <c r="F67" s="27">
        <v>0</v>
      </c>
      <c r="G67" s="31">
        <v>9.3800000000000008</v>
      </c>
      <c r="H67" s="29">
        <f t="shared" si="4"/>
        <v>0</v>
      </c>
    </row>
    <row r="68" spans="1:8" ht="18" x14ac:dyDescent="0.25">
      <c r="A68" s="74" t="s">
        <v>79</v>
      </c>
      <c r="B68" s="29">
        <v>1000</v>
      </c>
      <c r="C68" s="31">
        <v>9</v>
      </c>
      <c r="D68" s="29">
        <f t="shared" si="5"/>
        <v>9000</v>
      </c>
      <c r="E68" s="39" t="s">
        <v>79</v>
      </c>
      <c r="F68" s="27">
        <v>0</v>
      </c>
      <c r="G68" s="31">
        <v>9</v>
      </c>
      <c r="H68" s="29">
        <f t="shared" si="4"/>
        <v>0</v>
      </c>
    </row>
    <row r="69" spans="1:8" ht="18" x14ac:dyDescent="0.25">
      <c r="A69" s="74" t="s">
        <v>108</v>
      </c>
      <c r="B69" s="29">
        <v>1000</v>
      </c>
      <c r="C69" s="31">
        <v>63</v>
      </c>
      <c r="D69" s="29">
        <f t="shared" si="5"/>
        <v>63000</v>
      </c>
      <c r="E69" s="39" t="s">
        <v>108</v>
      </c>
      <c r="F69" s="27">
        <v>0</v>
      </c>
      <c r="G69" s="31">
        <v>63</v>
      </c>
      <c r="H69" s="29">
        <f t="shared" si="4"/>
        <v>0</v>
      </c>
    </row>
    <row r="70" spans="1:8" ht="18" x14ac:dyDescent="0.25">
      <c r="A70" s="74" t="s">
        <v>81</v>
      </c>
      <c r="B70" s="29">
        <v>1000</v>
      </c>
      <c r="C70" s="7">
        <v>90</v>
      </c>
      <c r="D70" s="29">
        <f t="shared" si="5"/>
        <v>90000</v>
      </c>
      <c r="E70" s="39" t="s">
        <v>108</v>
      </c>
      <c r="F70" s="27">
        <v>0</v>
      </c>
      <c r="G70" s="7">
        <v>90</v>
      </c>
      <c r="H70" s="29">
        <f t="shared" si="4"/>
        <v>0</v>
      </c>
    </row>
    <row r="71" spans="1:8" ht="18" x14ac:dyDescent="0.25">
      <c r="A71" s="74" t="s">
        <v>82</v>
      </c>
      <c r="B71" s="29">
        <v>1000</v>
      </c>
      <c r="C71" s="7">
        <v>120</v>
      </c>
      <c r="D71" s="29">
        <f t="shared" si="5"/>
        <v>120000</v>
      </c>
      <c r="E71" s="39" t="s">
        <v>82</v>
      </c>
      <c r="F71" s="27">
        <v>0</v>
      </c>
      <c r="G71" s="7">
        <v>120</v>
      </c>
      <c r="H71" s="29">
        <f t="shared" si="4"/>
        <v>0</v>
      </c>
    </row>
    <row r="72" spans="1:8" ht="18" x14ac:dyDescent="0.25">
      <c r="A72" s="74" t="s">
        <v>83</v>
      </c>
      <c r="B72" s="29">
        <v>1000</v>
      </c>
      <c r="C72" s="7">
        <v>12</v>
      </c>
      <c r="D72" s="29">
        <f t="shared" si="5"/>
        <v>12000</v>
      </c>
      <c r="E72" s="39" t="s">
        <v>83</v>
      </c>
      <c r="F72" s="27">
        <v>0</v>
      </c>
      <c r="G72" s="7">
        <v>12</v>
      </c>
      <c r="H72" s="29">
        <f t="shared" si="4"/>
        <v>0</v>
      </c>
    </row>
    <row r="73" spans="1:8" ht="18" x14ac:dyDescent="0.25">
      <c r="A73" s="74" t="s">
        <v>84</v>
      </c>
      <c r="B73" s="29">
        <v>1000</v>
      </c>
      <c r="C73" s="7">
        <v>4.5</v>
      </c>
      <c r="D73" s="29">
        <f t="shared" si="5"/>
        <v>4500</v>
      </c>
      <c r="E73" s="39" t="s">
        <v>84</v>
      </c>
      <c r="F73" s="27">
        <v>0</v>
      </c>
      <c r="G73" s="7">
        <v>4.5</v>
      </c>
      <c r="H73" s="29">
        <f t="shared" si="4"/>
        <v>0</v>
      </c>
    </row>
    <row r="74" spans="1:8" ht="18" x14ac:dyDescent="0.25">
      <c r="A74" s="74" t="s">
        <v>83</v>
      </c>
      <c r="B74" s="29">
        <v>1000</v>
      </c>
      <c r="C74" s="7">
        <v>12</v>
      </c>
      <c r="D74" s="29">
        <f t="shared" si="5"/>
        <v>12000</v>
      </c>
      <c r="E74" s="39" t="s">
        <v>83</v>
      </c>
      <c r="F74" s="27">
        <v>0</v>
      </c>
      <c r="G74" s="7">
        <v>12</v>
      </c>
      <c r="H74" s="29">
        <f t="shared" si="4"/>
        <v>0</v>
      </c>
    </row>
    <row r="75" spans="1:8" ht="18" x14ac:dyDescent="0.25">
      <c r="A75" s="74" t="s">
        <v>85</v>
      </c>
      <c r="B75" s="29">
        <v>1000</v>
      </c>
      <c r="C75" s="7">
        <v>13.61</v>
      </c>
      <c r="D75" s="29">
        <f t="shared" si="5"/>
        <v>13610</v>
      </c>
      <c r="E75" s="39" t="s">
        <v>85</v>
      </c>
      <c r="F75" s="27">
        <v>0</v>
      </c>
      <c r="G75" s="7">
        <v>13.61</v>
      </c>
      <c r="H75" s="29">
        <f t="shared" si="4"/>
        <v>0</v>
      </c>
    </row>
    <row r="76" spans="1:8" ht="18" x14ac:dyDescent="0.25">
      <c r="A76" s="74" t="s">
        <v>86</v>
      </c>
      <c r="B76" s="29">
        <v>1000</v>
      </c>
      <c r="C76" s="7">
        <v>14.67</v>
      </c>
      <c r="D76" s="29">
        <f t="shared" si="5"/>
        <v>14670</v>
      </c>
      <c r="E76" s="39" t="s">
        <v>86</v>
      </c>
      <c r="F76" s="27">
        <v>0</v>
      </c>
      <c r="G76" s="7">
        <v>14.67</v>
      </c>
      <c r="H76" s="29">
        <f t="shared" si="4"/>
        <v>0</v>
      </c>
    </row>
    <row r="77" spans="1:8" ht="18" x14ac:dyDescent="0.25">
      <c r="A77" s="74" t="s">
        <v>87</v>
      </c>
      <c r="B77" s="29">
        <v>1000</v>
      </c>
      <c r="C77" s="7">
        <v>16.329999999999998</v>
      </c>
      <c r="D77" s="29">
        <f t="shared" si="5"/>
        <v>16329.999999999998</v>
      </c>
      <c r="E77" s="39" t="s">
        <v>87</v>
      </c>
      <c r="F77" s="27">
        <v>0</v>
      </c>
      <c r="G77" s="7">
        <v>16.329999999999998</v>
      </c>
      <c r="H77" s="29">
        <f t="shared" si="4"/>
        <v>0</v>
      </c>
    </row>
    <row r="78" spans="1:8" ht="18.75" thickBot="1" x14ac:dyDescent="0.25">
      <c r="A78" s="95" t="s">
        <v>88</v>
      </c>
      <c r="B78" s="29">
        <v>1000</v>
      </c>
      <c r="C78" s="27">
        <v>18</v>
      </c>
      <c r="D78" s="27">
        <f t="shared" si="5"/>
        <v>18000</v>
      </c>
      <c r="E78" s="27" t="s">
        <v>88</v>
      </c>
      <c r="F78" s="27">
        <v>0</v>
      </c>
      <c r="G78" s="27">
        <v>18</v>
      </c>
      <c r="H78" s="27">
        <f t="shared" si="4"/>
        <v>0</v>
      </c>
    </row>
    <row r="79" spans="1:8" ht="18.75" thickBot="1" x14ac:dyDescent="0.3">
      <c r="A79" s="74" t="s">
        <v>89</v>
      </c>
      <c r="B79" s="29">
        <v>1000</v>
      </c>
      <c r="C79" s="49">
        <v>4.5999999999999996</v>
      </c>
      <c r="D79" s="50">
        <f t="shared" si="5"/>
        <v>4600</v>
      </c>
      <c r="E79" s="91" t="s">
        <v>89</v>
      </c>
      <c r="F79" s="27">
        <v>0</v>
      </c>
      <c r="G79" s="49">
        <v>4.5999999999999996</v>
      </c>
      <c r="H79" s="50">
        <f t="shared" si="4"/>
        <v>0</v>
      </c>
    </row>
    <row r="80" spans="1:8" ht="18.75" thickBot="1" x14ac:dyDescent="0.3">
      <c r="A80" s="74" t="s">
        <v>90</v>
      </c>
      <c r="B80" s="29">
        <v>1000</v>
      </c>
      <c r="C80" s="49">
        <v>18.850000000000001</v>
      </c>
      <c r="D80" s="50">
        <f t="shared" si="5"/>
        <v>18850</v>
      </c>
      <c r="E80" s="91" t="s">
        <v>90</v>
      </c>
      <c r="F80" s="27">
        <v>0</v>
      </c>
      <c r="G80" s="49">
        <v>18.850000000000001</v>
      </c>
      <c r="H80" s="50">
        <f t="shared" si="4"/>
        <v>0</v>
      </c>
    </row>
    <row r="81" spans="1:8" ht="18.75" thickBot="1" x14ac:dyDescent="0.3">
      <c r="A81" s="74" t="s">
        <v>91</v>
      </c>
      <c r="B81" s="29">
        <v>1000</v>
      </c>
      <c r="C81" s="49">
        <v>4.75</v>
      </c>
      <c r="D81" s="50">
        <f t="shared" ref="D81:D112" si="6">B81*C81</f>
        <v>4750</v>
      </c>
      <c r="E81" s="91" t="s">
        <v>91</v>
      </c>
      <c r="F81" s="27">
        <v>0</v>
      </c>
      <c r="G81" s="49">
        <v>4.75</v>
      </c>
      <c r="H81" s="50">
        <f t="shared" si="4"/>
        <v>0</v>
      </c>
    </row>
    <row r="82" spans="1:8" ht="18" x14ac:dyDescent="0.25">
      <c r="A82" s="94" t="s">
        <v>92</v>
      </c>
      <c r="B82" s="29">
        <v>1000</v>
      </c>
      <c r="C82" s="52">
        <v>9.1999999999999993</v>
      </c>
      <c r="D82" s="92">
        <f t="shared" si="6"/>
        <v>9200</v>
      </c>
      <c r="E82" s="93" t="s">
        <v>92</v>
      </c>
      <c r="F82" s="27">
        <v>0</v>
      </c>
      <c r="G82" s="52">
        <v>9.1999999999999993</v>
      </c>
      <c r="H82" s="92">
        <f t="shared" si="4"/>
        <v>0</v>
      </c>
    </row>
    <row r="83" spans="1:8" ht="18" x14ac:dyDescent="0.25">
      <c r="A83" s="74" t="s">
        <v>93</v>
      </c>
      <c r="B83" s="29">
        <v>1000</v>
      </c>
      <c r="C83" s="49">
        <v>9.6</v>
      </c>
      <c r="D83" s="53">
        <f t="shared" si="6"/>
        <v>9600</v>
      </c>
      <c r="E83" s="91" t="s">
        <v>93</v>
      </c>
      <c r="F83" s="27">
        <v>0</v>
      </c>
      <c r="G83" s="49">
        <v>9.6</v>
      </c>
      <c r="H83" s="53">
        <f t="shared" si="4"/>
        <v>0</v>
      </c>
    </row>
    <row r="84" spans="1:8" ht="18" x14ac:dyDescent="0.25">
      <c r="A84" s="74" t="s">
        <v>94</v>
      </c>
      <c r="B84" s="29">
        <v>1000</v>
      </c>
      <c r="C84" s="49">
        <v>19.2</v>
      </c>
      <c r="D84" s="53">
        <f t="shared" si="6"/>
        <v>19200</v>
      </c>
      <c r="E84" s="91" t="s">
        <v>94</v>
      </c>
      <c r="F84" s="27">
        <v>0</v>
      </c>
      <c r="G84" s="49">
        <v>19.2</v>
      </c>
      <c r="H84" s="53">
        <f t="shared" si="4"/>
        <v>0</v>
      </c>
    </row>
    <row r="85" spans="1:8" ht="18" x14ac:dyDescent="0.25">
      <c r="A85" s="90" t="s">
        <v>95</v>
      </c>
      <c r="B85" s="29">
        <v>1000</v>
      </c>
      <c r="C85" s="55">
        <v>21</v>
      </c>
      <c r="D85" s="56">
        <f t="shared" si="6"/>
        <v>21000</v>
      </c>
      <c r="E85" s="87" t="s">
        <v>95</v>
      </c>
      <c r="F85" s="27">
        <v>0</v>
      </c>
      <c r="G85" s="55">
        <v>21</v>
      </c>
      <c r="H85" s="56">
        <f t="shared" si="4"/>
        <v>0</v>
      </c>
    </row>
    <row r="86" spans="1:8" ht="18" x14ac:dyDescent="0.25">
      <c r="A86" s="89" t="s">
        <v>96</v>
      </c>
      <c r="B86" s="29">
        <v>1000</v>
      </c>
      <c r="C86" s="55">
        <v>76</v>
      </c>
      <c r="D86" s="56">
        <f t="shared" si="6"/>
        <v>76000</v>
      </c>
      <c r="E86" s="87" t="s">
        <v>129</v>
      </c>
      <c r="F86" s="27">
        <v>0</v>
      </c>
      <c r="G86" s="55">
        <v>76</v>
      </c>
      <c r="H86" s="56">
        <f t="shared" si="4"/>
        <v>0</v>
      </c>
    </row>
    <row r="87" spans="1:8" ht="18" x14ac:dyDescent="0.25">
      <c r="A87" s="89"/>
      <c r="B87" s="88"/>
      <c r="C87" s="55"/>
      <c r="D87" s="56"/>
      <c r="E87" s="87"/>
      <c r="F87" s="86"/>
      <c r="G87" s="7"/>
      <c r="H87" s="56"/>
    </row>
    <row r="88" spans="1:8" ht="18" x14ac:dyDescent="0.25">
      <c r="A88" s="89"/>
      <c r="B88" s="88"/>
      <c r="C88" s="55"/>
      <c r="D88" s="56"/>
      <c r="E88" s="87"/>
      <c r="F88" s="86"/>
      <c r="G88" s="7"/>
      <c r="H88" s="56"/>
    </row>
    <row r="89" spans="1:8" ht="18" x14ac:dyDescent="0.25">
      <c r="A89" s="89"/>
      <c r="B89" s="88"/>
      <c r="C89" s="55"/>
      <c r="D89" s="56"/>
      <c r="E89" s="87"/>
      <c r="F89" s="86"/>
      <c r="G89" s="7"/>
      <c r="H89" s="56"/>
    </row>
    <row r="90" spans="1:8" ht="18" x14ac:dyDescent="0.25">
      <c r="A90" s="89"/>
      <c r="B90" s="88"/>
      <c r="C90" s="55"/>
      <c r="D90" s="56"/>
      <c r="E90" s="87"/>
      <c r="F90" s="86"/>
      <c r="G90" s="7"/>
      <c r="H90" s="56"/>
    </row>
    <row r="91" spans="1:8" ht="18" x14ac:dyDescent="0.25">
      <c r="A91" s="89"/>
      <c r="B91" s="88"/>
      <c r="C91" s="55"/>
      <c r="D91" s="56"/>
      <c r="E91" s="87"/>
      <c r="F91" s="86"/>
      <c r="G91" s="7"/>
      <c r="H91" s="56"/>
    </row>
    <row r="92" spans="1:8" ht="18" x14ac:dyDescent="0.25">
      <c r="A92" s="89"/>
      <c r="B92" s="88"/>
      <c r="C92" s="55"/>
      <c r="D92" s="56"/>
      <c r="E92" s="87"/>
      <c r="F92" s="86"/>
      <c r="G92" s="7"/>
      <c r="H92" s="56"/>
    </row>
    <row r="93" spans="1:8" ht="18" x14ac:dyDescent="0.25">
      <c r="A93" s="89"/>
      <c r="B93" s="88"/>
      <c r="C93" s="55"/>
      <c r="D93" s="56"/>
      <c r="E93" s="87"/>
      <c r="F93" s="86"/>
      <c r="G93" s="7"/>
      <c r="H93" s="56"/>
    </row>
    <row r="94" spans="1:8" ht="18" x14ac:dyDescent="0.25">
      <c r="A94" s="89"/>
      <c r="B94" s="88"/>
      <c r="C94" s="55"/>
      <c r="D94" s="56"/>
      <c r="E94" s="87"/>
      <c r="F94" s="86"/>
      <c r="G94" s="7"/>
      <c r="H94" s="56"/>
    </row>
    <row r="95" spans="1:8" ht="18" x14ac:dyDescent="0.25">
      <c r="A95" s="89"/>
      <c r="B95" s="88"/>
      <c r="C95" s="55"/>
      <c r="D95" s="56"/>
      <c r="E95" s="87"/>
      <c r="F95" s="86"/>
      <c r="G95" s="7"/>
      <c r="H95" s="56"/>
    </row>
    <row r="96" spans="1:8" ht="18" x14ac:dyDescent="0.25">
      <c r="A96" s="89"/>
      <c r="B96" s="88"/>
      <c r="C96" s="55"/>
      <c r="D96" s="56"/>
      <c r="E96" s="87"/>
      <c r="F96" s="86"/>
      <c r="G96" s="7"/>
      <c r="H96" s="56"/>
    </row>
    <row r="97" spans="1:8" ht="18" x14ac:dyDescent="0.25">
      <c r="A97" s="89"/>
      <c r="B97" s="88"/>
      <c r="C97" s="55"/>
      <c r="D97" s="56"/>
      <c r="E97" s="87"/>
      <c r="F97" s="86"/>
      <c r="G97" s="7"/>
      <c r="H97" s="56"/>
    </row>
    <row r="98" spans="1:8" ht="18" x14ac:dyDescent="0.25">
      <c r="A98" s="89"/>
      <c r="B98" s="88"/>
      <c r="C98" s="55"/>
      <c r="D98" s="56"/>
      <c r="E98" s="87"/>
      <c r="F98" s="86"/>
      <c r="G98" s="7"/>
      <c r="H98" s="56"/>
    </row>
    <row r="99" spans="1:8" ht="18" x14ac:dyDescent="0.25">
      <c r="A99" s="89"/>
      <c r="B99" s="88"/>
      <c r="C99" s="55"/>
      <c r="D99" s="56"/>
      <c r="E99" s="87"/>
      <c r="F99" s="86"/>
      <c r="G99" s="7"/>
      <c r="H99" s="56"/>
    </row>
    <row r="100" spans="1:8" ht="18" x14ac:dyDescent="0.25">
      <c r="A100" s="89"/>
      <c r="B100" s="88"/>
      <c r="C100" s="55"/>
      <c r="D100" s="56"/>
      <c r="E100" s="87"/>
      <c r="F100" s="86"/>
      <c r="G100" s="7"/>
      <c r="H100" s="56"/>
    </row>
    <row r="101" spans="1:8" ht="18" x14ac:dyDescent="0.25">
      <c r="A101" s="89"/>
      <c r="B101" s="88"/>
      <c r="C101" s="55"/>
      <c r="D101" s="56"/>
      <c r="E101" s="87"/>
      <c r="F101" s="86"/>
      <c r="G101" s="7"/>
      <c r="H101" s="56"/>
    </row>
    <row r="102" spans="1:8" ht="18" x14ac:dyDescent="0.25">
      <c r="A102" s="89">
        <v>0</v>
      </c>
      <c r="B102" s="88"/>
      <c r="C102" s="55"/>
      <c r="D102" s="56"/>
      <c r="E102" s="87"/>
      <c r="F102" s="86"/>
      <c r="G102" s="7"/>
      <c r="H102" s="56"/>
    </row>
    <row r="103" spans="1:8" ht="18" x14ac:dyDescent="0.25">
      <c r="A103" s="89">
        <v>0</v>
      </c>
      <c r="B103" s="88"/>
      <c r="C103" s="55"/>
      <c r="D103" s="56"/>
      <c r="E103" s="87"/>
      <c r="F103" s="86"/>
      <c r="G103" s="7"/>
      <c r="H103" s="56"/>
    </row>
    <row r="104" spans="1:8" ht="18" x14ac:dyDescent="0.25">
      <c r="A104" s="89">
        <v>0</v>
      </c>
      <c r="B104" s="88"/>
      <c r="C104" s="55"/>
      <c r="D104" s="56"/>
      <c r="E104" s="87"/>
      <c r="F104" s="86"/>
      <c r="G104" s="7"/>
      <c r="H104" s="56"/>
    </row>
    <row r="105" spans="1:8" ht="18" x14ac:dyDescent="0.25">
      <c r="A105" s="89"/>
      <c r="B105" s="88"/>
      <c r="C105" s="55"/>
      <c r="D105" s="56"/>
      <c r="E105" s="87"/>
      <c r="F105" s="86"/>
      <c r="G105" s="7"/>
      <c r="H105" s="56"/>
    </row>
    <row r="106" spans="1:8" ht="18" x14ac:dyDescent="0.25">
      <c r="A106" s="89"/>
      <c r="B106" s="88"/>
      <c r="C106" s="55"/>
      <c r="D106" s="56"/>
      <c r="E106" s="87"/>
      <c r="F106" s="86"/>
      <c r="G106" s="7"/>
      <c r="H106" s="56"/>
    </row>
    <row r="107" spans="1:8" ht="24" thickBot="1" x14ac:dyDescent="0.4">
      <c r="A107" s="132" t="s">
        <v>17</v>
      </c>
      <c r="B107" s="133"/>
      <c r="C107" s="85"/>
      <c r="D107" s="84">
        <f>SUM(D6:D86)</f>
        <v>1951280</v>
      </c>
      <c r="E107" s="132" t="s">
        <v>17</v>
      </c>
      <c r="F107" s="133"/>
      <c r="G107" s="85"/>
      <c r="H107" s="84">
        <f>SUM(H6:H86)</f>
        <v>817976.25</v>
      </c>
    </row>
    <row r="111" spans="1:8" ht="15" thickBot="1" x14ac:dyDescent="0.25"/>
    <row r="112" spans="1:8" ht="18.75" thickBot="1" x14ac:dyDescent="0.3">
      <c r="A112" s="83"/>
      <c r="B112" s="134" t="s">
        <v>128</v>
      </c>
      <c r="C112" s="135"/>
    </row>
    <row r="113" spans="1:3" ht="18" x14ac:dyDescent="0.25">
      <c r="A113" s="74" t="s">
        <v>127</v>
      </c>
      <c r="B113" s="82">
        <f>92/10</f>
        <v>9.1999999999999993</v>
      </c>
      <c r="C113" s="6"/>
    </row>
    <row r="114" spans="1:3" ht="18" x14ac:dyDescent="0.25">
      <c r="A114" s="74" t="s">
        <v>126</v>
      </c>
      <c r="B114" s="82">
        <v>4.5</v>
      </c>
      <c r="C114" s="6"/>
    </row>
    <row r="115" spans="1:3" ht="18" x14ac:dyDescent="0.25">
      <c r="A115" s="74" t="s">
        <v>125</v>
      </c>
      <c r="B115" s="82">
        <f>114/12</f>
        <v>9.5</v>
      </c>
      <c r="C115" s="6"/>
    </row>
    <row r="116" spans="1:3" ht="18" x14ac:dyDescent="0.25">
      <c r="A116" s="74" t="s">
        <v>124</v>
      </c>
      <c r="B116" s="82">
        <f>114/6</f>
        <v>19</v>
      </c>
      <c r="C116" s="6"/>
    </row>
    <row r="117" spans="1:3" ht="18" x14ac:dyDescent="0.25">
      <c r="A117" s="74" t="s">
        <v>123</v>
      </c>
      <c r="B117" s="82">
        <f>53/12</f>
        <v>4.416666666666667</v>
      </c>
      <c r="C117" s="6"/>
    </row>
    <row r="118" spans="1:3" ht="18" x14ac:dyDescent="0.25">
      <c r="A118" s="74" t="s">
        <v>122</v>
      </c>
      <c r="B118" s="82">
        <f>108/12</f>
        <v>9</v>
      </c>
      <c r="C118" s="6"/>
    </row>
    <row r="119" spans="1:3" ht="18" x14ac:dyDescent="0.25">
      <c r="A119" s="74" t="s">
        <v>121</v>
      </c>
      <c r="B119" s="74">
        <v>9</v>
      </c>
      <c r="C119" s="6"/>
    </row>
    <row r="120" spans="1:3" ht="18" x14ac:dyDescent="0.25">
      <c r="A120" s="74" t="s">
        <v>120</v>
      </c>
      <c r="B120" s="74">
        <v>3.6</v>
      </c>
      <c r="C120" s="6"/>
    </row>
    <row r="121" spans="1:3" ht="18" x14ac:dyDescent="0.25">
      <c r="A121" s="74" t="s">
        <v>119</v>
      </c>
      <c r="B121" s="82">
        <f>108/12</f>
        <v>9</v>
      </c>
      <c r="C121" s="6"/>
    </row>
    <row r="122" spans="1:3" ht="18" x14ac:dyDescent="0.25">
      <c r="A122" s="74" t="s">
        <v>118</v>
      </c>
      <c r="B122" s="82">
        <v>16.670000000000002</v>
      </c>
      <c r="C122" s="6"/>
    </row>
    <row r="123" spans="1:3" ht="18" x14ac:dyDescent="0.25">
      <c r="A123" s="74" t="s">
        <v>117</v>
      </c>
      <c r="B123" s="82">
        <f>190/12</f>
        <v>15.833333333333334</v>
      </c>
      <c r="C123" s="6"/>
    </row>
    <row r="124" spans="1:3" ht="18" x14ac:dyDescent="0.25">
      <c r="A124" s="74" t="s">
        <v>77</v>
      </c>
      <c r="B124" s="82">
        <f>67.5/8</f>
        <v>8.4375</v>
      </c>
      <c r="C124" s="6"/>
    </row>
    <row r="125" spans="1:3" ht="18" x14ac:dyDescent="0.25">
      <c r="A125" s="74" t="s">
        <v>116</v>
      </c>
      <c r="B125" s="82">
        <v>9</v>
      </c>
      <c r="C125" s="6"/>
    </row>
    <row r="126" spans="1:3" ht="18" x14ac:dyDescent="0.25">
      <c r="A126" s="74" t="s">
        <v>115</v>
      </c>
      <c r="B126" s="82"/>
      <c r="C126" s="6"/>
    </row>
    <row r="127" spans="1:3" ht="18" x14ac:dyDescent="0.25">
      <c r="A127" s="74" t="s">
        <v>114</v>
      </c>
      <c r="B127" s="82"/>
      <c r="C127" s="6"/>
    </row>
    <row r="128" spans="1:3" ht="18" x14ac:dyDescent="0.25">
      <c r="A128" s="74" t="s">
        <v>113</v>
      </c>
      <c r="B128" s="82"/>
      <c r="C128" s="6"/>
    </row>
    <row r="129" spans="1:3" ht="18" x14ac:dyDescent="0.25">
      <c r="A129" s="74" t="s">
        <v>112</v>
      </c>
      <c r="B129" s="82"/>
      <c r="C129" s="6"/>
    </row>
    <row r="130" spans="1:3" ht="18" x14ac:dyDescent="0.25">
      <c r="A130" s="74" t="s">
        <v>111</v>
      </c>
      <c r="B130" s="82">
        <v>9.5</v>
      </c>
      <c r="C130" s="6"/>
    </row>
    <row r="131" spans="1:3" ht="18" x14ac:dyDescent="0.25">
      <c r="A131" s="74" t="s">
        <v>110</v>
      </c>
      <c r="B131" s="82">
        <v>17.5</v>
      </c>
      <c r="C131" s="6"/>
    </row>
    <row r="132" spans="1:3" ht="18" x14ac:dyDescent="0.25">
      <c r="A132" s="74" t="s">
        <v>79</v>
      </c>
      <c r="B132" s="82"/>
      <c r="C132" s="6"/>
    </row>
    <row r="133" spans="1:3" ht="18" x14ac:dyDescent="0.25">
      <c r="A133" s="74" t="s">
        <v>109</v>
      </c>
      <c r="B133" s="82">
        <v>19</v>
      </c>
      <c r="C133" s="6"/>
    </row>
    <row r="134" spans="1:3" ht="18" x14ac:dyDescent="0.25">
      <c r="A134" s="74" t="s">
        <v>108</v>
      </c>
      <c r="B134" s="82"/>
      <c r="C134" s="6"/>
    </row>
    <row r="135" spans="1:3" ht="18" x14ac:dyDescent="0.25">
      <c r="A135" s="74" t="s">
        <v>107</v>
      </c>
      <c r="B135" s="82"/>
      <c r="C135" s="6"/>
    </row>
    <row r="136" spans="1:3" ht="18" x14ac:dyDescent="0.25">
      <c r="A136" s="74" t="s">
        <v>47</v>
      </c>
      <c r="B136" s="82"/>
      <c r="C136" s="6"/>
    </row>
    <row r="137" spans="1:3" ht="18" x14ac:dyDescent="0.25">
      <c r="A137" s="74" t="s">
        <v>48</v>
      </c>
      <c r="B137" s="82"/>
      <c r="C137" s="6"/>
    </row>
    <row r="138" spans="1:3" ht="18" x14ac:dyDescent="0.25">
      <c r="A138" s="74" t="s">
        <v>106</v>
      </c>
      <c r="B138" s="82"/>
      <c r="C138" s="6"/>
    </row>
    <row r="139" spans="1:3" ht="18.75" thickBot="1" x14ac:dyDescent="0.3">
      <c r="A139" s="74" t="s">
        <v>105</v>
      </c>
      <c r="B139" s="81">
        <f>92/10</f>
        <v>9.1999999999999993</v>
      </c>
      <c r="C139" s="6"/>
    </row>
    <row r="140" spans="1:3" ht="18" x14ac:dyDescent="0.25">
      <c r="A140" s="74" t="s">
        <v>104</v>
      </c>
      <c r="B140" s="6"/>
      <c r="C140" s="6"/>
    </row>
    <row r="141" spans="1:3" ht="18" x14ac:dyDescent="0.25">
      <c r="A141" s="74" t="s">
        <v>85</v>
      </c>
      <c r="B141" s="74">
        <v>13.61</v>
      </c>
      <c r="C141" s="6"/>
    </row>
    <row r="142" spans="1:3" ht="18" x14ac:dyDescent="0.25">
      <c r="A142" s="74" t="s">
        <v>87</v>
      </c>
      <c r="B142" s="74">
        <v>16.329999999999998</v>
      </c>
      <c r="C142" s="6"/>
    </row>
    <row r="143" spans="1:3" ht="18" x14ac:dyDescent="0.25">
      <c r="A143" s="74" t="s">
        <v>86</v>
      </c>
      <c r="B143" s="74">
        <v>14.6</v>
      </c>
      <c r="C143" s="6"/>
    </row>
    <row r="144" spans="1:3" ht="18" x14ac:dyDescent="0.25">
      <c r="A144" s="74" t="s">
        <v>103</v>
      </c>
      <c r="B144" s="74">
        <v>148</v>
      </c>
      <c r="C144" s="6"/>
    </row>
    <row r="145" spans="1:3" ht="18" x14ac:dyDescent="0.25">
      <c r="A145" s="74" t="s">
        <v>102</v>
      </c>
      <c r="B145" s="74">
        <v>18.5</v>
      </c>
      <c r="C145" s="6"/>
    </row>
    <row r="146" spans="1:3" ht="18" x14ac:dyDescent="0.25">
      <c r="A146" s="80" t="s">
        <v>55</v>
      </c>
      <c r="B146" s="79">
        <v>9.5</v>
      </c>
      <c r="C146" s="6"/>
    </row>
    <row r="147" spans="1:3" ht="18" x14ac:dyDescent="0.25">
      <c r="A147" s="80" t="s">
        <v>56</v>
      </c>
      <c r="B147" s="79">
        <v>19</v>
      </c>
      <c r="C147" s="6"/>
    </row>
    <row r="148" spans="1:3" ht="18" x14ac:dyDescent="0.25">
      <c r="A148" s="74" t="s">
        <v>57</v>
      </c>
      <c r="B148" s="78">
        <v>9.1999999999999993</v>
      </c>
      <c r="C148" s="6">
        <f>110/12</f>
        <v>9.1666666666666661</v>
      </c>
    </row>
    <row r="149" spans="1:3" ht="18" x14ac:dyDescent="0.25">
      <c r="A149" s="74" t="s">
        <v>58</v>
      </c>
      <c r="B149" s="78">
        <v>9</v>
      </c>
      <c r="C149" s="6"/>
    </row>
    <row r="150" spans="1:3" ht="18" x14ac:dyDescent="0.25">
      <c r="A150" s="74" t="s">
        <v>59</v>
      </c>
      <c r="B150" s="78">
        <v>9</v>
      </c>
      <c r="C150" s="6"/>
    </row>
    <row r="151" spans="1:3" ht="18" x14ac:dyDescent="0.25">
      <c r="A151" s="74" t="s">
        <v>101</v>
      </c>
      <c r="B151" s="78">
        <v>17.5</v>
      </c>
      <c r="C151" s="6"/>
    </row>
    <row r="152" spans="1:3" ht="18" x14ac:dyDescent="0.25">
      <c r="A152" s="74" t="s">
        <v>61</v>
      </c>
      <c r="B152" s="77">
        <v>9</v>
      </c>
      <c r="C152" s="6"/>
    </row>
    <row r="153" spans="1:3" ht="18" x14ac:dyDescent="0.25">
      <c r="A153" s="74" t="s">
        <v>62</v>
      </c>
      <c r="B153" s="77">
        <v>40</v>
      </c>
      <c r="C153" s="6"/>
    </row>
    <row r="154" spans="1:3" ht="18" x14ac:dyDescent="0.25">
      <c r="A154" s="74" t="s">
        <v>63</v>
      </c>
      <c r="B154" s="77">
        <v>16.670000000000002</v>
      </c>
      <c r="C154" s="6"/>
    </row>
    <row r="155" spans="1:3" ht="18" x14ac:dyDescent="0.25">
      <c r="A155" s="74" t="s">
        <v>100</v>
      </c>
      <c r="B155" s="77">
        <v>9.1999999999999993</v>
      </c>
      <c r="C155" s="6"/>
    </row>
    <row r="156" spans="1:3" ht="18" x14ac:dyDescent="0.25">
      <c r="A156" s="74" t="s">
        <v>65</v>
      </c>
      <c r="B156" s="77">
        <v>18</v>
      </c>
      <c r="C156" s="6"/>
    </row>
    <row r="157" spans="1:3" ht="18" x14ac:dyDescent="0.25">
      <c r="A157" s="74" t="s">
        <v>66</v>
      </c>
      <c r="B157" s="77">
        <v>9.5</v>
      </c>
      <c r="C157" s="6"/>
    </row>
    <row r="158" spans="1:3" ht="18" x14ac:dyDescent="0.25">
      <c r="A158" s="74" t="s">
        <v>67</v>
      </c>
      <c r="B158" s="77">
        <v>4.42</v>
      </c>
      <c r="C158" s="6"/>
    </row>
    <row r="159" spans="1:3" ht="18" x14ac:dyDescent="0.25">
      <c r="A159" s="74" t="s">
        <v>68</v>
      </c>
      <c r="B159" s="77">
        <v>18</v>
      </c>
      <c r="C159" s="6"/>
    </row>
    <row r="160" spans="1:3" ht="18" x14ac:dyDescent="0.25">
      <c r="A160" s="76" t="s">
        <v>34</v>
      </c>
      <c r="B160" s="75">
        <v>24.5</v>
      </c>
      <c r="C160" s="6"/>
    </row>
    <row r="161" spans="1:3" ht="18" x14ac:dyDescent="0.25">
      <c r="A161" s="76" t="s">
        <v>69</v>
      </c>
      <c r="B161" s="75">
        <v>9.25</v>
      </c>
      <c r="C161" s="6"/>
    </row>
    <row r="162" spans="1:3" ht="18" x14ac:dyDescent="0.25">
      <c r="A162" s="74" t="s">
        <v>99</v>
      </c>
      <c r="B162" s="74">
        <v>35.5</v>
      </c>
      <c r="C162" s="6"/>
    </row>
    <row r="163" spans="1:3" x14ac:dyDescent="0.2">
      <c r="A163" s="73" t="s">
        <v>98</v>
      </c>
      <c r="B163">
        <f>96/10</f>
        <v>9.6</v>
      </c>
    </row>
    <row r="164" spans="1:3" x14ac:dyDescent="0.2">
      <c r="A164" s="73" t="s">
        <v>97</v>
      </c>
      <c r="B164">
        <f>96/5</f>
        <v>19.2</v>
      </c>
    </row>
  </sheetData>
  <mergeCells count="4">
    <mergeCell ref="A107:B107"/>
    <mergeCell ref="B112:C112"/>
    <mergeCell ref="E107:F107"/>
    <mergeCell ref="A1:A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3"/>
  <sheetViews>
    <sheetView rightToLeft="1" tabSelected="1" workbookViewId="0">
      <selection activeCell="C15" sqref="C15"/>
    </sheetView>
  </sheetViews>
  <sheetFormatPr defaultRowHeight="18" x14ac:dyDescent="0.25"/>
  <cols>
    <col min="1" max="1" width="23.25" style="66" customWidth="1"/>
    <col min="2" max="2" width="11.375" style="6" customWidth="1"/>
    <col min="3" max="3" width="10.875" style="6" customWidth="1"/>
    <col min="4" max="4" width="11.375" style="6" customWidth="1"/>
    <col min="5" max="5" width="13.875" style="6" customWidth="1"/>
    <col min="6" max="6" width="10.875" style="6" customWidth="1"/>
    <col min="7" max="8" width="11.375" style="6" customWidth="1"/>
    <col min="9" max="9" width="10.875" style="6" customWidth="1"/>
    <col min="10" max="10" width="11.375" style="6" customWidth="1"/>
    <col min="11" max="16384" width="9" style="6"/>
  </cols>
  <sheetData>
    <row r="1" spans="1:10" ht="18.75" thickBot="1" x14ac:dyDescent="0.3">
      <c r="A1" s="1" t="s">
        <v>0</v>
      </c>
      <c r="B1" s="2">
        <f>G3+F3</f>
        <v>19512.8</v>
      </c>
      <c r="C1" s="2" t="s">
        <v>1</v>
      </c>
      <c r="D1" s="2" t="s">
        <v>2</v>
      </c>
      <c r="E1" s="3">
        <f ca="1">TODAY()</f>
        <v>43681</v>
      </c>
      <c r="F1" s="138" t="s">
        <v>3</v>
      </c>
      <c r="G1" s="138"/>
      <c r="H1" s="2">
        <f>M3+L3</f>
        <v>0</v>
      </c>
      <c r="I1" s="2" t="s">
        <v>1</v>
      </c>
      <c r="J1" s="2" t="s">
        <v>2</v>
      </c>
    </row>
    <row r="2" spans="1:10" ht="18.75" thickBot="1" x14ac:dyDescent="0.3">
      <c r="A2" s="1" t="s">
        <v>4</v>
      </c>
      <c r="B2" s="7">
        <f>D3</f>
        <v>68294.799999999988</v>
      </c>
      <c r="C2" s="7">
        <v>0</v>
      </c>
      <c r="D2" s="7" t="s">
        <v>5</v>
      </c>
      <c r="E2" s="7" t="str">
        <f ca="1">TEXT(E1,"ddd")</f>
        <v>الأحد</v>
      </c>
      <c r="F2" s="134" t="s">
        <v>6</v>
      </c>
      <c r="G2" s="135"/>
      <c r="H2" s="7">
        <f>J3</f>
        <v>48782</v>
      </c>
      <c r="I2" s="7">
        <v>0</v>
      </c>
      <c r="J2" s="7" t="s">
        <v>5</v>
      </c>
    </row>
    <row r="3" spans="1:10" ht="18.75" thickBot="1" x14ac:dyDescent="0.3">
      <c r="A3" s="11" t="s">
        <v>8</v>
      </c>
      <c r="B3" s="12">
        <f>B1-B2</f>
        <v>-48781.999999999985</v>
      </c>
      <c r="C3" s="13"/>
      <c r="D3" s="13">
        <f>SUM(D6:D86)</f>
        <v>68294.799999999988</v>
      </c>
      <c r="E3" s="14" t="s">
        <v>9</v>
      </c>
      <c r="F3" s="13"/>
      <c r="G3" s="13">
        <f>SUM(G6:G86)</f>
        <v>19512.8</v>
      </c>
      <c r="H3" s="12">
        <f>H1-H2</f>
        <v>-48782</v>
      </c>
      <c r="I3" s="13"/>
      <c r="J3" s="13">
        <f>SUM(J6:J86)</f>
        <v>48782</v>
      </c>
    </row>
    <row r="4" spans="1:10" ht="18.75" thickBot="1" x14ac:dyDescent="0.3">
      <c r="A4" s="19">
        <f ca="1">TODAY()</f>
        <v>43681</v>
      </c>
      <c r="B4" s="139" t="s">
        <v>10</v>
      </c>
      <c r="C4" s="139"/>
      <c r="D4" s="139"/>
      <c r="E4" s="140" t="s">
        <v>11</v>
      </c>
      <c r="F4" s="141"/>
      <c r="G4" s="142"/>
      <c r="H4" s="143" t="s">
        <v>12</v>
      </c>
      <c r="I4" s="144"/>
      <c r="J4" s="145"/>
    </row>
    <row r="5" spans="1:10" x14ac:dyDescent="0.25">
      <c r="A5" s="20" t="s">
        <v>13</v>
      </c>
      <c r="B5" s="21" t="s">
        <v>14</v>
      </c>
      <c r="C5" s="22" t="s">
        <v>15</v>
      </c>
      <c r="D5" s="22" t="s">
        <v>16</v>
      </c>
      <c r="E5" s="21" t="s">
        <v>14</v>
      </c>
      <c r="F5" s="22" t="s">
        <v>15</v>
      </c>
      <c r="G5" s="22" t="s">
        <v>16</v>
      </c>
      <c r="H5" s="21" t="s">
        <v>14</v>
      </c>
      <c r="I5" s="22" t="s">
        <v>15</v>
      </c>
      <c r="J5" s="22" t="s">
        <v>16</v>
      </c>
    </row>
    <row r="6" spans="1:10" x14ac:dyDescent="0.25">
      <c r="A6" s="26" t="s">
        <v>18</v>
      </c>
      <c r="B6" s="27">
        <v>35</v>
      </c>
      <c r="C6" s="28">
        <v>18.5</v>
      </c>
      <c r="D6" s="29">
        <f>B6*C6</f>
        <v>647.5</v>
      </c>
      <c r="E6" s="30">
        <v>10</v>
      </c>
      <c r="F6" s="28">
        <v>18.5</v>
      </c>
      <c r="G6" s="29">
        <f>E6*F6</f>
        <v>185</v>
      </c>
      <c r="H6" s="27">
        <f>B6-E6</f>
        <v>25</v>
      </c>
      <c r="I6" s="28">
        <v>18.5</v>
      </c>
      <c r="J6" s="29">
        <f>H6*I6</f>
        <v>462.5</v>
      </c>
    </row>
    <row r="7" spans="1:10" x14ac:dyDescent="0.25">
      <c r="A7" s="33" t="s">
        <v>19</v>
      </c>
      <c r="B7" s="27">
        <v>35</v>
      </c>
      <c r="C7" s="31">
        <v>19</v>
      </c>
      <c r="D7" s="29">
        <f t="shared" ref="D7:D77" si="0">B7*C7</f>
        <v>665</v>
      </c>
      <c r="E7" s="30">
        <v>10</v>
      </c>
      <c r="F7" s="31">
        <v>19</v>
      </c>
      <c r="G7" s="29">
        <f t="shared" ref="G7:G77" si="1">E7*F7</f>
        <v>190</v>
      </c>
      <c r="H7" s="27">
        <f t="shared" ref="H7:H70" si="2">B7-E7</f>
        <v>25</v>
      </c>
      <c r="I7" s="31">
        <v>19</v>
      </c>
      <c r="J7" s="29">
        <f t="shared" ref="J7:J77" si="3">H7*I7</f>
        <v>475</v>
      </c>
    </row>
    <row r="8" spans="1:10" x14ac:dyDescent="0.25">
      <c r="A8" s="34" t="s">
        <v>20</v>
      </c>
      <c r="B8" s="27">
        <v>35</v>
      </c>
      <c r="C8" s="31">
        <v>19</v>
      </c>
      <c r="D8" s="29">
        <f>B8*C8</f>
        <v>665</v>
      </c>
      <c r="E8" s="30">
        <v>10</v>
      </c>
      <c r="F8" s="31">
        <v>19</v>
      </c>
      <c r="G8" s="29">
        <f>E8*F8</f>
        <v>190</v>
      </c>
      <c r="H8" s="27">
        <f t="shared" si="2"/>
        <v>25</v>
      </c>
      <c r="I8" s="31">
        <v>19</v>
      </c>
      <c r="J8" s="29">
        <f>H8*I8</f>
        <v>475</v>
      </c>
    </row>
    <row r="9" spans="1:10" x14ac:dyDescent="0.25">
      <c r="A9" s="33" t="s">
        <v>21</v>
      </c>
      <c r="B9" s="27">
        <v>35</v>
      </c>
      <c r="C9" s="31">
        <v>19</v>
      </c>
      <c r="D9" s="29">
        <f t="shared" si="0"/>
        <v>665</v>
      </c>
      <c r="E9" s="30">
        <v>10</v>
      </c>
      <c r="F9" s="31">
        <v>19</v>
      </c>
      <c r="G9" s="29">
        <f t="shared" si="1"/>
        <v>190</v>
      </c>
      <c r="H9" s="27">
        <f t="shared" si="2"/>
        <v>25</v>
      </c>
      <c r="I9" s="31">
        <v>19</v>
      </c>
      <c r="J9" s="29">
        <f t="shared" si="3"/>
        <v>475</v>
      </c>
    </row>
    <row r="10" spans="1:10" x14ac:dyDescent="0.25">
      <c r="A10" s="33" t="s">
        <v>22</v>
      </c>
      <c r="B10" s="27">
        <v>35</v>
      </c>
      <c r="C10" s="31">
        <v>28</v>
      </c>
      <c r="D10" s="29">
        <f t="shared" si="0"/>
        <v>980</v>
      </c>
      <c r="E10" s="30">
        <v>10</v>
      </c>
      <c r="F10" s="31">
        <v>28</v>
      </c>
      <c r="G10" s="29">
        <f t="shared" si="1"/>
        <v>280</v>
      </c>
      <c r="H10" s="27">
        <f t="shared" si="2"/>
        <v>25</v>
      </c>
      <c r="I10" s="31">
        <v>28</v>
      </c>
      <c r="J10" s="29">
        <f t="shared" si="3"/>
        <v>700</v>
      </c>
    </row>
    <row r="11" spans="1:10" x14ac:dyDescent="0.25">
      <c r="A11" s="33" t="s">
        <v>23</v>
      </c>
      <c r="B11" s="27">
        <v>35</v>
      </c>
      <c r="C11" s="31">
        <v>28</v>
      </c>
      <c r="D11" s="29">
        <f t="shared" si="0"/>
        <v>980</v>
      </c>
      <c r="E11" s="30">
        <v>10</v>
      </c>
      <c r="F11" s="31">
        <v>28</v>
      </c>
      <c r="G11" s="29">
        <f t="shared" si="1"/>
        <v>280</v>
      </c>
      <c r="H11" s="27">
        <f t="shared" si="2"/>
        <v>25</v>
      </c>
      <c r="I11" s="31">
        <v>28</v>
      </c>
      <c r="J11" s="29">
        <f t="shared" si="3"/>
        <v>700</v>
      </c>
    </row>
    <row r="12" spans="1:10" x14ac:dyDescent="0.25">
      <c r="A12" s="33" t="s">
        <v>24</v>
      </c>
      <c r="B12" s="27">
        <v>35</v>
      </c>
      <c r="C12" s="31">
        <v>35</v>
      </c>
      <c r="D12" s="29">
        <f t="shared" si="0"/>
        <v>1225</v>
      </c>
      <c r="E12" s="30">
        <v>10</v>
      </c>
      <c r="F12" s="31">
        <v>35</v>
      </c>
      <c r="G12" s="29">
        <f t="shared" si="1"/>
        <v>350</v>
      </c>
      <c r="H12" s="27">
        <f t="shared" si="2"/>
        <v>25</v>
      </c>
      <c r="I12" s="31">
        <v>35</v>
      </c>
      <c r="J12" s="29">
        <f t="shared" si="3"/>
        <v>875</v>
      </c>
    </row>
    <row r="13" spans="1:10" x14ac:dyDescent="0.25">
      <c r="A13" s="33" t="s">
        <v>25</v>
      </c>
      <c r="B13" s="27">
        <v>35</v>
      </c>
      <c r="C13" s="31">
        <v>42.5</v>
      </c>
      <c r="D13" s="29">
        <f t="shared" si="0"/>
        <v>1487.5</v>
      </c>
      <c r="E13" s="30">
        <v>10</v>
      </c>
      <c r="F13" s="31">
        <v>42.5</v>
      </c>
      <c r="G13" s="29">
        <f t="shared" si="1"/>
        <v>425</v>
      </c>
      <c r="H13" s="27">
        <f t="shared" si="2"/>
        <v>25</v>
      </c>
      <c r="I13" s="31">
        <v>42.5</v>
      </c>
      <c r="J13" s="29">
        <f t="shared" si="3"/>
        <v>1062.5</v>
      </c>
    </row>
    <row r="14" spans="1:10" x14ac:dyDescent="0.25">
      <c r="A14" s="33" t="s">
        <v>26</v>
      </c>
      <c r="B14" s="27">
        <v>35</v>
      </c>
      <c r="C14" s="31">
        <v>19</v>
      </c>
      <c r="D14" s="29">
        <f t="shared" si="0"/>
        <v>665</v>
      </c>
      <c r="E14" s="30">
        <v>10</v>
      </c>
      <c r="F14" s="31">
        <v>19</v>
      </c>
      <c r="G14" s="29">
        <f t="shared" si="1"/>
        <v>190</v>
      </c>
      <c r="H14" s="27">
        <f t="shared" si="2"/>
        <v>25</v>
      </c>
      <c r="I14" s="31">
        <v>19</v>
      </c>
      <c r="J14" s="29">
        <f t="shared" si="3"/>
        <v>475</v>
      </c>
    </row>
    <row r="15" spans="1:10" x14ac:dyDescent="0.25">
      <c r="A15" s="33" t="s">
        <v>27</v>
      </c>
      <c r="B15" s="27">
        <v>35</v>
      </c>
      <c r="C15" s="31">
        <v>28.5</v>
      </c>
      <c r="D15" s="29">
        <f t="shared" si="0"/>
        <v>997.5</v>
      </c>
      <c r="E15" s="30">
        <v>10</v>
      </c>
      <c r="F15" s="31">
        <v>28.5</v>
      </c>
      <c r="G15" s="29">
        <f t="shared" si="1"/>
        <v>285</v>
      </c>
      <c r="H15" s="27">
        <f t="shared" si="2"/>
        <v>25</v>
      </c>
      <c r="I15" s="31">
        <v>28.5</v>
      </c>
      <c r="J15" s="29">
        <f t="shared" si="3"/>
        <v>712.5</v>
      </c>
    </row>
    <row r="16" spans="1:10" x14ac:dyDescent="0.25">
      <c r="A16" s="33" t="s">
        <v>28</v>
      </c>
      <c r="B16" s="27">
        <v>35</v>
      </c>
      <c r="C16" s="31"/>
      <c r="D16" s="29"/>
      <c r="E16" s="30">
        <v>10</v>
      </c>
      <c r="F16" s="31"/>
      <c r="G16" s="29"/>
      <c r="H16" s="27">
        <f t="shared" si="2"/>
        <v>25</v>
      </c>
      <c r="I16" s="31"/>
      <c r="J16" s="29"/>
    </row>
    <row r="17" spans="1:10" x14ac:dyDescent="0.25">
      <c r="A17" s="33" t="s">
        <v>29</v>
      </c>
      <c r="B17" s="27">
        <v>35</v>
      </c>
      <c r="C17" s="31">
        <v>14.25</v>
      </c>
      <c r="D17" s="29">
        <f t="shared" ref="D17:D30" si="4">B17*C17</f>
        <v>498.75</v>
      </c>
      <c r="E17" s="30">
        <v>10</v>
      </c>
      <c r="F17" s="31">
        <v>14.25</v>
      </c>
      <c r="G17" s="29">
        <f t="shared" ref="G17:G30" si="5">E17*F17</f>
        <v>142.5</v>
      </c>
      <c r="H17" s="27">
        <f t="shared" si="2"/>
        <v>25</v>
      </c>
      <c r="I17" s="31">
        <v>14.25</v>
      </c>
      <c r="J17" s="29">
        <f t="shared" ref="J17:J30" si="6">H17*I17</f>
        <v>356.25</v>
      </c>
    </row>
    <row r="18" spans="1:10" x14ac:dyDescent="0.25">
      <c r="A18" s="33" t="s">
        <v>30</v>
      </c>
      <c r="B18" s="27">
        <v>35</v>
      </c>
      <c r="C18" s="31">
        <v>19</v>
      </c>
      <c r="D18" s="29">
        <f t="shared" si="4"/>
        <v>665</v>
      </c>
      <c r="E18" s="30">
        <v>10</v>
      </c>
      <c r="F18" s="31">
        <v>19</v>
      </c>
      <c r="G18" s="29">
        <f t="shared" si="5"/>
        <v>190</v>
      </c>
      <c r="H18" s="27">
        <f t="shared" si="2"/>
        <v>25</v>
      </c>
      <c r="I18" s="31">
        <v>19</v>
      </c>
      <c r="J18" s="29">
        <f t="shared" si="6"/>
        <v>475</v>
      </c>
    </row>
    <row r="19" spans="1:10" x14ac:dyDescent="0.25">
      <c r="A19" s="35" t="s">
        <v>31</v>
      </c>
      <c r="B19" s="27">
        <v>35</v>
      </c>
      <c r="C19" s="31">
        <v>30</v>
      </c>
      <c r="D19" s="29">
        <f t="shared" si="4"/>
        <v>1050</v>
      </c>
      <c r="E19" s="30">
        <v>10</v>
      </c>
      <c r="F19" s="31">
        <v>30</v>
      </c>
      <c r="G19" s="29">
        <f t="shared" si="5"/>
        <v>300</v>
      </c>
      <c r="H19" s="27">
        <f t="shared" si="2"/>
        <v>25</v>
      </c>
      <c r="I19" s="31">
        <v>30</v>
      </c>
      <c r="J19" s="29">
        <f t="shared" si="6"/>
        <v>750</v>
      </c>
    </row>
    <row r="20" spans="1:10" x14ac:dyDescent="0.25">
      <c r="A20" s="33" t="s">
        <v>32</v>
      </c>
      <c r="B20" s="27">
        <v>35</v>
      </c>
      <c r="C20" s="31">
        <v>43.5</v>
      </c>
      <c r="D20" s="29">
        <f t="shared" si="4"/>
        <v>1522.5</v>
      </c>
      <c r="E20" s="30">
        <v>10</v>
      </c>
      <c r="F20" s="31">
        <v>43.5</v>
      </c>
      <c r="G20" s="29">
        <f t="shared" si="5"/>
        <v>435</v>
      </c>
      <c r="H20" s="27">
        <f t="shared" si="2"/>
        <v>25</v>
      </c>
      <c r="I20" s="31">
        <v>43.5</v>
      </c>
      <c r="J20" s="29">
        <f t="shared" si="6"/>
        <v>1087.5</v>
      </c>
    </row>
    <row r="21" spans="1:10" x14ac:dyDescent="0.25">
      <c r="A21" s="33" t="s">
        <v>33</v>
      </c>
      <c r="B21" s="27">
        <v>35</v>
      </c>
      <c r="C21" s="31">
        <v>19.25</v>
      </c>
      <c r="D21" s="29">
        <f t="shared" si="4"/>
        <v>673.75</v>
      </c>
      <c r="E21" s="30">
        <v>10</v>
      </c>
      <c r="F21" s="31">
        <v>19.25</v>
      </c>
      <c r="G21" s="29">
        <f t="shared" si="5"/>
        <v>192.5</v>
      </c>
      <c r="H21" s="27">
        <f t="shared" si="2"/>
        <v>25</v>
      </c>
      <c r="I21" s="31">
        <v>19.25</v>
      </c>
      <c r="J21" s="29">
        <f t="shared" si="6"/>
        <v>481.25</v>
      </c>
    </row>
    <row r="22" spans="1:10" x14ac:dyDescent="0.25">
      <c r="A22" s="37" t="s">
        <v>34</v>
      </c>
      <c r="B22" s="27">
        <v>35</v>
      </c>
      <c r="C22" s="36">
        <v>24.5</v>
      </c>
      <c r="D22" s="29">
        <f t="shared" si="4"/>
        <v>857.5</v>
      </c>
      <c r="E22" s="30">
        <v>10</v>
      </c>
      <c r="F22" s="36">
        <v>24.5</v>
      </c>
      <c r="G22" s="29">
        <f t="shared" si="5"/>
        <v>245</v>
      </c>
      <c r="H22" s="27">
        <f t="shared" si="2"/>
        <v>25</v>
      </c>
      <c r="I22" s="36">
        <v>24.5</v>
      </c>
      <c r="J22" s="29">
        <f t="shared" si="6"/>
        <v>612.5</v>
      </c>
    </row>
    <row r="23" spans="1:10" x14ac:dyDescent="0.25">
      <c r="A23" s="35" t="s">
        <v>35</v>
      </c>
      <c r="B23" s="27">
        <v>35</v>
      </c>
      <c r="C23" s="36">
        <v>37</v>
      </c>
      <c r="D23" s="29">
        <f t="shared" si="4"/>
        <v>1295</v>
      </c>
      <c r="E23" s="30">
        <v>10</v>
      </c>
      <c r="F23" s="36">
        <v>37</v>
      </c>
      <c r="G23" s="29">
        <f t="shared" si="5"/>
        <v>370</v>
      </c>
      <c r="H23" s="27">
        <f t="shared" si="2"/>
        <v>25</v>
      </c>
      <c r="I23" s="36">
        <v>37</v>
      </c>
      <c r="J23" s="29">
        <f t="shared" si="6"/>
        <v>925</v>
      </c>
    </row>
    <row r="24" spans="1:10" x14ac:dyDescent="0.25">
      <c r="A24" s="33" t="s">
        <v>36</v>
      </c>
      <c r="B24" s="27">
        <v>35</v>
      </c>
      <c r="C24" s="31">
        <v>19</v>
      </c>
      <c r="D24" s="29">
        <f t="shared" si="4"/>
        <v>665</v>
      </c>
      <c r="E24" s="30">
        <v>10</v>
      </c>
      <c r="F24" s="31">
        <v>19</v>
      </c>
      <c r="G24" s="29">
        <f t="shared" si="5"/>
        <v>190</v>
      </c>
      <c r="H24" s="27">
        <f t="shared" si="2"/>
        <v>25</v>
      </c>
      <c r="I24" s="31">
        <v>19</v>
      </c>
      <c r="J24" s="29">
        <f t="shared" si="6"/>
        <v>475</v>
      </c>
    </row>
    <row r="25" spans="1:10" x14ac:dyDescent="0.25">
      <c r="A25" s="38" t="s">
        <v>37</v>
      </c>
      <c r="B25" s="27">
        <v>35</v>
      </c>
      <c r="C25" s="31">
        <v>21.5</v>
      </c>
      <c r="D25" s="29">
        <f t="shared" si="4"/>
        <v>752.5</v>
      </c>
      <c r="E25" s="30">
        <v>10</v>
      </c>
      <c r="F25" s="31">
        <v>21.5</v>
      </c>
      <c r="G25" s="29">
        <f t="shared" si="5"/>
        <v>215</v>
      </c>
      <c r="H25" s="27">
        <f t="shared" si="2"/>
        <v>25</v>
      </c>
      <c r="I25" s="31">
        <v>21.5</v>
      </c>
      <c r="J25" s="29">
        <f t="shared" si="6"/>
        <v>537.5</v>
      </c>
    </row>
    <row r="26" spans="1:10" x14ac:dyDescent="0.25">
      <c r="A26" s="33" t="s">
        <v>38</v>
      </c>
      <c r="B26" s="27">
        <v>35</v>
      </c>
      <c r="C26" s="31">
        <v>37</v>
      </c>
      <c r="D26" s="29">
        <f t="shared" si="4"/>
        <v>1295</v>
      </c>
      <c r="E26" s="30">
        <v>10</v>
      </c>
      <c r="F26" s="31">
        <v>37</v>
      </c>
      <c r="G26" s="29">
        <f t="shared" si="5"/>
        <v>370</v>
      </c>
      <c r="H26" s="27">
        <f t="shared" si="2"/>
        <v>25</v>
      </c>
      <c r="I26" s="31">
        <v>37</v>
      </c>
      <c r="J26" s="29">
        <f t="shared" si="6"/>
        <v>925</v>
      </c>
    </row>
    <row r="27" spans="1:10" x14ac:dyDescent="0.25">
      <c r="A27" s="33" t="s">
        <v>39</v>
      </c>
      <c r="B27" s="27">
        <v>35</v>
      </c>
      <c r="C27" s="31">
        <v>14</v>
      </c>
      <c r="D27" s="29">
        <f t="shared" si="4"/>
        <v>490</v>
      </c>
      <c r="E27" s="30">
        <v>10</v>
      </c>
      <c r="F27" s="31">
        <v>14</v>
      </c>
      <c r="G27" s="29">
        <f t="shared" si="5"/>
        <v>140</v>
      </c>
      <c r="H27" s="27">
        <f t="shared" si="2"/>
        <v>25</v>
      </c>
      <c r="I27" s="31">
        <v>14</v>
      </c>
      <c r="J27" s="29">
        <f t="shared" si="6"/>
        <v>350</v>
      </c>
    </row>
    <row r="28" spans="1:10" x14ac:dyDescent="0.25">
      <c r="A28" s="33" t="s">
        <v>40</v>
      </c>
      <c r="B28" s="27">
        <v>35</v>
      </c>
      <c r="C28" s="31">
        <v>33.5</v>
      </c>
      <c r="D28" s="29">
        <f t="shared" si="4"/>
        <v>1172.5</v>
      </c>
      <c r="E28" s="30">
        <v>10</v>
      </c>
      <c r="F28" s="31">
        <v>33.5</v>
      </c>
      <c r="G28" s="29">
        <f t="shared" si="5"/>
        <v>335</v>
      </c>
      <c r="H28" s="27">
        <f t="shared" si="2"/>
        <v>25</v>
      </c>
      <c r="I28" s="31">
        <v>33.5</v>
      </c>
      <c r="J28" s="29">
        <f t="shared" si="6"/>
        <v>837.5</v>
      </c>
    </row>
    <row r="29" spans="1:10" x14ac:dyDescent="0.25">
      <c r="A29" s="33" t="s">
        <v>41</v>
      </c>
      <c r="B29" s="27">
        <v>35</v>
      </c>
      <c r="C29" s="31">
        <v>19.2</v>
      </c>
      <c r="D29" s="29">
        <f t="shared" si="4"/>
        <v>672</v>
      </c>
      <c r="E29" s="30">
        <v>10</v>
      </c>
      <c r="F29" s="31">
        <v>19.2</v>
      </c>
      <c r="G29" s="29">
        <f t="shared" si="5"/>
        <v>192</v>
      </c>
      <c r="H29" s="27">
        <f t="shared" si="2"/>
        <v>25</v>
      </c>
      <c r="I29" s="31">
        <v>19.2</v>
      </c>
      <c r="J29" s="29">
        <f t="shared" si="6"/>
        <v>480</v>
      </c>
    </row>
    <row r="30" spans="1:10" x14ac:dyDescent="0.25">
      <c r="A30" s="33" t="s">
        <v>42</v>
      </c>
      <c r="B30" s="27">
        <v>35</v>
      </c>
      <c r="C30" s="31">
        <v>19</v>
      </c>
      <c r="D30" s="29">
        <f t="shared" si="4"/>
        <v>665</v>
      </c>
      <c r="E30" s="30">
        <v>10</v>
      </c>
      <c r="F30" s="31">
        <v>19</v>
      </c>
      <c r="G30" s="29">
        <f t="shared" si="5"/>
        <v>190</v>
      </c>
      <c r="H30" s="27">
        <f t="shared" si="2"/>
        <v>25</v>
      </c>
      <c r="I30" s="31">
        <v>19</v>
      </c>
      <c r="J30" s="29">
        <f t="shared" si="6"/>
        <v>475</v>
      </c>
    </row>
    <row r="31" spans="1:10" x14ac:dyDescent="0.25">
      <c r="A31" s="33" t="s">
        <v>43</v>
      </c>
      <c r="B31" s="27">
        <v>35</v>
      </c>
      <c r="C31" s="31">
        <v>19</v>
      </c>
      <c r="D31" s="29">
        <f t="shared" si="0"/>
        <v>665</v>
      </c>
      <c r="E31" s="30">
        <v>10</v>
      </c>
      <c r="F31" s="31">
        <v>19</v>
      </c>
      <c r="G31" s="29">
        <f t="shared" si="1"/>
        <v>190</v>
      </c>
      <c r="H31" s="27">
        <f t="shared" si="2"/>
        <v>25</v>
      </c>
      <c r="I31" s="31">
        <v>19</v>
      </c>
      <c r="J31" s="29">
        <f t="shared" si="3"/>
        <v>475</v>
      </c>
    </row>
    <row r="32" spans="1:10" x14ac:dyDescent="0.25">
      <c r="A32" s="33" t="s">
        <v>44</v>
      </c>
      <c r="B32" s="27">
        <v>35</v>
      </c>
      <c r="C32" s="31">
        <v>19</v>
      </c>
      <c r="D32" s="29">
        <f t="shared" si="0"/>
        <v>665</v>
      </c>
      <c r="E32" s="30">
        <v>10</v>
      </c>
      <c r="F32" s="31">
        <v>19</v>
      </c>
      <c r="G32" s="29">
        <f t="shared" si="1"/>
        <v>190</v>
      </c>
      <c r="H32" s="27">
        <f t="shared" si="2"/>
        <v>25</v>
      </c>
      <c r="I32" s="31">
        <v>19</v>
      </c>
      <c r="J32" s="29">
        <f t="shared" si="3"/>
        <v>475</v>
      </c>
    </row>
    <row r="33" spans="1:10" x14ac:dyDescent="0.25">
      <c r="A33" s="33" t="s">
        <v>45</v>
      </c>
      <c r="B33" s="27">
        <v>35</v>
      </c>
      <c r="C33" s="31">
        <v>25.5</v>
      </c>
      <c r="D33" s="29">
        <f t="shared" si="0"/>
        <v>892.5</v>
      </c>
      <c r="E33" s="30">
        <v>10</v>
      </c>
      <c r="F33" s="31">
        <v>25.5</v>
      </c>
      <c r="G33" s="29">
        <f t="shared" si="1"/>
        <v>255</v>
      </c>
      <c r="H33" s="27">
        <f t="shared" si="2"/>
        <v>25</v>
      </c>
      <c r="I33" s="31">
        <v>25.5</v>
      </c>
      <c r="J33" s="29">
        <f t="shared" si="3"/>
        <v>637.5</v>
      </c>
    </row>
    <row r="34" spans="1:10" x14ac:dyDescent="0.25">
      <c r="A34" s="33" t="s">
        <v>46</v>
      </c>
      <c r="B34" s="27">
        <v>35</v>
      </c>
      <c r="C34" s="31">
        <v>29</v>
      </c>
      <c r="D34" s="29">
        <f t="shared" si="0"/>
        <v>1015</v>
      </c>
      <c r="E34" s="30">
        <v>10</v>
      </c>
      <c r="F34" s="31">
        <v>29</v>
      </c>
      <c r="G34" s="29">
        <f t="shared" si="1"/>
        <v>290</v>
      </c>
      <c r="H34" s="27">
        <f t="shared" si="2"/>
        <v>25</v>
      </c>
      <c r="I34" s="31">
        <v>29</v>
      </c>
      <c r="J34" s="29">
        <f t="shared" si="3"/>
        <v>725</v>
      </c>
    </row>
    <row r="35" spans="1:10" x14ac:dyDescent="0.25">
      <c r="A35" s="33" t="s">
        <v>47</v>
      </c>
      <c r="B35" s="27">
        <v>35</v>
      </c>
      <c r="C35" s="7">
        <v>18.75</v>
      </c>
      <c r="D35" s="29">
        <f t="shared" si="0"/>
        <v>656.25</v>
      </c>
      <c r="E35" s="30">
        <v>10</v>
      </c>
      <c r="F35" s="7">
        <v>18.75</v>
      </c>
      <c r="G35" s="29">
        <f t="shared" si="1"/>
        <v>187.5</v>
      </c>
      <c r="H35" s="27">
        <f t="shared" si="2"/>
        <v>25</v>
      </c>
      <c r="I35" s="7">
        <v>18.75</v>
      </c>
      <c r="J35" s="29">
        <f t="shared" si="3"/>
        <v>468.75</v>
      </c>
    </row>
    <row r="36" spans="1:10" x14ac:dyDescent="0.25">
      <c r="A36" s="33" t="s">
        <v>48</v>
      </c>
      <c r="B36" s="27">
        <v>35</v>
      </c>
      <c r="C36" s="7">
        <v>18.75</v>
      </c>
      <c r="D36" s="29">
        <f t="shared" si="0"/>
        <v>656.25</v>
      </c>
      <c r="E36" s="30">
        <v>10</v>
      </c>
      <c r="F36" s="7">
        <v>18.75</v>
      </c>
      <c r="G36" s="29">
        <f t="shared" si="1"/>
        <v>187.5</v>
      </c>
      <c r="H36" s="27">
        <f t="shared" si="2"/>
        <v>25</v>
      </c>
      <c r="I36" s="7">
        <v>18.75</v>
      </c>
      <c r="J36" s="29">
        <f t="shared" si="3"/>
        <v>468.75</v>
      </c>
    </row>
    <row r="37" spans="1:10" x14ac:dyDescent="0.25">
      <c r="A37" s="33" t="s">
        <v>49</v>
      </c>
      <c r="B37" s="27">
        <v>35</v>
      </c>
      <c r="C37" s="7">
        <v>18.75</v>
      </c>
      <c r="D37" s="29">
        <f t="shared" si="0"/>
        <v>656.25</v>
      </c>
      <c r="E37" s="30">
        <v>10</v>
      </c>
      <c r="F37" s="7">
        <v>18.75</v>
      </c>
      <c r="G37" s="29">
        <f t="shared" si="1"/>
        <v>187.5</v>
      </c>
      <c r="H37" s="27">
        <f t="shared" si="2"/>
        <v>25</v>
      </c>
      <c r="I37" s="7">
        <v>18.75</v>
      </c>
      <c r="J37" s="29">
        <f t="shared" si="3"/>
        <v>468.75</v>
      </c>
    </row>
    <row r="38" spans="1:10" x14ac:dyDescent="0.25">
      <c r="A38" s="38" t="s">
        <v>50</v>
      </c>
      <c r="B38" s="27">
        <v>35</v>
      </c>
      <c r="C38" s="7">
        <v>25</v>
      </c>
      <c r="D38" s="29">
        <f t="shared" si="0"/>
        <v>875</v>
      </c>
      <c r="E38" s="30">
        <v>10</v>
      </c>
      <c r="F38" s="7">
        <v>25</v>
      </c>
      <c r="G38" s="29">
        <f t="shared" si="1"/>
        <v>250</v>
      </c>
      <c r="H38" s="27">
        <f t="shared" si="2"/>
        <v>25</v>
      </c>
      <c r="I38" s="7">
        <v>25</v>
      </c>
      <c r="J38" s="29">
        <f t="shared" si="3"/>
        <v>625</v>
      </c>
    </row>
    <row r="39" spans="1:10" x14ac:dyDescent="0.25">
      <c r="A39" s="40" t="s">
        <v>51</v>
      </c>
      <c r="B39" s="27">
        <v>35</v>
      </c>
      <c r="C39" s="39">
        <v>15</v>
      </c>
      <c r="D39" s="29">
        <f t="shared" si="0"/>
        <v>525</v>
      </c>
      <c r="E39" s="30">
        <v>10</v>
      </c>
      <c r="F39" s="39">
        <v>15</v>
      </c>
      <c r="G39" s="29">
        <f t="shared" si="1"/>
        <v>150</v>
      </c>
      <c r="H39" s="27">
        <f t="shared" si="2"/>
        <v>25</v>
      </c>
      <c r="I39" s="39">
        <v>15</v>
      </c>
      <c r="J39" s="29">
        <f t="shared" si="3"/>
        <v>375</v>
      </c>
    </row>
    <row r="40" spans="1:10" x14ac:dyDescent="0.25">
      <c r="A40" s="33" t="s">
        <v>52</v>
      </c>
      <c r="B40" s="27">
        <v>35</v>
      </c>
      <c r="C40" s="7">
        <v>43</v>
      </c>
      <c r="D40" s="29">
        <f t="shared" si="0"/>
        <v>1505</v>
      </c>
      <c r="E40" s="30">
        <v>10</v>
      </c>
      <c r="F40" s="7">
        <v>43</v>
      </c>
      <c r="G40" s="29">
        <f t="shared" si="1"/>
        <v>430</v>
      </c>
      <c r="H40" s="27">
        <f t="shared" si="2"/>
        <v>25</v>
      </c>
      <c r="I40" s="7">
        <v>43</v>
      </c>
      <c r="J40" s="29">
        <f t="shared" si="3"/>
        <v>1075</v>
      </c>
    </row>
    <row r="41" spans="1:10" x14ac:dyDescent="0.25">
      <c r="A41" s="35" t="s">
        <v>53</v>
      </c>
      <c r="B41" s="27">
        <v>35</v>
      </c>
      <c r="C41" s="7">
        <v>20.25</v>
      </c>
      <c r="D41" s="29">
        <f t="shared" si="0"/>
        <v>708.75</v>
      </c>
      <c r="E41" s="30">
        <v>10</v>
      </c>
      <c r="F41" s="7">
        <v>20.25</v>
      </c>
      <c r="G41" s="29">
        <f t="shared" si="1"/>
        <v>202.5</v>
      </c>
      <c r="H41" s="27">
        <f t="shared" si="2"/>
        <v>25</v>
      </c>
      <c r="I41" s="7">
        <v>20.25</v>
      </c>
      <c r="J41" s="29">
        <f t="shared" si="3"/>
        <v>506.25</v>
      </c>
    </row>
    <row r="42" spans="1:10" x14ac:dyDescent="0.25">
      <c r="A42" s="41" t="s">
        <v>54</v>
      </c>
      <c r="B42" s="27">
        <v>35</v>
      </c>
      <c r="C42" s="42">
        <v>85</v>
      </c>
      <c r="D42" s="29">
        <f t="shared" si="0"/>
        <v>2975</v>
      </c>
      <c r="E42" s="30">
        <v>10</v>
      </c>
      <c r="F42" s="42">
        <v>85</v>
      </c>
      <c r="G42" s="29">
        <f t="shared" si="1"/>
        <v>850</v>
      </c>
      <c r="H42" s="27">
        <f t="shared" si="2"/>
        <v>25</v>
      </c>
      <c r="I42" s="42">
        <v>85</v>
      </c>
      <c r="J42" s="29">
        <f t="shared" si="3"/>
        <v>2125</v>
      </c>
    </row>
    <row r="43" spans="1:10" x14ac:dyDescent="0.25">
      <c r="A43" s="37" t="s">
        <v>55</v>
      </c>
      <c r="B43" s="27">
        <v>35</v>
      </c>
      <c r="C43" s="36">
        <v>9.5</v>
      </c>
      <c r="D43" s="29">
        <f t="shared" si="0"/>
        <v>332.5</v>
      </c>
      <c r="E43" s="30">
        <v>10</v>
      </c>
      <c r="F43" s="36">
        <v>9.5</v>
      </c>
      <c r="G43" s="29">
        <f t="shared" si="1"/>
        <v>95</v>
      </c>
      <c r="H43" s="27">
        <f t="shared" si="2"/>
        <v>25</v>
      </c>
      <c r="I43" s="36">
        <v>9.5</v>
      </c>
      <c r="J43" s="29">
        <f t="shared" si="3"/>
        <v>237.5</v>
      </c>
    </row>
    <row r="44" spans="1:10" x14ac:dyDescent="0.25">
      <c r="A44" s="37" t="s">
        <v>56</v>
      </c>
      <c r="B44" s="27">
        <v>35</v>
      </c>
      <c r="C44" s="36">
        <v>19</v>
      </c>
      <c r="D44" s="29">
        <f t="shared" si="0"/>
        <v>665</v>
      </c>
      <c r="E44" s="30">
        <v>10</v>
      </c>
      <c r="F44" s="36">
        <v>19</v>
      </c>
      <c r="G44" s="29">
        <f t="shared" si="1"/>
        <v>190</v>
      </c>
      <c r="H44" s="27">
        <f t="shared" si="2"/>
        <v>25</v>
      </c>
      <c r="I44" s="36">
        <v>19</v>
      </c>
      <c r="J44" s="29">
        <f t="shared" si="3"/>
        <v>475</v>
      </c>
    </row>
    <row r="45" spans="1:10" x14ac:dyDescent="0.25">
      <c r="A45" s="33" t="s">
        <v>57</v>
      </c>
      <c r="B45" s="27">
        <v>35</v>
      </c>
      <c r="C45" s="31">
        <v>18.5</v>
      </c>
      <c r="D45" s="29">
        <f t="shared" si="0"/>
        <v>647.5</v>
      </c>
      <c r="E45" s="30">
        <v>10</v>
      </c>
      <c r="F45" s="31">
        <v>18.5</v>
      </c>
      <c r="G45" s="29">
        <f t="shared" si="1"/>
        <v>185</v>
      </c>
      <c r="H45" s="27">
        <f t="shared" si="2"/>
        <v>25</v>
      </c>
      <c r="I45" s="31">
        <v>18.5</v>
      </c>
      <c r="J45" s="29">
        <f t="shared" si="3"/>
        <v>462.5</v>
      </c>
    </row>
    <row r="46" spans="1:10" x14ac:dyDescent="0.25">
      <c r="A46" s="33" t="s">
        <v>58</v>
      </c>
      <c r="B46" s="27">
        <v>35</v>
      </c>
      <c r="C46" s="31">
        <v>9</v>
      </c>
      <c r="D46" s="29">
        <f t="shared" si="0"/>
        <v>315</v>
      </c>
      <c r="E46" s="30">
        <v>10</v>
      </c>
      <c r="F46" s="31">
        <v>9</v>
      </c>
      <c r="G46" s="29">
        <f t="shared" si="1"/>
        <v>90</v>
      </c>
      <c r="H46" s="27">
        <f t="shared" si="2"/>
        <v>25</v>
      </c>
      <c r="I46" s="31">
        <v>9</v>
      </c>
      <c r="J46" s="29">
        <f t="shared" si="3"/>
        <v>225</v>
      </c>
    </row>
    <row r="47" spans="1:10" x14ac:dyDescent="0.25">
      <c r="A47" s="33" t="s">
        <v>59</v>
      </c>
      <c r="B47" s="27">
        <v>35</v>
      </c>
      <c r="C47" s="31">
        <v>9</v>
      </c>
      <c r="D47" s="29">
        <f t="shared" si="0"/>
        <v>315</v>
      </c>
      <c r="E47" s="30">
        <v>10</v>
      </c>
      <c r="F47" s="31">
        <v>9</v>
      </c>
      <c r="G47" s="29">
        <f t="shared" si="1"/>
        <v>90</v>
      </c>
      <c r="H47" s="27">
        <f t="shared" si="2"/>
        <v>25</v>
      </c>
      <c r="I47" s="31">
        <v>9</v>
      </c>
      <c r="J47" s="29">
        <f t="shared" si="3"/>
        <v>225</v>
      </c>
    </row>
    <row r="48" spans="1:10" x14ac:dyDescent="0.25">
      <c r="A48" s="33" t="s">
        <v>60</v>
      </c>
      <c r="B48" s="27">
        <v>35</v>
      </c>
      <c r="C48" s="31">
        <v>17.5</v>
      </c>
      <c r="D48" s="29">
        <f t="shared" si="0"/>
        <v>612.5</v>
      </c>
      <c r="E48" s="30">
        <v>10</v>
      </c>
      <c r="F48" s="31">
        <v>17.5</v>
      </c>
      <c r="G48" s="29">
        <f t="shared" si="1"/>
        <v>175</v>
      </c>
      <c r="H48" s="27">
        <f t="shared" si="2"/>
        <v>25</v>
      </c>
      <c r="I48" s="31">
        <v>17.5</v>
      </c>
      <c r="J48" s="29">
        <f t="shared" si="3"/>
        <v>437.5</v>
      </c>
    </row>
    <row r="49" spans="1:10" x14ac:dyDescent="0.25">
      <c r="A49" s="33" t="s">
        <v>61</v>
      </c>
      <c r="B49" s="27">
        <v>35</v>
      </c>
      <c r="C49" s="44">
        <v>9</v>
      </c>
      <c r="D49" s="29">
        <f t="shared" si="0"/>
        <v>315</v>
      </c>
      <c r="E49" s="30">
        <v>10</v>
      </c>
      <c r="F49" s="44">
        <v>9</v>
      </c>
      <c r="G49" s="29">
        <f t="shared" si="1"/>
        <v>90</v>
      </c>
      <c r="H49" s="27">
        <f t="shared" si="2"/>
        <v>25</v>
      </c>
      <c r="I49" s="44">
        <v>9</v>
      </c>
      <c r="J49" s="29">
        <f t="shared" si="3"/>
        <v>225</v>
      </c>
    </row>
    <row r="50" spans="1:10" x14ac:dyDescent="0.25">
      <c r="A50" s="33" t="s">
        <v>62</v>
      </c>
      <c r="B50" s="27">
        <v>35</v>
      </c>
      <c r="C50" s="44">
        <v>40</v>
      </c>
      <c r="D50" s="29">
        <f t="shared" si="0"/>
        <v>1400</v>
      </c>
      <c r="E50" s="30">
        <v>10</v>
      </c>
      <c r="F50" s="44">
        <v>40</v>
      </c>
      <c r="G50" s="29">
        <f t="shared" si="1"/>
        <v>400</v>
      </c>
      <c r="H50" s="27">
        <f t="shared" si="2"/>
        <v>25</v>
      </c>
      <c r="I50" s="44">
        <v>40</v>
      </c>
      <c r="J50" s="29">
        <f t="shared" si="3"/>
        <v>1000</v>
      </c>
    </row>
    <row r="51" spans="1:10" x14ac:dyDescent="0.25">
      <c r="A51" s="33" t="s">
        <v>63</v>
      </c>
      <c r="B51" s="27">
        <v>35</v>
      </c>
      <c r="C51" s="44">
        <v>16.670000000000002</v>
      </c>
      <c r="D51" s="29">
        <f t="shared" si="0"/>
        <v>583.45000000000005</v>
      </c>
      <c r="E51" s="30">
        <v>10</v>
      </c>
      <c r="F51" s="44">
        <v>16.670000000000002</v>
      </c>
      <c r="G51" s="29">
        <f t="shared" si="1"/>
        <v>166.70000000000002</v>
      </c>
      <c r="H51" s="27">
        <f t="shared" si="2"/>
        <v>25</v>
      </c>
      <c r="I51" s="44">
        <v>16.670000000000002</v>
      </c>
      <c r="J51" s="29">
        <f t="shared" si="3"/>
        <v>416.75000000000006</v>
      </c>
    </row>
    <row r="52" spans="1:10" x14ac:dyDescent="0.25">
      <c r="A52" s="33" t="s">
        <v>64</v>
      </c>
      <c r="B52" s="27">
        <v>35</v>
      </c>
      <c r="C52" s="44">
        <v>9.1999999999999993</v>
      </c>
      <c r="D52" s="29">
        <f t="shared" si="0"/>
        <v>322</v>
      </c>
      <c r="E52" s="30">
        <v>10</v>
      </c>
      <c r="F52" s="44">
        <v>9.1999999999999993</v>
      </c>
      <c r="G52" s="29">
        <f t="shared" si="1"/>
        <v>92</v>
      </c>
      <c r="H52" s="27">
        <f t="shared" si="2"/>
        <v>25</v>
      </c>
      <c r="I52" s="44">
        <v>9.1999999999999993</v>
      </c>
      <c r="J52" s="29">
        <f t="shared" si="3"/>
        <v>229.99999999999997</v>
      </c>
    </row>
    <row r="53" spans="1:10" x14ac:dyDescent="0.25">
      <c r="A53" s="33" t="s">
        <v>65</v>
      </c>
      <c r="B53" s="27">
        <v>35</v>
      </c>
      <c r="C53" s="44">
        <v>18</v>
      </c>
      <c r="D53" s="29">
        <f t="shared" si="0"/>
        <v>630</v>
      </c>
      <c r="E53" s="30">
        <v>10</v>
      </c>
      <c r="F53" s="44">
        <v>18</v>
      </c>
      <c r="G53" s="29">
        <f t="shared" si="1"/>
        <v>180</v>
      </c>
      <c r="H53" s="27">
        <f t="shared" si="2"/>
        <v>25</v>
      </c>
      <c r="I53" s="44">
        <v>18</v>
      </c>
      <c r="J53" s="29">
        <f t="shared" si="3"/>
        <v>450</v>
      </c>
    </row>
    <row r="54" spans="1:10" x14ac:dyDescent="0.25">
      <c r="A54" s="33" t="s">
        <v>66</v>
      </c>
      <c r="B54" s="27">
        <v>35</v>
      </c>
      <c r="C54" s="44">
        <v>9.5</v>
      </c>
      <c r="D54" s="29">
        <f t="shared" si="0"/>
        <v>332.5</v>
      </c>
      <c r="E54" s="30">
        <v>10</v>
      </c>
      <c r="F54" s="44">
        <v>9.5</v>
      </c>
      <c r="G54" s="29">
        <f t="shared" si="1"/>
        <v>95</v>
      </c>
      <c r="H54" s="27">
        <f t="shared" si="2"/>
        <v>25</v>
      </c>
      <c r="I54" s="44">
        <v>9.5</v>
      </c>
      <c r="J54" s="29">
        <f t="shared" si="3"/>
        <v>237.5</v>
      </c>
    </row>
    <row r="55" spans="1:10" x14ac:dyDescent="0.25">
      <c r="A55" s="33" t="s">
        <v>67</v>
      </c>
      <c r="B55" s="27">
        <v>35</v>
      </c>
      <c r="C55" s="44">
        <v>4.42</v>
      </c>
      <c r="D55" s="29">
        <f t="shared" si="0"/>
        <v>154.69999999999999</v>
      </c>
      <c r="E55" s="30">
        <v>10</v>
      </c>
      <c r="F55" s="44">
        <v>4.42</v>
      </c>
      <c r="G55" s="29">
        <f t="shared" si="1"/>
        <v>44.2</v>
      </c>
      <c r="H55" s="27">
        <f t="shared" si="2"/>
        <v>25</v>
      </c>
      <c r="I55" s="44">
        <v>4.42</v>
      </c>
      <c r="J55" s="29">
        <f t="shared" si="3"/>
        <v>110.5</v>
      </c>
    </row>
    <row r="56" spans="1:10" x14ac:dyDescent="0.25">
      <c r="A56" s="33" t="s">
        <v>68</v>
      </c>
      <c r="B56" s="27">
        <v>35</v>
      </c>
      <c r="C56" s="44">
        <v>18</v>
      </c>
      <c r="D56" s="29">
        <f t="shared" si="0"/>
        <v>630</v>
      </c>
      <c r="E56" s="30">
        <v>10</v>
      </c>
      <c r="F56" s="44">
        <v>18</v>
      </c>
      <c r="G56" s="29">
        <f t="shared" si="1"/>
        <v>180</v>
      </c>
      <c r="H56" s="27">
        <f t="shared" si="2"/>
        <v>25</v>
      </c>
      <c r="I56" s="44">
        <v>18</v>
      </c>
      <c r="J56" s="29">
        <f t="shared" si="3"/>
        <v>450</v>
      </c>
    </row>
    <row r="57" spans="1:10" x14ac:dyDescent="0.25">
      <c r="A57" s="37" t="s">
        <v>69</v>
      </c>
      <c r="B57" s="27">
        <v>35</v>
      </c>
      <c r="C57" s="36">
        <v>9.25</v>
      </c>
      <c r="D57" s="29">
        <f>B57*C57</f>
        <v>323.75</v>
      </c>
      <c r="E57" s="30">
        <v>10</v>
      </c>
      <c r="F57" s="36">
        <v>9.25</v>
      </c>
      <c r="G57" s="29">
        <f>E57*F57</f>
        <v>92.5</v>
      </c>
      <c r="H57" s="27">
        <f t="shared" si="2"/>
        <v>25</v>
      </c>
      <c r="I57" s="36">
        <v>9.25</v>
      </c>
      <c r="J57" s="29">
        <f>H57*I57</f>
        <v>231.25</v>
      </c>
    </row>
    <row r="58" spans="1:10" x14ac:dyDescent="0.25">
      <c r="A58" s="33" t="s">
        <v>70</v>
      </c>
      <c r="B58" s="27">
        <v>35</v>
      </c>
      <c r="C58" s="31">
        <v>27</v>
      </c>
      <c r="D58" s="29">
        <f t="shared" si="0"/>
        <v>945</v>
      </c>
      <c r="E58" s="30">
        <v>10</v>
      </c>
      <c r="F58" s="31">
        <v>27</v>
      </c>
      <c r="G58" s="29">
        <f t="shared" si="1"/>
        <v>270</v>
      </c>
      <c r="H58" s="27">
        <f t="shared" si="2"/>
        <v>25</v>
      </c>
      <c r="I58" s="31">
        <v>27</v>
      </c>
      <c r="J58" s="29">
        <f t="shared" si="3"/>
        <v>675</v>
      </c>
    </row>
    <row r="59" spans="1:10" x14ac:dyDescent="0.25">
      <c r="A59" s="33" t="s">
        <v>71</v>
      </c>
      <c r="B59" s="27">
        <v>35</v>
      </c>
      <c r="C59" s="44">
        <v>47</v>
      </c>
      <c r="D59" s="29">
        <f t="shared" si="0"/>
        <v>1645</v>
      </c>
      <c r="E59" s="30">
        <v>10</v>
      </c>
      <c r="F59" s="44">
        <v>47</v>
      </c>
      <c r="G59" s="29">
        <f t="shared" si="1"/>
        <v>470</v>
      </c>
      <c r="H59" s="27">
        <f t="shared" si="2"/>
        <v>25</v>
      </c>
      <c r="I59" s="44">
        <v>47</v>
      </c>
      <c r="J59" s="29">
        <f t="shared" si="3"/>
        <v>1175</v>
      </c>
    </row>
    <row r="60" spans="1:10" x14ac:dyDescent="0.25">
      <c r="A60" s="33" t="s">
        <v>72</v>
      </c>
      <c r="B60" s="27">
        <v>35</v>
      </c>
      <c r="C60" s="44">
        <v>27</v>
      </c>
      <c r="D60" s="29">
        <f t="shared" si="0"/>
        <v>945</v>
      </c>
      <c r="E60" s="30">
        <v>10</v>
      </c>
      <c r="F60" s="44">
        <v>27</v>
      </c>
      <c r="G60" s="29">
        <f t="shared" si="1"/>
        <v>270</v>
      </c>
      <c r="H60" s="27">
        <f t="shared" si="2"/>
        <v>25</v>
      </c>
      <c r="I60" s="44">
        <v>27</v>
      </c>
      <c r="J60" s="29">
        <f t="shared" si="3"/>
        <v>675</v>
      </c>
    </row>
    <row r="61" spans="1:10" x14ac:dyDescent="0.25">
      <c r="A61" s="33" t="s">
        <v>73</v>
      </c>
      <c r="B61" s="27">
        <v>35</v>
      </c>
      <c r="C61" s="31">
        <v>18.5</v>
      </c>
      <c r="D61" s="29">
        <f t="shared" si="0"/>
        <v>647.5</v>
      </c>
      <c r="E61" s="30">
        <v>10</v>
      </c>
      <c r="F61" s="31">
        <v>18.5</v>
      </c>
      <c r="G61" s="29">
        <f t="shared" si="1"/>
        <v>185</v>
      </c>
      <c r="H61" s="27">
        <f t="shared" si="2"/>
        <v>25</v>
      </c>
      <c r="I61" s="31">
        <v>18.5</v>
      </c>
      <c r="J61" s="29">
        <f t="shared" si="3"/>
        <v>462.5</v>
      </c>
    </row>
    <row r="62" spans="1:10" x14ac:dyDescent="0.25">
      <c r="A62" s="33" t="s">
        <v>73</v>
      </c>
      <c r="B62" s="27">
        <v>35</v>
      </c>
      <c r="C62" s="31">
        <v>18</v>
      </c>
      <c r="D62" s="29">
        <f t="shared" si="0"/>
        <v>630</v>
      </c>
      <c r="E62" s="30">
        <v>10</v>
      </c>
      <c r="F62" s="31">
        <v>18</v>
      </c>
      <c r="G62" s="29">
        <f t="shared" si="1"/>
        <v>180</v>
      </c>
      <c r="H62" s="27">
        <f t="shared" si="2"/>
        <v>25</v>
      </c>
      <c r="I62" s="31">
        <v>18</v>
      </c>
      <c r="J62" s="29">
        <f t="shared" si="3"/>
        <v>450</v>
      </c>
    </row>
    <row r="63" spans="1:10" x14ac:dyDescent="0.25">
      <c r="A63" s="45" t="s">
        <v>74</v>
      </c>
      <c r="B63" s="27">
        <v>35</v>
      </c>
      <c r="C63" s="44">
        <v>9</v>
      </c>
      <c r="D63" s="29">
        <f t="shared" si="0"/>
        <v>315</v>
      </c>
      <c r="E63" s="30">
        <v>10</v>
      </c>
      <c r="F63" s="44">
        <v>9</v>
      </c>
      <c r="G63" s="29">
        <f t="shared" si="1"/>
        <v>90</v>
      </c>
      <c r="H63" s="27">
        <f t="shared" si="2"/>
        <v>25</v>
      </c>
      <c r="I63" s="44">
        <v>9</v>
      </c>
      <c r="J63" s="29">
        <f t="shared" si="3"/>
        <v>225</v>
      </c>
    </row>
    <row r="64" spans="1:10" x14ac:dyDescent="0.25">
      <c r="A64" s="33" t="s">
        <v>75</v>
      </c>
      <c r="B64" s="27">
        <v>35</v>
      </c>
      <c r="C64" s="31">
        <v>74</v>
      </c>
      <c r="D64" s="29">
        <f t="shared" si="0"/>
        <v>2590</v>
      </c>
      <c r="E64" s="30">
        <v>10</v>
      </c>
      <c r="F64" s="31">
        <v>74</v>
      </c>
      <c r="G64" s="29">
        <f t="shared" si="1"/>
        <v>740</v>
      </c>
      <c r="H64" s="27">
        <f t="shared" si="2"/>
        <v>25</v>
      </c>
      <c r="I64" s="31">
        <v>74</v>
      </c>
      <c r="J64" s="29">
        <f t="shared" si="3"/>
        <v>1850</v>
      </c>
    </row>
    <row r="65" spans="1:11" x14ac:dyDescent="0.25">
      <c r="A65" s="33" t="s">
        <v>76</v>
      </c>
      <c r="B65" s="27">
        <v>35</v>
      </c>
      <c r="C65" s="31">
        <v>15.85</v>
      </c>
      <c r="D65" s="29">
        <f t="shared" si="0"/>
        <v>554.75</v>
      </c>
      <c r="E65" s="30">
        <v>10</v>
      </c>
      <c r="F65" s="31">
        <v>15.85</v>
      </c>
      <c r="G65" s="29">
        <f t="shared" si="1"/>
        <v>158.5</v>
      </c>
      <c r="H65" s="27">
        <f t="shared" si="2"/>
        <v>25</v>
      </c>
      <c r="I65" s="31">
        <v>15.85</v>
      </c>
      <c r="J65" s="29">
        <f t="shared" si="3"/>
        <v>396.25</v>
      </c>
    </row>
    <row r="66" spans="1:11" x14ac:dyDescent="0.25">
      <c r="A66" s="33" t="s">
        <v>77</v>
      </c>
      <c r="B66" s="27">
        <v>35</v>
      </c>
      <c r="C66" s="31">
        <v>8.5</v>
      </c>
      <c r="D66" s="29">
        <f t="shared" si="0"/>
        <v>297.5</v>
      </c>
      <c r="E66" s="30">
        <v>10</v>
      </c>
      <c r="F66" s="31">
        <v>8.5</v>
      </c>
      <c r="G66" s="29">
        <f t="shared" si="1"/>
        <v>85</v>
      </c>
      <c r="H66" s="27">
        <f t="shared" si="2"/>
        <v>25</v>
      </c>
      <c r="I66" s="31">
        <v>8.5</v>
      </c>
      <c r="J66" s="29">
        <f t="shared" si="3"/>
        <v>212.5</v>
      </c>
    </row>
    <row r="67" spans="1:11" x14ac:dyDescent="0.25">
      <c r="A67" s="33" t="s">
        <v>78</v>
      </c>
      <c r="B67" s="27">
        <v>35</v>
      </c>
      <c r="C67" s="31">
        <v>9.3800000000000008</v>
      </c>
      <c r="D67" s="29">
        <f t="shared" si="0"/>
        <v>328.3</v>
      </c>
      <c r="E67" s="30">
        <v>10</v>
      </c>
      <c r="F67" s="31">
        <v>9.3800000000000008</v>
      </c>
      <c r="G67" s="29">
        <f t="shared" si="1"/>
        <v>93.800000000000011</v>
      </c>
      <c r="H67" s="27">
        <f t="shared" si="2"/>
        <v>25</v>
      </c>
      <c r="I67" s="31">
        <v>9.3800000000000008</v>
      </c>
      <c r="J67" s="29">
        <f t="shared" si="3"/>
        <v>234.50000000000003</v>
      </c>
    </row>
    <row r="68" spans="1:11" x14ac:dyDescent="0.25">
      <c r="A68" s="33" t="s">
        <v>79</v>
      </c>
      <c r="B68" s="27">
        <v>35</v>
      </c>
      <c r="C68" s="31">
        <v>9</v>
      </c>
      <c r="D68" s="29">
        <f t="shared" si="0"/>
        <v>315</v>
      </c>
      <c r="E68" s="30">
        <v>10</v>
      </c>
      <c r="F68" s="31">
        <v>9</v>
      </c>
      <c r="G68" s="29">
        <f t="shared" si="1"/>
        <v>90</v>
      </c>
      <c r="H68" s="27">
        <f t="shared" si="2"/>
        <v>25</v>
      </c>
      <c r="I68" s="31">
        <v>9</v>
      </c>
      <c r="J68" s="29">
        <f t="shared" si="3"/>
        <v>225</v>
      </c>
    </row>
    <row r="69" spans="1:11" x14ac:dyDescent="0.25">
      <c r="A69" s="33" t="s">
        <v>80</v>
      </c>
      <c r="B69" s="27">
        <v>35</v>
      </c>
      <c r="C69" s="31">
        <v>63</v>
      </c>
      <c r="D69" s="29">
        <f t="shared" si="0"/>
        <v>2205</v>
      </c>
      <c r="E69" s="30">
        <v>10</v>
      </c>
      <c r="F69" s="31">
        <v>63</v>
      </c>
      <c r="G69" s="29">
        <f t="shared" si="1"/>
        <v>630</v>
      </c>
      <c r="H69" s="27">
        <f t="shared" si="2"/>
        <v>25</v>
      </c>
      <c r="I69" s="31">
        <v>63</v>
      </c>
      <c r="J69" s="29">
        <f t="shared" si="3"/>
        <v>1575</v>
      </c>
    </row>
    <row r="70" spans="1:11" x14ac:dyDescent="0.25">
      <c r="A70" s="33" t="s">
        <v>81</v>
      </c>
      <c r="B70" s="27">
        <v>35</v>
      </c>
      <c r="C70" s="31">
        <v>90</v>
      </c>
      <c r="D70" s="29">
        <f t="shared" si="0"/>
        <v>3150</v>
      </c>
      <c r="E70" s="30">
        <v>10</v>
      </c>
      <c r="F70" s="31">
        <v>90</v>
      </c>
      <c r="G70" s="29">
        <f t="shared" si="1"/>
        <v>900</v>
      </c>
      <c r="H70" s="27">
        <f t="shared" si="2"/>
        <v>25</v>
      </c>
      <c r="I70" s="31">
        <v>90</v>
      </c>
      <c r="J70" s="29">
        <f t="shared" si="3"/>
        <v>2250</v>
      </c>
    </row>
    <row r="71" spans="1:11" x14ac:dyDescent="0.25">
      <c r="A71" s="33" t="s">
        <v>82</v>
      </c>
      <c r="B71" s="27">
        <v>35</v>
      </c>
      <c r="C71" s="7">
        <v>120</v>
      </c>
      <c r="D71" s="29">
        <f t="shared" si="0"/>
        <v>4200</v>
      </c>
      <c r="E71" s="30">
        <v>10</v>
      </c>
      <c r="F71" s="7">
        <v>120</v>
      </c>
      <c r="G71" s="29">
        <f t="shared" si="1"/>
        <v>1200</v>
      </c>
      <c r="H71" s="27">
        <f t="shared" ref="H71:H102" si="7">B71-E71</f>
        <v>25</v>
      </c>
      <c r="I71" s="7">
        <v>120</v>
      </c>
      <c r="J71" s="29">
        <f t="shared" si="3"/>
        <v>3000</v>
      </c>
    </row>
    <row r="72" spans="1:11" x14ac:dyDescent="0.25">
      <c r="A72" s="33" t="s">
        <v>83</v>
      </c>
      <c r="B72" s="27">
        <v>35</v>
      </c>
      <c r="C72" s="7">
        <v>12</v>
      </c>
      <c r="D72" s="29">
        <f t="shared" si="0"/>
        <v>420</v>
      </c>
      <c r="E72" s="30">
        <v>10</v>
      </c>
      <c r="F72" s="7">
        <v>12</v>
      </c>
      <c r="G72" s="29">
        <f t="shared" si="1"/>
        <v>120</v>
      </c>
      <c r="H72" s="27">
        <f t="shared" si="7"/>
        <v>25</v>
      </c>
      <c r="I72" s="7">
        <v>12</v>
      </c>
      <c r="J72" s="29">
        <f t="shared" si="3"/>
        <v>300</v>
      </c>
    </row>
    <row r="73" spans="1:11" x14ac:dyDescent="0.25">
      <c r="A73" s="33" t="s">
        <v>84</v>
      </c>
      <c r="B73" s="27">
        <v>35</v>
      </c>
      <c r="C73" s="7">
        <v>4.5</v>
      </c>
      <c r="D73" s="29">
        <f t="shared" si="0"/>
        <v>157.5</v>
      </c>
      <c r="E73" s="30">
        <v>10</v>
      </c>
      <c r="F73" s="7">
        <v>4.5</v>
      </c>
      <c r="G73" s="29">
        <f t="shared" si="1"/>
        <v>45</v>
      </c>
      <c r="H73" s="27">
        <f t="shared" si="7"/>
        <v>25</v>
      </c>
      <c r="I73" s="7">
        <v>4.5</v>
      </c>
      <c r="J73" s="29">
        <f t="shared" si="3"/>
        <v>112.5</v>
      </c>
    </row>
    <row r="74" spans="1:11" x14ac:dyDescent="0.25">
      <c r="A74" s="33" t="s">
        <v>83</v>
      </c>
      <c r="B74" s="27">
        <v>35</v>
      </c>
      <c r="C74" s="7">
        <v>12</v>
      </c>
      <c r="D74" s="29">
        <f t="shared" si="0"/>
        <v>420</v>
      </c>
      <c r="E74" s="30">
        <v>10</v>
      </c>
      <c r="F74" s="7">
        <v>12</v>
      </c>
      <c r="G74" s="29">
        <f t="shared" si="1"/>
        <v>120</v>
      </c>
      <c r="H74" s="27">
        <f t="shared" si="7"/>
        <v>25</v>
      </c>
      <c r="I74" s="7">
        <v>12</v>
      </c>
      <c r="J74" s="29">
        <f t="shared" si="3"/>
        <v>300</v>
      </c>
    </row>
    <row r="75" spans="1:11" x14ac:dyDescent="0.25">
      <c r="A75" s="33" t="s">
        <v>85</v>
      </c>
      <c r="B75" s="27">
        <v>35</v>
      </c>
      <c r="C75" s="7">
        <v>13.61</v>
      </c>
      <c r="D75" s="29">
        <f t="shared" si="0"/>
        <v>476.34999999999997</v>
      </c>
      <c r="E75" s="30">
        <v>10</v>
      </c>
      <c r="F75" s="7">
        <v>13.61</v>
      </c>
      <c r="G75" s="29">
        <f t="shared" si="1"/>
        <v>136.1</v>
      </c>
      <c r="H75" s="27">
        <f t="shared" si="7"/>
        <v>25</v>
      </c>
      <c r="I75" s="7">
        <v>13.61</v>
      </c>
      <c r="J75" s="29">
        <f t="shared" si="3"/>
        <v>340.25</v>
      </c>
    </row>
    <row r="76" spans="1:11" s="47" customFormat="1" x14ac:dyDescent="0.25">
      <c r="A76" s="33" t="s">
        <v>86</v>
      </c>
      <c r="B76" s="27">
        <v>35</v>
      </c>
      <c r="C76" s="7">
        <v>14.67</v>
      </c>
      <c r="D76" s="29">
        <f t="shared" si="0"/>
        <v>513.45000000000005</v>
      </c>
      <c r="E76" s="30">
        <v>10</v>
      </c>
      <c r="F76" s="7">
        <v>14.67</v>
      </c>
      <c r="G76" s="29">
        <f t="shared" si="1"/>
        <v>146.69999999999999</v>
      </c>
      <c r="H76" s="27">
        <f t="shared" si="7"/>
        <v>25</v>
      </c>
      <c r="I76" s="7">
        <v>14.67</v>
      </c>
      <c r="J76" s="29">
        <f t="shared" si="3"/>
        <v>366.75</v>
      </c>
      <c r="K76" s="47">
        <f t="shared" ref="K76:K79" si="8">J76*H76</f>
        <v>9168.75</v>
      </c>
    </row>
    <row r="77" spans="1:11" s="47" customFormat="1" ht="18.75" customHeight="1" x14ac:dyDescent="0.25">
      <c r="A77" s="33" t="s">
        <v>87</v>
      </c>
      <c r="B77" s="27">
        <v>35</v>
      </c>
      <c r="C77" s="7">
        <v>16.329999999999998</v>
      </c>
      <c r="D77" s="29">
        <f t="shared" si="0"/>
        <v>571.54999999999995</v>
      </c>
      <c r="E77" s="30">
        <v>10</v>
      </c>
      <c r="F77" s="7">
        <v>16.329999999999998</v>
      </c>
      <c r="G77" s="29">
        <f t="shared" si="1"/>
        <v>163.29999999999998</v>
      </c>
      <c r="H77" s="27">
        <f t="shared" si="7"/>
        <v>25</v>
      </c>
      <c r="I77" s="7">
        <v>16.329999999999998</v>
      </c>
      <c r="J77" s="29">
        <f t="shared" si="3"/>
        <v>408.24999999999994</v>
      </c>
      <c r="K77" s="47">
        <f t="shared" si="8"/>
        <v>10206.249999999998</v>
      </c>
    </row>
    <row r="78" spans="1:11" s="47" customFormat="1" ht="18.75" thickBot="1" x14ac:dyDescent="0.25">
      <c r="A78" s="48" t="s">
        <v>88</v>
      </c>
      <c r="B78" s="27">
        <v>35</v>
      </c>
      <c r="C78" s="27">
        <v>18</v>
      </c>
      <c r="D78" s="27">
        <f t="shared" ref="D78:D86" si="9">B78*C78</f>
        <v>630</v>
      </c>
      <c r="E78" s="30">
        <v>10</v>
      </c>
      <c r="F78" s="27">
        <v>18</v>
      </c>
      <c r="G78" s="27">
        <f t="shared" ref="G78:G86" si="10">E78*F78</f>
        <v>180</v>
      </c>
      <c r="H78" s="27">
        <f t="shared" si="7"/>
        <v>25</v>
      </c>
      <c r="I78" s="27">
        <v>18</v>
      </c>
      <c r="J78" s="27">
        <f t="shared" ref="J78:J86" si="11">H78*I78</f>
        <v>450</v>
      </c>
      <c r="K78" s="47">
        <f t="shared" si="8"/>
        <v>11250</v>
      </c>
    </row>
    <row r="79" spans="1:11" s="47" customFormat="1" ht="18.75" thickBot="1" x14ac:dyDescent="0.3">
      <c r="A79" s="33" t="s">
        <v>89</v>
      </c>
      <c r="B79" s="27">
        <v>35</v>
      </c>
      <c r="C79" s="49">
        <v>4.5999999999999996</v>
      </c>
      <c r="D79" s="50">
        <f t="shared" si="9"/>
        <v>161</v>
      </c>
      <c r="E79" s="30">
        <v>10</v>
      </c>
      <c r="F79" s="49">
        <v>4.5999999999999996</v>
      </c>
      <c r="G79" s="50">
        <f t="shared" si="10"/>
        <v>46</v>
      </c>
      <c r="H79" s="27">
        <f t="shared" si="7"/>
        <v>25</v>
      </c>
      <c r="I79" s="49">
        <v>4.5999999999999996</v>
      </c>
      <c r="J79" s="50">
        <f t="shared" si="11"/>
        <v>114.99999999999999</v>
      </c>
      <c r="K79" s="47">
        <f t="shared" si="8"/>
        <v>2874.9999999999995</v>
      </c>
    </row>
    <row r="80" spans="1:11" customFormat="1" ht="18.75" thickBot="1" x14ac:dyDescent="0.3">
      <c r="A80" s="33" t="s">
        <v>90</v>
      </c>
      <c r="B80" s="27">
        <v>35</v>
      </c>
      <c r="C80" s="49">
        <v>18.850000000000001</v>
      </c>
      <c r="D80" s="50">
        <f t="shared" si="9"/>
        <v>659.75</v>
      </c>
      <c r="E80" s="30">
        <v>10</v>
      </c>
      <c r="F80" s="49">
        <v>18.850000000000001</v>
      </c>
      <c r="G80" s="50">
        <f t="shared" si="10"/>
        <v>188.5</v>
      </c>
      <c r="H80" s="27">
        <f t="shared" si="7"/>
        <v>25</v>
      </c>
      <c r="I80" s="49">
        <v>18.850000000000001</v>
      </c>
      <c r="J80" s="50">
        <f t="shared" si="11"/>
        <v>471.25000000000006</v>
      </c>
    </row>
    <row r="81" spans="1:10" customFormat="1" ht="18.75" thickBot="1" x14ac:dyDescent="0.3">
      <c r="A81" s="33" t="s">
        <v>91</v>
      </c>
      <c r="B81" s="27">
        <v>35</v>
      </c>
      <c r="C81" s="49">
        <v>4.75</v>
      </c>
      <c r="D81" s="50">
        <f t="shared" si="9"/>
        <v>166.25</v>
      </c>
      <c r="E81" s="30">
        <v>10</v>
      </c>
      <c r="F81" s="49">
        <v>4.75</v>
      </c>
      <c r="G81" s="50">
        <f t="shared" si="10"/>
        <v>47.5</v>
      </c>
      <c r="H81" s="27">
        <f t="shared" si="7"/>
        <v>25</v>
      </c>
      <c r="I81" s="49">
        <v>4.75</v>
      </c>
      <c r="J81" s="50">
        <f t="shared" si="11"/>
        <v>118.75</v>
      </c>
    </row>
    <row r="82" spans="1:10" customFormat="1" x14ac:dyDescent="0.25">
      <c r="A82" s="38" t="s">
        <v>92</v>
      </c>
      <c r="B82" s="27">
        <v>35</v>
      </c>
      <c r="C82" s="52">
        <v>9.1999999999999993</v>
      </c>
      <c r="D82" s="50">
        <f t="shared" si="9"/>
        <v>322</v>
      </c>
      <c r="E82" s="30">
        <v>10</v>
      </c>
      <c r="F82" s="52">
        <v>9.1999999999999993</v>
      </c>
      <c r="G82" s="50">
        <f t="shared" si="10"/>
        <v>92</v>
      </c>
      <c r="H82" s="27">
        <f t="shared" si="7"/>
        <v>25</v>
      </c>
      <c r="I82" s="52">
        <v>9.1999999999999993</v>
      </c>
      <c r="J82" s="50">
        <f t="shared" si="11"/>
        <v>229.99999999999997</v>
      </c>
    </row>
    <row r="83" spans="1:10" x14ac:dyDescent="0.25">
      <c r="A83" s="33" t="s">
        <v>93</v>
      </c>
      <c r="B83" s="27">
        <v>35</v>
      </c>
      <c r="C83" s="49">
        <v>9.6</v>
      </c>
      <c r="D83" s="53">
        <f t="shared" si="9"/>
        <v>336</v>
      </c>
      <c r="E83" s="30">
        <v>10</v>
      </c>
      <c r="F83" s="49">
        <v>9.6</v>
      </c>
      <c r="G83" s="53">
        <f t="shared" si="10"/>
        <v>96</v>
      </c>
      <c r="H83" s="27">
        <f t="shared" si="7"/>
        <v>25</v>
      </c>
      <c r="I83" s="49">
        <v>9.6</v>
      </c>
      <c r="J83" s="53">
        <f t="shared" si="11"/>
        <v>240</v>
      </c>
    </row>
    <row r="84" spans="1:10" x14ac:dyDescent="0.25">
      <c r="A84" s="33" t="s">
        <v>94</v>
      </c>
      <c r="B84" s="27">
        <v>35</v>
      </c>
      <c r="C84" s="49">
        <v>19.2</v>
      </c>
      <c r="D84" s="53">
        <f t="shared" si="9"/>
        <v>672</v>
      </c>
      <c r="E84" s="30">
        <v>10</v>
      </c>
      <c r="F84" s="49">
        <v>19.2</v>
      </c>
      <c r="G84" s="53">
        <f t="shared" si="10"/>
        <v>192</v>
      </c>
      <c r="H84" s="27">
        <f t="shared" si="7"/>
        <v>25</v>
      </c>
      <c r="I84" s="49">
        <v>19.2</v>
      </c>
      <c r="J84" s="53">
        <f t="shared" si="11"/>
        <v>480</v>
      </c>
    </row>
    <row r="85" spans="1:10" x14ac:dyDescent="0.25">
      <c r="A85" s="54" t="s">
        <v>95</v>
      </c>
      <c r="B85" s="27">
        <v>35</v>
      </c>
      <c r="C85" s="55">
        <v>21</v>
      </c>
      <c r="D85" s="56">
        <f t="shared" si="9"/>
        <v>735</v>
      </c>
      <c r="E85" s="30">
        <v>10</v>
      </c>
      <c r="F85" s="55">
        <v>21</v>
      </c>
      <c r="G85" s="56">
        <f t="shared" si="10"/>
        <v>210</v>
      </c>
      <c r="H85" s="27">
        <f t="shared" si="7"/>
        <v>25</v>
      </c>
      <c r="I85" s="55">
        <v>21</v>
      </c>
      <c r="J85" s="56">
        <f t="shared" si="11"/>
        <v>525</v>
      </c>
    </row>
    <row r="86" spans="1:10" ht="18.75" thickBot="1" x14ac:dyDescent="0.3">
      <c r="A86" s="57" t="s">
        <v>96</v>
      </c>
      <c r="B86" s="27">
        <v>35</v>
      </c>
      <c r="C86" s="59">
        <v>76</v>
      </c>
      <c r="D86" s="60">
        <f t="shared" si="9"/>
        <v>2660</v>
      </c>
      <c r="E86" s="30">
        <v>10</v>
      </c>
      <c r="F86" s="59">
        <v>76</v>
      </c>
      <c r="G86" s="60">
        <f t="shared" si="10"/>
        <v>760</v>
      </c>
      <c r="H86" s="27">
        <f t="shared" si="7"/>
        <v>25</v>
      </c>
      <c r="I86" s="59">
        <v>76</v>
      </c>
      <c r="J86" s="60">
        <f t="shared" si="11"/>
        <v>1900</v>
      </c>
    </row>
    <row r="87" spans="1:10" s="67" customFormat="1" x14ac:dyDescent="0.25">
      <c r="A87" s="63">
        <f>'المخزن الرئيسي'!A87</f>
        <v>0</v>
      </c>
      <c r="B87" s="27">
        <v>35</v>
      </c>
      <c r="C87" s="63">
        <f>'المخزن الرئيسي'!C107</f>
        <v>0</v>
      </c>
      <c r="D87" s="64"/>
      <c r="E87" s="30">
        <v>10</v>
      </c>
      <c r="F87" s="63">
        <f>'المخزن الرئيسي'!F107</f>
        <v>0</v>
      </c>
      <c r="G87" s="64"/>
      <c r="H87" s="27">
        <f t="shared" si="7"/>
        <v>25</v>
      </c>
      <c r="I87" s="63">
        <f>'المخزن الرئيسي'!I107</f>
        <v>0</v>
      </c>
      <c r="J87" s="64"/>
    </row>
    <row r="88" spans="1:10" s="67" customFormat="1" x14ac:dyDescent="0.25">
      <c r="A88" s="68">
        <f>'المخزن الرئيسي'!A88</f>
        <v>0</v>
      </c>
      <c r="B88" s="27">
        <v>35</v>
      </c>
      <c r="C88" s="68">
        <f>'المخزن الرئيسي'!C108</f>
        <v>0</v>
      </c>
      <c r="D88" s="70"/>
      <c r="E88" s="30">
        <v>10</v>
      </c>
      <c r="F88" s="68">
        <f>'المخزن الرئيسي'!F108</f>
        <v>0</v>
      </c>
      <c r="G88" s="70"/>
      <c r="H88" s="27">
        <f t="shared" si="7"/>
        <v>25</v>
      </c>
      <c r="I88" s="68">
        <f>'المخزن الرئيسي'!I108</f>
        <v>0</v>
      </c>
      <c r="J88" s="70"/>
    </row>
    <row r="89" spans="1:10" s="67" customFormat="1" x14ac:dyDescent="0.25">
      <c r="A89" s="68">
        <f>'المخزن الرئيسي'!A89</f>
        <v>0</v>
      </c>
      <c r="B89" s="27">
        <v>35</v>
      </c>
      <c r="C89" s="68">
        <f>'المخزن الرئيسي'!C109</f>
        <v>0</v>
      </c>
      <c r="D89" s="70"/>
      <c r="E89" s="30">
        <v>10</v>
      </c>
      <c r="F89" s="68">
        <f>'المخزن الرئيسي'!F109</f>
        <v>0</v>
      </c>
      <c r="G89" s="70"/>
      <c r="H89" s="27">
        <f t="shared" si="7"/>
        <v>25</v>
      </c>
      <c r="I89" s="68">
        <f>'المخزن الرئيسي'!I109</f>
        <v>0</v>
      </c>
      <c r="J89" s="70"/>
    </row>
    <row r="90" spans="1:10" s="67" customFormat="1" x14ac:dyDescent="0.25">
      <c r="A90" s="68">
        <f>'المخزن الرئيسي'!A90</f>
        <v>0</v>
      </c>
      <c r="B90" s="27">
        <v>35</v>
      </c>
      <c r="C90" s="68">
        <f>'المخزن الرئيسي'!C110</f>
        <v>0</v>
      </c>
      <c r="D90" s="70"/>
      <c r="E90" s="30">
        <v>10</v>
      </c>
      <c r="F90" s="68">
        <f>'المخزن الرئيسي'!F110</f>
        <v>0</v>
      </c>
      <c r="G90" s="70"/>
      <c r="H90" s="27">
        <f t="shared" si="7"/>
        <v>25</v>
      </c>
      <c r="I90" s="68">
        <f>'المخزن الرئيسي'!I110</f>
        <v>0</v>
      </c>
      <c r="J90" s="70"/>
    </row>
    <row r="91" spans="1:10" s="67" customFormat="1" x14ac:dyDescent="0.25">
      <c r="A91" s="68">
        <f>'المخزن الرئيسي'!A91</f>
        <v>0</v>
      </c>
      <c r="B91" s="27">
        <v>35</v>
      </c>
      <c r="C91" s="68"/>
      <c r="D91" s="53"/>
      <c r="E91" s="30">
        <v>10</v>
      </c>
      <c r="F91" s="68"/>
      <c r="G91" s="53"/>
      <c r="H91" s="27">
        <f t="shared" si="7"/>
        <v>25</v>
      </c>
      <c r="I91" s="68"/>
      <c r="J91" s="53"/>
    </row>
    <row r="92" spans="1:10" s="67" customFormat="1" x14ac:dyDescent="0.25">
      <c r="A92" s="68">
        <f>'المخزن الرئيسي'!A92</f>
        <v>0</v>
      </c>
      <c r="B92" s="27">
        <v>35</v>
      </c>
      <c r="C92" s="68"/>
      <c r="D92" s="53"/>
      <c r="E92" s="30">
        <v>10</v>
      </c>
      <c r="F92" s="68"/>
      <c r="G92" s="53"/>
      <c r="H92" s="27">
        <f t="shared" si="7"/>
        <v>25</v>
      </c>
      <c r="I92" s="68"/>
      <c r="J92" s="53"/>
    </row>
    <row r="93" spans="1:10" s="67" customFormat="1" x14ac:dyDescent="0.25">
      <c r="A93" s="68">
        <f>'المخزن الرئيسي'!A93</f>
        <v>0</v>
      </c>
      <c r="B93" s="27">
        <v>35</v>
      </c>
      <c r="C93" s="68"/>
      <c r="D93" s="53"/>
      <c r="E93" s="30">
        <v>10</v>
      </c>
      <c r="F93" s="68"/>
      <c r="G93" s="53"/>
      <c r="H93" s="27">
        <f t="shared" si="7"/>
        <v>25</v>
      </c>
      <c r="I93" s="68"/>
      <c r="J93" s="53"/>
    </row>
    <row r="94" spans="1:10" s="67" customFormat="1" x14ac:dyDescent="0.25">
      <c r="A94" s="68">
        <f>'المخزن الرئيسي'!A94</f>
        <v>0</v>
      </c>
      <c r="B94" s="27">
        <v>35</v>
      </c>
      <c r="C94" s="68"/>
      <c r="D94" s="53"/>
      <c r="E94" s="30">
        <v>10</v>
      </c>
      <c r="F94" s="68"/>
      <c r="G94" s="53"/>
      <c r="H94" s="27">
        <f t="shared" si="7"/>
        <v>25</v>
      </c>
      <c r="I94" s="68"/>
      <c r="J94" s="53"/>
    </row>
    <row r="95" spans="1:10" s="67" customFormat="1" x14ac:dyDescent="0.25">
      <c r="A95" s="68">
        <f>'المخزن الرئيسي'!A95</f>
        <v>0</v>
      </c>
      <c r="B95" s="27">
        <v>35</v>
      </c>
      <c r="C95" s="68"/>
      <c r="D95" s="53"/>
      <c r="E95" s="30">
        <v>10</v>
      </c>
      <c r="F95" s="68"/>
      <c r="G95" s="53"/>
      <c r="H95" s="27">
        <f t="shared" si="7"/>
        <v>25</v>
      </c>
      <c r="I95" s="68"/>
      <c r="J95" s="53"/>
    </row>
    <row r="96" spans="1:10" s="67" customFormat="1" x14ac:dyDescent="0.25">
      <c r="A96" s="68">
        <f>'المخزن الرئيسي'!A96</f>
        <v>0</v>
      </c>
      <c r="B96" s="27">
        <v>35</v>
      </c>
      <c r="C96" s="68"/>
      <c r="D96" s="53"/>
      <c r="E96" s="30">
        <v>10</v>
      </c>
      <c r="F96" s="68"/>
      <c r="G96" s="53"/>
      <c r="H96" s="27">
        <f t="shared" si="7"/>
        <v>25</v>
      </c>
      <c r="I96" s="68"/>
      <c r="J96" s="53"/>
    </row>
    <row r="97" spans="1:10" s="67" customFormat="1" x14ac:dyDescent="0.25">
      <c r="A97" s="68">
        <f>'المخزن الرئيسي'!A97</f>
        <v>0</v>
      </c>
      <c r="B97" s="27">
        <v>35</v>
      </c>
      <c r="C97" s="68"/>
      <c r="D97" s="53"/>
      <c r="E97" s="30">
        <v>10</v>
      </c>
      <c r="F97" s="68"/>
      <c r="G97" s="53"/>
      <c r="H97" s="27">
        <f t="shared" si="7"/>
        <v>25</v>
      </c>
      <c r="I97" s="68"/>
      <c r="J97" s="53"/>
    </row>
    <row r="98" spans="1:10" s="67" customFormat="1" x14ac:dyDescent="0.25">
      <c r="A98" s="68">
        <f>'المخزن الرئيسي'!A98</f>
        <v>0</v>
      </c>
      <c r="B98" s="27">
        <v>35</v>
      </c>
      <c r="C98" s="68"/>
      <c r="D98" s="53"/>
      <c r="E98" s="30">
        <v>10</v>
      </c>
      <c r="F98" s="68"/>
      <c r="G98" s="53"/>
      <c r="H98" s="27">
        <f t="shared" si="7"/>
        <v>25</v>
      </c>
      <c r="I98" s="68"/>
      <c r="J98" s="53"/>
    </row>
    <row r="99" spans="1:10" s="67" customFormat="1" x14ac:dyDescent="0.25">
      <c r="A99" s="68">
        <f>'المخزن الرئيسي'!A99</f>
        <v>0</v>
      </c>
      <c r="B99" s="27">
        <v>35</v>
      </c>
      <c r="C99" s="69"/>
      <c r="D99" s="70"/>
      <c r="E99" s="30">
        <v>10</v>
      </c>
      <c r="F99" s="69"/>
      <c r="G99" s="70"/>
      <c r="H99" s="27">
        <f t="shared" si="7"/>
        <v>25</v>
      </c>
      <c r="I99" s="69"/>
      <c r="J99" s="70"/>
    </row>
    <row r="100" spans="1:10" s="67" customFormat="1" x14ac:dyDescent="0.25">
      <c r="A100" s="68">
        <f>'المخزن الرئيسي'!A100</f>
        <v>0</v>
      </c>
      <c r="B100" s="27">
        <v>35</v>
      </c>
      <c r="C100" s="69"/>
      <c r="D100" s="70"/>
      <c r="E100" s="30">
        <v>10</v>
      </c>
      <c r="F100" s="69"/>
      <c r="G100" s="70"/>
      <c r="H100" s="27">
        <f t="shared" si="7"/>
        <v>25</v>
      </c>
      <c r="I100" s="69"/>
      <c r="J100" s="70"/>
    </row>
    <row r="101" spans="1:10" s="67" customFormat="1" x14ac:dyDescent="0.25">
      <c r="A101" s="68">
        <f>'المخزن الرئيسي'!A101</f>
        <v>0</v>
      </c>
      <c r="B101" s="27">
        <v>35</v>
      </c>
      <c r="C101" s="69"/>
      <c r="D101" s="70"/>
      <c r="E101" s="30">
        <v>10</v>
      </c>
      <c r="F101" s="69"/>
      <c r="G101" s="70"/>
      <c r="H101" s="27">
        <f t="shared" si="7"/>
        <v>25</v>
      </c>
      <c r="I101" s="69"/>
      <c r="J101" s="70"/>
    </row>
    <row r="102" spans="1:10" s="67" customFormat="1" x14ac:dyDescent="0.25">
      <c r="A102" s="68">
        <f>'المخزن الرئيسي'!A102</f>
        <v>0</v>
      </c>
      <c r="B102" s="27">
        <v>35</v>
      </c>
      <c r="C102" s="69"/>
      <c r="D102" s="70"/>
      <c r="E102" s="30">
        <v>10</v>
      </c>
      <c r="F102" s="69"/>
      <c r="G102" s="70"/>
      <c r="H102" s="27">
        <f t="shared" si="7"/>
        <v>25</v>
      </c>
      <c r="I102" s="69"/>
      <c r="J102" s="70"/>
    </row>
    <row r="103" spans="1:10" x14ac:dyDescent="0.25">
      <c r="A103" s="72" t="str">
        <f>'المخزن الرئيسي'!A107</f>
        <v>الإجمالي</v>
      </c>
      <c r="C103" s="28">
        <f>'المخزن الرئيسي'!C111</f>
        <v>0</v>
      </c>
      <c r="E103" s="30">
        <v>10</v>
      </c>
      <c r="F103" s="28">
        <f>'المخزن الرئيسي'!F111</f>
        <v>0</v>
      </c>
      <c r="I103" s="28">
        <f>'المخزن الرئيسي'!I111</f>
        <v>0</v>
      </c>
    </row>
    <row r="104" spans="1:10" x14ac:dyDescent="0.25">
      <c r="A104" s="72">
        <f>'المخزن الرئيسي'!A108</f>
        <v>0</v>
      </c>
      <c r="C104" s="31">
        <f>'المخزن الرئيسي'!C112</f>
        <v>0</v>
      </c>
      <c r="E104" s="30">
        <v>10</v>
      </c>
      <c r="F104" s="31">
        <f>'المخزن الرئيسي'!F112</f>
        <v>0</v>
      </c>
      <c r="I104" s="31">
        <f>'المخزن الرئيسي'!I112</f>
        <v>0</v>
      </c>
    </row>
    <row r="105" spans="1:10" x14ac:dyDescent="0.25">
      <c r="A105" s="72" t="str">
        <f>'المخزن الرئيسي'!A113</f>
        <v>اسك ب 10</v>
      </c>
      <c r="E105" s="30">
        <v>10</v>
      </c>
    </row>
    <row r="106" spans="1:10" x14ac:dyDescent="0.25">
      <c r="A106" s="72" t="str">
        <f>'المخزن الرئيسي'!A114</f>
        <v>اسك  ب 5</v>
      </c>
      <c r="E106" s="30">
        <v>10</v>
      </c>
    </row>
    <row r="107" spans="1:10" x14ac:dyDescent="0.25">
      <c r="A107" s="72" t="str">
        <f>'المخزن الرئيسي'!A115</f>
        <v>شمعدان ب1</v>
      </c>
      <c r="E107" s="30">
        <v>10</v>
      </c>
    </row>
    <row r="108" spans="1:10" x14ac:dyDescent="0.25">
      <c r="A108" s="72" t="str">
        <f>'المخزن الرئيسي'!A116</f>
        <v>شمعدان ب2</v>
      </c>
      <c r="E108" s="30">
        <v>10</v>
      </c>
    </row>
    <row r="109" spans="1:10" x14ac:dyDescent="0.25">
      <c r="A109" s="72" t="str">
        <f>'المخزن الرئيسي'!A117</f>
        <v>شموع ب50 قرش</v>
      </c>
      <c r="E109" s="30">
        <v>10</v>
      </c>
    </row>
    <row r="110" spans="1:10" x14ac:dyDescent="0.25">
      <c r="A110" s="72" t="str">
        <f>'المخزن الرئيسي'!A118</f>
        <v>فيوز كيك</v>
      </c>
      <c r="E110" s="30">
        <v>10</v>
      </c>
    </row>
    <row r="111" spans="1:10" x14ac:dyDescent="0.25">
      <c r="A111" s="72" t="str">
        <f>'المخزن الرئيسي'!A119</f>
        <v>شيكابون</v>
      </c>
      <c r="E111" s="30">
        <v>10</v>
      </c>
    </row>
    <row r="112" spans="1:10" x14ac:dyDescent="0.25">
      <c r="A112" s="72" t="str">
        <f>'المخزن الرئيسي'!A120</f>
        <v>سوكا ملبس</v>
      </c>
      <c r="E112" s="30">
        <v>10</v>
      </c>
    </row>
    <row r="113" spans="1:5" x14ac:dyDescent="0.25">
      <c r="A113" s="72" t="str">
        <f>'المخزن الرئيسي'!A121</f>
        <v>ماربيلا</v>
      </c>
      <c r="E113" s="30">
        <v>10</v>
      </c>
    </row>
  </sheetData>
  <mergeCells count="5">
    <mergeCell ref="F1:G1"/>
    <mergeCell ref="F2:G2"/>
    <mergeCell ref="B4:D4"/>
    <mergeCell ref="E4:G4"/>
    <mergeCell ref="H4:J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3"/>
  <sheetViews>
    <sheetView rightToLeft="1" workbookViewId="0">
      <selection activeCell="F11" sqref="F11"/>
    </sheetView>
  </sheetViews>
  <sheetFormatPr defaultRowHeight="18" x14ac:dyDescent="0.25"/>
  <cols>
    <col min="1" max="1" width="23.25" style="66" customWidth="1"/>
    <col min="2" max="2" width="11.375" style="6" customWidth="1"/>
    <col min="3" max="3" width="10.875" style="6" customWidth="1"/>
    <col min="4" max="4" width="11.375" style="6" customWidth="1"/>
    <col min="5" max="5" width="13.875" style="6" customWidth="1"/>
    <col min="6" max="6" width="9.875" style="6" customWidth="1"/>
    <col min="7" max="7" width="11" style="6" customWidth="1"/>
    <col min="8" max="8" width="11" style="66" customWidth="1"/>
    <col min="9" max="9" width="10" style="66" customWidth="1"/>
    <col min="10" max="16384" width="9" style="6"/>
  </cols>
  <sheetData>
    <row r="1" spans="1:10" ht="18.75" thickBot="1" x14ac:dyDescent="0.3">
      <c r="A1" s="1" t="s">
        <v>0</v>
      </c>
      <c r="B1" s="2">
        <f>G3+F3</f>
        <v>2500</v>
      </c>
      <c r="C1" s="2" t="s">
        <v>1</v>
      </c>
      <c r="D1" s="2" t="s">
        <v>2</v>
      </c>
      <c r="E1" s="3">
        <f ca="1">TODAY()</f>
        <v>43681</v>
      </c>
      <c r="F1" s="138" t="s">
        <v>3</v>
      </c>
      <c r="G1" s="138"/>
      <c r="H1" s="2">
        <v>250</v>
      </c>
      <c r="I1" s="4"/>
      <c r="J1" s="5">
        <v>350</v>
      </c>
    </row>
    <row r="2" spans="1:10" ht="18.75" thickBot="1" x14ac:dyDescent="0.3">
      <c r="A2" s="1" t="s">
        <v>4</v>
      </c>
      <c r="B2" s="7">
        <f>D3</f>
        <v>0</v>
      </c>
      <c r="C2" s="7">
        <v>0</v>
      </c>
      <c r="D2" s="7" t="s">
        <v>5</v>
      </c>
      <c r="E2" s="7" t="str">
        <f ca="1">TEXT(E1,"ddd")</f>
        <v>الأحد</v>
      </c>
      <c r="F2" s="134" t="s">
        <v>6</v>
      </c>
      <c r="G2" s="135"/>
      <c r="H2" s="8" t="s">
        <v>7</v>
      </c>
      <c r="I2" s="9"/>
      <c r="J2" s="10">
        <f>G3+I3</f>
        <v>0</v>
      </c>
    </row>
    <row r="3" spans="1:10" ht="18.75" thickBot="1" x14ac:dyDescent="0.3">
      <c r="A3" s="11" t="s">
        <v>8</v>
      </c>
      <c r="B3" s="12">
        <f>B1-B2</f>
        <v>2500</v>
      </c>
      <c r="C3" s="13"/>
      <c r="D3" s="13">
        <f>SUM(D6:D86)</f>
        <v>0</v>
      </c>
      <c r="E3" s="14" t="s">
        <v>9</v>
      </c>
      <c r="F3" s="15">
        <v>2500</v>
      </c>
      <c r="G3" s="14">
        <f>SUM(G6:G86)</f>
        <v>0</v>
      </c>
      <c r="H3" s="16">
        <v>0</v>
      </c>
      <c r="I3" s="17">
        <f>SUM(I6:I102)</f>
        <v>0</v>
      </c>
      <c r="J3" s="18">
        <f>I3-J1</f>
        <v>-350</v>
      </c>
    </row>
    <row r="4" spans="1:10" ht="18.75" thickBot="1" x14ac:dyDescent="0.3">
      <c r="A4" s="19">
        <f ca="1">TODAY()</f>
        <v>43681</v>
      </c>
      <c r="B4" s="139" t="s">
        <v>10</v>
      </c>
      <c r="C4" s="139"/>
      <c r="D4" s="139"/>
      <c r="E4" s="140" t="s">
        <v>11</v>
      </c>
      <c r="F4" s="141"/>
      <c r="G4" s="142"/>
      <c r="H4" s="143" t="s">
        <v>12</v>
      </c>
      <c r="I4" s="144"/>
      <c r="J4" s="145"/>
    </row>
    <row r="5" spans="1:10" ht="36" x14ac:dyDescent="0.25">
      <c r="A5" s="20" t="s">
        <v>13</v>
      </c>
      <c r="B5" s="21" t="s">
        <v>14</v>
      </c>
      <c r="C5" s="22" t="s">
        <v>15</v>
      </c>
      <c r="D5" s="22" t="s">
        <v>16</v>
      </c>
      <c r="E5" s="21" t="s">
        <v>14</v>
      </c>
      <c r="F5" s="22" t="s">
        <v>15</v>
      </c>
      <c r="G5" s="22" t="s">
        <v>16</v>
      </c>
      <c r="H5" s="23" t="s">
        <v>14</v>
      </c>
      <c r="I5" s="24" t="s">
        <v>15</v>
      </c>
      <c r="J5" s="25" t="s">
        <v>17</v>
      </c>
    </row>
    <row r="6" spans="1:10" x14ac:dyDescent="0.25">
      <c r="A6" s="26"/>
      <c r="B6" s="27"/>
      <c r="C6" s="28"/>
      <c r="D6" s="29"/>
      <c r="E6" s="30"/>
      <c r="F6" s="31"/>
      <c r="G6" s="32"/>
      <c r="H6" s="7"/>
      <c r="I6" s="7"/>
      <c r="J6" s="18"/>
    </row>
    <row r="7" spans="1:10" x14ac:dyDescent="0.25">
      <c r="A7" s="33"/>
      <c r="B7" s="27"/>
      <c r="C7" s="31"/>
      <c r="D7" s="29"/>
      <c r="E7" s="30"/>
      <c r="F7" s="31"/>
      <c r="G7" s="32"/>
      <c r="H7" s="7"/>
      <c r="I7" s="7"/>
      <c r="J7" s="18"/>
    </row>
    <row r="8" spans="1:10" x14ac:dyDescent="0.25">
      <c r="A8" s="34"/>
      <c r="B8" s="27"/>
      <c r="C8" s="31"/>
      <c r="D8" s="29"/>
      <c r="E8" s="30"/>
      <c r="F8" s="31"/>
      <c r="G8" s="32"/>
      <c r="H8" s="7"/>
      <c r="I8" s="7"/>
      <c r="J8" s="18"/>
    </row>
    <row r="9" spans="1:10" x14ac:dyDescent="0.25">
      <c r="A9" s="33"/>
      <c r="B9" s="27"/>
      <c r="C9" s="31"/>
      <c r="D9" s="29"/>
      <c r="E9" s="30"/>
      <c r="F9" s="31"/>
      <c r="G9" s="32"/>
      <c r="H9" s="7"/>
      <c r="I9" s="7"/>
      <c r="J9" s="18"/>
    </row>
    <row r="10" spans="1:10" x14ac:dyDescent="0.25">
      <c r="A10" s="33"/>
      <c r="B10" s="27"/>
      <c r="C10" s="31"/>
      <c r="D10" s="29"/>
      <c r="E10" s="30"/>
      <c r="F10" s="31"/>
      <c r="G10" s="32"/>
      <c r="H10" s="7"/>
      <c r="I10" s="7"/>
      <c r="J10" s="18"/>
    </row>
    <row r="11" spans="1:10" x14ac:dyDescent="0.25">
      <c r="A11" s="33"/>
      <c r="B11" s="27"/>
      <c r="C11" s="31"/>
      <c r="D11" s="29"/>
      <c r="E11" s="30"/>
      <c r="F11" s="31"/>
      <c r="G11" s="32"/>
      <c r="H11" s="7"/>
      <c r="I11" s="7"/>
      <c r="J11" s="18"/>
    </row>
    <row r="12" spans="1:10" x14ac:dyDescent="0.25">
      <c r="A12" s="33"/>
      <c r="B12" s="27"/>
      <c r="C12" s="31"/>
      <c r="D12" s="29"/>
      <c r="E12" s="30"/>
      <c r="F12" s="31"/>
      <c r="G12" s="32"/>
      <c r="H12" s="7"/>
      <c r="I12" s="7"/>
      <c r="J12" s="18"/>
    </row>
    <row r="13" spans="1:10" x14ac:dyDescent="0.25">
      <c r="A13" s="33"/>
      <c r="B13" s="27"/>
      <c r="C13" s="31"/>
      <c r="D13" s="29"/>
      <c r="E13" s="30"/>
      <c r="F13" s="31"/>
      <c r="G13" s="32"/>
      <c r="H13" s="7"/>
      <c r="I13" s="7"/>
      <c r="J13" s="18"/>
    </row>
    <row r="14" spans="1:10" x14ac:dyDescent="0.25">
      <c r="A14" s="33"/>
      <c r="B14" s="27"/>
      <c r="C14" s="31"/>
      <c r="D14" s="29"/>
      <c r="E14" s="30"/>
      <c r="F14" s="31"/>
      <c r="G14" s="32"/>
      <c r="H14" s="7"/>
      <c r="I14" s="7"/>
      <c r="J14" s="18"/>
    </row>
    <row r="15" spans="1:10" x14ac:dyDescent="0.25">
      <c r="A15" s="33"/>
      <c r="B15" s="27"/>
      <c r="C15" s="31"/>
      <c r="D15" s="29"/>
      <c r="E15" s="30"/>
      <c r="F15" s="31"/>
      <c r="G15" s="32"/>
      <c r="H15" s="7"/>
      <c r="I15" s="7"/>
      <c r="J15" s="18"/>
    </row>
    <row r="16" spans="1:10" x14ac:dyDescent="0.25">
      <c r="A16" s="33"/>
      <c r="B16" s="27"/>
      <c r="C16" s="31"/>
      <c r="D16" s="29"/>
      <c r="E16" s="30"/>
      <c r="F16" s="31"/>
      <c r="G16" s="32"/>
      <c r="H16" s="7"/>
      <c r="I16" s="7"/>
      <c r="J16" s="18"/>
    </row>
    <row r="17" spans="1:10" x14ac:dyDescent="0.25">
      <c r="A17" s="33"/>
      <c r="B17" s="27"/>
      <c r="C17" s="31"/>
      <c r="D17" s="29"/>
      <c r="E17" s="30"/>
      <c r="F17" s="31"/>
      <c r="G17" s="32"/>
      <c r="H17" s="7"/>
      <c r="I17" s="7"/>
      <c r="J17" s="18"/>
    </row>
    <row r="18" spans="1:10" x14ac:dyDescent="0.25">
      <c r="A18" s="33"/>
      <c r="B18" s="27"/>
      <c r="C18" s="31"/>
      <c r="D18" s="29"/>
      <c r="E18" s="30"/>
      <c r="F18" s="31"/>
      <c r="G18" s="32"/>
      <c r="H18" s="7"/>
      <c r="I18" s="7"/>
      <c r="J18" s="18"/>
    </row>
    <row r="19" spans="1:10" x14ac:dyDescent="0.25">
      <c r="A19" s="35"/>
      <c r="B19" s="27"/>
      <c r="C19" s="31"/>
      <c r="D19" s="29"/>
      <c r="E19" s="30"/>
      <c r="F19" s="31"/>
      <c r="G19" s="32"/>
      <c r="H19" s="7"/>
      <c r="I19" s="7"/>
      <c r="J19" s="18"/>
    </row>
    <row r="20" spans="1:10" x14ac:dyDescent="0.25">
      <c r="A20" s="33"/>
      <c r="B20" s="27"/>
      <c r="C20" s="31"/>
      <c r="D20" s="29"/>
      <c r="E20" s="30"/>
      <c r="F20" s="31"/>
      <c r="G20" s="32"/>
      <c r="H20" s="7"/>
      <c r="I20" s="7"/>
      <c r="J20" s="18"/>
    </row>
    <row r="21" spans="1:10" x14ac:dyDescent="0.25">
      <c r="A21" s="33"/>
      <c r="B21" s="27"/>
      <c r="C21" s="31"/>
      <c r="D21" s="29"/>
      <c r="E21" s="30"/>
      <c r="F21" s="36"/>
      <c r="G21" s="32"/>
      <c r="H21" s="7"/>
      <c r="I21" s="7"/>
      <c r="J21" s="18"/>
    </row>
    <row r="22" spans="1:10" x14ac:dyDescent="0.25">
      <c r="A22" s="37"/>
      <c r="B22" s="27"/>
      <c r="C22" s="36"/>
      <c r="D22" s="29"/>
      <c r="E22" s="30"/>
      <c r="F22" s="31"/>
      <c r="G22" s="32"/>
      <c r="H22" s="7"/>
      <c r="I22" s="7"/>
      <c r="J22" s="18"/>
    </row>
    <row r="23" spans="1:10" x14ac:dyDescent="0.25">
      <c r="A23" s="35"/>
      <c r="B23" s="27"/>
      <c r="C23" s="36"/>
      <c r="D23" s="29"/>
      <c r="E23" s="30"/>
      <c r="F23" s="31"/>
      <c r="G23" s="32"/>
      <c r="H23" s="7"/>
      <c r="I23" s="7"/>
      <c r="J23" s="18"/>
    </row>
    <row r="24" spans="1:10" x14ac:dyDescent="0.25">
      <c r="A24" s="33"/>
      <c r="B24" s="27"/>
      <c r="C24" s="31"/>
      <c r="D24" s="29"/>
      <c r="E24" s="30"/>
      <c r="F24" s="31"/>
      <c r="G24" s="32"/>
      <c r="H24" s="7"/>
      <c r="I24" s="7"/>
      <c r="J24" s="18"/>
    </row>
    <row r="25" spans="1:10" x14ac:dyDescent="0.25">
      <c r="A25" s="38"/>
      <c r="B25" s="27"/>
      <c r="C25" s="31"/>
      <c r="D25" s="29"/>
      <c r="E25" s="30"/>
      <c r="F25" s="31"/>
      <c r="G25" s="32"/>
      <c r="H25" s="7"/>
      <c r="I25" s="7"/>
      <c r="J25" s="18"/>
    </row>
    <row r="26" spans="1:10" x14ac:dyDescent="0.25">
      <c r="A26" s="33"/>
      <c r="B26" s="27"/>
      <c r="C26" s="31"/>
      <c r="D26" s="29"/>
      <c r="E26" s="30"/>
      <c r="F26" s="31"/>
      <c r="G26" s="32"/>
      <c r="H26" s="7"/>
      <c r="I26" s="7"/>
      <c r="J26" s="18"/>
    </row>
    <row r="27" spans="1:10" x14ac:dyDescent="0.25">
      <c r="A27" s="33"/>
      <c r="B27" s="27"/>
      <c r="C27" s="31"/>
      <c r="D27" s="29"/>
      <c r="E27" s="30"/>
      <c r="F27" s="31"/>
      <c r="G27" s="32"/>
      <c r="H27" s="7"/>
      <c r="I27" s="7"/>
      <c r="J27" s="18"/>
    </row>
    <row r="28" spans="1:10" x14ac:dyDescent="0.25">
      <c r="A28" s="33"/>
      <c r="B28" s="27"/>
      <c r="C28" s="31"/>
      <c r="D28" s="29"/>
      <c r="E28" s="30"/>
      <c r="F28" s="31"/>
      <c r="G28" s="32"/>
      <c r="H28" s="7"/>
      <c r="I28" s="7"/>
      <c r="J28" s="18"/>
    </row>
    <row r="29" spans="1:10" x14ac:dyDescent="0.25">
      <c r="A29" s="33"/>
      <c r="B29" s="27"/>
      <c r="C29" s="31"/>
      <c r="D29" s="29"/>
      <c r="E29" s="30"/>
      <c r="F29" s="31"/>
      <c r="G29" s="32"/>
      <c r="H29" s="7"/>
      <c r="I29" s="7"/>
      <c r="J29" s="18"/>
    </row>
    <row r="30" spans="1:10" x14ac:dyDescent="0.25">
      <c r="A30" s="33"/>
      <c r="B30" s="27"/>
      <c r="C30" s="31"/>
      <c r="D30" s="29"/>
      <c r="E30" s="30"/>
      <c r="F30" s="31"/>
      <c r="G30" s="32"/>
      <c r="H30" s="7"/>
      <c r="I30" s="7"/>
      <c r="J30" s="18"/>
    </row>
    <row r="31" spans="1:10" x14ac:dyDescent="0.25">
      <c r="A31" s="33"/>
      <c r="B31" s="27"/>
      <c r="C31" s="31"/>
      <c r="D31" s="29"/>
      <c r="E31" s="30"/>
      <c r="F31" s="31"/>
      <c r="G31" s="32"/>
      <c r="H31" s="7"/>
      <c r="I31" s="7"/>
      <c r="J31" s="18"/>
    </row>
    <row r="32" spans="1:10" x14ac:dyDescent="0.25">
      <c r="A32" s="33"/>
      <c r="B32" s="27"/>
      <c r="C32" s="31"/>
      <c r="D32" s="29"/>
      <c r="E32" s="30"/>
      <c r="F32" s="31"/>
      <c r="G32" s="32"/>
      <c r="H32" s="7"/>
      <c r="I32" s="7"/>
      <c r="J32" s="18"/>
    </row>
    <row r="33" spans="1:10" x14ac:dyDescent="0.25">
      <c r="A33" s="33"/>
      <c r="B33" s="27"/>
      <c r="C33" s="31"/>
      <c r="D33" s="29"/>
      <c r="E33" s="30"/>
      <c r="F33" s="7"/>
      <c r="G33" s="32"/>
      <c r="H33" s="7"/>
      <c r="I33" s="7"/>
      <c r="J33" s="18"/>
    </row>
    <row r="34" spans="1:10" x14ac:dyDescent="0.25">
      <c r="A34" s="33"/>
      <c r="B34" s="27"/>
      <c r="C34" s="31"/>
      <c r="D34" s="29"/>
      <c r="E34" s="30"/>
      <c r="F34" s="7"/>
      <c r="G34" s="32"/>
      <c r="H34" s="7"/>
      <c r="I34" s="7"/>
      <c r="J34" s="18"/>
    </row>
    <row r="35" spans="1:10" x14ac:dyDescent="0.25">
      <c r="A35" s="33"/>
      <c r="B35" s="27"/>
      <c r="C35" s="7"/>
      <c r="D35" s="29"/>
      <c r="E35" s="30"/>
      <c r="F35" s="7"/>
      <c r="G35" s="32"/>
      <c r="H35" s="7"/>
      <c r="I35" s="7"/>
      <c r="J35" s="18"/>
    </row>
    <row r="36" spans="1:10" x14ac:dyDescent="0.25">
      <c r="A36" s="33"/>
      <c r="B36" s="27"/>
      <c r="C36" s="7"/>
      <c r="D36" s="29"/>
      <c r="E36" s="30"/>
      <c r="F36" s="7"/>
      <c r="G36" s="32"/>
      <c r="H36" s="7"/>
      <c r="I36" s="7"/>
      <c r="J36" s="18"/>
    </row>
    <row r="37" spans="1:10" x14ac:dyDescent="0.25">
      <c r="A37" s="33"/>
      <c r="B37" s="27"/>
      <c r="C37" s="7"/>
      <c r="D37" s="29"/>
      <c r="E37" s="30"/>
      <c r="F37" s="39"/>
      <c r="G37" s="32"/>
      <c r="H37" s="7"/>
      <c r="I37" s="7"/>
      <c r="J37" s="18"/>
    </row>
    <row r="38" spans="1:10" x14ac:dyDescent="0.25">
      <c r="A38" s="38"/>
      <c r="B38" s="27"/>
      <c r="C38" s="7"/>
      <c r="D38" s="29"/>
      <c r="E38" s="30"/>
      <c r="F38" s="7"/>
      <c r="G38" s="32"/>
      <c r="H38" s="7"/>
      <c r="I38" s="7"/>
      <c r="J38" s="18"/>
    </row>
    <row r="39" spans="1:10" x14ac:dyDescent="0.25">
      <c r="A39" s="40"/>
      <c r="B39" s="27"/>
      <c r="C39" s="39"/>
      <c r="D39" s="29"/>
      <c r="E39" s="30"/>
      <c r="F39" s="7"/>
      <c r="G39" s="32"/>
      <c r="H39" s="7"/>
      <c r="I39" s="7"/>
      <c r="J39" s="18"/>
    </row>
    <row r="40" spans="1:10" x14ac:dyDescent="0.25">
      <c r="A40" s="33"/>
      <c r="B40" s="27"/>
      <c r="C40" s="7"/>
      <c r="D40" s="29"/>
      <c r="E40" s="30"/>
      <c r="F40" s="7"/>
      <c r="G40" s="32"/>
      <c r="H40" s="7"/>
      <c r="I40" s="7"/>
      <c r="J40" s="18"/>
    </row>
    <row r="41" spans="1:10" x14ac:dyDescent="0.25">
      <c r="A41" s="35"/>
      <c r="B41" s="27"/>
      <c r="C41" s="7"/>
      <c r="D41" s="29"/>
      <c r="E41" s="30"/>
      <c r="F41" s="7"/>
      <c r="G41" s="32"/>
      <c r="H41" s="7"/>
      <c r="I41" s="7"/>
      <c r="J41" s="18"/>
    </row>
    <row r="42" spans="1:10" x14ac:dyDescent="0.25">
      <c r="A42" s="41"/>
      <c r="B42" s="27"/>
      <c r="C42" s="42"/>
      <c r="D42" s="29"/>
      <c r="E42" s="30"/>
      <c r="F42" s="36"/>
      <c r="G42" s="32"/>
      <c r="H42" s="7"/>
      <c r="I42" s="7"/>
      <c r="J42" s="18"/>
    </row>
    <row r="43" spans="1:10" x14ac:dyDescent="0.25">
      <c r="A43" s="37"/>
      <c r="B43" s="27"/>
      <c r="C43" s="36"/>
      <c r="D43" s="29"/>
      <c r="E43" s="30"/>
      <c r="F43" s="43"/>
      <c r="G43" s="32"/>
      <c r="H43" s="7"/>
      <c r="I43" s="7"/>
      <c r="J43" s="18"/>
    </row>
    <row r="44" spans="1:10" x14ac:dyDescent="0.25">
      <c r="A44" s="37"/>
      <c r="B44" s="27"/>
      <c r="C44" s="36"/>
      <c r="D44" s="29"/>
      <c r="E44" s="30"/>
      <c r="F44" s="43"/>
      <c r="G44" s="32"/>
      <c r="H44" s="7"/>
      <c r="I44" s="7"/>
      <c r="J44" s="18"/>
    </row>
    <row r="45" spans="1:10" x14ac:dyDescent="0.25">
      <c r="A45" s="33"/>
      <c r="B45" s="27"/>
      <c r="C45" s="31"/>
      <c r="D45" s="29"/>
      <c r="E45" s="30"/>
      <c r="F45" s="31"/>
      <c r="G45" s="32"/>
      <c r="H45" s="7"/>
      <c r="I45" s="7"/>
      <c r="J45" s="18"/>
    </row>
    <row r="46" spans="1:10" x14ac:dyDescent="0.25">
      <c r="A46" s="33"/>
      <c r="B46" s="27"/>
      <c r="C46" s="31"/>
      <c r="D46" s="29"/>
      <c r="E46" s="30"/>
      <c r="F46" s="31"/>
      <c r="G46" s="32"/>
      <c r="H46" s="7"/>
      <c r="I46" s="7"/>
      <c r="J46" s="18"/>
    </row>
    <row r="47" spans="1:10" x14ac:dyDescent="0.25">
      <c r="A47" s="33"/>
      <c r="B47" s="27"/>
      <c r="C47" s="31"/>
      <c r="D47" s="29"/>
      <c r="E47" s="30"/>
      <c r="F47" s="31"/>
      <c r="G47" s="32"/>
      <c r="H47" s="7"/>
      <c r="I47" s="7"/>
      <c r="J47" s="18"/>
    </row>
    <row r="48" spans="1:10" x14ac:dyDescent="0.25">
      <c r="A48" s="33"/>
      <c r="B48" s="27"/>
      <c r="C48" s="31"/>
      <c r="D48" s="29"/>
      <c r="E48" s="30"/>
      <c r="F48" s="31"/>
      <c r="G48" s="32"/>
      <c r="H48" s="7"/>
      <c r="I48" s="7"/>
      <c r="J48" s="18"/>
    </row>
    <row r="49" spans="1:10" x14ac:dyDescent="0.25">
      <c r="A49" s="33"/>
      <c r="B49" s="27"/>
      <c r="C49" s="44"/>
      <c r="D49" s="29"/>
      <c r="E49" s="30"/>
      <c r="F49" s="44"/>
      <c r="G49" s="32"/>
      <c r="H49" s="7"/>
      <c r="I49" s="7"/>
      <c r="J49" s="18"/>
    </row>
    <row r="50" spans="1:10" x14ac:dyDescent="0.25">
      <c r="A50" s="33"/>
      <c r="B50" s="27"/>
      <c r="C50" s="44"/>
      <c r="D50" s="29"/>
      <c r="E50" s="30"/>
      <c r="F50" s="44"/>
      <c r="G50" s="32"/>
      <c r="H50" s="7"/>
      <c r="I50" s="7"/>
      <c r="J50" s="18"/>
    </row>
    <row r="51" spans="1:10" x14ac:dyDescent="0.25">
      <c r="A51" s="33"/>
      <c r="B51" s="27"/>
      <c r="C51" s="44"/>
      <c r="D51" s="29"/>
      <c r="E51" s="30"/>
      <c r="F51" s="44"/>
      <c r="G51" s="32"/>
      <c r="H51" s="7"/>
      <c r="I51" s="7"/>
      <c r="J51" s="18"/>
    </row>
    <row r="52" spans="1:10" x14ac:dyDescent="0.25">
      <c r="A52" s="33"/>
      <c r="B52" s="27"/>
      <c r="C52" s="44"/>
      <c r="D52" s="29"/>
      <c r="E52" s="30"/>
      <c r="F52" s="44"/>
      <c r="G52" s="32"/>
      <c r="H52" s="7"/>
      <c r="I52" s="7"/>
      <c r="J52" s="18"/>
    </row>
    <row r="53" spans="1:10" x14ac:dyDescent="0.25">
      <c r="A53" s="33"/>
      <c r="B53" s="27"/>
      <c r="C53" s="44"/>
      <c r="D53" s="29"/>
      <c r="E53" s="30"/>
      <c r="F53" s="44"/>
      <c r="G53" s="32"/>
      <c r="H53" s="7"/>
      <c r="I53" s="7"/>
      <c r="J53" s="18"/>
    </row>
    <row r="54" spans="1:10" x14ac:dyDescent="0.25">
      <c r="A54" s="33"/>
      <c r="B54" s="27"/>
      <c r="C54" s="44"/>
      <c r="D54" s="29"/>
      <c r="E54" s="30"/>
      <c r="F54" s="44"/>
      <c r="G54" s="32"/>
      <c r="H54" s="7"/>
      <c r="I54" s="7"/>
      <c r="J54" s="18"/>
    </row>
    <row r="55" spans="1:10" x14ac:dyDescent="0.25">
      <c r="A55" s="33"/>
      <c r="B55" s="27"/>
      <c r="C55" s="44"/>
      <c r="D55" s="29"/>
      <c r="E55" s="30"/>
      <c r="F55" s="44"/>
      <c r="G55" s="32"/>
      <c r="H55" s="7"/>
      <c r="I55" s="7"/>
      <c r="J55" s="18"/>
    </row>
    <row r="56" spans="1:10" x14ac:dyDescent="0.25">
      <c r="A56" s="33"/>
      <c r="B56" s="27"/>
      <c r="C56" s="44"/>
      <c r="D56" s="29"/>
      <c r="E56" s="30"/>
      <c r="F56" s="44"/>
      <c r="G56" s="32"/>
      <c r="H56" s="7"/>
      <c r="I56" s="7"/>
      <c r="J56" s="18"/>
    </row>
    <row r="57" spans="1:10" x14ac:dyDescent="0.25">
      <c r="A57" s="37"/>
      <c r="B57" s="27"/>
      <c r="C57" s="36"/>
      <c r="D57" s="29"/>
      <c r="E57" s="30"/>
      <c r="F57" s="36"/>
      <c r="G57" s="32"/>
      <c r="H57" s="7"/>
      <c r="I57" s="7"/>
      <c r="J57" s="18"/>
    </row>
    <row r="58" spans="1:10" x14ac:dyDescent="0.25">
      <c r="A58" s="33"/>
      <c r="B58" s="27"/>
      <c r="C58" s="31"/>
      <c r="D58" s="29"/>
      <c r="E58" s="30"/>
      <c r="F58" s="31"/>
      <c r="G58" s="32"/>
      <c r="H58" s="7"/>
      <c r="I58" s="7"/>
      <c r="J58" s="18"/>
    </row>
    <row r="59" spans="1:10" x14ac:dyDescent="0.25">
      <c r="A59" s="33"/>
      <c r="B59" s="27"/>
      <c r="C59" s="44"/>
      <c r="D59" s="29"/>
      <c r="E59" s="30"/>
      <c r="F59" s="44"/>
      <c r="G59" s="32"/>
      <c r="H59" s="7"/>
      <c r="I59" s="7"/>
      <c r="J59" s="18"/>
    </row>
    <row r="60" spans="1:10" x14ac:dyDescent="0.25">
      <c r="A60" s="33"/>
      <c r="B60" s="27"/>
      <c r="C60" s="44"/>
      <c r="D60" s="29"/>
      <c r="E60" s="30"/>
      <c r="F60" s="44"/>
      <c r="G60" s="32"/>
      <c r="H60" s="7"/>
      <c r="I60" s="7"/>
      <c r="J60" s="18"/>
    </row>
    <row r="61" spans="1:10" x14ac:dyDescent="0.25">
      <c r="A61" s="33"/>
      <c r="B61" s="27"/>
      <c r="C61" s="31"/>
      <c r="D61" s="29"/>
      <c r="E61" s="30"/>
      <c r="F61" s="31"/>
      <c r="G61" s="32"/>
      <c r="H61" s="7"/>
      <c r="I61" s="7"/>
      <c r="J61" s="18"/>
    </row>
    <row r="62" spans="1:10" x14ac:dyDescent="0.25">
      <c r="A62" s="33"/>
      <c r="B62" s="27"/>
      <c r="C62" s="31"/>
      <c r="D62" s="29"/>
      <c r="E62" s="30"/>
      <c r="F62" s="31"/>
      <c r="G62" s="32"/>
      <c r="H62" s="7"/>
      <c r="I62" s="7"/>
      <c r="J62" s="18"/>
    </row>
    <row r="63" spans="1:10" x14ac:dyDescent="0.25">
      <c r="A63" s="45"/>
      <c r="B63" s="27"/>
      <c r="C63" s="44"/>
      <c r="D63" s="29"/>
      <c r="E63" s="30"/>
      <c r="F63" s="44"/>
      <c r="G63" s="32"/>
      <c r="H63" s="7"/>
      <c r="I63" s="7"/>
      <c r="J63" s="18"/>
    </row>
    <row r="64" spans="1:10" x14ac:dyDescent="0.25">
      <c r="A64" s="33"/>
      <c r="B64" s="27"/>
      <c r="C64" s="31"/>
      <c r="D64" s="29"/>
      <c r="E64" s="30"/>
      <c r="F64" s="31"/>
      <c r="G64" s="32"/>
      <c r="H64" s="7"/>
      <c r="I64" s="7"/>
      <c r="J64" s="18"/>
    </row>
    <row r="65" spans="1:11" x14ac:dyDescent="0.25">
      <c r="A65" s="33"/>
      <c r="B65" s="27"/>
      <c r="C65" s="31"/>
      <c r="D65" s="29"/>
      <c r="E65" s="30"/>
      <c r="F65" s="31"/>
      <c r="G65" s="32"/>
      <c r="H65" s="7"/>
      <c r="I65" s="7"/>
      <c r="J65" s="18"/>
    </row>
    <row r="66" spans="1:11" x14ac:dyDescent="0.25">
      <c r="A66" s="33"/>
      <c r="B66" s="27"/>
      <c r="C66" s="31"/>
      <c r="D66" s="29"/>
      <c r="E66" s="30"/>
      <c r="F66" s="31"/>
      <c r="G66" s="32"/>
      <c r="H66" s="7"/>
      <c r="I66" s="7"/>
      <c r="J66" s="18"/>
    </row>
    <row r="67" spans="1:11" x14ac:dyDescent="0.25">
      <c r="A67" s="33"/>
      <c r="B67" s="27"/>
      <c r="C67" s="31"/>
      <c r="D67" s="29"/>
      <c r="E67" s="30"/>
      <c r="F67" s="31"/>
      <c r="G67" s="32"/>
      <c r="H67" s="7"/>
      <c r="I67" s="7"/>
      <c r="J67" s="18"/>
    </row>
    <row r="68" spans="1:11" x14ac:dyDescent="0.25">
      <c r="A68" s="33"/>
      <c r="B68" s="27"/>
      <c r="C68" s="31"/>
      <c r="D68" s="29"/>
      <c r="E68" s="30"/>
      <c r="F68" s="31"/>
      <c r="G68" s="32"/>
      <c r="H68" s="7"/>
      <c r="I68" s="7"/>
      <c r="J68" s="18"/>
    </row>
    <row r="69" spans="1:11" x14ac:dyDescent="0.25">
      <c r="A69" s="33"/>
      <c r="B69" s="27"/>
      <c r="C69" s="31"/>
      <c r="D69" s="29"/>
      <c r="E69" s="30"/>
      <c r="F69" s="31"/>
      <c r="G69" s="32"/>
      <c r="H69" s="7"/>
      <c r="I69" s="7"/>
      <c r="J69" s="18"/>
    </row>
    <row r="70" spans="1:11" x14ac:dyDescent="0.25">
      <c r="A70" s="33"/>
      <c r="B70" s="27"/>
      <c r="C70" s="31"/>
      <c r="D70" s="29"/>
      <c r="E70" s="30"/>
      <c r="F70" s="7"/>
      <c r="G70" s="32"/>
      <c r="H70" s="7"/>
      <c r="I70" s="7"/>
      <c r="J70" s="18"/>
    </row>
    <row r="71" spans="1:11" x14ac:dyDescent="0.25">
      <c r="A71" s="33"/>
      <c r="B71" s="27"/>
      <c r="C71" s="7"/>
      <c r="D71" s="29"/>
      <c r="E71" s="30"/>
      <c r="F71" s="7"/>
      <c r="G71" s="32"/>
      <c r="H71" s="7"/>
      <c r="I71" s="7"/>
      <c r="J71" s="18"/>
    </row>
    <row r="72" spans="1:11" x14ac:dyDescent="0.25">
      <c r="A72" s="33"/>
      <c r="B72" s="27"/>
      <c r="C72" s="7"/>
      <c r="D72" s="29"/>
      <c r="E72" s="30"/>
      <c r="F72" s="7"/>
      <c r="G72" s="32"/>
      <c r="H72" s="7"/>
      <c r="I72" s="7"/>
      <c r="J72" s="18"/>
    </row>
    <row r="73" spans="1:11" x14ac:dyDescent="0.25">
      <c r="A73" s="33"/>
      <c r="B73" s="27"/>
      <c r="C73" s="7"/>
      <c r="D73" s="29"/>
      <c r="E73" s="30"/>
      <c r="F73" s="7"/>
      <c r="G73" s="32"/>
      <c r="H73" s="7"/>
      <c r="I73" s="7"/>
      <c r="J73" s="18"/>
    </row>
    <row r="74" spans="1:11" x14ac:dyDescent="0.25">
      <c r="A74" s="33"/>
      <c r="B74" s="27"/>
      <c r="C74" s="7"/>
      <c r="D74" s="29"/>
      <c r="E74" s="30"/>
      <c r="F74" s="7"/>
      <c r="G74" s="32"/>
      <c r="H74" s="7"/>
      <c r="I74" s="7"/>
      <c r="J74" s="18"/>
    </row>
    <row r="75" spans="1:11" x14ac:dyDescent="0.25">
      <c r="A75" s="33"/>
      <c r="B75" s="27"/>
      <c r="C75" s="7"/>
      <c r="D75" s="29"/>
      <c r="E75" s="30"/>
      <c r="F75" s="7"/>
      <c r="G75" s="32"/>
      <c r="H75" s="7"/>
      <c r="I75" s="7"/>
      <c r="J75" s="18"/>
    </row>
    <row r="76" spans="1:11" s="47" customFormat="1" x14ac:dyDescent="0.25">
      <c r="A76" s="33"/>
      <c r="B76" s="27"/>
      <c r="C76" s="7"/>
      <c r="D76" s="29"/>
      <c r="E76" s="30"/>
      <c r="F76" s="7"/>
      <c r="G76" s="32"/>
      <c r="H76" s="7"/>
      <c r="I76" s="7"/>
      <c r="J76" s="46"/>
      <c r="K76" s="47">
        <f t="shared" ref="K76:K79" si="0">J76*H76</f>
        <v>0</v>
      </c>
    </row>
    <row r="77" spans="1:11" s="47" customFormat="1" ht="18.75" customHeight="1" x14ac:dyDescent="0.25">
      <c r="A77" s="33"/>
      <c r="B77" s="27"/>
      <c r="C77" s="7"/>
      <c r="D77" s="29"/>
      <c r="E77" s="30"/>
      <c r="F77" s="7"/>
      <c r="G77" s="32"/>
      <c r="H77" s="7"/>
      <c r="I77" s="7"/>
      <c r="J77" s="46"/>
      <c r="K77" s="47">
        <f t="shared" si="0"/>
        <v>0</v>
      </c>
    </row>
    <row r="78" spans="1:11" s="47" customFormat="1" ht="18.75" thickBot="1" x14ac:dyDescent="0.3">
      <c r="A78" s="48"/>
      <c r="B78" s="27"/>
      <c r="C78" s="27"/>
      <c r="D78" s="27"/>
      <c r="E78" s="30"/>
      <c r="F78" s="27"/>
      <c r="G78" s="32"/>
      <c r="H78" s="7"/>
      <c r="I78" s="7"/>
      <c r="J78" s="46"/>
      <c r="K78" s="47">
        <f t="shared" si="0"/>
        <v>0</v>
      </c>
    </row>
    <row r="79" spans="1:11" s="47" customFormat="1" ht="18.75" thickBot="1" x14ac:dyDescent="0.3">
      <c r="A79" s="33"/>
      <c r="B79" s="27"/>
      <c r="C79" s="49"/>
      <c r="D79" s="50"/>
      <c r="E79" s="30"/>
      <c r="F79" s="49"/>
      <c r="G79" s="32"/>
      <c r="H79" s="7"/>
      <c r="I79" s="7"/>
      <c r="J79" s="46"/>
      <c r="K79" s="47">
        <f t="shared" si="0"/>
        <v>0</v>
      </c>
    </row>
    <row r="80" spans="1:11" customFormat="1" ht="18.75" thickBot="1" x14ac:dyDescent="0.3">
      <c r="A80" s="33"/>
      <c r="B80" s="27"/>
      <c r="C80" s="49"/>
      <c r="D80" s="50"/>
      <c r="E80" s="30"/>
      <c r="F80" s="49"/>
      <c r="G80" s="32"/>
      <c r="H80" s="7"/>
      <c r="I80" s="7"/>
      <c r="J80" s="51"/>
    </row>
    <row r="81" spans="1:10" customFormat="1" ht="18.75" thickBot="1" x14ac:dyDescent="0.3">
      <c r="A81" s="33"/>
      <c r="B81" s="27"/>
      <c r="C81" s="49"/>
      <c r="D81" s="50"/>
      <c r="E81" s="30"/>
      <c r="F81" s="49"/>
      <c r="G81" s="32"/>
      <c r="H81" s="7"/>
      <c r="I81" s="7"/>
      <c r="J81" s="51"/>
    </row>
    <row r="82" spans="1:10" customFormat="1" x14ac:dyDescent="0.25">
      <c r="A82" s="38"/>
      <c r="B82" s="27"/>
      <c r="C82" s="52"/>
      <c r="D82" s="50"/>
      <c r="E82" s="30"/>
      <c r="F82" s="49"/>
      <c r="G82" s="32"/>
      <c r="H82" s="7"/>
      <c r="I82" s="7"/>
      <c r="J82" s="51"/>
    </row>
    <row r="83" spans="1:10" x14ac:dyDescent="0.25">
      <c r="A83" s="33"/>
      <c r="B83" s="27"/>
      <c r="C83" s="49"/>
      <c r="D83" s="53"/>
      <c r="E83" s="30"/>
      <c r="F83" s="49"/>
      <c r="G83" s="53"/>
      <c r="H83" s="7"/>
      <c r="I83" s="7"/>
      <c r="J83" s="18"/>
    </row>
    <row r="84" spans="1:10" x14ac:dyDescent="0.25">
      <c r="A84" s="33"/>
      <c r="B84" s="27"/>
      <c r="C84" s="49"/>
      <c r="D84" s="53"/>
      <c r="E84" s="30"/>
      <c r="F84" s="49"/>
      <c r="G84" s="53"/>
      <c r="H84" s="7"/>
      <c r="I84" s="7"/>
      <c r="J84" s="18"/>
    </row>
    <row r="85" spans="1:10" x14ac:dyDescent="0.25">
      <c r="A85" s="54"/>
      <c r="B85" s="27"/>
      <c r="C85" s="55"/>
      <c r="D85" s="56"/>
      <c r="E85" s="30"/>
      <c r="F85" s="55"/>
      <c r="G85" s="56"/>
      <c r="H85" s="7"/>
      <c r="I85" s="7"/>
      <c r="J85" s="18"/>
    </row>
    <row r="86" spans="1:10" ht="18.75" thickBot="1" x14ac:dyDescent="0.3">
      <c r="A86" s="57"/>
      <c r="B86" s="58"/>
      <c r="C86" s="59"/>
      <c r="D86" s="60"/>
      <c r="E86" s="61"/>
      <c r="F86" s="59"/>
      <c r="G86" s="60"/>
      <c r="H86" s="16"/>
      <c r="I86" s="16"/>
      <c r="J86" s="62"/>
    </row>
    <row r="87" spans="1:10" s="67" customFormat="1" x14ac:dyDescent="0.25">
      <c r="A87" s="63"/>
      <c r="B87" s="27"/>
      <c r="C87" s="63"/>
      <c r="D87" s="64"/>
      <c r="E87" s="65"/>
      <c r="F87" s="65"/>
      <c r="G87" s="64"/>
      <c r="H87" s="66"/>
      <c r="I87" s="66"/>
    </row>
    <row r="88" spans="1:10" s="67" customFormat="1" x14ac:dyDescent="0.25">
      <c r="A88" s="68"/>
      <c r="B88" s="69"/>
      <c r="C88" s="68"/>
      <c r="D88" s="70"/>
      <c r="E88" s="69"/>
      <c r="F88" s="69"/>
      <c r="G88" s="70"/>
      <c r="H88" s="66"/>
      <c r="I88" s="66"/>
    </row>
    <row r="89" spans="1:10" s="67" customFormat="1" x14ac:dyDescent="0.25">
      <c r="A89" s="68"/>
      <c r="B89" s="69"/>
      <c r="C89" s="68"/>
      <c r="D89" s="70"/>
      <c r="E89" s="69"/>
      <c r="F89" s="69"/>
      <c r="G89" s="70"/>
      <c r="H89" s="66"/>
      <c r="I89" s="66"/>
    </row>
    <row r="90" spans="1:10" s="67" customFormat="1" x14ac:dyDescent="0.25">
      <c r="A90" s="68"/>
      <c r="B90" s="69"/>
      <c r="C90" s="68"/>
      <c r="D90" s="70"/>
      <c r="E90" s="69"/>
      <c r="F90" s="69"/>
      <c r="G90" s="70"/>
      <c r="H90" s="66"/>
      <c r="I90" s="66"/>
    </row>
    <row r="91" spans="1:10" s="67" customFormat="1" x14ac:dyDescent="0.25">
      <c r="A91" s="68"/>
      <c r="B91" s="71"/>
      <c r="C91" s="68"/>
      <c r="D91" s="53"/>
      <c r="E91" s="71"/>
      <c r="F91" s="69"/>
      <c r="G91" s="53"/>
      <c r="H91" s="66"/>
      <c r="I91" s="66"/>
    </row>
    <row r="92" spans="1:10" s="67" customFormat="1" x14ac:dyDescent="0.25">
      <c r="A92" s="68"/>
      <c r="B92" s="71"/>
      <c r="C92" s="68"/>
      <c r="D92" s="53"/>
      <c r="E92" s="71"/>
      <c r="F92" s="69"/>
      <c r="G92" s="53"/>
      <c r="H92" s="66"/>
      <c r="I92" s="66"/>
    </row>
    <row r="93" spans="1:10" s="67" customFormat="1" x14ac:dyDescent="0.25">
      <c r="A93" s="68"/>
      <c r="B93" s="71"/>
      <c r="C93" s="68"/>
      <c r="D93" s="53"/>
      <c r="E93" s="71"/>
      <c r="F93" s="69"/>
      <c r="G93" s="53"/>
      <c r="H93" s="66"/>
      <c r="I93" s="66"/>
    </row>
    <row r="94" spans="1:10" s="67" customFormat="1" x14ac:dyDescent="0.25">
      <c r="A94" s="68"/>
      <c r="B94" s="71"/>
      <c r="C94" s="68"/>
      <c r="D94" s="53"/>
      <c r="E94" s="71"/>
      <c r="F94" s="69"/>
      <c r="G94" s="53"/>
      <c r="H94" s="66"/>
      <c r="I94" s="66"/>
    </row>
    <row r="95" spans="1:10" s="67" customFormat="1" x14ac:dyDescent="0.25">
      <c r="A95" s="68"/>
      <c r="B95" s="71"/>
      <c r="C95" s="68"/>
      <c r="D95" s="53"/>
      <c r="E95" s="71"/>
      <c r="F95" s="69"/>
      <c r="G95" s="53"/>
      <c r="H95" s="66"/>
      <c r="I95" s="66"/>
    </row>
    <row r="96" spans="1:10" s="67" customFormat="1" x14ac:dyDescent="0.25">
      <c r="A96" s="68"/>
      <c r="B96" s="71"/>
      <c r="C96" s="68"/>
      <c r="D96" s="53"/>
      <c r="E96" s="71"/>
      <c r="F96" s="69"/>
      <c r="G96" s="53"/>
      <c r="H96" s="66"/>
      <c r="I96" s="66"/>
    </row>
    <row r="97" spans="1:9" s="67" customFormat="1" x14ac:dyDescent="0.25">
      <c r="A97" s="68"/>
      <c r="B97" s="71"/>
      <c r="C97" s="68"/>
      <c r="D97" s="53"/>
      <c r="E97" s="71"/>
      <c r="F97" s="69"/>
      <c r="G97" s="53"/>
      <c r="H97" s="66"/>
      <c r="I97" s="66"/>
    </row>
    <row r="98" spans="1:9" s="67" customFormat="1" x14ac:dyDescent="0.25">
      <c r="A98" s="68"/>
      <c r="B98" s="71"/>
      <c r="C98" s="68"/>
      <c r="D98" s="53"/>
      <c r="E98" s="71"/>
      <c r="F98" s="69"/>
      <c r="G98" s="53"/>
      <c r="H98" s="66"/>
      <c r="I98" s="66"/>
    </row>
    <row r="99" spans="1:9" s="67" customFormat="1" x14ac:dyDescent="0.25">
      <c r="A99" s="68"/>
      <c r="B99" s="69"/>
      <c r="C99" s="69"/>
      <c r="D99" s="70"/>
      <c r="E99" s="69"/>
      <c r="F99" s="69"/>
      <c r="G99" s="70"/>
      <c r="H99" s="66"/>
      <c r="I99" s="66"/>
    </row>
    <row r="100" spans="1:9" s="67" customFormat="1" x14ac:dyDescent="0.25">
      <c r="A100" s="68"/>
      <c r="B100" s="69"/>
      <c r="C100" s="69"/>
      <c r="D100" s="70"/>
      <c r="E100" s="69"/>
      <c r="F100" s="69"/>
      <c r="G100" s="70"/>
      <c r="H100" s="66"/>
      <c r="I100" s="66"/>
    </row>
    <row r="101" spans="1:9" s="67" customFormat="1" x14ac:dyDescent="0.25">
      <c r="A101" s="68"/>
      <c r="B101" s="69"/>
      <c r="C101" s="69"/>
      <c r="D101" s="70"/>
      <c r="E101" s="69"/>
      <c r="F101" s="69"/>
      <c r="G101" s="70"/>
      <c r="H101" s="66"/>
      <c r="I101" s="66"/>
    </row>
    <row r="102" spans="1:9" s="67" customFormat="1" x14ac:dyDescent="0.25">
      <c r="A102" s="68"/>
      <c r="B102" s="69"/>
      <c r="C102" s="69"/>
      <c r="D102" s="70"/>
      <c r="E102" s="69"/>
      <c r="F102" s="69"/>
      <c r="G102" s="70"/>
      <c r="H102" s="66"/>
      <c r="I102" s="66"/>
    </row>
    <row r="103" spans="1:9" x14ac:dyDescent="0.25">
      <c r="A103" s="72" t="str">
        <f>'المخزن الرئيسي'!A107</f>
        <v>الإجمالي</v>
      </c>
      <c r="C103" s="28">
        <f>'المخزن الرئيسي'!C111</f>
        <v>0</v>
      </c>
    </row>
    <row r="104" spans="1:9" x14ac:dyDescent="0.25">
      <c r="A104" s="72">
        <f>'المخزن الرئيسي'!A108</f>
        <v>0</v>
      </c>
      <c r="C104" s="31">
        <f>'المخزن الرئيسي'!C112</f>
        <v>0</v>
      </c>
    </row>
    <row r="105" spans="1:9" x14ac:dyDescent="0.25">
      <c r="A105" s="72" t="str">
        <f>'المخزن الرئيسي'!A113</f>
        <v>اسك ب 10</v>
      </c>
    </row>
    <row r="106" spans="1:9" x14ac:dyDescent="0.25">
      <c r="A106" s="72" t="str">
        <f>'المخزن الرئيسي'!A114</f>
        <v>اسك  ب 5</v>
      </c>
    </row>
    <row r="107" spans="1:9" x14ac:dyDescent="0.25">
      <c r="A107" s="72" t="str">
        <f>'المخزن الرئيسي'!A115</f>
        <v>شمعدان ب1</v>
      </c>
    </row>
    <row r="108" spans="1:9" x14ac:dyDescent="0.25">
      <c r="A108" s="72" t="str">
        <f>'المخزن الرئيسي'!A116</f>
        <v>شمعدان ب2</v>
      </c>
    </row>
    <row r="109" spans="1:9" x14ac:dyDescent="0.25">
      <c r="A109" s="72" t="str">
        <f>'المخزن الرئيسي'!A117</f>
        <v>شموع ب50 قرش</v>
      </c>
    </row>
    <row r="110" spans="1:9" x14ac:dyDescent="0.25">
      <c r="A110" s="72" t="str">
        <f>'المخزن الرئيسي'!A118</f>
        <v>فيوز كيك</v>
      </c>
    </row>
    <row r="111" spans="1:9" x14ac:dyDescent="0.25">
      <c r="A111" s="72" t="str">
        <f>'المخزن الرئيسي'!A119</f>
        <v>شيكابون</v>
      </c>
    </row>
    <row r="112" spans="1:9" x14ac:dyDescent="0.25">
      <c r="A112" s="72" t="str">
        <f>'المخزن الرئيسي'!A120</f>
        <v>سوكا ملبس</v>
      </c>
    </row>
    <row r="113" spans="1:1" x14ac:dyDescent="0.25">
      <c r="A113" s="72" t="str">
        <f>'المخزن الرئيسي'!A121</f>
        <v>ماربيلا</v>
      </c>
    </row>
  </sheetData>
  <mergeCells count="5">
    <mergeCell ref="F1:G1"/>
    <mergeCell ref="F2:G2"/>
    <mergeCell ref="B4:D4"/>
    <mergeCell ref="E4:G4"/>
    <mergeCell ref="H4:J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المخزن الرئيسي</vt:lpstr>
      <vt:lpstr>يومية المندوب اليوم</vt:lpstr>
      <vt:lpstr>يومية المندوب امس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</dc:creator>
  <cp:lastModifiedBy>mahmoud</cp:lastModifiedBy>
  <dcterms:created xsi:type="dcterms:W3CDTF">2019-08-04T19:06:09Z</dcterms:created>
  <dcterms:modified xsi:type="dcterms:W3CDTF">2019-08-04T19:47:40Z</dcterms:modified>
</cp:coreProperties>
</file>