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645" windowWidth="14805" windowHeight="7470"/>
  </bookViews>
  <sheets>
    <sheet name="اجر وظيفي " sheetId="1" r:id="rId1"/>
    <sheet name="طباعة بيان حالة وظيفية " sheetId="6" r:id="rId2"/>
  </sheets>
  <externalReferences>
    <externalReference r:id="rId3"/>
  </externalReferences>
  <definedNames>
    <definedName name="بيانات1">[1]ورقة1!$A$4:$FM$2000</definedName>
    <definedName name="سيد_محمود_ابو_زيد_يحي" comment="منقول من التعليم في 1/7/2018">'اجر وظيفي '!#REF!</definedName>
  </definedNames>
  <calcPr calcId="144525"/>
</workbook>
</file>

<file path=xl/calcChain.xml><?xml version="1.0" encoding="utf-8"?>
<calcChain xmlns="http://schemas.openxmlformats.org/spreadsheetml/2006/main">
  <c r="D22" i="6" l="1"/>
  <c r="H23" i="6"/>
  <c r="F23" i="6"/>
  <c r="D23" i="6"/>
  <c r="H18" i="6"/>
  <c r="F18" i="6"/>
  <c r="D18" i="6"/>
  <c r="D27" i="6" l="1"/>
  <c r="C25" i="6"/>
  <c r="C10" i="6"/>
  <c r="C9" i="6"/>
  <c r="C8" i="6"/>
  <c r="C7" i="6"/>
  <c r="C6" i="6"/>
  <c r="C4" i="6"/>
  <c r="H3" i="6"/>
</calcChain>
</file>

<file path=xl/sharedStrings.xml><?xml version="1.0" encoding="utf-8"?>
<sst xmlns="http://schemas.openxmlformats.org/spreadsheetml/2006/main" count="367" uniqueCount="125">
  <si>
    <t>اسم الموظف</t>
  </si>
  <si>
    <t xml:space="preserve">الرقم القومي </t>
  </si>
  <si>
    <t xml:space="preserve">قسم : المستشفى الجامعي                   مجموعة وظائف : التخصصية                 الوظائف النوعية : الاحصاء والرياضيات      الدرجة :   الاولى   </t>
  </si>
  <si>
    <t xml:space="preserve">قسم : المستشفى الجامعي                   مجموعة وظائف : التخصصية                 الوظائف النوعية : الاحصاء والرياضيات      الدرجة :   الثانية   </t>
  </si>
  <si>
    <t xml:space="preserve">قسم : المستشفى الجامعي                   مجموعة وظائف : التخصصية                 الوظائف النوعية : الاحصاء والرياضيات      الدرجة :   الثالثة    </t>
  </si>
  <si>
    <t>قسم : المستشفى الجامعي                مجموعة وظائف : الاعلام                               الوظائف النوعية : الاعلام                                 الدرجة :   الاولى</t>
  </si>
  <si>
    <t>-</t>
  </si>
  <si>
    <t>تاريخ الميلاد</t>
  </si>
  <si>
    <t xml:space="preserve">التاريخ الفرضي </t>
  </si>
  <si>
    <t xml:space="preserve">تاريخ التعيين </t>
  </si>
  <si>
    <t xml:space="preserve">المسمى الوظيفي </t>
  </si>
  <si>
    <t>المجموعة النوعية</t>
  </si>
  <si>
    <t>المجموعة والوظيفية</t>
  </si>
  <si>
    <t xml:space="preserve">مجموعة وظائف : التخصصية     الوظائف النوعية : الاحصاء والرياضيات  الدرجة :   كبير  </t>
  </si>
  <si>
    <t>التخصصية</t>
  </si>
  <si>
    <t>كبير أخصائيين إحصاء بدرجة مدير عام</t>
  </si>
  <si>
    <t>التخصصية - الإحصاء والحاسبات</t>
  </si>
  <si>
    <t>أخصائي إحصاء أول</t>
  </si>
  <si>
    <t>أخصائي حاسبات الكترونية أول</t>
  </si>
  <si>
    <t>أخصائي إحصاء وحاسبات الكترونية ثان</t>
  </si>
  <si>
    <t>أخصائى تشغيل حسابات ثان</t>
  </si>
  <si>
    <t>أخصائي إحصاء ثان</t>
  </si>
  <si>
    <t>أخصائى حاسبات آلية ثان</t>
  </si>
  <si>
    <t>أخصائي إحصاء وحاسبات الكترونية ثالث</t>
  </si>
  <si>
    <t>أخصائى حاسبات آلية ثالث</t>
  </si>
  <si>
    <t>أخصائي حاسبات الكترونية ثالث</t>
  </si>
  <si>
    <t>أخصائي تشغيل حاسبات ثالث</t>
  </si>
  <si>
    <t>أخصائى علاقات عامة أول</t>
  </si>
  <si>
    <t>التخصصية - الإعلام</t>
  </si>
  <si>
    <t xml:space="preserve">تاريخ شغل الدرجة </t>
  </si>
  <si>
    <t>المستوى الوظيفي : الاول ( أ)</t>
  </si>
  <si>
    <t>المستوى الوظيفي : الاول ( ب)</t>
  </si>
  <si>
    <t>المستوى الوظيفي : الثاني  ( أ )</t>
  </si>
  <si>
    <t>المستوى الوظيفي : الثاني  ( ب )</t>
  </si>
  <si>
    <t>المستوى الوظيفي : الثالث  ( أ )</t>
  </si>
  <si>
    <t>المستوى الوظيفي : الثالث  ( ب )</t>
  </si>
  <si>
    <t>المستوى الوظيفي : الثالث  ( ج )</t>
  </si>
  <si>
    <t>المستوى الوظيفي : الاول ( أ )</t>
  </si>
  <si>
    <t xml:space="preserve">سنة </t>
  </si>
  <si>
    <t xml:space="preserve">شهر </t>
  </si>
  <si>
    <t>يوم</t>
  </si>
  <si>
    <t xml:space="preserve">المدة اللازم قضائها في الدرجة للنقل للمستوى المعادل </t>
  </si>
  <si>
    <t xml:space="preserve">اكثر من 3 سنوات وحتى 6 سنوات </t>
  </si>
  <si>
    <t>اكثر من سنة</t>
  </si>
  <si>
    <t>اكثر من 3 سنوات</t>
  </si>
  <si>
    <t>المستوى الوظيفي المعادل في 2/11/2016</t>
  </si>
  <si>
    <t>الاول ( أ )</t>
  </si>
  <si>
    <t>الاول ( ب )</t>
  </si>
  <si>
    <t>الثاني ( أ )</t>
  </si>
  <si>
    <t>الثاني ( ب )</t>
  </si>
  <si>
    <t>الثالث ( أ )</t>
  </si>
  <si>
    <t>الثالث ( ب )</t>
  </si>
  <si>
    <t>الثالث ( ج )</t>
  </si>
  <si>
    <t>مدير عام ( بصفة شخصية )</t>
  </si>
  <si>
    <t xml:space="preserve">لا يوجد </t>
  </si>
  <si>
    <t>المدة المحتفظ بها عند التسكين في الفترة  من  2/11/2016حتى 1/7/2019 ( 29يوم 7 شهور 2 سنة )</t>
  </si>
  <si>
    <t>المدة المحتفظ بها عند التسكين ( تؤخذ في الاعتبار في الترقية اللاحقة )</t>
  </si>
  <si>
    <t>سنة</t>
  </si>
  <si>
    <t>شهر</t>
  </si>
  <si>
    <t>المدة من تاريخ الحصول على الدرجة حتى  2/11/2016</t>
  </si>
  <si>
    <t xml:space="preserve">المدة البينية  اللازمة للترقية للمستوى الاعلى </t>
  </si>
  <si>
    <t>المستوى الوظيفي المرقى اليه اعتبارا من 1/7/2019</t>
  </si>
  <si>
    <t>المدة المتبقية ( تؤخذ في الاعتبار في الترقية اللاحقة )</t>
  </si>
  <si>
    <t xml:space="preserve">ملاحظات </t>
  </si>
  <si>
    <t>التسكين اعتبارا من 2/11/2016 مع الاحتفاظ بالاقدمية بعد التسكين</t>
  </si>
  <si>
    <t xml:space="preserve">الترقية اعتبارا من 1/7/2019 مع الاحتفاظ بالاقدمية بعد الترقية </t>
  </si>
  <si>
    <t xml:space="preserve">االحالة </t>
  </si>
  <si>
    <t xml:space="preserve">الاجازات </t>
  </si>
  <si>
    <t xml:space="preserve">الجزاءات </t>
  </si>
  <si>
    <t xml:space="preserve">المدة اللازمة للمستوى </t>
  </si>
  <si>
    <t>يدوي</t>
  </si>
  <si>
    <t xml:space="preserve">مجموع المدة المحتفظ بها +2+7+29 بدون تعديل </t>
  </si>
  <si>
    <t xml:space="preserve">بيان حالة وظيفية </t>
  </si>
  <si>
    <t xml:space="preserve">الاسم : </t>
  </si>
  <si>
    <t xml:space="preserve">  الرقم القومي : </t>
  </si>
  <si>
    <t xml:space="preserve">جهة العمل : </t>
  </si>
  <si>
    <t xml:space="preserve">المستوى الوظيفي : </t>
  </si>
  <si>
    <t xml:space="preserve">تاريخ شغل  المستوى الوظيفي  : </t>
  </si>
  <si>
    <t xml:space="preserve">المجموعة الوظيفية : </t>
  </si>
  <si>
    <t xml:space="preserve">الجزاءات : </t>
  </si>
  <si>
    <t xml:space="preserve">الاجازات التي حصل عليها : </t>
  </si>
  <si>
    <t xml:space="preserve">الدرجة 
الوظيفية </t>
  </si>
  <si>
    <t>55+5+</t>
  </si>
  <si>
    <t>موريس  ابو السعود</t>
  </si>
  <si>
    <t xml:space="preserve"> عبد الغنى  محمد</t>
  </si>
  <si>
    <t>احمد عبد المعز محمد</t>
  </si>
  <si>
    <t>شرين  حمدان محمد</t>
  </si>
  <si>
    <t>عبد المنعم  اسماعيل على</t>
  </si>
  <si>
    <t>شريف بدر الدين محمد</t>
  </si>
  <si>
    <t>احمدعبد العال</t>
  </si>
  <si>
    <t>نعمه مد ابراهيم</t>
  </si>
  <si>
    <t>زيدان مازن</t>
  </si>
  <si>
    <t>محمد احمد</t>
  </si>
  <si>
    <t>شادية هلال</t>
  </si>
  <si>
    <t>رفاعى محمد</t>
  </si>
  <si>
    <t>ارينى  فرج</t>
  </si>
  <si>
    <t>اسماء  احمد</t>
  </si>
  <si>
    <t>محمد عمران</t>
  </si>
  <si>
    <t>اسامه يو محمود</t>
  </si>
  <si>
    <t>رحاب مرمد خليل</t>
  </si>
  <si>
    <t>رحاب مرمداتىت خليل</t>
  </si>
  <si>
    <t>رحاب مرمدبفقغ خليل</t>
  </si>
  <si>
    <t>رحاب مرمدفققغق خليل</t>
  </si>
  <si>
    <t>رحاب مرمد قففقىخليل</t>
  </si>
  <si>
    <t>محمد عم خليل</t>
  </si>
  <si>
    <t>فاطمة ع المجيد</t>
  </si>
  <si>
    <t>غادة عبد محمد محمد</t>
  </si>
  <si>
    <t>حنان ج المجيـــــد</t>
  </si>
  <si>
    <t xml:space="preserve">كبير </t>
  </si>
  <si>
    <t xml:space="preserve">الدرجة الاولى </t>
  </si>
  <si>
    <t xml:space="preserve">الدرجة الثانية </t>
  </si>
  <si>
    <t>مستوفي</t>
  </si>
  <si>
    <t xml:space="preserve">الحالة قبل التسكين </t>
  </si>
  <si>
    <t xml:space="preserve">تاريخ شغل الدرجة : </t>
  </si>
  <si>
    <t>المستوى الوظيفي المسكن عليه في 2016/11/2</t>
  </si>
  <si>
    <t xml:space="preserve">المدة المحتفظ بها بعد التسكين : </t>
  </si>
  <si>
    <t>المستوى المرقى اليه في 2019/7/1</t>
  </si>
  <si>
    <t xml:space="preserve">المدة المحتفظ بها بعد الترقية : </t>
  </si>
  <si>
    <t xml:space="preserve">المسمـــــى الوظيفي  : </t>
  </si>
  <si>
    <t xml:space="preserve">المجموعـــة النوعية : </t>
  </si>
  <si>
    <t xml:space="preserve">التاريــــــخ الفرضي : </t>
  </si>
  <si>
    <t xml:space="preserve">تاريـــــــــــخ التعيين : </t>
  </si>
  <si>
    <t xml:space="preserve">الـــدرجة الوظيفية : </t>
  </si>
  <si>
    <t xml:space="preserve">يعتمد </t>
  </si>
  <si>
    <t xml:space="preserve">الثالث ( أ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</si>
</sst>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1010000]yyyy/mm/dd;@"/>
  </numFmts>
  <fonts count="21" x14ac:knownFonts="1">
    <font>
      <sz val="11"/>
      <color theme="1"/>
      <name val="Arial"/>
      <family val="2"/>
      <scheme val="minor"/>
    </font>
    <font>
      <b/>
      <sz val="13"/>
      <color rgb="FF000000"/>
      <name val="Simplified Arabic"/>
      <family val="1"/>
    </font>
    <font>
      <b/>
      <sz val="11"/>
      <color rgb="FF000000"/>
      <name val="Simplified Arabic"/>
      <family val="1"/>
    </font>
    <font>
      <b/>
      <sz val="11"/>
      <color rgb="FF000000"/>
      <name val="Simplified Arabic"/>
      <family val="1"/>
    </font>
    <font>
      <b/>
      <sz val="13"/>
      <color rgb="FF000000"/>
      <name val="Simplified Arabic"/>
      <family val="1"/>
    </font>
    <font>
      <sz val="18"/>
      <color rgb="FF000000"/>
      <name val="Sultan Medium"/>
      <charset val="178"/>
    </font>
    <font>
      <b/>
      <sz val="10"/>
      <color rgb="FF000000"/>
      <name val="Simplified Arabic"/>
      <family val="1"/>
    </font>
    <font>
      <b/>
      <sz val="28"/>
      <color rgb="FF000000"/>
      <name val="Sultan normal"/>
      <charset val="178"/>
    </font>
    <font>
      <sz val="12"/>
      <color rgb="FF000000"/>
      <name val="Sultan Medium"/>
      <charset val="178"/>
    </font>
    <font>
      <b/>
      <sz val="8"/>
      <color rgb="FF000000"/>
      <name val="Simplified Arabic"/>
      <family val="1"/>
    </font>
    <font>
      <sz val="14"/>
      <name val="Courier New"/>
      <family val="3"/>
    </font>
    <font>
      <b/>
      <sz val="18"/>
      <color rgb="FF000000"/>
      <name val="Simplified Arabic"/>
      <family val="1"/>
    </font>
    <font>
      <sz val="14"/>
      <color theme="1"/>
      <name val="Arial"/>
      <family val="2"/>
      <scheme val="minor"/>
    </font>
    <font>
      <sz val="16"/>
      <color theme="1"/>
      <name val="Arial"/>
      <family val="2"/>
    </font>
    <font>
      <sz val="16"/>
      <color theme="1"/>
      <name val="Arial"/>
      <family val="2"/>
      <scheme val="minor"/>
    </font>
    <font>
      <sz val="20"/>
      <color theme="1"/>
      <name val="B Homa"/>
      <charset val="178"/>
    </font>
    <font>
      <sz val="16"/>
      <color theme="1"/>
      <name val="SKR HEAD1"/>
      <charset val="178"/>
    </font>
    <font>
      <b/>
      <sz val="16"/>
      <color theme="1"/>
      <name val="ABO SLMAN Alomar النسخ4"/>
      <charset val="178"/>
    </font>
    <font>
      <sz val="16"/>
      <color theme="1"/>
      <name val="Script"/>
      <family val="4"/>
      <charset val="255"/>
    </font>
    <font>
      <b/>
      <sz val="12"/>
      <color rgb="FF000000"/>
      <name val="Sultan normal"/>
      <charset val="178"/>
    </font>
    <font>
      <sz val="11"/>
      <color theme="1"/>
      <name val="AdvertisingBold"/>
      <charset val="178"/>
    </font>
  </fonts>
  <fills count="9">
    <fill>
      <patternFill patternType="none"/>
    </fill>
    <fill>
      <patternFill patternType="gray125"/>
    </fill>
    <fill>
      <patternFill patternType="solid">
        <fgColor rgb="FFF3EDE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  <border>
      <left style="medium">
        <color rgb="FF888888"/>
      </left>
      <right/>
      <top style="medium">
        <color rgb="FF888888"/>
      </top>
      <bottom style="medium">
        <color rgb="FF888888"/>
      </bottom>
      <diagonal/>
    </border>
    <border>
      <left/>
      <right style="medium">
        <color rgb="FF888888"/>
      </right>
      <top style="medium">
        <color rgb="FF888888"/>
      </top>
      <bottom style="medium">
        <color rgb="FF88888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888888"/>
      </left>
      <right style="medium">
        <color rgb="FF888888"/>
      </right>
      <top/>
      <bottom style="medium">
        <color rgb="FF888888"/>
      </bottom>
      <diagonal/>
    </border>
    <border>
      <left/>
      <right style="medium">
        <color rgb="FF888888"/>
      </right>
      <top/>
      <bottom style="medium">
        <color rgb="FF888888"/>
      </bottom>
      <diagonal/>
    </border>
    <border>
      <left/>
      <right style="medium">
        <color rgb="FF88888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 readingOrder="2"/>
    </xf>
    <xf numFmtId="0" fontId="0" fillId="0" borderId="4" xfId="0" applyBorder="1"/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165" fontId="4" fillId="2" borderId="1" xfId="0" applyNumberFormat="1" applyFont="1" applyFill="1" applyBorder="1" applyAlignment="1">
      <alignment horizontal="center" vertical="center" wrapText="1" readingOrder="2"/>
    </xf>
    <xf numFmtId="165" fontId="2" fillId="0" borderId="1" xfId="0" applyNumberFormat="1" applyFont="1" applyBorder="1" applyAlignment="1">
      <alignment horizontal="right" vertical="center" wrapText="1" readingOrder="2"/>
    </xf>
    <xf numFmtId="1" fontId="0" fillId="0" borderId="1" xfId="0" applyNumberFormat="1" applyBorder="1" applyAlignment="1">
      <alignment horizontal="center"/>
    </xf>
    <xf numFmtId="0" fontId="0" fillId="5" borderId="1" xfId="0" applyFill="1" applyBorder="1"/>
    <xf numFmtId="0" fontId="2" fillId="0" borderId="1" xfId="0" applyFont="1" applyBorder="1" applyAlignment="1">
      <alignment horizontal="right" vertical="center" wrapText="1" readingOrder="2"/>
    </xf>
    <xf numFmtId="165" fontId="1" fillId="2" borderId="1" xfId="0" applyNumberFormat="1" applyFont="1" applyFill="1" applyBorder="1" applyAlignment="1">
      <alignment horizontal="center" vertical="center" wrapText="1" readingOrder="2"/>
    </xf>
    <xf numFmtId="1" fontId="3" fillId="0" borderId="1" xfId="0" applyNumberFormat="1" applyFont="1" applyBorder="1" applyAlignment="1">
      <alignment horizontal="center" vertical="center" wrapText="1" readingOrder="2"/>
    </xf>
    <xf numFmtId="164" fontId="0" fillId="0" borderId="4" xfId="0" applyNumberFormat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 readingOrder="2"/>
    </xf>
    <xf numFmtId="1" fontId="5" fillId="2" borderId="1" xfId="0" applyNumberFormat="1" applyFont="1" applyFill="1" applyBorder="1" applyAlignment="1">
      <alignment horizontal="center" vertical="center" wrapText="1" readingOrder="2"/>
    </xf>
    <xf numFmtId="0" fontId="5" fillId="3" borderId="3" xfId="0" applyFont="1" applyFill="1" applyBorder="1" applyAlignment="1">
      <alignment horizontal="center" vertical="center" wrapText="1" readingOrder="2"/>
    </xf>
    <xf numFmtId="1" fontId="0" fillId="3" borderId="3" xfId="0" applyNumberFormat="1" applyFill="1" applyBorder="1" applyAlignment="1">
      <alignment horizontal="center"/>
    </xf>
    <xf numFmtId="0" fontId="0" fillId="0" borderId="8" xfId="0" applyBorder="1"/>
    <xf numFmtId="165" fontId="0" fillId="0" borderId="1" xfId="0" applyNumberForma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wrapText="1" readingOrder="2"/>
    </xf>
    <xf numFmtId="164" fontId="2" fillId="2" borderId="7" xfId="0" applyNumberFormat="1" applyFont="1" applyFill="1" applyBorder="1" applyAlignment="1">
      <alignment horizontal="center" vertical="center" wrapText="1" readingOrder="2"/>
    </xf>
    <xf numFmtId="164" fontId="9" fillId="2" borderId="7" xfId="0" applyNumberFormat="1" applyFont="1" applyFill="1" applyBorder="1" applyAlignment="1">
      <alignment horizontal="center" vertical="center" wrapText="1" readingOrder="2"/>
    </xf>
    <xf numFmtId="14" fontId="0" fillId="0" borderId="1" xfId="0" applyNumberForma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readingOrder="1"/>
    </xf>
    <xf numFmtId="164" fontId="6" fillId="2" borderId="1" xfId="0" applyNumberFormat="1" applyFont="1" applyFill="1" applyBorder="1" applyAlignment="1">
      <alignment vertical="center" wrapText="1" readingOrder="2"/>
    </xf>
    <xf numFmtId="0" fontId="10" fillId="0" borderId="1" xfId="0" applyFont="1" applyBorder="1" applyAlignment="1">
      <alignment horizontal="center" vertical="center" readingOrder="1"/>
    </xf>
    <xf numFmtId="1" fontId="8" fillId="4" borderId="1" xfId="0" applyNumberFormat="1" applyFont="1" applyFill="1" applyBorder="1" applyAlignment="1">
      <alignment horizontal="center" vertical="center" wrapText="1" readingOrder="2"/>
    </xf>
    <xf numFmtId="1" fontId="5" fillId="6" borderId="1" xfId="0" applyNumberFormat="1" applyFont="1" applyFill="1" applyBorder="1" applyAlignment="1">
      <alignment horizontal="center" vertical="center" wrapText="1" readingOrder="2"/>
    </xf>
    <xf numFmtId="0" fontId="5" fillId="7" borderId="1" xfId="0" applyFont="1" applyFill="1" applyBorder="1" applyAlignment="1">
      <alignment horizontal="center" vertical="center" wrapText="1" readingOrder="2"/>
    </xf>
    <xf numFmtId="0" fontId="5" fillId="7" borderId="2" xfId="0" applyFont="1" applyFill="1" applyBorder="1" applyAlignment="1">
      <alignment horizontal="center" vertical="center" wrapText="1" readingOrder="2"/>
    </xf>
    <xf numFmtId="0" fontId="10" fillId="7" borderId="10" xfId="0" applyFont="1" applyFill="1" applyBorder="1" applyAlignment="1">
      <alignment horizontal="center" vertical="center" readingOrder="1"/>
    </xf>
    <xf numFmtId="0" fontId="10" fillId="7" borderId="11" xfId="0" applyFont="1" applyFill="1" applyBorder="1" applyAlignment="1">
      <alignment horizontal="center" vertical="center" readingOrder="1"/>
    </xf>
    <xf numFmtId="0" fontId="0" fillId="7" borderId="4" xfId="0" applyFill="1" applyBorder="1"/>
    <xf numFmtId="0" fontId="0" fillId="7" borderId="1" xfId="0" applyFill="1" applyBorder="1"/>
    <xf numFmtId="0" fontId="0" fillId="7" borderId="2" xfId="0" applyFill="1" applyBorder="1"/>
    <xf numFmtId="165" fontId="12" fillId="0" borderId="1" xfId="0" applyNumberFormat="1" applyFont="1" applyBorder="1" applyAlignment="1">
      <alignment horizontal="center" vertical="center"/>
    </xf>
    <xf numFmtId="1" fontId="5" fillId="7" borderId="14" xfId="0" applyNumberFormat="1" applyFont="1" applyFill="1" applyBorder="1" applyAlignment="1">
      <alignment horizontal="center" vertical="center" wrapText="1" readingOrder="2"/>
    </xf>
    <xf numFmtId="165" fontId="0" fillId="0" borderId="8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65" fontId="2" fillId="0" borderId="8" xfId="0" applyNumberFormat="1" applyFont="1" applyBorder="1" applyAlignment="1">
      <alignment horizontal="right" vertical="center" wrapText="1" readingOrder="2"/>
    </xf>
    <xf numFmtId="165" fontId="12" fillId="0" borderId="8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readingOrder="1"/>
    </xf>
    <xf numFmtId="164" fontId="9" fillId="2" borderId="13" xfId="0" applyNumberFormat="1" applyFont="1" applyFill="1" applyBorder="1" applyAlignment="1">
      <alignment horizontal="center" vertical="center" wrapText="1" readingOrder="2"/>
    </xf>
    <xf numFmtId="0" fontId="10" fillId="0" borderId="8" xfId="0" applyFont="1" applyBorder="1" applyAlignment="1">
      <alignment horizontal="center" vertical="center" readingOrder="1"/>
    </xf>
    <xf numFmtId="0" fontId="0" fillId="0" borderId="9" xfId="0" applyBorder="1"/>
    <xf numFmtId="0" fontId="5" fillId="3" borderId="1" xfId="0" applyFont="1" applyFill="1" applyBorder="1" applyAlignment="1">
      <alignment horizontal="center" vertical="center" wrapText="1" readingOrder="2"/>
    </xf>
    <xf numFmtId="1" fontId="5" fillId="7" borderId="1" xfId="0" applyNumberFormat="1" applyFont="1" applyFill="1" applyBorder="1" applyAlignment="1">
      <alignment horizontal="center" vertical="center" wrapText="1" readingOrder="2"/>
    </xf>
    <xf numFmtId="164" fontId="9" fillId="7" borderId="8" xfId="0" applyNumberFormat="1" applyFont="1" applyFill="1" applyBorder="1" applyAlignment="1">
      <alignment horizontal="center" vertical="center" wrapText="1" readingOrder="2"/>
    </xf>
    <xf numFmtId="164" fontId="9" fillId="7" borderId="1" xfId="0" applyNumberFormat="1" applyFont="1" applyFill="1" applyBorder="1" applyAlignment="1">
      <alignment horizontal="center" vertical="center" wrapText="1" readingOrder="2"/>
    </xf>
    <xf numFmtId="164" fontId="2" fillId="7" borderId="1" xfId="0" applyNumberFormat="1" applyFont="1" applyFill="1" applyBorder="1" applyAlignment="1">
      <alignment horizontal="center" vertical="center" wrapText="1" readingOrder="2"/>
    </xf>
    <xf numFmtId="0" fontId="13" fillId="0" borderId="0" xfId="0" applyFont="1" applyAlignment="1">
      <alignment horizontal="right" vertical="center" readingOrder="2"/>
    </xf>
    <xf numFmtId="0" fontId="14" fillId="0" borderId="0" xfId="0" applyFont="1"/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right" vertical="center" readingOrder="2"/>
    </xf>
    <xf numFmtId="0" fontId="18" fillId="0" borderId="0" xfId="0" applyFont="1" applyAlignment="1">
      <alignment horizontal="right" vertical="center" readingOrder="2"/>
    </xf>
    <xf numFmtId="165" fontId="17" fillId="0" borderId="0" xfId="0" applyNumberFormat="1" applyFont="1" applyAlignment="1">
      <alignment horizontal="center"/>
    </xf>
    <xf numFmtId="1" fontId="19" fillId="3" borderId="1" xfId="0" applyNumberFormat="1" applyFont="1" applyFill="1" applyBorder="1" applyAlignment="1">
      <alignment horizontal="center" vertical="center" wrapText="1" readingOrder="2"/>
    </xf>
    <xf numFmtId="164" fontId="11" fillId="2" borderId="1" xfId="0" applyNumberFormat="1" applyFont="1" applyFill="1" applyBorder="1" applyAlignment="1">
      <alignment horizontal="center" vertical="center" wrapText="1" readingOrder="2"/>
    </xf>
    <xf numFmtId="1" fontId="7" fillId="3" borderId="1" xfId="0" applyNumberFormat="1" applyFont="1" applyFill="1" applyBorder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 wrapText="1" readingOrder="2"/>
    </xf>
    <xf numFmtId="0" fontId="8" fillId="2" borderId="2" xfId="0" applyFont="1" applyFill="1" applyBorder="1" applyAlignment="1">
      <alignment horizontal="center" vertical="center" wrapText="1" readingOrder="2"/>
    </xf>
    <xf numFmtId="0" fontId="8" fillId="2" borderId="3" xfId="0" applyFont="1" applyFill="1" applyBorder="1" applyAlignment="1">
      <alignment horizontal="center" vertical="center" wrapText="1" readingOrder="2"/>
    </xf>
    <xf numFmtId="0" fontId="8" fillId="2" borderId="4" xfId="0" applyFont="1" applyFill="1" applyBorder="1" applyAlignment="1">
      <alignment horizontal="center" vertical="center" wrapText="1" readingOrder="2"/>
    </xf>
    <xf numFmtId="164" fontId="6" fillId="2" borderId="1" xfId="0" applyNumberFormat="1" applyFont="1" applyFill="1" applyBorder="1" applyAlignment="1">
      <alignment horizontal="center" vertical="center" wrapText="1" readingOrder="2"/>
    </xf>
    <xf numFmtId="1" fontId="5" fillId="2" borderId="2" xfId="0" applyNumberFormat="1" applyFont="1" applyFill="1" applyBorder="1" applyAlignment="1">
      <alignment horizontal="center" vertical="center" wrapText="1" readingOrder="2"/>
    </xf>
    <xf numFmtId="1" fontId="5" fillId="2" borderId="4" xfId="0" applyNumberFormat="1" applyFont="1" applyFill="1" applyBorder="1" applyAlignment="1">
      <alignment horizontal="center" vertical="center" wrapText="1" readingOrder="2"/>
    </xf>
    <xf numFmtId="164" fontId="6" fillId="2" borderId="6" xfId="0" applyNumberFormat="1" applyFont="1" applyFill="1" applyBorder="1" applyAlignment="1">
      <alignment horizontal="center" vertical="center" wrapText="1" readingOrder="2"/>
    </xf>
    <xf numFmtId="164" fontId="6" fillId="2" borderId="8" xfId="0" applyNumberFormat="1" applyFont="1" applyFill="1" applyBorder="1" applyAlignment="1">
      <alignment horizontal="center" vertical="center" wrapText="1" readingOrder="2"/>
    </xf>
    <xf numFmtId="164" fontId="6" fillId="7" borderId="1" xfId="0" applyNumberFormat="1" applyFont="1" applyFill="1" applyBorder="1" applyAlignment="1">
      <alignment horizontal="center" vertical="center" wrapText="1" readingOrder="2"/>
    </xf>
    <xf numFmtId="0" fontId="8" fillId="2" borderId="0" xfId="0" applyFont="1" applyFill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right" vertical="center" wrapText="1" readingOrder="2"/>
    </xf>
    <xf numFmtId="0" fontId="16" fillId="6" borderId="0" xfId="0" applyFont="1" applyFill="1" applyAlignment="1">
      <alignment horizontal="right" vertical="center" readingOrder="2"/>
    </xf>
    <xf numFmtId="165" fontId="17" fillId="6" borderId="0" xfId="0" applyNumberFormat="1" applyFont="1" applyFill="1" applyAlignment="1">
      <alignment horizontal="center"/>
    </xf>
    <xf numFmtId="0" fontId="14" fillId="6" borderId="0" xfId="0" applyFont="1" applyFill="1"/>
    <xf numFmtId="0" fontId="18" fillId="6" borderId="0" xfId="0" applyFont="1" applyFill="1" applyAlignment="1">
      <alignment horizontal="right" vertical="center" readingOrder="2"/>
    </xf>
    <xf numFmtId="0" fontId="20" fillId="0" borderId="0" xfId="0" applyFont="1"/>
    <xf numFmtId="1" fontId="5" fillId="8" borderId="1" xfId="0" applyNumberFormat="1" applyFont="1" applyFill="1" applyBorder="1" applyAlignment="1">
      <alignment horizontal="center" vertical="center" wrapText="1" readingOrder="2"/>
    </xf>
    <xf numFmtId="0" fontId="0" fillId="8" borderId="4" xfId="0" applyFill="1" applyBorder="1"/>
    <xf numFmtId="0" fontId="0" fillId="8" borderId="1" xfId="0" applyFill="1" applyBorder="1"/>
    <xf numFmtId="1" fontId="5" fillId="8" borderId="4" xfId="0" applyNumberFormat="1" applyFont="1" applyFill="1" applyBorder="1" applyAlignment="1">
      <alignment horizontal="center" vertical="center" wrapText="1" readingOrder="2"/>
    </xf>
    <xf numFmtId="0" fontId="10" fillId="8" borderId="16" xfId="0" applyFont="1" applyFill="1" applyBorder="1" applyAlignment="1">
      <alignment horizontal="center" vertical="center" readingOrder="1"/>
    </xf>
    <xf numFmtId="0" fontId="10" fillId="8" borderId="15" xfId="0" applyFont="1" applyFill="1" applyBorder="1" applyAlignment="1">
      <alignment horizontal="center" vertical="center" readingOrder="1"/>
    </xf>
    <xf numFmtId="0" fontId="10" fillId="8" borderId="12" xfId="0" applyFont="1" applyFill="1" applyBorder="1" applyAlignment="1">
      <alignment horizontal="center" vertical="center" readingOrder="1"/>
    </xf>
    <xf numFmtId="0" fontId="10" fillId="8" borderId="10" xfId="0" applyFont="1" applyFill="1" applyBorder="1" applyAlignment="1">
      <alignment horizontal="center" vertical="center" readingOrder="1"/>
    </xf>
    <xf numFmtId="0" fontId="8" fillId="8" borderId="0" xfId="0" applyFont="1" applyFill="1" applyBorder="1" applyAlignment="1">
      <alignment horizontal="center" vertical="center" wrapText="1" readingOrder="2"/>
    </xf>
    <xf numFmtId="0" fontId="8" fillId="8" borderId="17" xfId="0" applyFont="1" applyFill="1" applyBorder="1" applyAlignment="1">
      <alignment horizontal="center" vertical="center" wrapText="1" readingOrder="2"/>
    </xf>
    <xf numFmtId="1" fontId="0" fillId="8" borderId="4" xfId="0" applyNumberFormat="1" applyFill="1" applyBorder="1" applyAlignment="1">
      <alignment horizontal="center" vertical="center"/>
    </xf>
    <xf numFmtId="164" fontId="11" fillId="2" borderId="2" xfId="0" applyNumberFormat="1" applyFont="1" applyFill="1" applyBorder="1" applyAlignment="1">
      <alignment horizontal="center" vertical="center" wrapText="1" readingOrder="2"/>
    </xf>
    <xf numFmtId="164" fontId="11" fillId="2" borderId="3" xfId="0" applyNumberFormat="1" applyFont="1" applyFill="1" applyBorder="1" applyAlignment="1">
      <alignment horizontal="center" vertical="center" wrapText="1" readingOrder="2"/>
    </xf>
    <xf numFmtId="164" fontId="11" fillId="2" borderId="4" xfId="0" applyNumberFormat="1" applyFont="1" applyFill="1" applyBorder="1" applyAlignment="1">
      <alignment horizontal="center" vertical="center" wrapText="1" readingOrder="2"/>
    </xf>
    <xf numFmtId="1" fontId="6" fillId="8" borderId="2" xfId="0" applyNumberFormat="1" applyFont="1" applyFill="1" applyBorder="1" applyAlignment="1">
      <alignment horizontal="center" vertical="center" wrapText="1" readingOrder="2"/>
    </xf>
    <xf numFmtId="1" fontId="6" fillId="8" borderId="3" xfId="0" applyNumberFormat="1" applyFont="1" applyFill="1" applyBorder="1" applyAlignment="1">
      <alignment horizontal="center" vertical="center" wrapText="1" readingOrder="2"/>
    </xf>
    <xf numFmtId="1" fontId="6" fillId="8" borderId="4" xfId="0" applyNumberFormat="1" applyFont="1" applyFill="1" applyBorder="1" applyAlignment="1">
      <alignment horizontal="center" vertical="center" wrapText="1" readingOrder="2"/>
    </xf>
    <xf numFmtId="164" fontId="6" fillId="2" borderId="2" xfId="0" applyNumberFormat="1" applyFont="1" applyFill="1" applyBorder="1" applyAlignment="1">
      <alignment horizontal="center" vertical="center" wrapText="1" readingOrder="2"/>
    </xf>
    <xf numFmtId="164" fontId="6" fillId="2" borderId="3" xfId="0" applyNumberFormat="1" applyFont="1" applyFill="1" applyBorder="1" applyAlignment="1">
      <alignment horizontal="center" vertical="center" wrapText="1" readingOrder="2"/>
    </xf>
    <xf numFmtId="164" fontId="6" fillId="2" borderId="4" xfId="0" applyNumberFormat="1" applyFont="1" applyFill="1" applyBorder="1" applyAlignment="1">
      <alignment horizontal="center" vertical="center" wrapText="1" readingOrder="2"/>
    </xf>
    <xf numFmtId="164" fontId="2" fillId="2" borderId="5" xfId="0" applyNumberFormat="1" applyFont="1" applyFill="1" applyBorder="1" applyAlignment="1">
      <alignment horizontal="center" vertical="center" wrapText="1" readingOrder="2"/>
    </xf>
    <xf numFmtId="164" fontId="2" fillId="2" borderId="20" xfId="0" applyNumberFormat="1" applyFont="1" applyFill="1" applyBorder="1" applyAlignment="1">
      <alignment horizontal="center" vertical="center" wrapText="1" readingOrder="2"/>
    </xf>
    <xf numFmtId="164" fontId="2" fillId="2" borderId="9" xfId="0" applyNumberFormat="1" applyFont="1" applyFill="1" applyBorder="1" applyAlignment="1">
      <alignment horizontal="center" vertical="center" wrapText="1" readingOrder="2"/>
    </xf>
    <xf numFmtId="164" fontId="6" fillId="7" borderId="2" xfId="0" applyNumberFormat="1" applyFont="1" applyFill="1" applyBorder="1" applyAlignment="1">
      <alignment horizontal="center" vertical="center" wrapText="1" readingOrder="2"/>
    </xf>
    <xf numFmtId="164" fontId="6" fillId="7" borderId="3" xfId="0" applyNumberFormat="1" applyFont="1" applyFill="1" applyBorder="1" applyAlignment="1">
      <alignment horizontal="center" vertical="center" wrapText="1" readingOrder="2"/>
    </xf>
    <xf numFmtId="164" fontId="6" fillId="7" borderId="4" xfId="0" applyNumberFormat="1" applyFont="1" applyFill="1" applyBorder="1" applyAlignment="1">
      <alignment horizontal="center" vertical="center" wrapText="1" readingOrder="2"/>
    </xf>
    <xf numFmtId="164" fontId="6" fillId="8" borderId="2" xfId="0" applyNumberFormat="1" applyFont="1" applyFill="1" applyBorder="1" applyAlignment="1">
      <alignment horizontal="center" vertical="center" wrapText="1" readingOrder="2"/>
    </xf>
    <xf numFmtId="164" fontId="6" fillId="8" borderId="3" xfId="0" applyNumberFormat="1" applyFont="1" applyFill="1" applyBorder="1" applyAlignment="1">
      <alignment horizontal="center" vertical="center" wrapText="1" readingOrder="2"/>
    </xf>
    <xf numFmtId="164" fontId="6" fillId="8" borderId="4" xfId="0" applyNumberFormat="1" applyFont="1" applyFill="1" applyBorder="1" applyAlignment="1">
      <alignment horizontal="center" vertical="center" wrapText="1" readingOrder="2"/>
    </xf>
    <xf numFmtId="164" fontId="11" fillId="2" borderId="18" xfId="0" applyNumberFormat="1" applyFont="1" applyFill="1" applyBorder="1" applyAlignment="1">
      <alignment horizontal="center" vertical="center" wrapText="1" readingOrder="2"/>
    </xf>
    <xf numFmtId="164" fontId="11" fillId="2" borderId="19" xfId="0" applyNumberFormat="1" applyFont="1" applyFill="1" applyBorder="1" applyAlignment="1">
      <alignment horizontal="center" vertical="center" wrapText="1" readingOrder="2"/>
    </xf>
    <xf numFmtId="164" fontId="11" fillId="2" borderId="7" xfId="0" applyNumberFormat="1" applyFont="1" applyFill="1" applyBorder="1" applyAlignment="1">
      <alignment horizontal="center" vertical="center" wrapText="1" readingOrder="2"/>
    </xf>
    <xf numFmtId="0" fontId="8" fillId="2" borderId="2" xfId="0" applyFont="1" applyFill="1" applyBorder="1" applyAlignment="1">
      <alignment horizontal="center" vertical="center" wrapText="1" readingOrder="2"/>
    </xf>
    <xf numFmtId="0" fontId="8" fillId="2" borderId="3" xfId="0" applyFont="1" applyFill="1" applyBorder="1" applyAlignment="1">
      <alignment horizontal="center" vertical="center" wrapText="1" readingOrder="2"/>
    </xf>
    <xf numFmtId="0" fontId="8" fillId="2" borderId="4" xfId="0" applyFont="1" applyFill="1" applyBorder="1" applyAlignment="1">
      <alignment horizontal="center" vertical="center" wrapText="1" readingOrder="2"/>
    </xf>
    <xf numFmtId="165" fontId="17" fillId="6" borderId="0" xfId="0" applyNumberFormat="1" applyFont="1" applyFill="1" applyAlignment="1">
      <alignment horizontal="center"/>
    </xf>
    <xf numFmtId="0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/>
    </xf>
    <xf numFmtId="0" fontId="15" fillId="0" borderId="0" xfId="0" applyFont="1" applyAlignment="1">
      <alignment horizontal="center" vertical="center" readingOrder="2"/>
    </xf>
    <xf numFmtId="0" fontId="17" fillId="0" borderId="0" xfId="0" applyFont="1" applyAlignment="1">
      <alignment horizontal="center"/>
    </xf>
    <xf numFmtId="1" fontId="17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RSH\Documents\Downloads\(%20&#1575;&#1604;&#1605;&#1603;&#1578;&#1576;&#1610;&#1577;%20%2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المنتهية خدمتهم "/>
      <sheetName val="بيان حالة"/>
      <sheetName val="ورقة2"/>
    </sheetNames>
    <sheetDataSet>
      <sheetData sheetId="0">
        <row r="4">
          <cell r="A4" t="str">
            <v>سجـــــــــــــــــــــــــــــــــــــل رقــــــــــــــــــــــــــــــــــــــم 1</v>
          </cell>
          <cell r="B4">
            <v>1</v>
          </cell>
          <cell r="C4" t="str">
            <v xml:space="preserve">محمد محمود علي محمد </v>
          </cell>
          <cell r="D4" t="str">
            <v xml:space="preserve">انثى </v>
          </cell>
          <cell r="E4" t="str">
            <v>بققق</v>
          </cell>
          <cell r="F4" t="str">
            <v>قرقرقرر</v>
          </cell>
          <cell r="G4" t="str">
            <v xml:space="preserve">دبلوم </v>
          </cell>
          <cell r="H4">
            <v>2016</v>
          </cell>
          <cell r="I4" t="str">
            <v xml:space="preserve">مدير عام </v>
          </cell>
          <cell r="J4">
            <v>43647</v>
          </cell>
          <cell r="K4">
            <v>2</v>
          </cell>
          <cell r="L4">
            <v>2</v>
          </cell>
          <cell r="M4">
            <v>2</v>
          </cell>
          <cell r="N4" t="str">
            <v>كبير كتاب بدرجة مدير عام</v>
          </cell>
          <cell r="O4" t="str">
            <v xml:space="preserve">المكتبية </v>
          </cell>
          <cell r="P4" t="str">
            <v>المكتبية</v>
          </cell>
          <cell r="Q4">
            <v>25123455600083</v>
          </cell>
          <cell r="R4">
            <v>21882</v>
          </cell>
          <cell r="S4">
            <v>29901</v>
          </cell>
          <cell r="T4">
            <v>29410</v>
          </cell>
          <cell r="U4">
            <v>41000</v>
          </cell>
          <cell r="W4" t="str">
            <v xml:space="preserve">خصم 4 ايام </v>
          </cell>
          <cell r="X4" t="str">
            <v>معار من الفترة من 1/7/2016</v>
          </cell>
          <cell r="Y4">
            <v>212</v>
          </cell>
          <cell r="Z4">
            <v>808.3</v>
          </cell>
          <cell r="AA4">
            <v>1</v>
          </cell>
          <cell r="AB4">
            <v>1987</v>
          </cell>
          <cell r="AC4">
            <v>1996</v>
          </cell>
          <cell r="AD4">
            <v>2008</v>
          </cell>
          <cell r="AE4">
            <v>2018</v>
          </cell>
          <cell r="AF4">
            <v>2437.5</v>
          </cell>
          <cell r="AG4">
            <v>170.62500000000003</v>
          </cell>
          <cell r="AH4">
            <v>2608.125</v>
          </cell>
          <cell r="AI4">
            <v>130</v>
          </cell>
          <cell r="AJ4">
            <v>2738.125</v>
          </cell>
          <cell r="AK4">
            <v>191.66875000000002</v>
          </cell>
          <cell r="AL4">
            <v>3075.74</v>
          </cell>
          <cell r="AM4">
            <v>180</v>
          </cell>
          <cell r="AN4">
            <v>3255.74</v>
          </cell>
          <cell r="AO4">
            <v>0</v>
          </cell>
          <cell r="AP4">
            <v>3255.74</v>
          </cell>
          <cell r="AQ4">
            <v>227.90180000000001</v>
          </cell>
          <cell r="AR4">
            <v>3483.6417999999999</v>
          </cell>
        </row>
        <row r="5">
          <cell r="B5">
            <v>2</v>
          </cell>
          <cell r="C5" t="str">
            <v>محروس محمد محمد 1</v>
          </cell>
          <cell r="D5" t="str">
            <v xml:space="preserve">انثى </v>
          </cell>
          <cell r="E5" t="str">
            <v>رقرقرق</v>
          </cell>
          <cell r="F5" t="str">
            <v>رقرقرقررر</v>
          </cell>
          <cell r="G5" t="str">
            <v xml:space="preserve">دبلوم </v>
          </cell>
          <cell r="H5">
            <v>5</v>
          </cell>
          <cell r="I5" t="str">
            <v xml:space="preserve">مدير عام </v>
          </cell>
          <cell r="J5">
            <v>43647</v>
          </cell>
          <cell r="K5">
            <v>1</v>
          </cell>
          <cell r="L5">
            <v>1</v>
          </cell>
          <cell r="M5">
            <v>6</v>
          </cell>
          <cell r="N5" t="str">
            <v xml:space="preserve">كبير كتاب بدرجة مدير </v>
          </cell>
          <cell r="O5" t="str">
            <v xml:space="preserve">المكتبية </v>
          </cell>
          <cell r="P5" t="str">
            <v xml:space="preserve">المكتبية </v>
          </cell>
          <cell r="Q5">
            <v>25906012345604</v>
          </cell>
          <cell r="R5">
            <v>21709</v>
          </cell>
          <cell r="S5">
            <v>29754</v>
          </cell>
          <cell r="T5">
            <v>33044</v>
          </cell>
          <cell r="U5">
            <v>41000</v>
          </cell>
          <cell r="W5">
            <v>555</v>
          </cell>
          <cell r="X5">
            <v>44</v>
          </cell>
          <cell r="Y5">
            <v>210</v>
          </cell>
          <cell r="Z5">
            <v>777.98</v>
          </cell>
          <cell r="AA5">
            <v>1</v>
          </cell>
          <cell r="AB5">
            <v>1986</v>
          </cell>
          <cell r="AC5">
            <v>1998</v>
          </cell>
          <cell r="AD5">
            <v>2009</v>
          </cell>
          <cell r="AE5">
            <v>2019</v>
          </cell>
          <cell r="AF5">
            <v>2353.67</v>
          </cell>
          <cell r="AG5">
            <v>164.75690000000003</v>
          </cell>
          <cell r="AH5">
            <v>2518.4268999999999</v>
          </cell>
          <cell r="AI5">
            <v>130</v>
          </cell>
          <cell r="AJ5">
            <v>2648.4268999999999</v>
          </cell>
          <cell r="AK5">
            <v>185.38988300000003</v>
          </cell>
          <cell r="AL5">
            <v>2833.8167829999998</v>
          </cell>
          <cell r="AM5">
            <v>180</v>
          </cell>
          <cell r="AN5">
            <v>3013.8167830000002</v>
          </cell>
          <cell r="AO5">
            <v>150.69083915000002</v>
          </cell>
          <cell r="AP5">
            <v>3164.5076221500003</v>
          </cell>
          <cell r="AQ5">
            <v>221.51553355050004</v>
          </cell>
          <cell r="AR5">
            <v>3386.0231557005004</v>
          </cell>
        </row>
        <row r="6">
          <cell r="C6" t="str">
            <v>سيد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  <cell r="AL6">
            <v>38</v>
          </cell>
          <cell r="AM6">
            <v>39</v>
          </cell>
          <cell r="AN6">
            <v>40</v>
          </cell>
          <cell r="AO6">
            <v>41</v>
          </cell>
          <cell r="AP6">
            <v>42</v>
          </cell>
          <cell r="AQ6">
            <v>43</v>
          </cell>
          <cell r="AR6">
            <v>44</v>
          </cell>
          <cell r="AS6">
            <v>45</v>
          </cell>
        </row>
        <row r="7">
          <cell r="C7" t="str">
            <v>منصور</v>
          </cell>
        </row>
        <row r="8">
          <cell r="C8" t="str">
            <v>علي</v>
          </cell>
        </row>
        <row r="9">
          <cell r="C9" t="str">
            <v>هشام</v>
          </cell>
        </row>
        <row r="10">
          <cell r="C10" t="str">
            <v>يونس</v>
          </cell>
        </row>
        <row r="11">
          <cell r="C11" t="str">
            <v>نوري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BN903"/>
  <sheetViews>
    <sheetView rightToLeft="1" tabSelected="1" zoomScale="70" zoomScaleNormal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0" sqref="B10"/>
    </sheetView>
  </sheetViews>
  <sheetFormatPr defaultRowHeight="14.25" x14ac:dyDescent="0.2"/>
  <cols>
    <col min="1" max="1" width="9" style="1"/>
    <col min="2" max="2" width="31.125" style="1" customWidth="1"/>
    <col min="3" max="3" width="28.625" style="5" customWidth="1"/>
    <col min="4" max="4" width="23.625" style="5" customWidth="1"/>
    <col min="5" max="5" width="14.5" style="5" customWidth="1"/>
    <col min="6" max="6" width="19.625" style="8" customWidth="1"/>
    <col min="7" max="8" width="14.5" style="5" customWidth="1"/>
    <col min="9" max="9" width="13.375" style="19" customWidth="1"/>
    <col min="10" max="10" width="14.5" style="17" customWidth="1"/>
    <col min="11" max="11" width="15.25" style="13" customWidth="1"/>
    <col min="12" max="12" width="13" style="4" customWidth="1"/>
    <col min="13" max="14" width="9" style="4"/>
    <col min="15" max="16" width="17.75" style="3" customWidth="1"/>
    <col min="17" max="17" width="11.125" style="35" customWidth="1"/>
    <col min="18" max="18" width="11.125" style="88" customWidth="1"/>
    <col min="19" max="19" width="8" style="88" customWidth="1"/>
    <col min="20" max="20" width="11.5" style="88" customWidth="1"/>
    <col min="21" max="21" width="9.875" style="34" bestFit="1" customWidth="1"/>
    <col min="22" max="22" width="9" style="35"/>
    <col min="23" max="23" width="9" style="36"/>
    <col min="24" max="26" width="9" style="1"/>
    <col min="27" max="27" width="7.5" style="1" customWidth="1"/>
    <col min="28" max="28" width="6.75" style="1" customWidth="1"/>
    <col min="29" max="29" width="7.25" style="1" customWidth="1"/>
    <col min="30" max="30" width="11.625" style="79" customWidth="1"/>
    <col min="31" max="32" width="9" style="80"/>
    <col min="33" max="34" width="11.375" style="3" customWidth="1"/>
    <col min="35" max="35" width="25.125" style="1" customWidth="1"/>
    <col min="36" max="36" width="26.125" style="1" customWidth="1"/>
    <col min="37" max="39" width="9" style="1"/>
  </cols>
  <sheetData>
    <row r="1" spans="1:66" s="1" customFormat="1" ht="44.25" customHeight="1" x14ac:dyDescent="0.2">
      <c r="B1" s="2"/>
      <c r="C1" s="11" t="s">
        <v>10</v>
      </c>
      <c r="G1" s="6" t="s">
        <v>7</v>
      </c>
      <c r="H1" s="6"/>
      <c r="I1" s="6"/>
      <c r="J1" s="60"/>
      <c r="K1" s="21"/>
      <c r="L1" s="24">
        <v>42676</v>
      </c>
      <c r="M1" s="89" t="s">
        <v>64</v>
      </c>
      <c r="N1" s="90"/>
      <c r="O1" s="90"/>
      <c r="P1" s="90"/>
      <c r="Q1" s="90"/>
      <c r="R1" s="90"/>
      <c r="S1" s="90"/>
      <c r="T1" s="91"/>
      <c r="U1" s="107" t="s">
        <v>65</v>
      </c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9"/>
      <c r="AI1" s="59"/>
      <c r="AJ1" s="26"/>
      <c r="AK1" s="26"/>
    </row>
    <row r="2" spans="1:66" s="1" customFormat="1" ht="71.25" customHeight="1" x14ac:dyDescent="0.2">
      <c r="B2" s="2" t="s">
        <v>0</v>
      </c>
      <c r="C2" s="11"/>
      <c r="D2" s="11" t="s">
        <v>11</v>
      </c>
      <c r="E2" s="11" t="s">
        <v>12</v>
      </c>
      <c r="F2" s="61" t="s">
        <v>1</v>
      </c>
      <c r="G2" s="6"/>
      <c r="H2" s="6" t="s">
        <v>9</v>
      </c>
      <c r="I2" s="6" t="s">
        <v>8</v>
      </c>
      <c r="J2" s="58" t="s">
        <v>81</v>
      </c>
      <c r="K2" s="21" t="s">
        <v>29</v>
      </c>
      <c r="L2" s="95" t="s">
        <v>59</v>
      </c>
      <c r="M2" s="96"/>
      <c r="N2" s="97"/>
      <c r="O2" s="65" t="s">
        <v>41</v>
      </c>
      <c r="P2" s="65" t="s">
        <v>45</v>
      </c>
      <c r="Q2" s="70" t="s">
        <v>69</v>
      </c>
      <c r="R2" s="92" t="s">
        <v>56</v>
      </c>
      <c r="S2" s="93"/>
      <c r="T2" s="94"/>
      <c r="U2" s="101" t="s">
        <v>71</v>
      </c>
      <c r="V2" s="102"/>
      <c r="W2" s="103"/>
      <c r="X2" s="98" t="s">
        <v>55</v>
      </c>
      <c r="Y2" s="99"/>
      <c r="Z2" s="100"/>
      <c r="AA2" s="95" t="s">
        <v>60</v>
      </c>
      <c r="AB2" s="96"/>
      <c r="AC2" s="97"/>
      <c r="AD2" s="104" t="s">
        <v>62</v>
      </c>
      <c r="AE2" s="105"/>
      <c r="AF2" s="106"/>
      <c r="AG2" s="65" t="s">
        <v>66</v>
      </c>
      <c r="AH2" s="68" t="s">
        <v>61</v>
      </c>
      <c r="AI2" s="66" t="s">
        <v>63</v>
      </c>
      <c r="AJ2" s="67"/>
    </row>
    <row r="3" spans="1:66" s="1" customFormat="1" ht="33" customHeight="1" x14ac:dyDescent="0.2">
      <c r="B3" s="2"/>
      <c r="C3" s="11"/>
      <c r="D3" s="11"/>
      <c r="E3" s="11"/>
      <c r="F3" s="61"/>
      <c r="G3" s="6"/>
      <c r="H3" s="6"/>
      <c r="I3" s="6"/>
      <c r="J3" s="60"/>
      <c r="K3" s="21"/>
      <c r="L3" s="15" t="s">
        <v>38</v>
      </c>
      <c r="M3" s="15" t="s">
        <v>39</v>
      </c>
      <c r="N3" s="15" t="s">
        <v>40</v>
      </c>
      <c r="Q3" s="67" t="s">
        <v>70</v>
      </c>
      <c r="R3" s="81" t="s">
        <v>57</v>
      </c>
      <c r="S3" s="78" t="s">
        <v>58</v>
      </c>
      <c r="T3" s="78" t="s">
        <v>40</v>
      </c>
      <c r="U3" s="30">
        <v>2</v>
      </c>
      <c r="V3" s="30">
        <v>7</v>
      </c>
      <c r="W3" s="31">
        <v>29</v>
      </c>
      <c r="X3" s="14"/>
      <c r="Y3" s="14"/>
      <c r="Z3" s="14"/>
      <c r="AA3" s="15" t="s">
        <v>57</v>
      </c>
      <c r="AB3" s="15" t="s">
        <v>39</v>
      </c>
      <c r="AC3" s="15" t="s">
        <v>40</v>
      </c>
      <c r="AD3" s="78" t="s">
        <v>38</v>
      </c>
      <c r="AE3" s="78" t="s">
        <v>39</v>
      </c>
      <c r="AF3" s="78" t="s">
        <v>40</v>
      </c>
      <c r="AG3" s="15"/>
      <c r="AH3" s="69"/>
      <c r="AI3" s="15" t="s">
        <v>67</v>
      </c>
      <c r="AJ3" s="15" t="s">
        <v>68</v>
      </c>
    </row>
    <row r="4" spans="1:66" s="9" customFormat="1" ht="26.25" customHeight="1" x14ac:dyDescent="0.2">
      <c r="B4" s="110" t="s">
        <v>13</v>
      </c>
      <c r="C4" s="111"/>
      <c r="D4" s="111"/>
      <c r="E4" s="111"/>
      <c r="F4" s="111"/>
      <c r="G4" s="111"/>
      <c r="H4" s="111"/>
      <c r="I4" s="112"/>
      <c r="J4" s="47"/>
      <c r="K4" s="14"/>
      <c r="L4" s="14"/>
      <c r="M4" s="14"/>
      <c r="N4" s="14"/>
      <c r="O4" s="14"/>
      <c r="P4" s="14"/>
      <c r="Q4" s="30"/>
      <c r="R4" s="78"/>
      <c r="S4" s="78"/>
      <c r="T4" s="78"/>
      <c r="U4" s="48"/>
      <c r="V4" s="48"/>
      <c r="W4" s="48"/>
      <c r="X4" s="29"/>
      <c r="Y4" s="29"/>
      <c r="Z4" s="29"/>
      <c r="AA4" s="14"/>
      <c r="AB4" s="14"/>
      <c r="AC4" s="14"/>
      <c r="AD4" s="78"/>
      <c r="AE4" s="78"/>
      <c r="AF4" s="78"/>
      <c r="AG4" s="28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</row>
    <row r="5" spans="1:66" ht="30.75" customHeight="1" thickBot="1" x14ac:dyDescent="0.25">
      <c r="A5" s="18">
        <v>1</v>
      </c>
      <c r="B5" s="72" t="s">
        <v>83</v>
      </c>
      <c r="C5" s="39" t="s">
        <v>15</v>
      </c>
      <c r="D5" s="39" t="s">
        <v>16</v>
      </c>
      <c r="E5" s="39" t="s">
        <v>14</v>
      </c>
      <c r="F5" s="40">
        <v>123</v>
      </c>
      <c r="G5" s="41">
        <v>23329</v>
      </c>
      <c r="H5" s="42">
        <v>33188</v>
      </c>
      <c r="I5" s="42">
        <v>32823</v>
      </c>
      <c r="J5" s="37" t="s">
        <v>108</v>
      </c>
      <c r="K5" s="42">
        <v>41091</v>
      </c>
      <c r="L5" s="43">
        <v>4</v>
      </c>
      <c r="M5" s="43">
        <v>4</v>
      </c>
      <c r="N5" s="43">
        <v>1</v>
      </c>
      <c r="O5" s="44" t="s">
        <v>54</v>
      </c>
      <c r="P5" s="44" t="s">
        <v>53</v>
      </c>
      <c r="Q5" s="49"/>
      <c r="R5" s="82">
        <v>4</v>
      </c>
      <c r="S5" s="83">
        <v>4</v>
      </c>
      <c r="T5" s="83">
        <v>1</v>
      </c>
      <c r="U5" s="48">
        <v>6</v>
      </c>
      <c r="V5" s="48">
        <v>14</v>
      </c>
      <c r="W5" s="48">
        <v>30</v>
      </c>
      <c r="X5" s="38">
        <v>7</v>
      </c>
      <c r="Y5" s="38">
        <v>3</v>
      </c>
      <c r="Z5" s="38">
        <v>0</v>
      </c>
      <c r="AA5" s="45"/>
      <c r="AB5" s="45">
        <v>0</v>
      </c>
      <c r="AC5" s="45">
        <v>0</v>
      </c>
      <c r="AD5" s="78"/>
      <c r="AE5" s="78"/>
      <c r="AF5" s="78"/>
      <c r="AG5" s="46"/>
      <c r="AH5" s="46"/>
      <c r="AI5" s="18"/>
      <c r="AJ5" s="18"/>
      <c r="AK5" s="18"/>
      <c r="AL5" s="18"/>
      <c r="AM5" s="18"/>
    </row>
    <row r="6" spans="1:66" ht="27" thickBot="1" x14ac:dyDescent="0.25">
      <c r="A6" s="1">
        <v>2</v>
      </c>
      <c r="B6" s="10" t="s">
        <v>84</v>
      </c>
      <c r="C6" s="5" t="s">
        <v>15</v>
      </c>
      <c r="D6" s="5" t="s">
        <v>16</v>
      </c>
      <c r="E6" s="5" t="s">
        <v>14</v>
      </c>
      <c r="F6" s="8">
        <v>44444</v>
      </c>
      <c r="G6" s="7">
        <v>25408</v>
      </c>
      <c r="H6" s="37">
        <v>35414</v>
      </c>
      <c r="I6" s="37">
        <v>33756</v>
      </c>
      <c r="J6" s="37" t="s">
        <v>108</v>
      </c>
      <c r="K6" s="37">
        <v>41821</v>
      </c>
      <c r="L6" s="25">
        <v>2</v>
      </c>
      <c r="M6" s="25">
        <v>4</v>
      </c>
      <c r="N6" s="25">
        <v>1</v>
      </c>
      <c r="O6" s="23" t="s">
        <v>54</v>
      </c>
      <c r="P6" s="23" t="s">
        <v>53</v>
      </c>
      <c r="Q6" s="50"/>
      <c r="R6" s="84">
        <v>2</v>
      </c>
      <c r="S6" s="85">
        <v>4</v>
      </c>
      <c r="T6" s="85">
        <v>1</v>
      </c>
      <c r="U6" s="32" t="s">
        <v>6</v>
      </c>
      <c r="V6" s="32" t="s">
        <v>6</v>
      </c>
      <c r="W6" s="33" t="s">
        <v>6</v>
      </c>
      <c r="X6" s="29" t="s">
        <v>6</v>
      </c>
      <c r="Y6" s="29" t="s">
        <v>6</v>
      </c>
      <c r="Z6" s="29" t="s">
        <v>6</v>
      </c>
      <c r="AA6" s="27"/>
      <c r="AB6" s="27">
        <v>0</v>
      </c>
      <c r="AC6" s="27">
        <v>0</v>
      </c>
      <c r="AD6" s="78"/>
      <c r="AE6" s="78"/>
      <c r="AF6" s="78"/>
    </row>
    <row r="7" spans="1:66" ht="27" thickBot="1" x14ac:dyDescent="0.25">
      <c r="A7" s="1">
        <v>3</v>
      </c>
      <c r="B7" s="10" t="s">
        <v>85</v>
      </c>
      <c r="C7" s="5" t="s">
        <v>15</v>
      </c>
      <c r="D7" s="5" t="s">
        <v>16</v>
      </c>
      <c r="E7" s="5" t="s">
        <v>14</v>
      </c>
      <c r="F7" s="8">
        <v>5555</v>
      </c>
      <c r="G7" s="7">
        <v>25880</v>
      </c>
      <c r="H7" s="37">
        <v>35414</v>
      </c>
      <c r="I7" s="37">
        <v>35013</v>
      </c>
      <c r="J7" s="37" t="s">
        <v>108</v>
      </c>
      <c r="K7" s="37">
        <v>42552</v>
      </c>
      <c r="L7" s="25">
        <v>0</v>
      </c>
      <c r="M7" s="25">
        <v>4</v>
      </c>
      <c r="N7" s="25">
        <v>1</v>
      </c>
      <c r="O7" s="23" t="s">
        <v>54</v>
      </c>
      <c r="P7" s="23" t="s">
        <v>53</v>
      </c>
      <c r="Q7" s="50"/>
      <c r="R7" s="84">
        <v>0</v>
      </c>
      <c r="S7" s="85">
        <v>4</v>
      </c>
      <c r="T7" s="85">
        <v>1</v>
      </c>
      <c r="U7" s="32" t="s">
        <v>6</v>
      </c>
      <c r="V7" s="32" t="s">
        <v>6</v>
      </c>
      <c r="W7" s="33" t="s">
        <v>6</v>
      </c>
      <c r="X7" s="29" t="s">
        <v>6</v>
      </c>
      <c r="Y7" s="29" t="s">
        <v>6</v>
      </c>
      <c r="Z7" s="29" t="s">
        <v>6</v>
      </c>
      <c r="AA7" s="27"/>
      <c r="AB7" s="27">
        <v>0</v>
      </c>
      <c r="AC7" s="27">
        <v>0</v>
      </c>
      <c r="AD7" s="78"/>
      <c r="AE7" s="78"/>
      <c r="AF7" s="78"/>
    </row>
    <row r="8" spans="1:66" ht="30" customHeight="1" thickBot="1" x14ac:dyDescent="0.25">
      <c r="B8" s="110" t="s">
        <v>2</v>
      </c>
      <c r="C8" s="111"/>
      <c r="D8" s="111"/>
      <c r="E8" s="111"/>
      <c r="F8" s="111"/>
      <c r="G8" s="111"/>
      <c r="H8" s="111"/>
      <c r="I8" s="112"/>
      <c r="J8" s="16"/>
      <c r="K8" s="20"/>
      <c r="L8" s="25"/>
      <c r="M8" s="25"/>
      <c r="N8" s="25"/>
      <c r="R8" s="84"/>
      <c r="S8" s="85"/>
      <c r="T8" s="85"/>
      <c r="U8" s="32"/>
      <c r="V8" s="32"/>
      <c r="W8" s="33"/>
      <c r="X8" s="29"/>
      <c r="Y8" s="29"/>
      <c r="Z8" s="29"/>
      <c r="AA8" s="27"/>
      <c r="AB8" s="27">
        <v>0</v>
      </c>
      <c r="AC8" s="27">
        <v>0</v>
      </c>
      <c r="AD8" s="78"/>
      <c r="AE8" s="78"/>
      <c r="AF8" s="78"/>
    </row>
    <row r="9" spans="1:66" ht="30" customHeight="1" thickBot="1" x14ac:dyDescent="0.25">
      <c r="B9" s="62" t="s">
        <v>30</v>
      </c>
      <c r="C9" s="63"/>
      <c r="D9" s="64"/>
      <c r="E9" s="20"/>
      <c r="F9" s="20"/>
      <c r="G9" s="20"/>
      <c r="H9" s="20"/>
      <c r="I9" s="20"/>
      <c r="J9" s="16"/>
      <c r="K9" s="20"/>
      <c r="L9" s="25"/>
      <c r="M9" s="25"/>
      <c r="N9" s="25"/>
      <c r="R9" s="84"/>
      <c r="S9" s="85"/>
      <c r="T9" s="85"/>
      <c r="U9" s="32"/>
      <c r="V9" s="32"/>
      <c r="W9" s="33"/>
      <c r="X9" s="29"/>
      <c r="Y9" s="29"/>
      <c r="Z9" s="29"/>
      <c r="AA9" s="27"/>
      <c r="AB9" s="27">
        <v>0</v>
      </c>
      <c r="AC9" s="27">
        <v>0</v>
      </c>
      <c r="AD9" s="78"/>
      <c r="AE9" s="78"/>
      <c r="AF9" s="78"/>
    </row>
    <row r="10" spans="1:66" ht="27" thickBot="1" x14ac:dyDescent="0.25">
      <c r="A10" s="1">
        <v>1</v>
      </c>
      <c r="B10" s="10" t="s">
        <v>86</v>
      </c>
      <c r="C10" s="5" t="s">
        <v>17</v>
      </c>
      <c r="D10" s="5" t="s">
        <v>16</v>
      </c>
      <c r="E10" s="5" t="s">
        <v>14</v>
      </c>
      <c r="F10" s="8">
        <v>5555</v>
      </c>
      <c r="G10" s="7">
        <v>27305</v>
      </c>
      <c r="H10" s="37">
        <v>35414</v>
      </c>
      <c r="I10" s="37">
        <v>35414</v>
      </c>
      <c r="J10" s="37" t="s">
        <v>109</v>
      </c>
      <c r="K10" s="37">
        <v>41000</v>
      </c>
      <c r="L10" s="25">
        <v>4</v>
      </c>
      <c r="M10" s="25">
        <v>7</v>
      </c>
      <c r="N10" s="25">
        <v>1</v>
      </c>
      <c r="O10" s="23" t="s">
        <v>43</v>
      </c>
      <c r="P10" s="22" t="s">
        <v>46</v>
      </c>
      <c r="Q10" s="51"/>
      <c r="R10" s="84">
        <v>3</v>
      </c>
      <c r="S10" s="85">
        <v>7</v>
      </c>
      <c r="T10" s="85">
        <v>1</v>
      </c>
      <c r="U10" s="32" t="s">
        <v>6</v>
      </c>
      <c r="V10" s="32" t="s">
        <v>6</v>
      </c>
      <c r="W10" s="33" t="s">
        <v>6</v>
      </c>
      <c r="X10" s="29" t="s">
        <v>6</v>
      </c>
      <c r="Y10" s="29" t="s">
        <v>6</v>
      </c>
      <c r="Z10" s="29" t="s">
        <v>6</v>
      </c>
      <c r="AA10" s="27"/>
      <c r="AB10" s="27">
        <v>0</v>
      </c>
      <c r="AC10" s="27">
        <v>0</v>
      </c>
      <c r="AD10" s="78"/>
      <c r="AE10" s="78"/>
      <c r="AF10" s="78"/>
    </row>
    <row r="11" spans="1:66" ht="27" thickBot="1" x14ac:dyDescent="0.25">
      <c r="A11" s="1">
        <v>2</v>
      </c>
      <c r="B11" s="10" t="s">
        <v>87</v>
      </c>
      <c r="C11" s="5" t="s">
        <v>17</v>
      </c>
      <c r="D11" s="5" t="s">
        <v>16</v>
      </c>
      <c r="E11" s="5" t="s">
        <v>14</v>
      </c>
      <c r="F11" s="8">
        <v>5566</v>
      </c>
      <c r="G11" s="7">
        <v>24730</v>
      </c>
      <c r="H11" s="37">
        <v>35414</v>
      </c>
      <c r="I11" s="37">
        <v>33680</v>
      </c>
      <c r="J11" s="37" t="s">
        <v>109</v>
      </c>
      <c r="K11" s="37">
        <v>41000</v>
      </c>
      <c r="L11" s="25">
        <v>4</v>
      </c>
      <c r="M11" s="25">
        <v>7</v>
      </c>
      <c r="N11" s="25">
        <v>1</v>
      </c>
      <c r="O11" s="23" t="s">
        <v>43</v>
      </c>
      <c r="P11" s="22" t="s">
        <v>46</v>
      </c>
      <c r="Q11" s="51"/>
      <c r="R11" s="84">
        <v>3</v>
      </c>
      <c r="S11" s="85">
        <v>7</v>
      </c>
      <c r="T11" s="85">
        <v>1</v>
      </c>
      <c r="U11" s="32" t="s">
        <v>6</v>
      </c>
      <c r="V11" s="32" t="s">
        <v>6</v>
      </c>
      <c r="W11" s="33" t="s">
        <v>6</v>
      </c>
      <c r="X11" s="29" t="s">
        <v>6</v>
      </c>
      <c r="Y11" s="29" t="s">
        <v>6</v>
      </c>
      <c r="Z11" s="29" t="s">
        <v>6</v>
      </c>
      <c r="AA11" s="27"/>
      <c r="AB11" s="27">
        <v>0</v>
      </c>
      <c r="AC11" s="27">
        <v>0</v>
      </c>
      <c r="AD11" s="78"/>
      <c r="AE11" s="78"/>
      <c r="AF11" s="78"/>
    </row>
    <row r="12" spans="1:66" ht="30" customHeight="1" thickBot="1" x14ac:dyDescent="0.25">
      <c r="B12" s="62" t="s">
        <v>31</v>
      </c>
      <c r="C12" s="63"/>
      <c r="D12" s="64"/>
      <c r="E12" s="20"/>
      <c r="F12" s="20"/>
      <c r="G12" s="20"/>
      <c r="H12" s="20"/>
      <c r="I12" s="20"/>
      <c r="J12" s="16"/>
      <c r="K12" s="20"/>
      <c r="L12" s="25"/>
      <c r="M12" s="25"/>
      <c r="N12" s="25"/>
      <c r="R12" s="84"/>
      <c r="S12" s="85"/>
      <c r="T12" s="85"/>
      <c r="U12" s="32"/>
      <c r="V12" s="32"/>
      <c r="W12" s="33"/>
      <c r="X12" s="29"/>
      <c r="Y12" s="29"/>
      <c r="Z12" s="29"/>
      <c r="AA12" s="27"/>
      <c r="AB12" s="27">
        <v>0</v>
      </c>
      <c r="AC12" s="27">
        <v>0</v>
      </c>
      <c r="AD12" s="78"/>
      <c r="AE12" s="78"/>
      <c r="AF12" s="78"/>
    </row>
    <row r="13" spans="1:66" ht="27" thickBot="1" x14ac:dyDescent="0.25">
      <c r="A13" s="1">
        <v>3</v>
      </c>
      <c r="B13" s="10" t="s">
        <v>88</v>
      </c>
      <c r="C13" s="5" t="s">
        <v>18</v>
      </c>
      <c r="D13" s="5" t="s">
        <v>16</v>
      </c>
      <c r="E13" s="5" t="s">
        <v>14</v>
      </c>
      <c r="F13" s="8">
        <v>565656</v>
      </c>
      <c r="G13" s="7">
        <v>28780</v>
      </c>
      <c r="H13" s="37">
        <v>37879</v>
      </c>
      <c r="I13" s="37">
        <v>37223</v>
      </c>
      <c r="J13" s="37"/>
      <c r="K13" s="37">
        <v>42552</v>
      </c>
      <c r="L13" s="25">
        <v>0</v>
      </c>
      <c r="M13" s="25">
        <v>4</v>
      </c>
      <c r="N13" s="25">
        <v>1</v>
      </c>
      <c r="O13" s="23" t="s">
        <v>43</v>
      </c>
      <c r="P13" s="22" t="s">
        <v>47</v>
      </c>
      <c r="Q13" s="51"/>
      <c r="R13" s="84">
        <v>0</v>
      </c>
      <c r="S13" s="85">
        <v>4</v>
      </c>
      <c r="T13" s="85">
        <v>1</v>
      </c>
      <c r="U13" s="32">
        <v>3</v>
      </c>
      <c r="V13" s="32">
        <v>0</v>
      </c>
      <c r="W13" s="33">
        <v>0</v>
      </c>
      <c r="X13" s="29">
        <v>3</v>
      </c>
      <c r="Y13" s="29">
        <v>0</v>
      </c>
      <c r="Z13" s="29">
        <v>0</v>
      </c>
      <c r="AA13" s="27">
        <v>1</v>
      </c>
      <c r="AB13" s="27">
        <v>0</v>
      </c>
      <c r="AC13" s="27">
        <v>0</v>
      </c>
      <c r="AD13" s="78">
        <v>2</v>
      </c>
      <c r="AE13" s="78">
        <v>0</v>
      </c>
      <c r="AF13" s="78">
        <v>0</v>
      </c>
      <c r="AG13" s="28" t="s">
        <v>111</v>
      </c>
      <c r="AH13" s="3" t="s">
        <v>124</v>
      </c>
    </row>
    <row r="14" spans="1:66" ht="26.25" customHeight="1" thickBot="1" x14ac:dyDescent="0.25">
      <c r="B14" s="110" t="s">
        <v>3</v>
      </c>
      <c r="C14" s="111"/>
      <c r="D14" s="111"/>
      <c r="E14" s="111"/>
      <c r="F14" s="111"/>
      <c r="G14" s="111"/>
      <c r="H14" s="111"/>
      <c r="I14" s="112"/>
      <c r="J14" s="16"/>
      <c r="K14" s="20"/>
      <c r="L14" s="25"/>
      <c r="M14" s="25"/>
      <c r="N14" s="25"/>
      <c r="R14" s="84"/>
      <c r="S14" s="85"/>
      <c r="T14" s="85"/>
      <c r="U14" s="32"/>
      <c r="V14" s="32"/>
      <c r="W14" s="33"/>
      <c r="X14" s="29"/>
      <c r="Y14" s="29"/>
      <c r="Z14" s="29"/>
      <c r="AA14" s="27"/>
      <c r="AB14" s="27">
        <v>0</v>
      </c>
      <c r="AC14" s="27">
        <v>0</v>
      </c>
      <c r="AD14" s="78"/>
      <c r="AE14" s="78"/>
      <c r="AF14" s="78"/>
      <c r="AG14" s="28"/>
    </row>
    <row r="15" spans="1:66" ht="30" customHeight="1" thickBot="1" x14ac:dyDescent="0.25">
      <c r="B15" s="62" t="s">
        <v>32</v>
      </c>
      <c r="C15" s="63"/>
      <c r="D15" s="64"/>
      <c r="E15" s="20"/>
      <c r="F15" s="20"/>
      <c r="G15" s="20"/>
      <c r="H15" s="20"/>
      <c r="I15" s="20"/>
      <c r="J15" s="16"/>
      <c r="K15" s="20"/>
      <c r="L15" s="25"/>
      <c r="M15" s="25"/>
      <c r="N15" s="25"/>
      <c r="R15" s="84"/>
      <c r="S15" s="85"/>
      <c r="T15" s="85"/>
      <c r="U15" s="32"/>
      <c r="V15" s="32"/>
      <c r="W15" s="33"/>
      <c r="X15" s="29"/>
      <c r="Y15" s="29"/>
      <c r="Z15" s="29"/>
      <c r="AA15" s="27"/>
      <c r="AB15" s="27">
        <v>0</v>
      </c>
      <c r="AC15" s="27">
        <v>0</v>
      </c>
      <c r="AD15" s="78"/>
      <c r="AE15" s="78"/>
      <c r="AF15" s="78"/>
      <c r="AG15" s="28"/>
    </row>
    <row r="16" spans="1:66" ht="27" thickBot="1" x14ac:dyDescent="0.25">
      <c r="B16" s="10" t="s">
        <v>89</v>
      </c>
      <c r="C16" s="5" t="s">
        <v>19</v>
      </c>
      <c r="D16" s="5" t="s">
        <v>16</v>
      </c>
      <c r="E16" s="5" t="s">
        <v>14</v>
      </c>
      <c r="F16" s="8">
        <v>52656</v>
      </c>
      <c r="G16" s="7">
        <v>26294</v>
      </c>
      <c r="H16" s="37">
        <v>33614</v>
      </c>
      <c r="I16" s="37">
        <v>32884</v>
      </c>
      <c r="J16" s="37" t="s">
        <v>110</v>
      </c>
      <c r="K16" s="37">
        <v>41091</v>
      </c>
      <c r="L16" s="25">
        <v>4</v>
      </c>
      <c r="M16" s="25">
        <v>4</v>
      </c>
      <c r="N16" s="25">
        <v>1</v>
      </c>
      <c r="O16" s="23" t="s">
        <v>44</v>
      </c>
      <c r="P16" s="22" t="s">
        <v>48</v>
      </c>
      <c r="Q16" s="51"/>
      <c r="R16" s="84">
        <v>1</v>
      </c>
      <c r="S16" s="85">
        <v>4</v>
      </c>
      <c r="T16" s="85">
        <v>1</v>
      </c>
      <c r="U16" s="32">
        <v>4</v>
      </c>
      <c r="V16" s="32" t="s">
        <v>6</v>
      </c>
      <c r="W16" s="33" t="s">
        <v>6</v>
      </c>
      <c r="X16" s="29">
        <v>4</v>
      </c>
      <c r="Y16" s="29" t="s">
        <v>6</v>
      </c>
      <c r="Z16" s="29" t="s">
        <v>6</v>
      </c>
      <c r="AA16" s="27">
        <v>3</v>
      </c>
      <c r="AB16" s="27">
        <v>0</v>
      </c>
      <c r="AC16" s="27">
        <v>0</v>
      </c>
      <c r="AD16" s="78">
        <v>1</v>
      </c>
      <c r="AE16" s="78" t="s">
        <v>6</v>
      </c>
      <c r="AF16" s="78" t="s">
        <v>6</v>
      </c>
      <c r="AG16" s="28" t="s">
        <v>111</v>
      </c>
    </row>
    <row r="17" spans="2:33" ht="27" thickBot="1" x14ac:dyDescent="0.25">
      <c r="B17" s="10" t="s">
        <v>90</v>
      </c>
      <c r="C17" s="5" t="s">
        <v>20</v>
      </c>
      <c r="D17" s="5" t="s">
        <v>16</v>
      </c>
      <c r="E17" s="5" t="s">
        <v>14</v>
      </c>
      <c r="F17" s="8">
        <v>566565</v>
      </c>
      <c r="G17" s="7">
        <v>26223</v>
      </c>
      <c r="H17" s="37">
        <v>34870</v>
      </c>
      <c r="I17" s="37">
        <v>33691</v>
      </c>
      <c r="J17" s="37" t="s">
        <v>110</v>
      </c>
      <c r="K17" s="37">
        <v>41091</v>
      </c>
      <c r="L17" s="25">
        <v>4</v>
      </c>
      <c r="M17" s="25">
        <v>4</v>
      </c>
      <c r="N17" s="25">
        <v>1</v>
      </c>
      <c r="O17" s="23" t="s">
        <v>44</v>
      </c>
      <c r="P17" s="22" t="s">
        <v>48</v>
      </c>
      <c r="Q17" s="51"/>
      <c r="R17" s="84">
        <v>1</v>
      </c>
      <c r="S17" s="85">
        <v>4</v>
      </c>
      <c r="T17" s="85">
        <v>1</v>
      </c>
      <c r="U17" s="32">
        <v>4</v>
      </c>
      <c r="V17" s="32" t="s">
        <v>6</v>
      </c>
      <c r="W17" s="33" t="s">
        <v>6</v>
      </c>
      <c r="X17" s="29">
        <v>4</v>
      </c>
      <c r="Y17" s="29" t="s">
        <v>6</v>
      </c>
      <c r="Z17" s="29" t="s">
        <v>6</v>
      </c>
      <c r="AA17" s="27">
        <v>3</v>
      </c>
      <c r="AB17" s="27">
        <v>0</v>
      </c>
      <c r="AC17" s="27">
        <v>0</v>
      </c>
      <c r="AD17" s="78">
        <v>1</v>
      </c>
      <c r="AE17" s="78" t="s">
        <v>6</v>
      </c>
      <c r="AF17" s="78" t="s">
        <v>6</v>
      </c>
      <c r="AG17" s="28" t="s">
        <v>111</v>
      </c>
    </row>
    <row r="18" spans="2:33" ht="27" thickBot="1" x14ac:dyDescent="0.25">
      <c r="B18" s="10" t="s">
        <v>91</v>
      </c>
      <c r="C18" s="5" t="s">
        <v>21</v>
      </c>
      <c r="D18" s="5" t="s">
        <v>16</v>
      </c>
      <c r="E18" s="5" t="s">
        <v>14</v>
      </c>
      <c r="F18" s="8">
        <v>65565</v>
      </c>
      <c r="G18" s="7">
        <v>24975</v>
      </c>
      <c r="H18" s="37">
        <v>33614</v>
      </c>
      <c r="I18" s="37">
        <v>32884</v>
      </c>
      <c r="J18" s="37" t="s">
        <v>110</v>
      </c>
      <c r="K18" s="37">
        <v>41091</v>
      </c>
      <c r="L18" s="25">
        <v>4</v>
      </c>
      <c r="M18" s="25">
        <v>4</v>
      </c>
      <c r="N18" s="25">
        <v>1</v>
      </c>
      <c r="O18" s="23" t="s">
        <v>44</v>
      </c>
      <c r="P18" s="22" t="s">
        <v>48</v>
      </c>
      <c r="Q18" s="51"/>
      <c r="R18" s="84">
        <v>1</v>
      </c>
      <c r="S18" s="85">
        <v>4</v>
      </c>
      <c r="T18" s="85">
        <v>1</v>
      </c>
      <c r="U18" s="32">
        <v>4</v>
      </c>
      <c r="V18" s="32" t="s">
        <v>6</v>
      </c>
      <c r="W18" s="33" t="s">
        <v>6</v>
      </c>
      <c r="X18" s="29">
        <v>4</v>
      </c>
      <c r="Y18" s="29" t="s">
        <v>6</v>
      </c>
      <c r="Z18" s="29" t="s">
        <v>6</v>
      </c>
      <c r="AA18" s="27">
        <v>3</v>
      </c>
      <c r="AB18" s="27">
        <v>0</v>
      </c>
      <c r="AC18" s="27">
        <v>0</v>
      </c>
      <c r="AD18" s="78">
        <v>1</v>
      </c>
      <c r="AE18" s="78" t="s">
        <v>6</v>
      </c>
      <c r="AF18" s="78" t="s">
        <v>6</v>
      </c>
      <c r="AG18" s="28" t="s">
        <v>111</v>
      </c>
    </row>
    <row r="19" spans="2:33" ht="27" thickBot="1" x14ac:dyDescent="0.25">
      <c r="B19" s="10" t="s">
        <v>92</v>
      </c>
      <c r="C19" s="5" t="s">
        <v>22</v>
      </c>
      <c r="D19" s="5" t="s">
        <v>16</v>
      </c>
      <c r="E19" s="5" t="s">
        <v>14</v>
      </c>
      <c r="F19" s="8" t="s">
        <v>82</v>
      </c>
      <c r="G19" s="7">
        <v>28321</v>
      </c>
      <c r="H19" s="37">
        <v>38481</v>
      </c>
      <c r="I19" s="37">
        <v>37761</v>
      </c>
      <c r="J19" s="37" t="s">
        <v>110</v>
      </c>
      <c r="K19" s="37">
        <v>41091</v>
      </c>
      <c r="L19" s="25">
        <v>4</v>
      </c>
      <c r="M19" s="25">
        <v>4</v>
      </c>
      <c r="N19" s="25">
        <v>1</v>
      </c>
      <c r="O19" s="23" t="s">
        <v>44</v>
      </c>
      <c r="P19" s="22" t="s">
        <v>48</v>
      </c>
      <c r="Q19" s="51"/>
      <c r="R19" s="84">
        <v>1</v>
      </c>
      <c r="S19" s="85">
        <v>4</v>
      </c>
      <c r="T19" s="85">
        <v>1</v>
      </c>
      <c r="U19" s="32">
        <v>4</v>
      </c>
      <c r="V19" s="32" t="s">
        <v>6</v>
      </c>
      <c r="W19" s="33" t="s">
        <v>6</v>
      </c>
      <c r="X19" s="29">
        <v>4</v>
      </c>
      <c r="Y19" s="29" t="s">
        <v>6</v>
      </c>
      <c r="Z19" s="29" t="s">
        <v>6</v>
      </c>
      <c r="AA19" s="27">
        <v>3</v>
      </c>
      <c r="AB19" s="27">
        <v>0</v>
      </c>
      <c r="AC19" s="27">
        <v>0</v>
      </c>
      <c r="AD19" s="78">
        <v>1</v>
      </c>
      <c r="AE19" s="78" t="s">
        <v>6</v>
      </c>
      <c r="AF19" s="78" t="s">
        <v>6</v>
      </c>
      <c r="AG19" s="28" t="s">
        <v>111</v>
      </c>
    </row>
    <row r="20" spans="2:33" ht="27" thickBot="1" x14ac:dyDescent="0.25">
      <c r="B20" s="10" t="s">
        <v>93</v>
      </c>
      <c r="C20" s="5" t="s">
        <v>19</v>
      </c>
      <c r="D20" s="5" t="s">
        <v>16</v>
      </c>
      <c r="E20" s="5" t="s">
        <v>14</v>
      </c>
      <c r="F20" s="8">
        <v>65656</v>
      </c>
      <c r="G20" s="7">
        <v>28237</v>
      </c>
      <c r="H20" s="37">
        <v>36389</v>
      </c>
      <c r="I20" s="37">
        <v>35659</v>
      </c>
      <c r="J20" s="37" t="s">
        <v>110</v>
      </c>
      <c r="K20" s="37">
        <v>41456</v>
      </c>
      <c r="L20" s="25">
        <v>3</v>
      </c>
      <c r="M20" s="25">
        <v>4</v>
      </c>
      <c r="N20" s="25">
        <v>1</v>
      </c>
      <c r="O20" s="23" t="s">
        <v>44</v>
      </c>
      <c r="P20" s="22" t="s">
        <v>48</v>
      </c>
      <c r="Q20" s="51"/>
      <c r="R20" s="84">
        <v>0</v>
      </c>
      <c r="S20" s="85">
        <v>4</v>
      </c>
      <c r="T20" s="85">
        <v>1</v>
      </c>
      <c r="U20" s="32">
        <v>3</v>
      </c>
      <c r="V20" s="32" t="s">
        <v>6</v>
      </c>
      <c r="W20" s="33" t="s">
        <v>6</v>
      </c>
      <c r="X20" s="29">
        <v>3</v>
      </c>
      <c r="Y20" s="29" t="s">
        <v>6</v>
      </c>
      <c r="Z20" s="29" t="s">
        <v>6</v>
      </c>
      <c r="AA20" s="27">
        <v>3</v>
      </c>
      <c r="AB20" s="27">
        <v>0</v>
      </c>
      <c r="AC20" s="27">
        <v>0</v>
      </c>
      <c r="AD20" s="78">
        <v>0</v>
      </c>
      <c r="AE20" s="78" t="s">
        <v>6</v>
      </c>
      <c r="AF20" s="78" t="s">
        <v>6</v>
      </c>
      <c r="AG20" s="28" t="s">
        <v>111</v>
      </c>
    </row>
    <row r="21" spans="2:33" ht="27" thickBot="1" x14ac:dyDescent="0.25">
      <c r="B21" s="10" t="s">
        <v>94</v>
      </c>
      <c r="C21" s="5" t="s">
        <v>22</v>
      </c>
      <c r="D21" s="5" t="s">
        <v>16</v>
      </c>
      <c r="E21" s="5" t="s">
        <v>14</v>
      </c>
      <c r="F21" s="8">
        <v>656565</v>
      </c>
      <c r="G21" s="7">
        <v>25497</v>
      </c>
      <c r="H21" s="37">
        <v>40791</v>
      </c>
      <c r="I21" s="37">
        <v>38523</v>
      </c>
      <c r="J21" s="37" t="s">
        <v>110</v>
      </c>
      <c r="K21" s="37">
        <v>41456</v>
      </c>
      <c r="L21" s="25">
        <v>3</v>
      </c>
      <c r="M21" s="25">
        <v>4</v>
      </c>
      <c r="N21" s="25">
        <v>1</v>
      </c>
      <c r="O21" s="23" t="s">
        <v>44</v>
      </c>
      <c r="P21" s="22" t="s">
        <v>48</v>
      </c>
      <c r="Q21" s="51"/>
      <c r="R21" s="84">
        <v>0</v>
      </c>
      <c r="S21" s="85">
        <v>4</v>
      </c>
      <c r="T21" s="85">
        <v>1</v>
      </c>
      <c r="U21" s="32">
        <v>3</v>
      </c>
      <c r="V21" s="32" t="s">
        <v>6</v>
      </c>
      <c r="W21" s="33" t="s">
        <v>6</v>
      </c>
      <c r="X21" s="29">
        <v>3</v>
      </c>
      <c r="Y21" s="29" t="s">
        <v>6</v>
      </c>
      <c r="Z21" s="29" t="s">
        <v>6</v>
      </c>
      <c r="AA21" s="27">
        <v>3</v>
      </c>
      <c r="AB21" s="27">
        <v>0</v>
      </c>
      <c r="AC21" s="27">
        <v>0</v>
      </c>
      <c r="AD21" s="78">
        <v>0</v>
      </c>
      <c r="AE21" s="78" t="s">
        <v>6</v>
      </c>
      <c r="AF21" s="78" t="s">
        <v>6</v>
      </c>
      <c r="AG21" s="28" t="s">
        <v>111</v>
      </c>
    </row>
    <row r="22" spans="2:33" ht="30" customHeight="1" thickBot="1" x14ac:dyDescent="0.25">
      <c r="B22" s="62" t="s">
        <v>33</v>
      </c>
      <c r="C22" s="63"/>
      <c r="D22" s="64"/>
      <c r="E22" s="20"/>
      <c r="F22" s="20"/>
      <c r="G22" s="20"/>
      <c r="H22" s="20"/>
      <c r="I22" s="20"/>
      <c r="J22" s="16"/>
      <c r="K22" s="20"/>
      <c r="L22" s="25"/>
      <c r="M22" s="25"/>
      <c r="N22" s="25"/>
      <c r="R22" s="84"/>
      <c r="S22" s="85"/>
      <c r="T22" s="85"/>
      <c r="U22" s="32"/>
      <c r="V22" s="32"/>
      <c r="W22" s="33"/>
      <c r="X22" s="29"/>
      <c r="Y22" s="29"/>
      <c r="Z22" s="29"/>
      <c r="AA22" s="27"/>
      <c r="AB22" s="27">
        <v>0</v>
      </c>
      <c r="AC22" s="27">
        <v>0</v>
      </c>
      <c r="AD22" s="78"/>
      <c r="AE22" s="78"/>
      <c r="AF22" s="78"/>
      <c r="AG22" s="28"/>
    </row>
    <row r="23" spans="2:33" ht="27" thickBot="1" x14ac:dyDescent="0.25">
      <c r="B23" s="10" t="s">
        <v>95</v>
      </c>
      <c r="C23" s="5" t="s">
        <v>19</v>
      </c>
      <c r="D23" s="5" t="s">
        <v>16</v>
      </c>
      <c r="E23" s="5" t="s">
        <v>14</v>
      </c>
      <c r="F23" s="8">
        <v>265656</v>
      </c>
      <c r="G23" s="7">
        <v>31703</v>
      </c>
      <c r="H23" s="37">
        <v>40791</v>
      </c>
      <c r="I23" s="37">
        <v>39334</v>
      </c>
      <c r="J23" s="37" t="s">
        <v>110</v>
      </c>
      <c r="K23" s="37">
        <v>42552</v>
      </c>
      <c r="L23" s="25">
        <v>0</v>
      </c>
      <c r="M23" s="25">
        <v>4</v>
      </c>
      <c r="N23" s="25">
        <v>1</v>
      </c>
      <c r="O23" s="23" t="s">
        <v>44</v>
      </c>
      <c r="P23" s="22" t="s">
        <v>49</v>
      </c>
      <c r="Q23" s="51"/>
      <c r="R23" s="84">
        <v>0</v>
      </c>
      <c r="S23" s="85">
        <v>4</v>
      </c>
      <c r="T23" s="85">
        <v>1</v>
      </c>
      <c r="U23" s="32">
        <v>3</v>
      </c>
      <c r="V23" s="32" t="s">
        <v>6</v>
      </c>
      <c r="W23" s="33" t="s">
        <v>6</v>
      </c>
      <c r="X23" s="29">
        <v>3</v>
      </c>
      <c r="Y23" s="29" t="s">
        <v>6</v>
      </c>
      <c r="Z23" s="29" t="s">
        <v>6</v>
      </c>
      <c r="AA23" s="27">
        <v>3</v>
      </c>
      <c r="AB23" s="27">
        <v>0</v>
      </c>
      <c r="AC23" s="27">
        <v>0</v>
      </c>
      <c r="AD23" s="78">
        <v>0</v>
      </c>
      <c r="AE23" s="78" t="s">
        <v>6</v>
      </c>
      <c r="AF23" s="78" t="s">
        <v>6</v>
      </c>
      <c r="AG23" s="28" t="s">
        <v>111</v>
      </c>
    </row>
    <row r="24" spans="2:33" ht="26.25" customHeight="1" thickBot="1" x14ac:dyDescent="0.25">
      <c r="B24" s="110" t="s">
        <v>4</v>
      </c>
      <c r="C24" s="111"/>
      <c r="D24" s="111"/>
      <c r="E24" s="111"/>
      <c r="F24" s="111"/>
      <c r="G24" s="111"/>
      <c r="H24" s="111"/>
      <c r="I24" s="112"/>
      <c r="J24" s="71"/>
      <c r="K24" s="71"/>
      <c r="L24" s="71"/>
      <c r="M24" s="71"/>
      <c r="N24" s="71"/>
      <c r="O24" s="71"/>
      <c r="P24" s="71"/>
      <c r="Q24" s="71"/>
      <c r="R24" s="86"/>
      <c r="S24" s="87"/>
      <c r="T24" s="85"/>
      <c r="U24" s="32"/>
      <c r="V24" s="32"/>
      <c r="W24" s="33"/>
      <c r="X24" s="29"/>
      <c r="Y24" s="29"/>
      <c r="Z24" s="29"/>
      <c r="AA24" s="27"/>
      <c r="AB24" s="27">
        <v>0</v>
      </c>
      <c r="AC24" s="27">
        <v>0</v>
      </c>
      <c r="AD24" s="78"/>
      <c r="AE24" s="78"/>
      <c r="AF24" s="78"/>
      <c r="AG24" s="28"/>
    </row>
    <row r="25" spans="2:33" ht="30" customHeight="1" thickBot="1" x14ac:dyDescent="0.25">
      <c r="B25" s="62" t="s">
        <v>34</v>
      </c>
      <c r="C25" s="63"/>
      <c r="D25" s="64"/>
      <c r="E25" s="20"/>
      <c r="F25" s="20"/>
      <c r="G25" s="20"/>
      <c r="H25" s="20"/>
      <c r="I25" s="20"/>
      <c r="J25" s="16"/>
      <c r="K25" s="20"/>
      <c r="L25" s="25"/>
      <c r="M25" s="25"/>
      <c r="N25" s="25"/>
      <c r="R25" s="84"/>
      <c r="S25" s="85"/>
      <c r="T25" s="85"/>
      <c r="U25" s="32"/>
      <c r="V25" s="32"/>
      <c r="W25" s="33"/>
      <c r="X25" s="29"/>
      <c r="Y25" s="29"/>
      <c r="Z25" s="29"/>
      <c r="AA25" s="27"/>
      <c r="AB25" s="27">
        <v>0</v>
      </c>
      <c r="AC25" s="27">
        <v>0</v>
      </c>
      <c r="AD25" s="78"/>
      <c r="AE25" s="78"/>
      <c r="AF25" s="78"/>
      <c r="AG25" s="28"/>
    </row>
    <row r="26" spans="2:33" ht="27" thickBot="1" x14ac:dyDescent="0.25">
      <c r="B26" s="10" t="s">
        <v>96</v>
      </c>
      <c r="C26" s="5" t="s">
        <v>23</v>
      </c>
      <c r="D26" s="5" t="s">
        <v>16</v>
      </c>
      <c r="E26" s="5" t="s">
        <v>14</v>
      </c>
      <c r="F26" s="12">
        <v>65656</v>
      </c>
      <c r="G26" s="7">
        <v>30506</v>
      </c>
      <c r="H26" s="37">
        <v>41047</v>
      </c>
      <c r="I26" s="37">
        <v>39709</v>
      </c>
      <c r="J26" s="37" t="s">
        <v>110</v>
      </c>
      <c r="K26" s="37">
        <v>39709</v>
      </c>
      <c r="L26" s="25">
        <v>8</v>
      </c>
      <c r="M26" s="25">
        <v>1</v>
      </c>
      <c r="N26" s="25">
        <v>15</v>
      </c>
      <c r="O26" s="23" t="s">
        <v>42</v>
      </c>
      <c r="P26" s="22" t="s">
        <v>50</v>
      </c>
      <c r="Q26" s="51"/>
      <c r="R26" s="84">
        <v>2</v>
      </c>
      <c r="S26" s="85">
        <v>1</v>
      </c>
      <c r="T26" s="85">
        <v>15</v>
      </c>
      <c r="U26" s="32">
        <v>4</v>
      </c>
      <c r="V26" s="32">
        <v>9</v>
      </c>
      <c r="W26" s="33">
        <v>13</v>
      </c>
      <c r="X26" s="29">
        <v>4</v>
      </c>
      <c r="Y26" s="29">
        <v>9</v>
      </c>
      <c r="Z26" s="29">
        <v>13</v>
      </c>
      <c r="AA26" s="27">
        <v>3</v>
      </c>
      <c r="AB26" s="27">
        <v>0</v>
      </c>
      <c r="AC26" s="27">
        <v>0</v>
      </c>
      <c r="AD26" s="78">
        <v>1</v>
      </c>
      <c r="AE26" s="78">
        <v>9</v>
      </c>
      <c r="AF26" s="78">
        <v>13</v>
      </c>
      <c r="AG26" s="28" t="s">
        <v>111</v>
      </c>
    </row>
    <row r="27" spans="2:33" ht="27" thickBot="1" x14ac:dyDescent="0.25">
      <c r="B27" s="10" t="s">
        <v>97</v>
      </c>
      <c r="C27" s="5" t="s">
        <v>23</v>
      </c>
      <c r="D27" s="5" t="s">
        <v>16</v>
      </c>
      <c r="E27" s="5" t="s">
        <v>14</v>
      </c>
      <c r="F27" s="12">
        <v>65656</v>
      </c>
      <c r="G27" s="7">
        <v>32177</v>
      </c>
      <c r="H27" s="37">
        <v>41047</v>
      </c>
      <c r="I27" s="37">
        <v>39879</v>
      </c>
      <c r="J27" s="37" t="s">
        <v>110</v>
      </c>
      <c r="K27" s="37">
        <v>39879</v>
      </c>
      <c r="L27" s="25">
        <v>7</v>
      </c>
      <c r="M27" s="25">
        <v>7</v>
      </c>
      <c r="N27" s="25">
        <v>26</v>
      </c>
      <c r="O27" s="23" t="s">
        <v>42</v>
      </c>
      <c r="P27" s="22" t="s">
        <v>50</v>
      </c>
      <c r="Q27" s="51"/>
      <c r="R27" s="84">
        <v>1</v>
      </c>
      <c r="S27" s="85">
        <v>7</v>
      </c>
      <c r="T27" s="85">
        <v>26</v>
      </c>
      <c r="U27" s="32">
        <v>4</v>
      </c>
      <c r="V27" s="32">
        <v>3</v>
      </c>
      <c r="W27" s="33">
        <v>25</v>
      </c>
      <c r="X27" s="29">
        <v>4</v>
      </c>
      <c r="Y27" s="29">
        <v>3</v>
      </c>
      <c r="Z27" s="29">
        <v>25</v>
      </c>
      <c r="AA27" s="27">
        <v>3</v>
      </c>
      <c r="AB27" s="27">
        <v>0</v>
      </c>
      <c r="AC27" s="27">
        <v>0</v>
      </c>
      <c r="AD27" s="78">
        <v>1</v>
      </c>
      <c r="AE27" s="78">
        <v>3</v>
      </c>
      <c r="AF27" s="78">
        <v>25</v>
      </c>
      <c r="AG27" s="28" t="s">
        <v>111</v>
      </c>
    </row>
    <row r="28" spans="2:33" ht="30" customHeight="1" thickBot="1" x14ac:dyDescent="0.25">
      <c r="B28" s="62" t="s">
        <v>35</v>
      </c>
      <c r="C28" s="63"/>
      <c r="D28" s="64"/>
      <c r="E28" s="20"/>
      <c r="F28" s="20"/>
      <c r="G28" s="20"/>
      <c r="H28" s="20"/>
      <c r="I28" s="20"/>
      <c r="J28" s="16"/>
      <c r="K28" s="20"/>
      <c r="L28" s="25"/>
      <c r="M28" s="25"/>
      <c r="N28" s="25"/>
      <c r="R28" s="84"/>
      <c r="S28" s="85"/>
      <c r="T28" s="85"/>
      <c r="U28" s="32"/>
      <c r="V28" s="32"/>
      <c r="W28" s="33"/>
      <c r="X28" s="29"/>
      <c r="Y28" s="29"/>
      <c r="Z28" s="29"/>
      <c r="AA28" s="27"/>
      <c r="AB28" s="27">
        <v>0</v>
      </c>
      <c r="AC28" s="27">
        <v>0</v>
      </c>
      <c r="AD28" s="78"/>
      <c r="AE28" s="78"/>
      <c r="AF28" s="78"/>
      <c r="AG28" s="28"/>
    </row>
    <row r="29" spans="2:33" ht="27" thickBot="1" x14ac:dyDescent="0.25">
      <c r="B29" s="10" t="s">
        <v>98</v>
      </c>
      <c r="C29" s="5" t="s">
        <v>24</v>
      </c>
      <c r="D29" s="5" t="s">
        <v>16</v>
      </c>
      <c r="E29" s="5" t="s">
        <v>14</v>
      </c>
      <c r="F29" s="12">
        <v>6565</v>
      </c>
      <c r="G29" s="7">
        <v>25577</v>
      </c>
      <c r="H29" s="37">
        <v>40622</v>
      </c>
      <c r="I29" s="37">
        <v>40622</v>
      </c>
      <c r="J29" s="37" t="s">
        <v>110</v>
      </c>
      <c r="K29" s="37">
        <v>40622</v>
      </c>
      <c r="L29" s="25">
        <v>5</v>
      </c>
      <c r="M29" s="25">
        <v>7</v>
      </c>
      <c r="N29" s="25">
        <v>13</v>
      </c>
      <c r="O29" s="23" t="s">
        <v>42</v>
      </c>
      <c r="P29" s="22" t="s">
        <v>51</v>
      </c>
      <c r="Q29" s="51"/>
      <c r="R29" s="84">
        <v>2</v>
      </c>
      <c r="S29" s="85">
        <v>7</v>
      </c>
      <c r="T29" s="85">
        <v>13</v>
      </c>
      <c r="U29" s="32">
        <v>5</v>
      </c>
      <c r="V29" s="32">
        <v>3</v>
      </c>
      <c r="W29" s="33">
        <v>12</v>
      </c>
      <c r="X29" s="29">
        <v>5</v>
      </c>
      <c r="Y29" s="29">
        <v>3</v>
      </c>
      <c r="Z29" s="29">
        <v>12</v>
      </c>
      <c r="AA29" s="27">
        <v>3</v>
      </c>
      <c r="AB29" s="27">
        <v>0</v>
      </c>
      <c r="AC29" s="27">
        <v>0</v>
      </c>
      <c r="AD29" s="78">
        <v>2</v>
      </c>
      <c r="AE29" s="78">
        <v>3</v>
      </c>
      <c r="AF29" s="78">
        <v>12</v>
      </c>
      <c r="AG29" s="28" t="s">
        <v>111</v>
      </c>
    </row>
    <row r="30" spans="2:33" ht="30" customHeight="1" thickBot="1" x14ac:dyDescent="0.25">
      <c r="B30" s="62" t="s">
        <v>36</v>
      </c>
      <c r="C30" s="63"/>
      <c r="D30" s="64"/>
      <c r="E30" s="20"/>
      <c r="F30" s="20"/>
      <c r="G30" s="20"/>
      <c r="H30" s="20"/>
      <c r="I30" s="20"/>
      <c r="J30" s="16"/>
      <c r="K30" s="20"/>
      <c r="L30" s="25"/>
      <c r="M30" s="25"/>
      <c r="N30" s="25"/>
      <c r="R30" s="84"/>
      <c r="S30" s="85"/>
      <c r="T30" s="85"/>
      <c r="U30" s="32"/>
      <c r="V30" s="32"/>
      <c r="W30" s="33"/>
      <c r="X30" s="29"/>
      <c r="Y30" s="29"/>
      <c r="Z30" s="29"/>
      <c r="AA30" s="27"/>
      <c r="AB30" s="27">
        <v>0</v>
      </c>
      <c r="AC30" s="27">
        <v>0</v>
      </c>
      <c r="AD30" s="78"/>
      <c r="AE30" s="78"/>
      <c r="AF30" s="78"/>
      <c r="AG30" s="28"/>
    </row>
    <row r="31" spans="2:33" ht="27" thickBot="1" x14ac:dyDescent="0.25">
      <c r="B31" s="10" t="s">
        <v>99</v>
      </c>
      <c r="C31" s="5" t="s">
        <v>25</v>
      </c>
      <c r="D31" s="5" t="s">
        <v>16</v>
      </c>
      <c r="E31" s="5" t="s">
        <v>14</v>
      </c>
      <c r="F31" s="12">
        <v>464644</v>
      </c>
      <c r="G31" s="7">
        <v>33458</v>
      </c>
      <c r="H31" s="37">
        <v>41784</v>
      </c>
      <c r="I31" s="37">
        <v>41784</v>
      </c>
      <c r="J31" s="37" t="s">
        <v>110</v>
      </c>
      <c r="K31" s="37">
        <v>41784</v>
      </c>
      <c r="L31" s="25">
        <v>2</v>
      </c>
      <c r="M31" s="25">
        <v>5</v>
      </c>
      <c r="N31" s="25">
        <v>8</v>
      </c>
      <c r="O31" s="23" t="s">
        <v>42</v>
      </c>
      <c r="P31" s="22" t="s">
        <v>52</v>
      </c>
      <c r="Q31" s="51"/>
      <c r="R31" s="84">
        <v>2</v>
      </c>
      <c r="S31" s="85">
        <v>5</v>
      </c>
      <c r="T31" s="85">
        <v>8</v>
      </c>
      <c r="U31" s="32">
        <v>5</v>
      </c>
      <c r="V31" s="32">
        <v>1</v>
      </c>
      <c r="W31" s="33">
        <v>7</v>
      </c>
      <c r="X31" s="29">
        <v>5</v>
      </c>
      <c r="Y31" s="29">
        <v>1</v>
      </c>
      <c r="Z31" s="29">
        <v>7</v>
      </c>
      <c r="AA31" s="27">
        <v>3</v>
      </c>
      <c r="AB31" s="27">
        <v>0</v>
      </c>
      <c r="AC31" s="27">
        <v>0</v>
      </c>
      <c r="AD31" s="78">
        <v>2</v>
      </c>
      <c r="AE31" s="78">
        <v>1</v>
      </c>
      <c r="AF31" s="78">
        <v>7</v>
      </c>
      <c r="AG31" s="28" t="s">
        <v>111</v>
      </c>
    </row>
    <row r="32" spans="2:33" ht="27" thickBot="1" x14ac:dyDescent="0.25">
      <c r="B32" s="10" t="s">
        <v>101</v>
      </c>
      <c r="C32" s="5" t="s">
        <v>26</v>
      </c>
      <c r="D32" s="5" t="s">
        <v>16</v>
      </c>
      <c r="E32" s="5" t="s">
        <v>14</v>
      </c>
      <c r="F32" s="12">
        <v>464644</v>
      </c>
      <c r="G32" s="7">
        <v>33848</v>
      </c>
      <c r="H32" s="37">
        <v>42152</v>
      </c>
      <c r="I32" s="37">
        <v>42152</v>
      </c>
      <c r="J32" s="37" t="s">
        <v>110</v>
      </c>
      <c r="K32" s="37">
        <v>42152</v>
      </c>
      <c r="L32" s="25">
        <v>1</v>
      </c>
      <c r="M32" s="25">
        <v>5</v>
      </c>
      <c r="N32" s="25">
        <v>5</v>
      </c>
      <c r="O32" s="23" t="s">
        <v>42</v>
      </c>
      <c r="P32" s="22" t="s">
        <v>52</v>
      </c>
      <c r="Q32" s="51"/>
      <c r="R32" s="84">
        <v>1</v>
      </c>
      <c r="S32" s="85">
        <v>5</v>
      </c>
      <c r="T32" s="85">
        <v>5</v>
      </c>
      <c r="U32" s="32">
        <v>4</v>
      </c>
      <c r="V32" s="32">
        <v>1</v>
      </c>
      <c r="W32" s="33">
        <v>4</v>
      </c>
      <c r="X32" s="29">
        <v>4</v>
      </c>
      <c r="Y32" s="29">
        <v>1</v>
      </c>
      <c r="Z32" s="29">
        <v>4</v>
      </c>
      <c r="AA32" s="27">
        <v>3</v>
      </c>
      <c r="AB32" s="27">
        <v>0</v>
      </c>
      <c r="AC32" s="27">
        <v>0</v>
      </c>
      <c r="AD32" s="78">
        <v>1</v>
      </c>
      <c r="AE32" s="78">
        <v>1</v>
      </c>
      <c r="AF32" s="78">
        <v>4</v>
      </c>
      <c r="AG32" s="28" t="s">
        <v>111</v>
      </c>
    </row>
    <row r="33" spans="2:33" ht="24.75" hidden="1" customHeight="1" x14ac:dyDescent="0.25">
      <c r="B33" s="10" t="s">
        <v>99</v>
      </c>
      <c r="C33" s="5" t="e">
        <v>#N/A</v>
      </c>
      <c r="D33" s="5" t="e">
        <v>#N/A</v>
      </c>
      <c r="E33" s="5" t="s">
        <v>14</v>
      </c>
      <c r="F33" s="12">
        <v>464644</v>
      </c>
      <c r="G33" s="7"/>
      <c r="H33" s="37"/>
      <c r="I33" s="37"/>
      <c r="J33" s="37"/>
      <c r="K33" s="37"/>
      <c r="L33" s="25">
        <v>116</v>
      </c>
      <c r="M33" s="25">
        <v>10</v>
      </c>
      <c r="N33" s="25">
        <v>2</v>
      </c>
      <c r="O33" s="23" t="s">
        <v>42</v>
      </c>
      <c r="P33" s="22" t="s">
        <v>52</v>
      </c>
      <c r="Q33" s="51"/>
      <c r="R33" s="84">
        <v>116</v>
      </c>
      <c r="S33" s="85">
        <v>10</v>
      </c>
      <c r="T33" s="85">
        <v>2</v>
      </c>
      <c r="U33" s="32">
        <v>4</v>
      </c>
      <c r="V33" s="32">
        <v>1</v>
      </c>
      <c r="W33" s="33">
        <v>4</v>
      </c>
      <c r="X33" s="29">
        <v>4</v>
      </c>
      <c r="Y33" s="29">
        <v>1</v>
      </c>
      <c r="Z33" s="29">
        <v>4</v>
      </c>
      <c r="AA33" s="27"/>
      <c r="AB33" s="27">
        <v>0</v>
      </c>
      <c r="AC33" s="27">
        <v>0</v>
      </c>
      <c r="AD33" s="78">
        <v>4</v>
      </c>
      <c r="AE33" s="78">
        <v>1</v>
      </c>
      <c r="AF33" s="78">
        <v>4</v>
      </c>
      <c r="AG33" s="28" t="s">
        <v>111</v>
      </c>
    </row>
    <row r="34" spans="2:33" ht="27" thickBot="1" x14ac:dyDescent="0.25">
      <c r="B34" s="10" t="s">
        <v>100</v>
      </c>
      <c r="C34" s="5" t="s">
        <v>26</v>
      </c>
      <c r="D34" s="5" t="s">
        <v>16</v>
      </c>
      <c r="E34" s="5" t="s">
        <v>14</v>
      </c>
      <c r="F34" s="12">
        <v>464644</v>
      </c>
      <c r="G34" s="7">
        <v>33910</v>
      </c>
      <c r="H34" s="37">
        <v>42152</v>
      </c>
      <c r="I34" s="37">
        <v>42152</v>
      </c>
      <c r="J34" s="37" t="s">
        <v>110</v>
      </c>
      <c r="K34" s="37">
        <v>42152</v>
      </c>
      <c r="L34" s="25">
        <v>1</v>
      </c>
      <c r="M34" s="25">
        <v>5</v>
      </c>
      <c r="N34" s="25">
        <v>5</v>
      </c>
      <c r="O34" s="23" t="s">
        <v>42</v>
      </c>
      <c r="P34" s="22" t="s">
        <v>52</v>
      </c>
      <c r="Q34" s="51"/>
      <c r="R34" s="84">
        <v>1</v>
      </c>
      <c r="S34" s="85">
        <v>5</v>
      </c>
      <c r="T34" s="85">
        <v>5</v>
      </c>
      <c r="U34" s="32">
        <v>4</v>
      </c>
      <c r="V34" s="32">
        <v>1</v>
      </c>
      <c r="W34" s="33">
        <v>4</v>
      </c>
      <c r="X34" s="29">
        <v>4</v>
      </c>
      <c r="Y34" s="29">
        <v>1</v>
      </c>
      <c r="Z34" s="29">
        <v>4</v>
      </c>
      <c r="AA34" s="27">
        <v>3</v>
      </c>
      <c r="AB34" s="27">
        <v>0</v>
      </c>
      <c r="AC34" s="27">
        <v>0</v>
      </c>
      <c r="AD34" s="78">
        <v>1</v>
      </c>
      <c r="AE34" s="78">
        <v>1</v>
      </c>
      <c r="AF34" s="78">
        <v>4</v>
      </c>
      <c r="AG34" s="28" t="s">
        <v>111</v>
      </c>
    </row>
    <row r="35" spans="2:33" ht="27" thickBot="1" x14ac:dyDescent="0.25">
      <c r="B35" s="10" t="s">
        <v>102</v>
      </c>
      <c r="C35" s="5" t="s">
        <v>26</v>
      </c>
      <c r="D35" s="5" t="s">
        <v>16</v>
      </c>
      <c r="E35" s="5" t="s">
        <v>14</v>
      </c>
      <c r="F35" s="12">
        <v>464644</v>
      </c>
      <c r="G35" s="7">
        <v>33509</v>
      </c>
      <c r="H35" s="37">
        <v>42152</v>
      </c>
      <c r="I35" s="37">
        <v>42152</v>
      </c>
      <c r="J35" s="37" t="s">
        <v>110</v>
      </c>
      <c r="K35" s="37">
        <v>42152</v>
      </c>
      <c r="L35" s="25">
        <v>1</v>
      </c>
      <c r="M35" s="25">
        <v>5</v>
      </c>
      <c r="N35" s="25">
        <v>5</v>
      </c>
      <c r="O35" s="23" t="s">
        <v>42</v>
      </c>
      <c r="P35" s="22" t="s">
        <v>52</v>
      </c>
      <c r="Q35" s="51"/>
      <c r="R35" s="84">
        <v>1</v>
      </c>
      <c r="S35" s="85">
        <v>5</v>
      </c>
      <c r="T35" s="85">
        <v>5</v>
      </c>
      <c r="U35" s="32">
        <v>4</v>
      </c>
      <c r="V35" s="32">
        <v>1</v>
      </c>
      <c r="W35" s="33">
        <v>4</v>
      </c>
      <c r="X35" s="29">
        <v>4</v>
      </c>
      <c r="Y35" s="29">
        <v>1</v>
      </c>
      <c r="Z35" s="29">
        <v>4</v>
      </c>
      <c r="AA35" s="27">
        <v>3</v>
      </c>
      <c r="AB35" s="27">
        <v>0</v>
      </c>
      <c r="AC35" s="27">
        <v>0</v>
      </c>
      <c r="AD35" s="78">
        <v>1</v>
      </c>
      <c r="AE35" s="78">
        <v>1</v>
      </c>
      <c r="AF35" s="78">
        <v>4</v>
      </c>
      <c r="AG35" s="28" t="s">
        <v>111</v>
      </c>
    </row>
    <row r="36" spans="2:33" ht="27" thickBot="1" x14ac:dyDescent="0.25">
      <c r="B36" s="10" t="s">
        <v>103</v>
      </c>
      <c r="C36" s="5" t="s">
        <v>26</v>
      </c>
      <c r="D36" s="5" t="s">
        <v>16</v>
      </c>
      <c r="E36" s="5" t="s">
        <v>14</v>
      </c>
      <c r="F36" s="12">
        <v>464644</v>
      </c>
      <c r="G36" s="7">
        <v>33601</v>
      </c>
      <c r="H36" s="37">
        <v>42152</v>
      </c>
      <c r="I36" s="37">
        <v>42152</v>
      </c>
      <c r="J36" s="37" t="s">
        <v>110</v>
      </c>
      <c r="K36" s="37">
        <v>42152</v>
      </c>
      <c r="L36" s="25">
        <v>1</v>
      </c>
      <c r="M36" s="25">
        <v>5</v>
      </c>
      <c r="N36" s="25">
        <v>5</v>
      </c>
      <c r="O36" s="23" t="s">
        <v>42</v>
      </c>
      <c r="P36" s="22" t="s">
        <v>52</v>
      </c>
      <c r="Q36" s="51"/>
      <c r="R36" s="84">
        <v>1</v>
      </c>
      <c r="S36" s="85">
        <v>5</v>
      </c>
      <c r="T36" s="85">
        <v>5</v>
      </c>
      <c r="U36" s="32">
        <v>4</v>
      </c>
      <c r="V36" s="32">
        <v>1</v>
      </c>
      <c r="W36" s="33">
        <v>4</v>
      </c>
      <c r="X36" s="29">
        <v>4</v>
      </c>
      <c r="Y36" s="29">
        <v>1</v>
      </c>
      <c r="Z36" s="29">
        <v>4</v>
      </c>
      <c r="AA36" s="27">
        <v>3</v>
      </c>
      <c r="AB36" s="27">
        <v>0</v>
      </c>
      <c r="AC36" s="27">
        <v>0</v>
      </c>
      <c r="AD36" s="78">
        <v>1</v>
      </c>
      <c r="AE36" s="78">
        <v>1</v>
      </c>
      <c r="AF36" s="78">
        <v>4</v>
      </c>
      <c r="AG36" s="28" t="s">
        <v>111</v>
      </c>
    </row>
    <row r="37" spans="2:33" ht="26.25" customHeight="1" thickBot="1" x14ac:dyDescent="0.25">
      <c r="B37" s="110" t="s">
        <v>5</v>
      </c>
      <c r="C37" s="111"/>
      <c r="D37" s="111"/>
      <c r="E37" s="111"/>
      <c r="F37" s="111"/>
      <c r="G37" s="111"/>
      <c r="H37" s="111"/>
      <c r="I37" s="112"/>
      <c r="J37" s="16"/>
      <c r="K37" s="20"/>
      <c r="L37" s="25"/>
      <c r="M37" s="25"/>
      <c r="N37" s="25"/>
      <c r="R37" s="84"/>
      <c r="S37" s="85"/>
      <c r="T37" s="85"/>
      <c r="U37" s="32"/>
      <c r="V37" s="32"/>
      <c r="W37" s="33"/>
      <c r="X37" s="29"/>
      <c r="Y37" s="29"/>
      <c r="Z37" s="29"/>
      <c r="AA37" s="27"/>
      <c r="AB37" s="27">
        <v>0</v>
      </c>
      <c r="AC37" s="27">
        <v>0</v>
      </c>
      <c r="AD37" s="78"/>
      <c r="AE37" s="78"/>
      <c r="AF37" s="78"/>
      <c r="AG37" s="28"/>
    </row>
    <row r="38" spans="2:33" ht="30" customHeight="1" thickBot="1" x14ac:dyDescent="0.25">
      <c r="B38" s="62" t="s">
        <v>37</v>
      </c>
      <c r="C38" s="63"/>
      <c r="D38" s="64"/>
      <c r="E38" s="20"/>
      <c r="F38" s="20"/>
      <c r="G38" s="20"/>
      <c r="H38" s="20"/>
      <c r="I38" s="20"/>
      <c r="J38" s="16"/>
      <c r="K38" s="20"/>
      <c r="L38" s="25"/>
      <c r="M38" s="25"/>
      <c r="N38" s="25"/>
      <c r="R38" s="84"/>
      <c r="S38" s="85"/>
      <c r="T38" s="85"/>
      <c r="U38" s="32"/>
      <c r="V38" s="32"/>
      <c r="W38" s="33"/>
      <c r="X38" s="29"/>
      <c r="Y38" s="29"/>
      <c r="Z38" s="29"/>
      <c r="AA38" s="27"/>
      <c r="AB38" s="27">
        <v>0</v>
      </c>
      <c r="AC38" s="27">
        <v>0</v>
      </c>
      <c r="AD38" s="78"/>
      <c r="AE38" s="78"/>
      <c r="AF38" s="78"/>
      <c r="AG38" s="28"/>
    </row>
    <row r="39" spans="2:33" ht="27" thickBot="1" x14ac:dyDescent="0.25">
      <c r="B39" s="10" t="s">
        <v>104</v>
      </c>
      <c r="C39" s="5" t="s">
        <v>27</v>
      </c>
      <c r="D39" s="5" t="s">
        <v>28</v>
      </c>
      <c r="E39" s="5" t="s">
        <v>14</v>
      </c>
      <c r="F39" s="12">
        <v>65</v>
      </c>
      <c r="G39" s="7">
        <v>23658</v>
      </c>
      <c r="H39" s="37">
        <v>35875</v>
      </c>
      <c r="I39" s="37">
        <v>34944</v>
      </c>
      <c r="J39" s="37" t="s">
        <v>110</v>
      </c>
      <c r="K39" s="37">
        <v>41091</v>
      </c>
      <c r="L39" s="25">
        <v>4</v>
      </c>
      <c r="M39" s="25">
        <v>4</v>
      </c>
      <c r="N39" s="25">
        <v>1</v>
      </c>
      <c r="O39" s="23" t="s">
        <v>43</v>
      </c>
      <c r="P39" s="22" t="s">
        <v>46</v>
      </c>
      <c r="Q39" s="51"/>
      <c r="R39" s="84">
        <v>3</v>
      </c>
      <c r="S39" s="85">
        <v>4</v>
      </c>
      <c r="T39" s="85">
        <v>1</v>
      </c>
      <c r="U39" s="32" t="s">
        <v>6</v>
      </c>
      <c r="V39" s="32" t="s">
        <v>6</v>
      </c>
      <c r="W39" s="33" t="s">
        <v>6</v>
      </c>
      <c r="X39" s="29" t="s">
        <v>6</v>
      </c>
      <c r="Y39" s="29" t="s">
        <v>6</v>
      </c>
      <c r="Z39" s="29" t="s">
        <v>6</v>
      </c>
      <c r="AA39" s="27"/>
      <c r="AB39" s="27">
        <v>0</v>
      </c>
      <c r="AC39" s="27">
        <v>0</v>
      </c>
      <c r="AD39" s="78"/>
      <c r="AE39" s="78"/>
      <c r="AF39" s="78"/>
      <c r="AG39" s="28"/>
    </row>
    <row r="40" spans="2:33" ht="27" thickBot="1" x14ac:dyDescent="0.25">
      <c r="B40" s="10" t="s">
        <v>105</v>
      </c>
      <c r="C40" s="5" t="s">
        <v>27</v>
      </c>
      <c r="D40" s="5" t="s">
        <v>28</v>
      </c>
      <c r="E40" s="5" t="s">
        <v>14</v>
      </c>
      <c r="F40" s="12">
        <v>56</v>
      </c>
      <c r="G40" s="7">
        <v>25654</v>
      </c>
      <c r="H40" s="37">
        <v>35875</v>
      </c>
      <c r="I40" s="37">
        <v>34870</v>
      </c>
      <c r="J40" s="37" t="s">
        <v>110</v>
      </c>
      <c r="K40" s="37">
        <v>41091</v>
      </c>
      <c r="L40" s="25">
        <v>4</v>
      </c>
      <c r="M40" s="25">
        <v>4</v>
      </c>
      <c r="N40" s="25">
        <v>1</v>
      </c>
      <c r="O40" s="23" t="s">
        <v>43</v>
      </c>
      <c r="P40" s="22" t="s">
        <v>46</v>
      </c>
      <c r="Q40" s="51"/>
      <c r="R40" s="84">
        <v>3</v>
      </c>
      <c r="S40" s="85">
        <v>4</v>
      </c>
      <c r="T40" s="85">
        <v>1</v>
      </c>
      <c r="U40" s="32" t="s">
        <v>6</v>
      </c>
      <c r="V40" s="32" t="s">
        <v>6</v>
      </c>
      <c r="W40" s="33" t="s">
        <v>6</v>
      </c>
      <c r="X40" s="29" t="s">
        <v>6</v>
      </c>
      <c r="Y40" s="29" t="s">
        <v>6</v>
      </c>
      <c r="Z40" s="29" t="s">
        <v>6</v>
      </c>
      <c r="AA40" s="27"/>
      <c r="AB40" s="27">
        <v>0</v>
      </c>
      <c r="AC40" s="27">
        <v>0</v>
      </c>
      <c r="AD40" s="78"/>
      <c r="AE40" s="78"/>
      <c r="AF40" s="78"/>
      <c r="AG40" s="28"/>
    </row>
    <row r="41" spans="2:33" ht="27" thickBot="1" x14ac:dyDescent="0.25">
      <c r="B41" s="10" t="s">
        <v>106</v>
      </c>
      <c r="C41" s="5" t="s">
        <v>27</v>
      </c>
      <c r="D41" s="5" t="s">
        <v>28</v>
      </c>
      <c r="E41" s="5" t="s">
        <v>14</v>
      </c>
      <c r="F41" s="12">
        <v>656</v>
      </c>
      <c r="G41" s="7">
        <v>24871</v>
      </c>
      <c r="H41" s="37">
        <v>35875</v>
      </c>
      <c r="I41" s="37">
        <v>35875</v>
      </c>
      <c r="J41" s="37" t="s">
        <v>110</v>
      </c>
      <c r="K41" s="37">
        <v>41091</v>
      </c>
      <c r="L41" s="25">
        <v>4</v>
      </c>
      <c r="M41" s="25">
        <v>4</v>
      </c>
      <c r="N41" s="25">
        <v>1</v>
      </c>
      <c r="O41" s="23" t="s">
        <v>43</v>
      </c>
      <c r="P41" s="22" t="s">
        <v>46</v>
      </c>
      <c r="Q41" s="51"/>
      <c r="R41" s="84">
        <v>3</v>
      </c>
      <c r="S41" s="85">
        <v>4</v>
      </c>
      <c r="T41" s="85">
        <v>1</v>
      </c>
      <c r="U41" s="32" t="s">
        <v>6</v>
      </c>
      <c r="V41" s="32" t="s">
        <v>6</v>
      </c>
      <c r="W41" s="33" t="s">
        <v>6</v>
      </c>
      <c r="X41" s="29" t="s">
        <v>6</v>
      </c>
      <c r="Y41" s="29" t="s">
        <v>6</v>
      </c>
      <c r="Z41" s="29" t="s">
        <v>6</v>
      </c>
      <c r="AA41" s="27"/>
      <c r="AB41" s="27">
        <v>0</v>
      </c>
      <c r="AC41" s="27">
        <v>0</v>
      </c>
      <c r="AD41" s="78"/>
      <c r="AE41" s="78"/>
      <c r="AF41" s="78"/>
      <c r="AG41" s="28"/>
    </row>
    <row r="42" spans="2:33" ht="27" thickBot="1" x14ac:dyDescent="0.25">
      <c r="B42" s="10" t="s">
        <v>107</v>
      </c>
      <c r="C42" s="5" t="s">
        <v>27</v>
      </c>
      <c r="D42" s="5" t="s">
        <v>28</v>
      </c>
      <c r="E42" s="5" t="s">
        <v>14</v>
      </c>
      <c r="F42" s="12">
        <v>6546</v>
      </c>
      <c r="G42" s="7">
        <v>24775</v>
      </c>
      <c r="H42" s="37">
        <v>35875</v>
      </c>
      <c r="I42" s="37">
        <v>34571</v>
      </c>
      <c r="J42" s="37" t="s">
        <v>110</v>
      </c>
      <c r="K42" s="37">
        <v>41091</v>
      </c>
      <c r="L42" s="25">
        <v>4</v>
      </c>
      <c r="M42" s="25">
        <v>4</v>
      </c>
      <c r="N42" s="25">
        <v>1</v>
      </c>
      <c r="O42" s="23" t="s">
        <v>43</v>
      </c>
      <c r="P42" s="22" t="s">
        <v>46</v>
      </c>
      <c r="Q42" s="51"/>
      <c r="R42" s="84">
        <v>3</v>
      </c>
      <c r="S42" s="85">
        <v>4</v>
      </c>
      <c r="T42" s="85">
        <v>1</v>
      </c>
      <c r="U42" s="32" t="s">
        <v>6</v>
      </c>
      <c r="V42" s="32" t="s">
        <v>6</v>
      </c>
      <c r="W42" s="33" t="s">
        <v>6</v>
      </c>
      <c r="X42" s="29" t="s">
        <v>6</v>
      </c>
      <c r="Y42" s="29" t="s">
        <v>6</v>
      </c>
      <c r="Z42" s="29" t="s">
        <v>6</v>
      </c>
      <c r="AA42" s="27"/>
      <c r="AB42" s="27">
        <v>0</v>
      </c>
      <c r="AC42" s="27">
        <v>0</v>
      </c>
      <c r="AD42" s="78"/>
      <c r="AE42" s="78"/>
      <c r="AF42" s="78"/>
      <c r="AG42" s="28"/>
    </row>
    <row r="903" spans="1:1" ht="85.5" customHeight="1" x14ac:dyDescent="0.2">
      <c r="A903"/>
    </row>
  </sheetData>
  <mergeCells count="13">
    <mergeCell ref="B24:I24"/>
    <mergeCell ref="B37:I37"/>
    <mergeCell ref="AD2:AF2"/>
    <mergeCell ref="U1:AH1"/>
    <mergeCell ref="B4:I4"/>
    <mergeCell ref="B8:I8"/>
    <mergeCell ref="B14:I14"/>
    <mergeCell ref="M1:T1"/>
    <mergeCell ref="R2:T2"/>
    <mergeCell ref="L2:N2"/>
    <mergeCell ref="AA2:AC2"/>
    <mergeCell ref="X2:Z2"/>
    <mergeCell ref="U2:W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2:I30"/>
  <sheetViews>
    <sheetView rightToLeft="1" topLeftCell="A7" zoomScaleNormal="100" workbookViewId="0">
      <selection activeCell="B3" sqref="B3:E3"/>
    </sheetView>
  </sheetViews>
  <sheetFormatPr defaultRowHeight="14.25" x14ac:dyDescent="0.2"/>
  <cols>
    <col min="4" max="4" width="7.75" customWidth="1"/>
    <col min="6" max="6" width="6.125" customWidth="1"/>
    <col min="8" max="8" width="5.75" customWidth="1"/>
  </cols>
  <sheetData>
    <row r="2" spans="1:9" ht="42" x14ac:dyDescent="0.3">
      <c r="A2" s="53"/>
      <c r="B2" s="53"/>
      <c r="C2" s="53"/>
      <c r="D2" s="116" t="s">
        <v>72</v>
      </c>
      <c r="E2" s="116"/>
      <c r="F2" s="116"/>
      <c r="G2" s="116"/>
      <c r="H2" s="54"/>
      <c r="I2" s="53"/>
    </row>
    <row r="3" spans="1:9" ht="27" x14ac:dyDescent="0.6">
      <c r="A3" s="55" t="s">
        <v>73</v>
      </c>
      <c r="B3" s="117"/>
      <c r="C3" s="117"/>
      <c r="D3" s="117"/>
      <c r="E3" s="117"/>
      <c r="F3" s="55" t="s">
        <v>74</v>
      </c>
      <c r="G3" s="55"/>
      <c r="H3" s="118" t="str">
        <f>IF(ISERROR(MATCH($B$3,INDEX(بيانات1,0,3),0)),"",INDEX(بيانات1,MATCH($B$3,INDEX(بيانات1,0,3),0),17))</f>
        <v/>
      </c>
      <c r="I3" s="118"/>
    </row>
    <row r="4" spans="1:9" ht="27" x14ac:dyDescent="0.6">
      <c r="A4" s="55" t="s">
        <v>75</v>
      </c>
      <c r="B4" s="55"/>
      <c r="C4" s="115" t="str">
        <f>IF(ISERROR(MATCH($B$3,INDEX(بيانات1,0,3),0)),"",INDEX(بيانات1,MATCH($B$3,INDEX(بيانات1,0,3),0),6))</f>
        <v/>
      </c>
      <c r="D4" s="115"/>
      <c r="E4" s="115"/>
      <c r="F4" s="115"/>
      <c r="G4" s="53"/>
      <c r="H4" s="53"/>
      <c r="I4" s="53"/>
    </row>
    <row r="5" spans="1:9" ht="13.5" customHeight="1" x14ac:dyDescent="0.6">
      <c r="A5" s="55"/>
      <c r="B5" s="55"/>
      <c r="C5" s="57"/>
      <c r="D5" s="57"/>
      <c r="E5" s="57"/>
      <c r="F5" s="57"/>
      <c r="G5" s="53"/>
      <c r="H5" s="53"/>
      <c r="I5" s="53"/>
    </row>
    <row r="6" spans="1:9" ht="27" x14ac:dyDescent="0.6">
      <c r="A6" s="73" t="s">
        <v>118</v>
      </c>
      <c r="B6" s="73"/>
      <c r="C6" s="113" t="str">
        <f>IF(ISERROR(MATCH($B$3,INDEX(بيانات1,0,3),0)),"",INDEX(بيانات1,MATCH($B$3,INDEX(بيانات1,0,3),0),14))</f>
        <v/>
      </c>
      <c r="D6" s="113"/>
      <c r="E6" s="113"/>
      <c r="F6" s="113"/>
      <c r="G6" s="113"/>
      <c r="H6" s="113"/>
      <c r="I6" s="75"/>
    </row>
    <row r="7" spans="1:9" ht="27" x14ac:dyDescent="0.6">
      <c r="A7" s="73" t="s">
        <v>78</v>
      </c>
      <c r="B7" s="73"/>
      <c r="C7" s="113" t="str">
        <f>IF(ISERROR(MATCH($B$3,INDEX(بيانات1,0,3),0)),"",INDEX(بيانات1,MATCH($B$3,INDEX(بيانات1,0,3),0),15))</f>
        <v/>
      </c>
      <c r="D7" s="113"/>
      <c r="E7" s="113"/>
      <c r="F7" s="113"/>
      <c r="G7" s="75"/>
      <c r="H7" s="75"/>
      <c r="I7" s="75"/>
    </row>
    <row r="8" spans="1:9" ht="27" x14ac:dyDescent="0.6">
      <c r="A8" s="73" t="s">
        <v>119</v>
      </c>
      <c r="B8" s="73"/>
      <c r="C8" s="113" t="str">
        <f>IF(ISERROR(MATCH($B$3,INDEX(بيانات1,0,3),0)),"",INDEX(بيانات1,MATCH($B$3,INDEX(بيانات1,0,3),0),16))</f>
        <v/>
      </c>
      <c r="D8" s="113"/>
      <c r="E8" s="113"/>
      <c r="F8" s="113"/>
      <c r="G8" s="75"/>
      <c r="H8" s="75"/>
      <c r="I8" s="75"/>
    </row>
    <row r="9" spans="1:9" ht="27" x14ac:dyDescent="0.6">
      <c r="A9" s="73" t="s">
        <v>121</v>
      </c>
      <c r="B9" s="73"/>
      <c r="C9" s="113" t="str">
        <f>IF(ISERROR(MATCH($B$3,INDEX(بيانات1,0,3),0)),"",INDEX(بيانات1,MATCH($B$3,INDEX(بيانات1,0,3),0),19))</f>
        <v/>
      </c>
      <c r="D9" s="113"/>
      <c r="E9" s="113"/>
      <c r="F9" s="113"/>
      <c r="G9" s="75"/>
      <c r="H9" s="75"/>
      <c r="I9" s="75"/>
    </row>
    <row r="10" spans="1:9" ht="27" x14ac:dyDescent="0.6">
      <c r="A10" s="73" t="s">
        <v>120</v>
      </c>
      <c r="B10" s="73"/>
      <c r="C10" s="113" t="str">
        <f>IF(ISERROR(MATCH($B$3,INDEX(بيانات1,0,3),0)),"",INDEX(بيانات1,MATCH($B$3,INDEX(بيانات1,0,3),0),20))</f>
        <v/>
      </c>
      <c r="D10" s="113"/>
      <c r="E10" s="113"/>
      <c r="F10" s="113"/>
      <c r="G10" s="75"/>
      <c r="H10" s="75"/>
      <c r="I10" s="75"/>
    </row>
    <row r="11" spans="1:9" ht="13.5" customHeight="1" x14ac:dyDescent="0.6">
      <c r="A11" s="55"/>
      <c r="B11" s="55"/>
      <c r="C11" s="57"/>
      <c r="D11" s="57"/>
      <c r="E11" s="57"/>
      <c r="F11" s="57"/>
      <c r="G11" s="53"/>
      <c r="H11" s="53"/>
      <c r="I11" s="53"/>
    </row>
    <row r="12" spans="1:9" ht="27" x14ac:dyDescent="0.6">
      <c r="A12" s="73"/>
      <c r="B12" s="73"/>
      <c r="C12" s="74"/>
      <c r="D12" s="73"/>
      <c r="E12" s="73" t="s">
        <v>112</v>
      </c>
      <c r="F12" s="74"/>
      <c r="G12" s="74"/>
      <c r="H12" s="74"/>
      <c r="I12" s="75"/>
    </row>
    <row r="13" spans="1:9" ht="27" x14ac:dyDescent="0.6">
      <c r="A13" s="73" t="s">
        <v>122</v>
      </c>
      <c r="B13" s="73"/>
      <c r="C13" s="74"/>
      <c r="D13" s="74"/>
      <c r="E13" s="74"/>
      <c r="F13" s="74"/>
      <c r="G13" s="74"/>
      <c r="H13" s="74"/>
      <c r="I13" s="75"/>
    </row>
    <row r="14" spans="1:9" ht="27" x14ac:dyDescent="0.6">
      <c r="A14" s="73" t="s">
        <v>113</v>
      </c>
      <c r="B14" s="73"/>
      <c r="C14" s="74"/>
      <c r="D14" s="74"/>
      <c r="E14" s="74"/>
      <c r="F14" s="74"/>
      <c r="G14" s="74"/>
      <c r="H14" s="74"/>
      <c r="I14" s="75"/>
    </row>
    <row r="15" spans="1:9" ht="15" customHeight="1" x14ac:dyDescent="0.6">
      <c r="A15" s="55"/>
      <c r="B15" s="55"/>
      <c r="C15" s="57"/>
      <c r="D15" s="57"/>
      <c r="E15" s="57"/>
      <c r="F15" s="57"/>
      <c r="G15" s="57"/>
      <c r="H15" s="57"/>
      <c r="I15" s="53"/>
    </row>
    <row r="16" spans="1:9" ht="27" x14ac:dyDescent="0.6">
      <c r="A16" s="73"/>
      <c r="B16" s="73"/>
      <c r="C16" s="74"/>
      <c r="D16" s="73" t="s">
        <v>114</v>
      </c>
      <c r="E16" s="74"/>
      <c r="F16" s="74"/>
      <c r="G16" s="74"/>
      <c r="H16" s="74"/>
      <c r="I16" s="75"/>
    </row>
    <row r="17" spans="1:9" ht="27" x14ac:dyDescent="0.6">
      <c r="A17" s="73" t="s">
        <v>76</v>
      </c>
      <c r="B17" s="73"/>
      <c r="C17" s="74"/>
      <c r="D17" s="74"/>
      <c r="E17" s="74"/>
      <c r="F17" s="74"/>
      <c r="G17" s="74"/>
      <c r="H17" s="74"/>
      <c r="I17" s="75"/>
    </row>
    <row r="18" spans="1:9" ht="27" x14ac:dyDescent="0.6">
      <c r="A18" s="73" t="s">
        <v>115</v>
      </c>
      <c r="B18" s="73"/>
      <c r="C18" s="74"/>
      <c r="D18" s="76" t="str">
        <f>IF(ISERROR(MATCH($B$3,INDEX(بيانات1,0,3),0)),"",INDEX(بيانات1,MATCH($B$3,INDEX(بيانات1,0,3),0),11))</f>
        <v/>
      </c>
      <c r="E18" s="73" t="s">
        <v>40</v>
      </c>
      <c r="F18" s="76" t="str">
        <f>IF(ISERROR(MATCH($B$3,INDEX(بيانات1,0,3),0)),"",INDEX(بيانات1,MATCH($B$3,INDEX(بيانات1,0,3),0),12))</f>
        <v/>
      </c>
      <c r="G18" s="73" t="s">
        <v>58</v>
      </c>
      <c r="H18" s="76" t="str">
        <f>IF(ISERROR(MATCH($B$3,INDEX(بيانات1,0,3),0)),"",INDEX(بيانات1,MATCH($B$3,INDEX(بيانات1,0,3),0),13))</f>
        <v/>
      </c>
      <c r="I18" s="73" t="s">
        <v>57</v>
      </c>
    </row>
    <row r="19" spans="1:9" ht="27" x14ac:dyDescent="0.6">
      <c r="A19" s="55"/>
      <c r="B19" s="55"/>
      <c r="C19" s="57"/>
      <c r="D19" s="57"/>
      <c r="E19" s="57"/>
      <c r="F19" s="57"/>
      <c r="G19" s="57"/>
      <c r="H19" s="57"/>
      <c r="I19" s="53"/>
    </row>
    <row r="20" spans="1:9" ht="27" x14ac:dyDescent="0.6">
      <c r="A20" s="73"/>
      <c r="B20" s="73"/>
      <c r="C20" s="74"/>
      <c r="D20" s="73" t="s">
        <v>116</v>
      </c>
      <c r="E20" s="74"/>
      <c r="F20" s="74"/>
      <c r="G20" s="74"/>
      <c r="H20" s="74"/>
      <c r="I20" s="75"/>
    </row>
    <row r="21" spans="1:9" ht="27" x14ac:dyDescent="0.6">
      <c r="A21" s="73" t="s">
        <v>76</v>
      </c>
      <c r="B21" s="73"/>
      <c r="C21" s="74"/>
      <c r="D21" s="74"/>
      <c r="E21" s="74"/>
      <c r="F21" s="74"/>
      <c r="G21" s="74"/>
      <c r="H21" s="74"/>
      <c r="I21" s="75"/>
    </row>
    <row r="22" spans="1:9" ht="27" x14ac:dyDescent="0.6">
      <c r="A22" s="73" t="s">
        <v>77</v>
      </c>
      <c r="B22" s="73"/>
      <c r="C22" s="75"/>
      <c r="D22" s="113" t="str">
        <f>IF(ISERROR(MATCH($B$3,INDEX(بيانات1,0,3),0)),"",INDEX(بيانات1,MATCH($B$3,INDEX(بيانات1,0,3),0),10))</f>
        <v/>
      </c>
      <c r="E22" s="113"/>
      <c r="F22" s="113"/>
      <c r="G22" s="113"/>
      <c r="H22" s="113"/>
      <c r="I22" s="113"/>
    </row>
    <row r="23" spans="1:9" ht="27" x14ac:dyDescent="0.6">
      <c r="A23" s="73" t="s">
        <v>117</v>
      </c>
      <c r="B23" s="73"/>
      <c r="C23" s="74"/>
      <c r="D23" s="76" t="str">
        <f>IF(ISERROR(MATCH($B$3,INDEX(بيانات1,0,3),0)),"",INDEX(بيانات1,MATCH($B$3,INDEX(بيانات1,0,3),0),11))</f>
        <v/>
      </c>
      <c r="E23" s="73" t="s">
        <v>40</v>
      </c>
      <c r="F23" s="76" t="str">
        <f>IF(ISERROR(MATCH($B$3,INDEX(بيانات1,0,3),0)),"",INDEX(بيانات1,MATCH($B$3,INDEX(بيانات1,0,3),0),12))</f>
        <v/>
      </c>
      <c r="G23" s="73" t="s">
        <v>58</v>
      </c>
      <c r="H23" s="76" t="str">
        <f>IF(ISERROR(MATCH($B$3,INDEX(بيانات1,0,3),0)),"",INDEX(بيانات1,MATCH($B$3,INDEX(بيانات1,0,3),0),13))</f>
        <v/>
      </c>
      <c r="I23" s="73" t="s">
        <v>57</v>
      </c>
    </row>
    <row r="24" spans="1:9" ht="27" x14ac:dyDescent="0.6">
      <c r="A24" s="55"/>
      <c r="B24" s="55"/>
      <c r="C24" s="57"/>
      <c r="D24" s="56"/>
      <c r="E24" s="55"/>
      <c r="F24" s="56"/>
      <c r="G24" s="55"/>
      <c r="H24" s="56"/>
      <c r="I24" s="55"/>
    </row>
    <row r="25" spans="1:9" ht="27" x14ac:dyDescent="0.6">
      <c r="A25" s="55" t="s">
        <v>79</v>
      </c>
      <c r="B25" s="55"/>
      <c r="C25" s="114" t="str">
        <f>IF(ISERROR(MATCH($B$3,INDEX(بيانات1,0,3),0)),"",INDEX(بيانات1,MATCH($B$3,INDEX(بيانات1,0,3),0),23))</f>
        <v/>
      </c>
      <c r="D25" s="114"/>
      <c r="E25" s="115"/>
      <c r="F25" s="115"/>
      <c r="G25" s="57"/>
      <c r="H25" s="53"/>
      <c r="I25" s="53"/>
    </row>
    <row r="26" spans="1:9" ht="20.25" x14ac:dyDescent="0.3">
      <c r="A26" s="52"/>
      <c r="B26" s="53"/>
      <c r="C26" s="53"/>
      <c r="D26" s="53"/>
      <c r="E26" s="53"/>
      <c r="F26" s="53"/>
      <c r="G26" s="53"/>
      <c r="H26" s="53"/>
      <c r="I26" s="53"/>
    </row>
    <row r="27" spans="1:9" ht="27" x14ac:dyDescent="0.6">
      <c r="A27" s="55" t="s">
        <v>80</v>
      </c>
      <c r="B27" s="55"/>
      <c r="C27" s="53"/>
      <c r="D27" s="114" t="str">
        <f>IF(ISERROR(MATCH($B$3,INDEX(بيانات1,0,3),0)),"",INDEX(بيانات1,MATCH($B$3,INDEX(بيانات1,0,3),0),24))</f>
        <v/>
      </c>
      <c r="E27" s="114"/>
      <c r="F27" s="114"/>
      <c r="G27" s="114"/>
      <c r="H27" s="114"/>
      <c r="I27" s="53"/>
    </row>
    <row r="30" spans="1:9" ht="18" x14ac:dyDescent="0.45">
      <c r="G30" s="77" t="s">
        <v>123</v>
      </c>
    </row>
  </sheetData>
  <mergeCells count="20">
    <mergeCell ref="E6:F6"/>
    <mergeCell ref="C7:D7"/>
    <mergeCell ref="E7:F7"/>
    <mergeCell ref="C9:F9"/>
    <mergeCell ref="C10:F10"/>
    <mergeCell ref="C25:D25"/>
    <mergeCell ref="E25:F25"/>
    <mergeCell ref="D27:H27"/>
    <mergeCell ref="D2:G2"/>
    <mergeCell ref="G6:H6"/>
    <mergeCell ref="B3:E3"/>
    <mergeCell ref="H3:I3"/>
    <mergeCell ref="D22:E22"/>
    <mergeCell ref="F22:G22"/>
    <mergeCell ref="H22:I22"/>
    <mergeCell ref="C8:D8"/>
    <mergeCell ref="E8:F8"/>
    <mergeCell ref="C4:D4"/>
    <mergeCell ref="E4:F4"/>
    <mergeCell ref="C6:D6"/>
  </mergeCell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اجر وظيفي </vt:lpstr>
      <vt:lpstr>طباعة بيان حالة وظيفية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2019-08-17T08:42:37Z</dcterms:modified>
</cp:coreProperties>
</file>