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9155" windowHeight="7935" activeTab="2"/>
  </bookViews>
  <sheets>
    <sheet name="تايم شيت " sheetId="2" r:id="rId1"/>
    <sheet name="aaaaa" sheetId="1" r:id="rId2"/>
    <sheet name="bbbb" sheetId="3" r:id="rId3"/>
  </sheets>
  <externalReferences>
    <externalReference r:id="rId4"/>
  </externalReferences>
  <definedNames>
    <definedName name="_xlnm._FilterDatabase" localSheetId="1" hidden="1">aaaaa!$A$5:$J$36</definedName>
    <definedName name="_xlnm._FilterDatabase" localSheetId="2" hidden="1">bbbb!$A$5:$J$36</definedName>
    <definedName name="InOutData" localSheetId="0">'تايم شيت '!$A$1:$D$781</definedName>
    <definedName name="_xlnm.Print_Area" localSheetId="1">aaaaa!$A$1:$M$43</definedName>
    <definedName name="_xlnm.Print_Area" localSheetId="2">bbbb!$A$1:$M$43</definedName>
  </definedNames>
  <calcPr calcId="144525"/>
</workbook>
</file>

<file path=xl/calcChain.xml><?xml version="1.0" encoding="utf-8"?>
<calcChain xmlns="http://schemas.openxmlformats.org/spreadsheetml/2006/main">
  <c r="M49" i="3" l="1"/>
  <c r="M46" i="3"/>
  <c r="D42" i="3"/>
  <c r="B42" i="3"/>
  <c r="G41" i="3" s="1"/>
  <c r="C37" i="3"/>
  <c r="I35" i="3"/>
  <c r="H35" i="3"/>
  <c r="F35" i="3"/>
  <c r="I34" i="3"/>
  <c r="I32" i="3"/>
  <c r="I30" i="3"/>
  <c r="I29" i="3"/>
  <c r="I28" i="3"/>
  <c r="H28" i="3"/>
  <c r="F28" i="3"/>
  <c r="I27" i="3"/>
  <c r="F27" i="3"/>
  <c r="I26" i="3"/>
  <c r="I25" i="3"/>
  <c r="I24" i="3"/>
  <c r="I23" i="3"/>
  <c r="I21" i="3"/>
  <c r="H21" i="3"/>
  <c r="F21" i="3"/>
  <c r="I20" i="3"/>
  <c r="I19" i="3"/>
  <c r="I18" i="3"/>
  <c r="H18" i="3"/>
  <c r="F18" i="3"/>
  <c r="I17" i="3"/>
  <c r="H17" i="3"/>
  <c r="F17" i="3"/>
  <c r="I16" i="3"/>
  <c r="H16" i="3"/>
  <c r="F16" i="3"/>
  <c r="I15" i="3"/>
  <c r="H15" i="3"/>
  <c r="F15" i="3"/>
  <c r="I14" i="3"/>
  <c r="H14" i="3"/>
  <c r="F14" i="3"/>
  <c r="I13" i="3"/>
  <c r="H13" i="3"/>
  <c r="F13" i="3"/>
  <c r="I10" i="3"/>
  <c r="F9" i="3"/>
  <c r="D9" i="3"/>
  <c r="I9" i="3" s="1"/>
  <c r="I8" i="3"/>
  <c r="I7" i="3"/>
  <c r="H7" i="3"/>
  <c r="F7" i="3"/>
  <c r="B7" i="3"/>
  <c r="B6" i="3"/>
  <c r="L2" i="3"/>
  <c r="A18" i="3" s="1"/>
  <c r="K2" i="3"/>
  <c r="K18" i="3" l="1"/>
  <c r="G18" i="3"/>
  <c r="J18" i="3"/>
  <c r="A11" i="3"/>
  <c r="A12" i="3"/>
  <c r="A13" i="3"/>
  <c r="A17" i="3"/>
  <c r="A21" i="3"/>
  <c r="A14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9" i="3"/>
  <c r="A8" i="3"/>
  <c r="A7" i="3"/>
  <c r="A6" i="3"/>
  <c r="B8" i="3"/>
  <c r="B9" i="3"/>
  <c r="B37" i="3" s="1"/>
  <c r="I4" i="3" s="1"/>
  <c r="I3" i="3" s="1"/>
  <c r="A15" i="3"/>
  <c r="A19" i="3"/>
  <c r="A10" i="3"/>
  <c r="A16" i="3"/>
  <c r="A20" i="3"/>
  <c r="M48" i="1"/>
  <c r="M45" i="1"/>
  <c r="D42" i="1"/>
  <c r="B42" i="1"/>
  <c r="G41" i="1"/>
  <c r="C37" i="1"/>
  <c r="I35" i="1"/>
  <c r="H35" i="1"/>
  <c r="F35" i="1"/>
  <c r="I28" i="1"/>
  <c r="H28" i="1"/>
  <c r="F28" i="1"/>
  <c r="I21" i="1"/>
  <c r="H21" i="1"/>
  <c r="F21" i="1"/>
  <c r="I14" i="1"/>
  <c r="H14" i="1"/>
  <c r="F14" i="1"/>
  <c r="I7" i="1"/>
  <c r="H7" i="1"/>
  <c r="F7" i="1"/>
  <c r="B36" i="1"/>
  <c r="G19" i="3" l="1"/>
  <c r="F19" i="3"/>
  <c r="J19" i="3"/>
  <c r="K19" i="3" s="1"/>
  <c r="H19" i="3"/>
  <c r="J6" i="3"/>
  <c r="F6" i="3"/>
  <c r="H6" i="3"/>
  <c r="I6" i="3"/>
  <c r="G6" i="3"/>
  <c r="I22" i="3"/>
  <c r="H22" i="3"/>
  <c r="G22" i="3"/>
  <c r="J22" i="3"/>
  <c r="K22" i="3" s="1"/>
  <c r="F22" i="3"/>
  <c r="H26" i="3"/>
  <c r="K26" i="3"/>
  <c r="G26" i="3"/>
  <c r="J26" i="3"/>
  <c r="F26" i="3"/>
  <c r="H30" i="3"/>
  <c r="K30" i="3"/>
  <c r="G30" i="3"/>
  <c r="J30" i="3"/>
  <c r="F30" i="3"/>
  <c r="H34" i="3"/>
  <c r="G34" i="3"/>
  <c r="J34" i="3"/>
  <c r="K34" i="3" s="1"/>
  <c r="F34" i="3"/>
  <c r="G21" i="3"/>
  <c r="J21" i="3"/>
  <c r="K21" i="3" s="1"/>
  <c r="I11" i="3"/>
  <c r="K11" i="3"/>
  <c r="G11" i="3"/>
  <c r="J11" i="3"/>
  <c r="H11" i="3"/>
  <c r="F11" i="3"/>
  <c r="G20" i="3"/>
  <c r="J20" i="3"/>
  <c r="K20" i="3" s="1"/>
  <c r="H20" i="3"/>
  <c r="F20" i="3"/>
  <c r="K15" i="3"/>
  <c r="G15" i="3"/>
  <c r="J15" i="3"/>
  <c r="J7" i="3"/>
  <c r="G7" i="3"/>
  <c r="K7" i="3"/>
  <c r="H23" i="3"/>
  <c r="K23" i="3"/>
  <c r="G23" i="3"/>
  <c r="F23" i="3"/>
  <c r="J23" i="3"/>
  <c r="H27" i="3"/>
  <c r="K27" i="3"/>
  <c r="G27" i="3"/>
  <c r="J27" i="3"/>
  <c r="I31" i="3"/>
  <c r="H31" i="3"/>
  <c r="K31" i="3"/>
  <c r="G31" i="3"/>
  <c r="J31" i="3"/>
  <c r="F31" i="3"/>
  <c r="K35" i="3"/>
  <c r="G35" i="3"/>
  <c r="J35" i="3"/>
  <c r="K17" i="3"/>
  <c r="G17" i="3"/>
  <c r="J17" i="3"/>
  <c r="G16" i="3"/>
  <c r="J16" i="3"/>
  <c r="K16" i="3" s="1"/>
  <c r="J8" i="3"/>
  <c r="F8" i="3"/>
  <c r="H8" i="3"/>
  <c r="G8" i="3"/>
  <c r="K8" i="3"/>
  <c r="H24" i="3"/>
  <c r="G24" i="3"/>
  <c r="F24" i="3"/>
  <c r="J24" i="3"/>
  <c r="K24" i="3" s="1"/>
  <c r="K28" i="3"/>
  <c r="G28" i="3"/>
  <c r="J28" i="3"/>
  <c r="H32" i="3"/>
  <c r="K32" i="3"/>
  <c r="G32" i="3"/>
  <c r="J32" i="3"/>
  <c r="F32" i="3"/>
  <c r="I36" i="3"/>
  <c r="H36" i="3"/>
  <c r="G36" i="3"/>
  <c r="J36" i="3"/>
  <c r="K36" i="3" s="1"/>
  <c r="F36" i="3"/>
  <c r="G13" i="3"/>
  <c r="J13" i="3"/>
  <c r="K13" i="3" s="1"/>
  <c r="K10" i="3"/>
  <c r="G10" i="3"/>
  <c r="J10" i="3"/>
  <c r="H10" i="3"/>
  <c r="F10" i="3"/>
  <c r="G9" i="3"/>
  <c r="J9" i="3"/>
  <c r="K9" i="3" s="1"/>
  <c r="H9" i="3"/>
  <c r="H25" i="3"/>
  <c r="K25" i="3"/>
  <c r="G25" i="3"/>
  <c r="J25" i="3"/>
  <c r="F25" i="3"/>
  <c r="H29" i="3"/>
  <c r="K29" i="3"/>
  <c r="G29" i="3"/>
  <c r="J29" i="3"/>
  <c r="F29" i="3"/>
  <c r="I33" i="3"/>
  <c r="H33" i="3"/>
  <c r="G33" i="3"/>
  <c r="J33" i="3"/>
  <c r="K33" i="3" s="1"/>
  <c r="F33" i="3"/>
  <c r="G14" i="3"/>
  <c r="J14" i="3"/>
  <c r="K14" i="3" s="1"/>
  <c r="I12" i="3"/>
  <c r="G12" i="3"/>
  <c r="J12" i="3"/>
  <c r="K12" i="3" s="1"/>
  <c r="H12" i="3"/>
  <c r="F12" i="3"/>
  <c r="B6" i="1"/>
  <c r="B7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H37" i="3" l="1"/>
  <c r="C40" i="3" s="1"/>
  <c r="G37" i="3"/>
  <c r="F40" i="3" s="1"/>
  <c r="F37" i="3"/>
  <c r="F39" i="3" s="1"/>
  <c r="F41" i="3" s="1"/>
  <c r="I37" i="3"/>
  <c r="C39" i="3" s="1"/>
  <c r="J37" i="3"/>
  <c r="C41" i="3" s="1"/>
  <c r="K6" i="3"/>
  <c r="I30" i="1"/>
  <c r="G30" i="1"/>
  <c r="H30" i="1"/>
  <c r="J30" i="1"/>
  <c r="K30" i="1" s="1"/>
  <c r="F30" i="1"/>
  <c r="G35" i="1"/>
  <c r="J35" i="1"/>
  <c r="K35" i="1" s="1"/>
  <c r="I31" i="1"/>
  <c r="G31" i="1"/>
  <c r="H31" i="1"/>
  <c r="J31" i="1"/>
  <c r="K31" i="1" s="1"/>
  <c r="F31" i="1"/>
  <c r="I27" i="1"/>
  <c r="H27" i="1"/>
  <c r="J27" i="1"/>
  <c r="K27" i="1" s="1"/>
  <c r="F27" i="1"/>
  <c r="G27" i="1"/>
  <c r="I23" i="1"/>
  <c r="H23" i="1"/>
  <c r="G23" i="1"/>
  <c r="J23" i="1"/>
  <c r="K23" i="1" s="1"/>
  <c r="F23" i="1"/>
  <c r="I19" i="1"/>
  <c r="H19" i="1"/>
  <c r="K19" i="1"/>
  <c r="J19" i="1"/>
  <c r="F19" i="1"/>
  <c r="G19" i="1"/>
  <c r="I15" i="1"/>
  <c r="G15" i="1"/>
  <c r="H15" i="1"/>
  <c r="J15" i="1"/>
  <c r="K15" i="1" s="1"/>
  <c r="F15" i="1"/>
  <c r="I11" i="1"/>
  <c r="H11" i="1"/>
  <c r="J11" i="1"/>
  <c r="F11" i="1"/>
  <c r="G11" i="1"/>
  <c r="K11" i="1"/>
  <c r="J7" i="1"/>
  <c r="K7" i="1" s="1"/>
  <c r="G7" i="1"/>
  <c r="I22" i="1"/>
  <c r="H22" i="1"/>
  <c r="J22" i="1"/>
  <c r="K22" i="1" s="1"/>
  <c r="F22" i="1"/>
  <c r="G22" i="1"/>
  <c r="I33" i="1"/>
  <c r="G33" i="1"/>
  <c r="H33" i="1"/>
  <c r="J33" i="1"/>
  <c r="K33" i="1" s="1"/>
  <c r="F33" i="1"/>
  <c r="I29" i="1"/>
  <c r="G29" i="1"/>
  <c r="H29" i="1"/>
  <c r="K29" i="1"/>
  <c r="J29" i="1"/>
  <c r="F29" i="1"/>
  <c r="I25" i="1"/>
  <c r="G25" i="1"/>
  <c r="H25" i="1"/>
  <c r="J25" i="1"/>
  <c r="F25" i="1"/>
  <c r="K25" i="1"/>
  <c r="G21" i="1"/>
  <c r="J21" i="1"/>
  <c r="K21" i="1" s="1"/>
  <c r="I17" i="1"/>
  <c r="H17" i="1"/>
  <c r="K17" i="1"/>
  <c r="J17" i="1"/>
  <c r="F17" i="1"/>
  <c r="G17" i="1"/>
  <c r="I13" i="1"/>
  <c r="H13" i="1"/>
  <c r="K13" i="1"/>
  <c r="J13" i="1"/>
  <c r="F13" i="1"/>
  <c r="G13" i="1"/>
  <c r="I9" i="1"/>
  <c r="H9" i="1"/>
  <c r="J9" i="1"/>
  <c r="K9" i="1" s="1"/>
  <c r="F9" i="1"/>
  <c r="G9" i="1"/>
  <c r="I34" i="1"/>
  <c r="H34" i="1"/>
  <c r="J34" i="1"/>
  <c r="K34" i="1" s="1"/>
  <c r="F34" i="1"/>
  <c r="G34" i="1"/>
  <c r="I26" i="1"/>
  <c r="H26" i="1"/>
  <c r="G26" i="1"/>
  <c r="J26" i="1"/>
  <c r="K26" i="1" s="1"/>
  <c r="F26" i="1"/>
  <c r="I18" i="1"/>
  <c r="K18" i="1"/>
  <c r="G18" i="1"/>
  <c r="H18" i="1"/>
  <c r="J18" i="1"/>
  <c r="F18" i="1"/>
  <c r="J14" i="1"/>
  <c r="K14" i="1" s="1"/>
  <c r="G14" i="1"/>
  <c r="I10" i="1"/>
  <c r="H10" i="1"/>
  <c r="J10" i="1"/>
  <c r="K10" i="1" s="1"/>
  <c r="F10" i="1"/>
  <c r="G10" i="1"/>
  <c r="I6" i="1"/>
  <c r="H6" i="1"/>
  <c r="J6" i="1"/>
  <c r="K6" i="1" s="1"/>
  <c r="F6" i="1"/>
  <c r="G6" i="1"/>
  <c r="I36" i="1"/>
  <c r="H36" i="1"/>
  <c r="G36" i="1"/>
  <c r="J36" i="1"/>
  <c r="K36" i="1" s="1"/>
  <c r="F36" i="1"/>
  <c r="I32" i="1"/>
  <c r="K32" i="1"/>
  <c r="G32" i="1"/>
  <c r="H32" i="1"/>
  <c r="J32" i="1"/>
  <c r="F32" i="1"/>
  <c r="G28" i="1"/>
  <c r="J28" i="1"/>
  <c r="K28" i="1" s="1"/>
  <c r="I24" i="1"/>
  <c r="H24" i="1"/>
  <c r="J24" i="1"/>
  <c r="K24" i="1" s="1"/>
  <c r="F24" i="1"/>
  <c r="G24" i="1"/>
  <c r="I20" i="1"/>
  <c r="G20" i="1"/>
  <c r="H20" i="1"/>
  <c r="J20" i="1"/>
  <c r="F20" i="1"/>
  <c r="K20" i="1"/>
  <c r="I16" i="1"/>
  <c r="H16" i="1"/>
  <c r="G16" i="1"/>
  <c r="J16" i="1"/>
  <c r="K16" i="1" s="1"/>
  <c r="F16" i="1"/>
  <c r="I12" i="1"/>
  <c r="H12" i="1"/>
  <c r="J12" i="1"/>
  <c r="K12" i="1" s="1"/>
  <c r="F12" i="1"/>
  <c r="G12" i="1"/>
  <c r="I8" i="1"/>
  <c r="H8" i="1"/>
  <c r="J8" i="1"/>
  <c r="K8" i="1" s="1"/>
  <c r="F8" i="1"/>
  <c r="G8" i="1"/>
  <c r="B37" i="1"/>
  <c r="I4" i="1" s="1"/>
  <c r="I3" i="1" s="1"/>
  <c r="F37" i="1" l="1"/>
  <c r="F39" i="1" s="1"/>
  <c r="J37" i="1"/>
  <c r="C41" i="1" s="1"/>
  <c r="G37" i="1"/>
  <c r="F40" i="1" s="1"/>
  <c r="H37" i="1"/>
  <c r="C40" i="1" s="1"/>
  <c r="I37" i="1"/>
  <c r="C39" i="1" s="1"/>
  <c r="F41" i="1" l="1"/>
</calcChain>
</file>

<file path=xl/connections.xml><?xml version="1.0" encoding="utf-8"?>
<connections xmlns="http://schemas.openxmlformats.org/spreadsheetml/2006/main">
  <connection id="1" name="InOutData" type="6" refreshedVersion="4" background="1" saveData="1">
    <textPr codePage="1256" sourceFile="G:\بصمة\InOutData.txt" delimited="0">
      <textFields count="10">
        <textField/>
        <textField position="15"/>
        <textField position="19"/>
        <textField position="23"/>
        <textField position="27"/>
        <textField position="32"/>
        <textField position="38"/>
        <textField position="51"/>
        <textField position="69"/>
        <textField position="75"/>
      </textFields>
    </textPr>
  </connection>
</connections>
</file>

<file path=xl/sharedStrings.xml><?xml version="1.0" encoding="utf-8"?>
<sst xmlns="http://schemas.openxmlformats.org/spreadsheetml/2006/main" count="612" uniqueCount="79">
  <si>
    <t xml:space="preserve">الشهر </t>
  </si>
  <si>
    <t xml:space="preserve">السنه </t>
  </si>
  <si>
    <t xml:space="preserve">الرقم الوظيفي </t>
  </si>
  <si>
    <t xml:space="preserve">اسم الموظف </t>
  </si>
  <si>
    <t xml:space="preserve">الوظيفه </t>
  </si>
  <si>
    <t xml:space="preserve">ساعة الحضور </t>
  </si>
  <si>
    <t>سامح التاخير</t>
  </si>
  <si>
    <t xml:space="preserve">المرتب </t>
  </si>
  <si>
    <t xml:space="preserve">مرتب الساعه </t>
  </si>
  <si>
    <t xml:space="preserve">اضافي عادي </t>
  </si>
  <si>
    <t>ساعات الدوام</t>
  </si>
  <si>
    <t xml:space="preserve">اجازات </t>
  </si>
  <si>
    <t xml:space="preserve">نهاية الدوام </t>
  </si>
  <si>
    <t xml:space="preserve">الاضافات </t>
  </si>
  <si>
    <t xml:space="preserve">مرتب اليوم </t>
  </si>
  <si>
    <t xml:space="preserve">اضافي ممتاز </t>
  </si>
  <si>
    <t xml:space="preserve">الايام </t>
  </si>
  <si>
    <t xml:space="preserve">التاريخ </t>
  </si>
  <si>
    <t xml:space="preserve"> وراحات طبية</t>
  </si>
  <si>
    <t xml:space="preserve">دخول </t>
  </si>
  <si>
    <t xml:space="preserve">خروج </t>
  </si>
  <si>
    <t xml:space="preserve">س الاضافي عادي </t>
  </si>
  <si>
    <t xml:space="preserve">س اضافي ممتاز </t>
  </si>
  <si>
    <t xml:space="preserve">خروج مبكر </t>
  </si>
  <si>
    <t xml:space="preserve">التاخير </t>
  </si>
  <si>
    <t xml:space="preserve">الغياب </t>
  </si>
  <si>
    <t xml:space="preserve">حالة البصمة </t>
  </si>
  <si>
    <t>القائمه الرئيسيه</t>
  </si>
  <si>
    <t xml:space="preserve">المجاميع </t>
  </si>
  <si>
    <t xml:space="preserve">بعد التعديل </t>
  </si>
  <si>
    <t xml:space="preserve">قبل التعديل </t>
  </si>
  <si>
    <t xml:space="preserve">خصم التاخير </t>
  </si>
  <si>
    <t xml:space="preserve">الاضافي العادي </t>
  </si>
  <si>
    <t xml:space="preserve">خصم خروج مبكر </t>
  </si>
  <si>
    <t xml:space="preserve">الاضافي الممتاز </t>
  </si>
  <si>
    <t xml:space="preserve">توقيع الرئيس المباشر </t>
  </si>
  <si>
    <t>.........................................................</t>
  </si>
  <si>
    <t xml:space="preserve">خصم غياب </t>
  </si>
  <si>
    <t xml:space="preserve">صافي المرتب </t>
  </si>
  <si>
    <t xml:space="preserve">مجموع الخصميات </t>
  </si>
  <si>
    <t xml:space="preserve">مجموع خصم التاخير والخروج </t>
  </si>
  <si>
    <t xml:space="preserve">قيمة السلف </t>
  </si>
  <si>
    <t>شهر 1</t>
  </si>
  <si>
    <t>شهر 2</t>
  </si>
  <si>
    <t>شهر 4</t>
  </si>
  <si>
    <t>شهر 5</t>
  </si>
  <si>
    <t>شهر 6</t>
  </si>
  <si>
    <t>شهر 7</t>
  </si>
  <si>
    <t>شهر 8</t>
  </si>
  <si>
    <t>شهر 9</t>
  </si>
  <si>
    <t>شهر 10</t>
  </si>
  <si>
    <t>شهر 11</t>
  </si>
  <si>
    <t>شهر 12</t>
  </si>
  <si>
    <t xml:space="preserve">الرصيد </t>
  </si>
  <si>
    <t>عدد ايام الاجازه</t>
  </si>
  <si>
    <t>aaaaa</t>
  </si>
  <si>
    <t>رقم البصمه</t>
  </si>
  <si>
    <t>التاريخ</t>
  </si>
  <si>
    <t>الوقت</t>
  </si>
  <si>
    <t>13/09/2019</t>
  </si>
  <si>
    <t>14/09/2019</t>
  </si>
  <si>
    <t>15/09/2019</t>
  </si>
  <si>
    <t>16/09/2019</t>
  </si>
  <si>
    <t>17/09/2019</t>
  </si>
  <si>
    <t>18/09/2019</t>
  </si>
  <si>
    <t>19/09/2019</t>
  </si>
  <si>
    <t>20/09/2019</t>
  </si>
  <si>
    <t>21/09/2019</t>
  </si>
  <si>
    <t>22/09/2019</t>
  </si>
  <si>
    <t>23/09/2019</t>
  </si>
  <si>
    <t>24/09/2019</t>
  </si>
  <si>
    <t>25/09/2019</t>
  </si>
  <si>
    <t>26/09/2019</t>
  </si>
  <si>
    <t>27/09/2019</t>
  </si>
  <si>
    <t>28/09/2019</t>
  </si>
  <si>
    <t>29/09/2019</t>
  </si>
  <si>
    <t>30/09/2019</t>
  </si>
  <si>
    <t xml:space="preserve"> 20:37</t>
  </si>
  <si>
    <t>bbbb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</si>
</sst>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00000]h:mm:ss;@"/>
    <numFmt numFmtId="165" formatCode="0.0"/>
    <numFmt numFmtId="166" formatCode="[h]"/>
  </numFmts>
  <fonts count="1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353C4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353C41"/>
      <name val="Courier New"/>
      <family val="3"/>
    </font>
    <font>
      <sz val="10"/>
      <color indexed="8"/>
      <name val="Arial"/>
      <family val="2"/>
    </font>
    <font>
      <sz val="9"/>
      <name val="Times New Roman"/>
      <family val="1"/>
    </font>
    <font>
      <sz val="11"/>
      <name val="Times New Roman"/>
      <family val="1"/>
    </font>
    <font>
      <sz val="8"/>
      <name val="Tahoma"/>
      <family val="2"/>
    </font>
    <font>
      <sz val="8"/>
      <name val="Times New Roman"/>
      <family val="1"/>
    </font>
    <font>
      <b/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 applyProtection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20" fontId="2" fillId="2" borderId="2" xfId="0" applyNumberFormat="1" applyFont="1" applyFill="1" applyBorder="1" applyAlignment="1" applyProtection="1">
      <alignment horizontal="center"/>
    </xf>
    <xf numFmtId="20" fontId="2" fillId="2" borderId="1" xfId="0" applyNumberFormat="1" applyFont="1" applyFill="1" applyBorder="1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65" fontId="2" fillId="2" borderId="1" xfId="0" applyNumberFormat="1" applyFont="1" applyFill="1" applyBorder="1" applyAlignment="1" applyProtection="1">
      <alignment horizontal="center"/>
    </xf>
    <xf numFmtId="1" fontId="2" fillId="2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0" fontId="2" fillId="2" borderId="5" xfId="0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readingOrder="1"/>
    </xf>
    <xf numFmtId="0" fontId="2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center" readingOrder="1"/>
    </xf>
    <xf numFmtId="0" fontId="4" fillId="2" borderId="1" xfId="1" applyFill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 vertical="center" readingOrder="1"/>
    </xf>
    <xf numFmtId="0" fontId="5" fillId="0" borderId="6" xfId="0" applyFont="1" applyFill="1" applyBorder="1" applyAlignment="1" applyProtection="1">
      <alignment horizontal="center" vertical="center" readingOrder="1"/>
      <protection locked="0"/>
    </xf>
    <xf numFmtId="20" fontId="6" fillId="0" borderId="7" xfId="0" applyNumberFormat="1" applyFont="1" applyFill="1" applyBorder="1" applyAlignment="1">
      <alignment horizontal="center" vertical="center"/>
    </xf>
    <xf numFmtId="20" fontId="0" fillId="0" borderId="6" xfId="0" applyNumberFormat="1" applyBorder="1" applyAlignment="1" applyProtection="1">
      <alignment horizontal="center"/>
    </xf>
    <xf numFmtId="20" fontId="0" fillId="0" borderId="6" xfId="0" applyNumberFormat="1" applyFill="1" applyBorder="1" applyAlignment="1" applyProtection="1">
      <alignment horizontal="center"/>
    </xf>
    <xf numFmtId="20" fontId="1" fillId="3" borderId="6" xfId="0" applyNumberFormat="1" applyFont="1" applyFill="1" applyBorder="1" applyAlignment="1" applyProtection="1">
      <alignment horizontal="center"/>
    </xf>
    <xf numFmtId="20" fontId="1" fillId="0" borderId="8" xfId="0" applyNumberFormat="1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 readingOrder="1"/>
      <protection locked="0"/>
    </xf>
    <xf numFmtId="0" fontId="5" fillId="0" borderId="9" xfId="0" applyFont="1" applyFill="1" applyBorder="1" applyAlignment="1" applyProtection="1">
      <alignment horizontal="center" vertical="center" readingOrder="1"/>
      <protection locked="0"/>
    </xf>
    <xf numFmtId="0" fontId="2" fillId="4" borderId="7" xfId="0" applyFont="1" applyFill="1" applyBorder="1" applyAlignment="1" applyProtection="1">
      <alignment horizontal="center"/>
    </xf>
    <xf numFmtId="0" fontId="2" fillId="4" borderId="3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6" fontId="2" fillId="4" borderId="1" xfId="0" applyNumberFormat="1" applyFont="1" applyFill="1" applyBorder="1" applyAlignment="1" applyProtection="1">
      <alignment horizontal="center"/>
    </xf>
    <xf numFmtId="166" fontId="2" fillId="4" borderId="2" xfId="0" applyNumberFormat="1" applyFont="1" applyFill="1" applyBorder="1" applyAlignment="1" applyProtection="1">
      <alignment horizontal="center"/>
    </xf>
    <xf numFmtId="1" fontId="2" fillId="4" borderId="7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1" fontId="2" fillId="7" borderId="6" xfId="0" applyNumberFormat="1" applyFont="1" applyFill="1" applyBorder="1" applyAlignment="1" applyProtection="1">
      <alignment horizontal="center"/>
      <protection locked="0"/>
    </xf>
    <xf numFmtId="1" fontId="2" fillId="0" borderId="12" xfId="0" applyNumberFormat="1" applyFont="1" applyFill="1" applyBorder="1" applyAlignment="1" applyProtection="1">
      <alignment horizontal="center"/>
    </xf>
    <xf numFmtId="1" fontId="2" fillId="0" borderId="7" xfId="0" applyNumberFormat="1" applyFont="1" applyFill="1" applyBorder="1" applyAlignment="1" applyProtection="1">
      <alignment horizontal="center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166" fontId="2" fillId="0" borderId="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1" fontId="2" fillId="7" borderId="13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</xf>
    <xf numFmtId="1" fontId="2" fillId="0" borderId="9" xfId="0" applyNumberFormat="1" applyFont="1" applyFill="1" applyBorder="1" applyAlignment="1" applyProtection="1">
      <alignment horizontal="center"/>
    </xf>
    <xf numFmtId="166" fontId="2" fillId="0" borderId="7" xfId="0" applyNumberFormat="1" applyFont="1" applyFill="1" applyBorder="1" applyAlignment="1" applyProtection="1">
      <alignment horizontal="center"/>
      <protection locked="0"/>
    </xf>
    <xf numFmtId="1" fontId="0" fillId="7" borderId="13" xfId="0" applyNumberFormat="1" applyFill="1" applyBorder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7" xfId="0" applyNumberFormat="1" applyBorder="1" applyAlignment="1" applyProtection="1">
      <alignment horizontal="center"/>
    </xf>
    <xf numFmtId="164" fontId="0" fillId="0" borderId="0" xfId="0" applyNumberForma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center" vertical="center"/>
    </xf>
    <xf numFmtId="1" fontId="0" fillId="7" borderId="13" xfId="0" applyNumberFormat="1" applyFill="1" applyBorder="1" applyAlignment="1" applyProtection="1">
      <alignment horizontal="center"/>
    </xf>
    <xf numFmtId="165" fontId="0" fillId="7" borderId="2" xfId="0" applyNumberFormat="1" applyFill="1" applyBorder="1" applyAlignment="1" applyProtection="1">
      <alignment horizontal="center"/>
    </xf>
    <xf numFmtId="1" fontId="0" fillId="7" borderId="7" xfId="0" applyNumberFormat="1" applyFill="1" applyBorder="1" applyAlignment="1" applyProtection="1">
      <alignment horizontal="center"/>
    </xf>
    <xf numFmtId="164" fontId="2" fillId="0" borderId="0" xfId="0" applyNumberFormat="1" applyFont="1" applyBorder="1" applyAlignment="1" applyProtection="1"/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15" xfId="0" applyNumberFormat="1" applyFont="1" applyFill="1" applyBorder="1" applyAlignment="1" applyProtection="1">
      <alignment vertical="center" wrapText="1"/>
    </xf>
    <xf numFmtId="0" fontId="10" fillId="0" borderId="13" xfId="0" applyNumberFormat="1" applyFont="1" applyFill="1" applyBorder="1" applyAlignment="1" applyProtection="1">
      <alignment vertical="center" wrapText="1"/>
    </xf>
    <xf numFmtId="0" fontId="11" fillId="0" borderId="13" xfId="0" applyNumberFormat="1" applyFont="1" applyFill="1" applyBorder="1" applyAlignment="1" applyProtection="1">
      <alignment vertical="center" wrapText="1"/>
    </xf>
    <xf numFmtId="14" fontId="0" fillId="0" borderId="0" xfId="0" applyNumberFormat="1"/>
    <xf numFmtId="20" fontId="0" fillId="0" borderId="0" xfId="0" applyNumberFormat="1"/>
    <xf numFmtId="0" fontId="8" fillId="0" borderId="15" xfId="0" applyNumberFormat="1" applyFont="1" applyFill="1" applyBorder="1" applyAlignment="1" applyProtection="1">
      <alignment vertical="center" wrapText="1"/>
    </xf>
    <xf numFmtId="0" fontId="0" fillId="0" borderId="0" xfId="0" applyNumberFormat="1" applyFill="1"/>
    <xf numFmtId="0" fontId="0" fillId="0" borderId="0" xfId="0" applyAlignment="1">
      <alignment horizontal="right"/>
    </xf>
    <xf numFmtId="164" fontId="2" fillId="0" borderId="7" xfId="0" applyNumberFormat="1" applyFont="1" applyBorder="1" applyAlignment="1" applyProtection="1">
      <alignment horizontal="center"/>
    </xf>
    <xf numFmtId="164" fontId="2" fillId="0" borderId="2" xfId="0" applyNumberFormat="1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0" fontId="2" fillId="6" borderId="5" xfId="0" applyFont="1" applyFill="1" applyBorder="1" applyAlignment="1" applyProtection="1">
      <alignment horizontal="center"/>
    </xf>
    <xf numFmtId="0" fontId="2" fillId="6" borderId="10" xfId="0" applyFont="1" applyFill="1" applyBorder="1" applyAlignment="1" applyProtection="1">
      <alignment horizontal="center"/>
    </xf>
    <xf numFmtId="0" fontId="2" fillId="6" borderId="11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left"/>
    </xf>
    <xf numFmtId="164" fontId="2" fillId="2" borderId="4" xfId="0" applyNumberFormat="1" applyFont="1" applyFill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 vertical="center" readingOrder="1"/>
      <protection locked="0"/>
    </xf>
    <xf numFmtId="20" fontId="6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 readingOrder="1"/>
      <protection locked="0"/>
    </xf>
    <xf numFmtId="0" fontId="5" fillId="8" borderId="7" xfId="0" applyFont="1" applyFill="1" applyBorder="1" applyAlignment="1" applyProtection="1">
      <alignment horizontal="center" vertical="center" readingOrder="1"/>
      <protection locked="0"/>
    </xf>
    <xf numFmtId="0" fontId="5" fillId="0" borderId="9" xfId="0" applyFont="1" applyBorder="1" applyAlignment="1" applyProtection="1">
      <alignment horizontal="center" vertical="center" readingOrder="1"/>
      <protection locked="0"/>
    </xf>
    <xf numFmtId="164" fontId="2" fillId="5" borderId="14" xfId="0" applyNumberFormat="1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11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5;&#1578;&#1576;&#1575;&#1578;%20&#1588;&#1607;&#1585;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قرير المرتبات "/>
      <sheetName val="عبدالعزيز اكحيل "/>
      <sheetName val="محمد بن عروس"/>
      <sheetName val="ابراهيم الهاشمي "/>
      <sheetName val="عبيدة بلاط "/>
      <sheetName val="ونيس بن والي "/>
      <sheetName val="سالم احمد عثمان "/>
      <sheetName val="الفيتوري محمد احمودة "/>
      <sheetName val="شرف الدين المعاوي "/>
      <sheetName val="علي التائب "/>
      <sheetName val="عادل الهدار "/>
      <sheetName val="سليمان الارقط "/>
      <sheetName val="علي حسن الارقط "/>
      <sheetName val="محمد صبحي الارقط "/>
      <sheetName val="حمزة ازريبيط "/>
      <sheetName val="علي عمر الناكوع "/>
      <sheetName val="عبد الله عمر الناكوع "/>
      <sheetName val="محمد عمر الناكوع "/>
      <sheetName val="صالح عبدالله  الناكوع "/>
      <sheetName val="عبد السلام الاطوش الهاشمي "/>
      <sheetName val="منصور ميلاد الارقط "/>
      <sheetName val="علي الشيباني "/>
      <sheetName val="الطباخ "/>
      <sheetName val="خطيب المسجد "/>
      <sheetName val="نصر الدين المنتصر "/>
      <sheetName val="ابوبكر موسى عثامنه"/>
      <sheetName val="تجريب"/>
    </sheetNames>
    <sheetDataSet>
      <sheetData sheetId="0">
        <row r="2">
          <cell r="B2">
            <v>9</v>
          </cell>
          <cell r="C2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queryTables/queryTable1.xml><?xml version="1.0" encoding="utf-8"?>
<queryTable xmlns="http://schemas.openxmlformats.org/spreadsheetml/2006/main" name="InOutDat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1"/>
  <sheetViews>
    <sheetView rightToLeft="1" topLeftCell="A37" workbookViewId="0">
      <selection activeCell="D642" sqref="D642"/>
    </sheetView>
  </sheetViews>
  <sheetFormatPr defaultRowHeight="14.25" x14ac:dyDescent="0.2"/>
  <cols>
    <col min="1" max="1" width="7.75" style="86" bestFit="1" customWidth="1"/>
    <col min="2" max="2" width="9.875" bestFit="1" customWidth="1"/>
    <col min="3" max="3" width="5.375" bestFit="1" customWidth="1"/>
    <col min="4" max="4" width="15.5" bestFit="1" customWidth="1"/>
  </cols>
  <sheetData>
    <row r="1" spans="1:4" x14ac:dyDescent="0.2">
      <c r="A1" s="82" t="s">
        <v>56</v>
      </c>
      <c r="B1" t="s">
        <v>57</v>
      </c>
      <c r="C1" t="s">
        <v>58</v>
      </c>
    </row>
    <row r="2" spans="1:4" x14ac:dyDescent="0.2">
      <c r="A2" s="81">
        <v>1001</v>
      </c>
      <c r="B2" s="83">
        <v>43474</v>
      </c>
      <c r="C2" s="84">
        <v>0.41944444444444445</v>
      </c>
    </row>
    <row r="3" spans="1:4" x14ac:dyDescent="0.2">
      <c r="A3" s="81">
        <v>1001</v>
      </c>
      <c r="B3" s="83">
        <v>43505</v>
      </c>
      <c r="C3" s="84">
        <v>0.80902777777777779</v>
      </c>
    </row>
    <row r="4" spans="1:4" x14ac:dyDescent="0.2">
      <c r="A4" s="81">
        <v>1001</v>
      </c>
      <c r="B4" s="83">
        <v>43533</v>
      </c>
      <c r="C4" s="84">
        <v>0.75277777777777777</v>
      </c>
    </row>
    <row r="5" spans="1:4" x14ac:dyDescent="0.2">
      <c r="A5" s="81">
        <v>1001</v>
      </c>
      <c r="B5" s="83">
        <v>43564</v>
      </c>
      <c r="C5" s="84">
        <v>0.72638888888888886</v>
      </c>
    </row>
    <row r="6" spans="1:4" x14ac:dyDescent="0.2">
      <c r="A6" s="81">
        <v>1001</v>
      </c>
      <c r="B6" s="83">
        <v>43594</v>
      </c>
      <c r="C6" s="84">
        <v>0.4604166666666667</v>
      </c>
    </row>
    <row r="7" spans="1:4" x14ac:dyDescent="0.2">
      <c r="A7" s="81">
        <v>1001</v>
      </c>
      <c r="B7" s="83">
        <v>43625</v>
      </c>
    </row>
    <row r="8" spans="1:4" x14ac:dyDescent="0.2">
      <c r="A8" s="81">
        <v>1001</v>
      </c>
      <c r="B8" s="83">
        <v>43655</v>
      </c>
      <c r="C8" s="84">
        <v>0.42638888888888887</v>
      </c>
      <c r="D8" s="84">
        <v>0.75416666666666676</v>
      </c>
    </row>
    <row r="9" spans="1:4" x14ac:dyDescent="0.2">
      <c r="A9" s="81">
        <v>1001</v>
      </c>
      <c r="B9" s="83">
        <v>43686</v>
      </c>
      <c r="C9" s="84">
        <v>0.44375000000000003</v>
      </c>
    </row>
    <row r="10" spans="1:4" x14ac:dyDescent="0.2">
      <c r="A10" s="81">
        <v>1001</v>
      </c>
      <c r="B10" s="83">
        <v>43717</v>
      </c>
      <c r="C10" s="84">
        <v>0.41180555555555554</v>
      </c>
    </row>
    <row r="11" spans="1:4" x14ac:dyDescent="0.2">
      <c r="A11" s="81">
        <v>1001</v>
      </c>
      <c r="B11" s="83">
        <v>43747</v>
      </c>
      <c r="C11" s="84">
        <v>0.69444444444444453</v>
      </c>
    </row>
    <row r="12" spans="1:4" x14ac:dyDescent="0.2">
      <c r="A12" s="81">
        <v>1001</v>
      </c>
      <c r="B12" s="83">
        <v>43778</v>
      </c>
      <c r="C12" s="84">
        <v>0.41250000000000003</v>
      </c>
      <c r="D12" s="84">
        <v>0.72222222222222221</v>
      </c>
    </row>
    <row r="13" spans="1:4" x14ac:dyDescent="0.2">
      <c r="A13" s="81">
        <v>1001</v>
      </c>
      <c r="B13" s="83">
        <v>43808</v>
      </c>
      <c r="C13" s="84">
        <v>0.4381944444444445</v>
      </c>
      <c r="D13" s="84">
        <v>0.72083333333333333</v>
      </c>
    </row>
    <row r="14" spans="1:4" x14ac:dyDescent="0.2">
      <c r="A14" s="81">
        <v>1001</v>
      </c>
      <c r="B14" t="s">
        <v>59</v>
      </c>
    </row>
    <row r="15" spans="1:4" x14ac:dyDescent="0.2">
      <c r="A15" s="81">
        <v>1001</v>
      </c>
      <c r="B15" t="s">
        <v>60</v>
      </c>
      <c r="C15" s="84">
        <v>0.73472222222222217</v>
      </c>
    </row>
    <row r="16" spans="1:4" x14ac:dyDescent="0.2">
      <c r="A16" s="81">
        <v>1001</v>
      </c>
      <c r="B16" t="s">
        <v>61</v>
      </c>
      <c r="C16" s="84">
        <v>0.38819444444444445</v>
      </c>
      <c r="D16" s="84">
        <v>0.72916666666666663</v>
      </c>
    </row>
    <row r="17" spans="1:4" x14ac:dyDescent="0.2">
      <c r="A17" s="81">
        <v>1001</v>
      </c>
      <c r="B17" t="s">
        <v>62</v>
      </c>
      <c r="C17" s="84">
        <v>0.4145833333333333</v>
      </c>
      <c r="D17" s="84">
        <v>0.74305555555555547</v>
      </c>
    </row>
    <row r="18" spans="1:4" x14ac:dyDescent="0.2">
      <c r="A18" s="81">
        <v>1001</v>
      </c>
      <c r="B18" t="s">
        <v>63</v>
      </c>
    </row>
    <row r="19" spans="1:4" x14ac:dyDescent="0.2">
      <c r="A19" s="81">
        <v>1001</v>
      </c>
      <c r="B19" t="s">
        <v>64</v>
      </c>
      <c r="C19" s="84">
        <v>0.3888888888888889</v>
      </c>
    </row>
    <row r="20" spans="1:4" x14ac:dyDescent="0.2">
      <c r="A20" s="81">
        <v>1001</v>
      </c>
      <c r="B20" t="s">
        <v>65</v>
      </c>
    </row>
    <row r="21" spans="1:4" x14ac:dyDescent="0.2">
      <c r="A21" s="81">
        <v>1001</v>
      </c>
      <c r="B21" t="s">
        <v>66</v>
      </c>
    </row>
    <row r="22" spans="1:4" x14ac:dyDescent="0.2">
      <c r="A22" s="81">
        <v>1001</v>
      </c>
      <c r="B22" t="s">
        <v>67</v>
      </c>
    </row>
    <row r="23" spans="1:4" x14ac:dyDescent="0.2">
      <c r="A23" s="81">
        <v>1001</v>
      </c>
      <c r="B23" t="s">
        <v>68</v>
      </c>
    </row>
    <row r="24" spans="1:4" x14ac:dyDescent="0.2">
      <c r="A24" s="81">
        <v>1001</v>
      </c>
      <c r="B24" t="s">
        <v>69</v>
      </c>
    </row>
    <row r="25" spans="1:4" x14ac:dyDescent="0.2">
      <c r="A25" s="81">
        <v>1001</v>
      </c>
      <c r="B25" t="s">
        <v>70</v>
      </c>
    </row>
    <row r="26" spans="1:4" x14ac:dyDescent="0.2">
      <c r="A26" s="81">
        <v>1001</v>
      </c>
      <c r="B26" t="s">
        <v>71</v>
      </c>
    </row>
    <row r="27" spans="1:4" x14ac:dyDescent="0.2">
      <c r="A27" s="81">
        <v>1001</v>
      </c>
      <c r="B27" t="s">
        <v>72</v>
      </c>
    </row>
    <row r="28" spans="1:4" x14ac:dyDescent="0.2">
      <c r="A28" s="81">
        <v>1001</v>
      </c>
      <c r="B28" t="s">
        <v>73</v>
      </c>
    </row>
    <row r="29" spans="1:4" x14ac:dyDescent="0.2">
      <c r="A29" s="81">
        <v>1001</v>
      </c>
      <c r="B29" t="s">
        <v>74</v>
      </c>
    </row>
    <row r="30" spans="1:4" x14ac:dyDescent="0.2">
      <c r="A30" s="81">
        <v>1001</v>
      </c>
      <c r="B30" t="s">
        <v>75</v>
      </c>
    </row>
    <row r="31" spans="1:4" x14ac:dyDescent="0.2">
      <c r="A31" s="81">
        <v>1001</v>
      </c>
      <c r="B31" t="s">
        <v>76</v>
      </c>
    </row>
    <row r="32" spans="1:4" x14ac:dyDescent="0.2">
      <c r="A32" s="81">
        <v>1002</v>
      </c>
      <c r="B32" s="83">
        <v>43474</v>
      </c>
      <c r="C32" s="84">
        <v>0.36736111111111108</v>
      </c>
      <c r="D32" s="84">
        <v>0.77708333333333324</v>
      </c>
    </row>
    <row r="33" spans="1:4" x14ac:dyDescent="0.2">
      <c r="A33" s="81">
        <v>1002</v>
      </c>
      <c r="B33" s="83">
        <v>43505</v>
      </c>
      <c r="C33" s="84">
        <v>0.37361111111111112</v>
      </c>
      <c r="D33" s="84">
        <v>0.82013888888888886</v>
      </c>
    </row>
    <row r="34" spans="1:4" x14ac:dyDescent="0.2">
      <c r="A34" s="81">
        <v>1002</v>
      </c>
      <c r="B34" s="83">
        <v>43533</v>
      </c>
      <c r="C34" s="84">
        <v>0.3666666666666667</v>
      </c>
      <c r="D34" s="84">
        <v>0.75138888888888899</v>
      </c>
    </row>
    <row r="35" spans="1:4" x14ac:dyDescent="0.2">
      <c r="A35" s="81">
        <v>1002</v>
      </c>
      <c r="B35" s="83">
        <v>43564</v>
      </c>
      <c r="C35" s="84">
        <v>0.36319444444444443</v>
      </c>
      <c r="D35" s="84">
        <v>0.7104166666666667</v>
      </c>
    </row>
    <row r="36" spans="1:4" x14ac:dyDescent="0.2">
      <c r="A36" s="81">
        <v>1002</v>
      </c>
      <c r="B36" s="83">
        <v>43594</v>
      </c>
      <c r="C36" s="84">
        <v>0.36736111111111108</v>
      </c>
      <c r="D36" s="84">
        <v>0.69305555555555554</v>
      </c>
    </row>
    <row r="37" spans="1:4" x14ac:dyDescent="0.2">
      <c r="A37" s="81">
        <v>1002</v>
      </c>
      <c r="B37" s="83">
        <v>43625</v>
      </c>
    </row>
    <row r="38" spans="1:4" x14ac:dyDescent="0.2">
      <c r="A38" s="81">
        <v>1002</v>
      </c>
      <c r="B38" s="83">
        <v>43655</v>
      </c>
      <c r="C38" s="84">
        <v>0.36458333333333331</v>
      </c>
      <c r="D38" s="84">
        <v>0.76180555555555562</v>
      </c>
    </row>
    <row r="39" spans="1:4" x14ac:dyDescent="0.2">
      <c r="A39" s="81">
        <v>1002</v>
      </c>
      <c r="B39" s="83">
        <v>43686</v>
      </c>
      <c r="C39" s="84">
        <v>0.39513888888888887</v>
      </c>
      <c r="D39" s="84">
        <v>0.7090277777777777</v>
      </c>
    </row>
    <row r="40" spans="1:4" x14ac:dyDescent="0.2">
      <c r="A40" s="81">
        <v>1002</v>
      </c>
      <c r="B40" s="83">
        <v>43717</v>
      </c>
      <c r="C40" s="84">
        <v>0.37083333333333335</v>
      </c>
      <c r="D40" s="84">
        <v>0.66736111111111107</v>
      </c>
    </row>
    <row r="41" spans="1:4" x14ac:dyDescent="0.2">
      <c r="A41" s="81">
        <v>1002</v>
      </c>
      <c r="B41" s="83">
        <v>43747</v>
      </c>
      <c r="C41" s="84">
        <v>0.36527777777777781</v>
      </c>
      <c r="D41" s="84">
        <v>0.72083333333333333</v>
      </c>
    </row>
    <row r="42" spans="1:4" x14ac:dyDescent="0.2">
      <c r="A42" s="81">
        <v>1002</v>
      </c>
      <c r="B42" s="83">
        <v>43778</v>
      </c>
      <c r="C42" s="84">
        <v>0.37708333333333338</v>
      </c>
      <c r="D42" s="84">
        <v>0.58333333333333337</v>
      </c>
    </row>
    <row r="43" spans="1:4" x14ac:dyDescent="0.2">
      <c r="A43" s="81">
        <v>1002</v>
      </c>
      <c r="B43" s="83">
        <v>43808</v>
      </c>
      <c r="C43" s="84">
        <v>0.375</v>
      </c>
      <c r="D43" s="84">
        <v>0.71597222222222223</v>
      </c>
    </row>
    <row r="44" spans="1:4" x14ac:dyDescent="0.2">
      <c r="A44" s="81">
        <v>1002</v>
      </c>
      <c r="B44" t="s">
        <v>59</v>
      </c>
    </row>
    <row r="45" spans="1:4" x14ac:dyDescent="0.2">
      <c r="A45" s="81">
        <v>1002</v>
      </c>
      <c r="B45" t="s">
        <v>60</v>
      </c>
      <c r="C45" s="84">
        <v>0.37777777777777777</v>
      </c>
      <c r="D45" s="84">
        <v>0.7270833333333333</v>
      </c>
    </row>
    <row r="46" spans="1:4" x14ac:dyDescent="0.2">
      <c r="A46" s="81">
        <v>1002</v>
      </c>
      <c r="B46" t="s">
        <v>61</v>
      </c>
    </row>
    <row r="47" spans="1:4" x14ac:dyDescent="0.2">
      <c r="A47" s="81">
        <v>1002</v>
      </c>
      <c r="B47" t="s">
        <v>62</v>
      </c>
      <c r="C47" s="84">
        <v>0.38263888888888892</v>
      </c>
      <c r="D47" s="84">
        <v>0.7090277777777777</v>
      </c>
    </row>
    <row r="48" spans="1:4" x14ac:dyDescent="0.2">
      <c r="A48" s="81">
        <v>1002</v>
      </c>
      <c r="B48" t="s">
        <v>63</v>
      </c>
      <c r="C48" s="84">
        <v>0.39583333333333331</v>
      </c>
      <c r="D48" s="84">
        <v>0.70833333333333337</v>
      </c>
    </row>
    <row r="49" spans="1:4" x14ac:dyDescent="0.2">
      <c r="A49" s="81">
        <v>1002</v>
      </c>
      <c r="B49" t="s">
        <v>64</v>
      </c>
      <c r="C49" s="84">
        <v>0.3840277777777778</v>
      </c>
    </row>
    <row r="50" spans="1:4" x14ac:dyDescent="0.2">
      <c r="A50" s="81">
        <v>1002</v>
      </c>
      <c r="B50" t="s">
        <v>65</v>
      </c>
    </row>
    <row r="51" spans="1:4" x14ac:dyDescent="0.2">
      <c r="A51" s="81">
        <v>1002</v>
      </c>
      <c r="B51" t="s">
        <v>66</v>
      </c>
    </row>
    <row r="52" spans="1:4" x14ac:dyDescent="0.2">
      <c r="A52" s="81">
        <v>1002</v>
      </c>
      <c r="B52" t="s">
        <v>67</v>
      </c>
    </row>
    <row r="53" spans="1:4" x14ac:dyDescent="0.2">
      <c r="A53" s="81">
        <v>1002</v>
      </c>
      <c r="B53" t="s">
        <v>68</v>
      </c>
    </row>
    <row r="54" spans="1:4" x14ac:dyDescent="0.2">
      <c r="A54" s="81">
        <v>1002</v>
      </c>
      <c r="B54" t="s">
        <v>69</v>
      </c>
    </row>
    <row r="55" spans="1:4" x14ac:dyDescent="0.2">
      <c r="A55" s="81">
        <v>1002</v>
      </c>
      <c r="B55" t="s">
        <v>70</v>
      </c>
    </row>
    <row r="56" spans="1:4" x14ac:dyDescent="0.2">
      <c r="A56" s="81">
        <v>1002</v>
      </c>
      <c r="B56" t="s">
        <v>71</v>
      </c>
    </row>
    <row r="57" spans="1:4" x14ac:dyDescent="0.2">
      <c r="A57" s="81">
        <v>1002</v>
      </c>
      <c r="B57" t="s">
        <v>72</v>
      </c>
    </row>
    <row r="58" spans="1:4" x14ac:dyDescent="0.2">
      <c r="A58" s="81">
        <v>1002</v>
      </c>
      <c r="B58" t="s">
        <v>73</v>
      </c>
    </row>
    <row r="59" spans="1:4" x14ac:dyDescent="0.2">
      <c r="A59" s="81">
        <v>1002</v>
      </c>
      <c r="B59" t="s">
        <v>74</v>
      </c>
    </row>
    <row r="60" spans="1:4" x14ac:dyDescent="0.2">
      <c r="A60" s="81">
        <v>1002</v>
      </c>
      <c r="B60" t="s">
        <v>75</v>
      </c>
    </row>
    <row r="61" spans="1:4" x14ac:dyDescent="0.2">
      <c r="A61" s="81">
        <v>1002</v>
      </c>
      <c r="B61" t="s">
        <v>76</v>
      </c>
    </row>
    <row r="62" spans="1:4" x14ac:dyDescent="0.2">
      <c r="A62" s="81">
        <v>11</v>
      </c>
      <c r="B62" s="83">
        <v>43474</v>
      </c>
      <c r="C62" s="84">
        <v>0.75069444444444444</v>
      </c>
      <c r="D62" s="84">
        <v>0.76388888888888884</v>
      </c>
    </row>
    <row r="63" spans="1:4" x14ac:dyDescent="0.2">
      <c r="A63" s="81">
        <v>11</v>
      </c>
      <c r="B63" s="83">
        <v>43505</v>
      </c>
    </row>
    <row r="64" spans="1:4" x14ac:dyDescent="0.2">
      <c r="A64" s="81">
        <v>11</v>
      </c>
      <c r="B64" s="83">
        <v>43533</v>
      </c>
    </row>
    <row r="65" spans="1:4" x14ac:dyDescent="0.2">
      <c r="A65" s="81">
        <v>11</v>
      </c>
      <c r="B65" s="83">
        <v>43564</v>
      </c>
      <c r="C65" s="84">
        <v>0.64722222222222225</v>
      </c>
      <c r="D65" s="84">
        <v>0.6743055555555556</v>
      </c>
    </row>
    <row r="66" spans="1:4" x14ac:dyDescent="0.2">
      <c r="A66" s="81">
        <v>11</v>
      </c>
      <c r="B66" s="83">
        <v>43594</v>
      </c>
    </row>
    <row r="67" spans="1:4" x14ac:dyDescent="0.2">
      <c r="A67" s="81">
        <v>11</v>
      </c>
      <c r="B67" s="83">
        <v>43625</v>
      </c>
    </row>
    <row r="68" spans="1:4" x14ac:dyDescent="0.2">
      <c r="A68" s="81">
        <v>11</v>
      </c>
      <c r="B68" s="83">
        <v>43655</v>
      </c>
    </row>
    <row r="69" spans="1:4" x14ac:dyDescent="0.2">
      <c r="A69" s="81">
        <v>11</v>
      </c>
      <c r="B69" s="83">
        <v>43686</v>
      </c>
    </row>
    <row r="70" spans="1:4" x14ac:dyDescent="0.2">
      <c r="A70" s="81">
        <v>11</v>
      </c>
      <c r="B70" s="83">
        <v>43717</v>
      </c>
    </row>
    <row r="71" spans="1:4" x14ac:dyDescent="0.2">
      <c r="A71" s="81">
        <v>11</v>
      </c>
      <c r="B71" s="83">
        <v>43747</v>
      </c>
    </row>
    <row r="72" spans="1:4" x14ac:dyDescent="0.2">
      <c r="A72" s="81">
        <v>11</v>
      </c>
      <c r="B72" s="83">
        <v>43778</v>
      </c>
    </row>
    <row r="73" spans="1:4" x14ac:dyDescent="0.2">
      <c r="A73" s="81">
        <v>11</v>
      </c>
      <c r="B73" s="83">
        <v>43808</v>
      </c>
    </row>
    <row r="74" spans="1:4" x14ac:dyDescent="0.2">
      <c r="A74" s="81">
        <v>11</v>
      </c>
      <c r="B74" t="s">
        <v>59</v>
      </c>
    </row>
    <row r="75" spans="1:4" x14ac:dyDescent="0.2">
      <c r="A75" s="81">
        <v>11</v>
      </c>
      <c r="B75" t="s">
        <v>60</v>
      </c>
    </row>
    <row r="76" spans="1:4" x14ac:dyDescent="0.2">
      <c r="A76" s="81">
        <v>11</v>
      </c>
      <c r="B76" t="s">
        <v>61</v>
      </c>
    </row>
    <row r="77" spans="1:4" x14ac:dyDescent="0.2">
      <c r="A77" s="81">
        <v>11</v>
      </c>
      <c r="B77" t="s">
        <v>62</v>
      </c>
    </row>
    <row r="78" spans="1:4" x14ac:dyDescent="0.2">
      <c r="A78" s="81">
        <v>11</v>
      </c>
      <c r="B78" t="s">
        <v>63</v>
      </c>
    </row>
    <row r="79" spans="1:4" x14ac:dyDescent="0.2">
      <c r="A79" s="81">
        <v>11</v>
      </c>
      <c r="B79" t="s">
        <v>64</v>
      </c>
      <c r="C79" s="84">
        <v>0.4284722222222222</v>
      </c>
      <c r="D79" s="84">
        <v>0.43958333333333338</v>
      </c>
    </row>
    <row r="80" spans="1:4" x14ac:dyDescent="0.2">
      <c r="A80" s="81">
        <v>11</v>
      </c>
      <c r="B80" t="s">
        <v>65</v>
      </c>
    </row>
    <row r="81" spans="1:3" x14ac:dyDescent="0.2">
      <c r="A81" s="81">
        <v>11</v>
      </c>
      <c r="B81" t="s">
        <v>66</v>
      </c>
    </row>
    <row r="82" spans="1:3" x14ac:dyDescent="0.2">
      <c r="A82" s="81">
        <v>11</v>
      </c>
      <c r="B82" t="s">
        <v>67</v>
      </c>
    </row>
    <row r="83" spans="1:3" x14ac:dyDescent="0.2">
      <c r="A83" s="81">
        <v>11</v>
      </c>
      <c r="B83" t="s">
        <v>68</v>
      </c>
    </row>
    <row r="84" spans="1:3" x14ac:dyDescent="0.2">
      <c r="A84" s="81">
        <v>11</v>
      </c>
      <c r="B84" t="s">
        <v>69</v>
      </c>
    </row>
    <row r="85" spans="1:3" x14ac:dyDescent="0.2">
      <c r="A85" s="81">
        <v>11</v>
      </c>
      <c r="B85" t="s">
        <v>70</v>
      </c>
    </row>
    <row r="86" spans="1:3" x14ac:dyDescent="0.2">
      <c r="A86" s="81">
        <v>11</v>
      </c>
      <c r="B86" t="s">
        <v>71</v>
      </c>
    </row>
    <row r="87" spans="1:3" x14ac:dyDescent="0.2">
      <c r="A87" s="81">
        <v>11</v>
      </c>
      <c r="B87" t="s">
        <v>72</v>
      </c>
    </row>
    <row r="88" spans="1:3" x14ac:dyDescent="0.2">
      <c r="A88" s="81">
        <v>11</v>
      </c>
      <c r="B88" t="s">
        <v>73</v>
      </c>
    </row>
    <row r="89" spans="1:3" x14ac:dyDescent="0.2">
      <c r="A89" s="81">
        <v>11</v>
      </c>
      <c r="B89" t="s">
        <v>74</v>
      </c>
    </row>
    <row r="90" spans="1:3" x14ac:dyDescent="0.2">
      <c r="A90" s="81">
        <v>11</v>
      </c>
      <c r="B90" t="s">
        <v>75</v>
      </c>
    </row>
    <row r="91" spans="1:3" x14ac:dyDescent="0.2">
      <c r="A91" s="81">
        <v>11</v>
      </c>
      <c r="B91" t="s">
        <v>76</v>
      </c>
    </row>
    <row r="92" spans="1:3" x14ac:dyDescent="0.2">
      <c r="A92" s="81">
        <v>1101</v>
      </c>
      <c r="B92" s="83">
        <v>43474</v>
      </c>
    </row>
    <row r="93" spans="1:3" x14ac:dyDescent="0.2">
      <c r="A93" s="81">
        <v>1101</v>
      </c>
      <c r="B93" s="83">
        <v>43505</v>
      </c>
      <c r="C93" s="84">
        <v>0.8125</v>
      </c>
    </row>
    <row r="94" spans="1:3" x14ac:dyDescent="0.2">
      <c r="A94" s="81">
        <v>1101</v>
      </c>
      <c r="B94" s="83">
        <v>43533</v>
      </c>
    </row>
    <row r="95" spans="1:3" x14ac:dyDescent="0.2">
      <c r="A95" s="81">
        <v>1101</v>
      </c>
      <c r="B95" s="83">
        <v>43564</v>
      </c>
    </row>
    <row r="96" spans="1:3" x14ac:dyDescent="0.2">
      <c r="A96" s="81">
        <v>1101</v>
      </c>
      <c r="B96" s="83">
        <v>43594</v>
      </c>
    </row>
    <row r="97" spans="1:2" x14ac:dyDescent="0.2">
      <c r="A97" s="81">
        <v>1101</v>
      </c>
      <c r="B97" s="83">
        <v>43625</v>
      </c>
    </row>
    <row r="98" spans="1:2" x14ac:dyDescent="0.2">
      <c r="A98" s="81">
        <v>1101</v>
      </c>
      <c r="B98" s="83">
        <v>43655</v>
      </c>
    </row>
    <row r="99" spans="1:2" x14ac:dyDescent="0.2">
      <c r="A99" s="81">
        <v>1101</v>
      </c>
      <c r="B99" s="83">
        <v>43686</v>
      </c>
    </row>
    <row r="100" spans="1:2" x14ac:dyDescent="0.2">
      <c r="A100" s="81">
        <v>1101</v>
      </c>
      <c r="B100" s="83">
        <v>43717</v>
      </c>
    </row>
    <row r="101" spans="1:2" x14ac:dyDescent="0.2">
      <c r="A101" s="81">
        <v>1101</v>
      </c>
      <c r="B101" s="83">
        <v>43747</v>
      </c>
    </row>
    <row r="102" spans="1:2" x14ac:dyDescent="0.2">
      <c r="A102" s="81">
        <v>1101</v>
      </c>
      <c r="B102" s="83">
        <v>43778</v>
      </c>
    </row>
    <row r="103" spans="1:2" x14ac:dyDescent="0.2">
      <c r="A103" s="81">
        <v>1101</v>
      </c>
      <c r="B103" s="83">
        <v>43808</v>
      </c>
    </row>
    <row r="104" spans="1:2" x14ac:dyDescent="0.2">
      <c r="A104" s="81">
        <v>1101</v>
      </c>
      <c r="B104" t="s">
        <v>59</v>
      </c>
    </row>
    <row r="105" spans="1:2" x14ac:dyDescent="0.2">
      <c r="A105" s="81">
        <v>1101</v>
      </c>
      <c r="B105" t="s">
        <v>60</v>
      </c>
    </row>
    <row r="106" spans="1:2" x14ac:dyDescent="0.2">
      <c r="A106" s="81">
        <v>1101</v>
      </c>
      <c r="B106" t="s">
        <v>61</v>
      </c>
    </row>
    <row r="107" spans="1:2" x14ac:dyDescent="0.2">
      <c r="A107" s="81">
        <v>1101</v>
      </c>
      <c r="B107" t="s">
        <v>62</v>
      </c>
    </row>
    <row r="108" spans="1:2" x14ac:dyDescent="0.2">
      <c r="A108" s="81">
        <v>1101</v>
      </c>
      <c r="B108" t="s">
        <v>63</v>
      </c>
    </row>
    <row r="109" spans="1:2" x14ac:dyDescent="0.2">
      <c r="A109" s="81">
        <v>1101</v>
      </c>
      <c r="B109" t="s">
        <v>64</v>
      </c>
    </row>
    <row r="110" spans="1:2" x14ac:dyDescent="0.2">
      <c r="A110" s="81">
        <v>1101</v>
      </c>
      <c r="B110" t="s">
        <v>65</v>
      </c>
    </row>
    <row r="111" spans="1:2" x14ac:dyDescent="0.2">
      <c r="A111" s="81">
        <v>1101</v>
      </c>
      <c r="B111" t="s">
        <v>66</v>
      </c>
    </row>
    <row r="112" spans="1:2" x14ac:dyDescent="0.2">
      <c r="A112" s="81">
        <v>1101</v>
      </c>
      <c r="B112" t="s">
        <v>67</v>
      </c>
    </row>
    <row r="113" spans="1:4" x14ac:dyDescent="0.2">
      <c r="A113" s="81">
        <v>1101</v>
      </c>
      <c r="B113" t="s">
        <v>68</v>
      </c>
    </row>
    <row r="114" spans="1:4" x14ac:dyDescent="0.2">
      <c r="A114" s="81">
        <v>1101</v>
      </c>
      <c r="B114" t="s">
        <v>69</v>
      </c>
    </row>
    <row r="115" spans="1:4" x14ac:dyDescent="0.2">
      <c r="A115" s="81">
        <v>1101</v>
      </c>
      <c r="B115" t="s">
        <v>70</v>
      </c>
    </row>
    <row r="116" spans="1:4" x14ac:dyDescent="0.2">
      <c r="A116" s="81">
        <v>1101</v>
      </c>
      <c r="B116" t="s">
        <v>71</v>
      </c>
    </row>
    <row r="117" spans="1:4" x14ac:dyDescent="0.2">
      <c r="A117" s="81">
        <v>1101</v>
      </c>
      <c r="B117" t="s">
        <v>72</v>
      </c>
    </row>
    <row r="118" spans="1:4" x14ac:dyDescent="0.2">
      <c r="A118" s="81">
        <v>1101</v>
      </c>
      <c r="B118" t="s">
        <v>73</v>
      </c>
    </row>
    <row r="119" spans="1:4" x14ac:dyDescent="0.2">
      <c r="A119" s="81">
        <v>1101</v>
      </c>
      <c r="B119" t="s">
        <v>74</v>
      </c>
    </row>
    <row r="120" spans="1:4" x14ac:dyDescent="0.2">
      <c r="A120" s="81">
        <v>1101</v>
      </c>
      <c r="B120" t="s">
        <v>75</v>
      </c>
    </row>
    <row r="121" spans="1:4" x14ac:dyDescent="0.2">
      <c r="A121" s="81">
        <v>1101</v>
      </c>
      <c r="B121" t="s">
        <v>76</v>
      </c>
    </row>
    <row r="122" spans="1:4" x14ac:dyDescent="0.2">
      <c r="A122" s="81">
        <v>1102</v>
      </c>
      <c r="B122" s="83">
        <v>43474</v>
      </c>
      <c r="C122" s="84">
        <v>0.36805555555555558</v>
      </c>
    </row>
    <row r="123" spans="1:4" x14ac:dyDescent="0.2">
      <c r="A123" s="81">
        <v>1102</v>
      </c>
      <c r="B123" s="83">
        <v>43505</v>
      </c>
      <c r="C123" s="84">
        <v>0.41666666666666669</v>
      </c>
      <c r="D123" s="84">
        <v>0.84513888888888899</v>
      </c>
    </row>
    <row r="124" spans="1:4" x14ac:dyDescent="0.2">
      <c r="A124" s="81">
        <v>1102</v>
      </c>
      <c r="B124" s="83">
        <v>43533</v>
      </c>
    </row>
    <row r="125" spans="1:4" x14ac:dyDescent="0.2">
      <c r="A125" s="81">
        <v>1102</v>
      </c>
      <c r="B125" s="83">
        <v>43564</v>
      </c>
      <c r="C125" s="84">
        <v>0.34930555555555554</v>
      </c>
      <c r="D125" s="84">
        <v>0.76041666666666663</v>
      </c>
    </row>
    <row r="126" spans="1:4" x14ac:dyDescent="0.2">
      <c r="A126" s="81">
        <v>1102</v>
      </c>
      <c r="B126" s="83">
        <v>43594</v>
      </c>
      <c r="C126" s="84">
        <v>0.36458333333333331</v>
      </c>
      <c r="D126" s="84">
        <v>0.77708333333333324</v>
      </c>
    </row>
    <row r="127" spans="1:4" x14ac:dyDescent="0.2">
      <c r="A127" s="81">
        <v>1102</v>
      </c>
      <c r="B127" s="83">
        <v>43625</v>
      </c>
    </row>
    <row r="128" spans="1:4" x14ac:dyDescent="0.2">
      <c r="A128" s="81">
        <v>1102</v>
      </c>
      <c r="B128" s="83">
        <v>43655</v>
      </c>
      <c r="C128" s="84">
        <v>0.35069444444444442</v>
      </c>
      <c r="D128" s="84">
        <v>0.75416666666666676</v>
      </c>
    </row>
    <row r="129" spans="1:4" x14ac:dyDescent="0.2">
      <c r="A129" s="81">
        <v>1102</v>
      </c>
      <c r="B129" s="83">
        <v>43686</v>
      </c>
      <c r="C129" s="84">
        <v>0.34861111111111115</v>
      </c>
      <c r="D129" s="84">
        <v>0.7631944444444444</v>
      </c>
    </row>
    <row r="130" spans="1:4" x14ac:dyDescent="0.2">
      <c r="A130" s="81">
        <v>1102</v>
      </c>
      <c r="B130" s="83">
        <v>43717</v>
      </c>
      <c r="C130" s="84">
        <v>0.3659722222222222</v>
      </c>
      <c r="D130" s="84">
        <v>0.69305555555555554</v>
      </c>
    </row>
    <row r="131" spans="1:4" x14ac:dyDescent="0.2">
      <c r="A131" s="81">
        <v>1102</v>
      </c>
      <c r="B131" s="83">
        <v>43747</v>
      </c>
      <c r="C131" s="84">
        <v>0.34166666666666662</v>
      </c>
      <c r="D131" s="84">
        <v>0.72916666666666663</v>
      </c>
    </row>
    <row r="132" spans="1:4" x14ac:dyDescent="0.2">
      <c r="A132" s="81">
        <v>1102</v>
      </c>
      <c r="B132" s="83">
        <v>43778</v>
      </c>
      <c r="C132" s="84">
        <v>0.34930555555555554</v>
      </c>
      <c r="D132" s="84">
        <v>0.79027777777777775</v>
      </c>
    </row>
    <row r="133" spans="1:4" x14ac:dyDescent="0.2">
      <c r="A133" s="81">
        <v>1102</v>
      </c>
      <c r="B133" s="83">
        <v>43808</v>
      </c>
      <c r="C133" s="84">
        <v>0.35138888888888892</v>
      </c>
      <c r="D133" s="84">
        <v>0.73888888888888893</v>
      </c>
    </row>
    <row r="134" spans="1:4" x14ac:dyDescent="0.2">
      <c r="A134" s="81">
        <v>1102</v>
      </c>
      <c r="B134" t="s">
        <v>59</v>
      </c>
    </row>
    <row r="135" spans="1:4" x14ac:dyDescent="0.2">
      <c r="A135" s="81">
        <v>1102</v>
      </c>
      <c r="B135" t="s">
        <v>60</v>
      </c>
    </row>
    <row r="136" spans="1:4" x14ac:dyDescent="0.2">
      <c r="A136" s="81">
        <v>1102</v>
      </c>
      <c r="B136" t="s">
        <v>61</v>
      </c>
      <c r="C136" s="84">
        <v>0.35555555555555557</v>
      </c>
      <c r="D136" s="84">
        <v>0.7729166666666667</v>
      </c>
    </row>
    <row r="137" spans="1:4" x14ac:dyDescent="0.2">
      <c r="A137" s="81">
        <v>1102</v>
      </c>
      <c r="B137" t="s">
        <v>62</v>
      </c>
      <c r="C137" s="84">
        <v>0.35069444444444442</v>
      </c>
      <c r="D137" s="84">
        <v>0.73611111111111116</v>
      </c>
    </row>
    <row r="138" spans="1:4" x14ac:dyDescent="0.2">
      <c r="A138" s="81">
        <v>1102</v>
      </c>
      <c r="B138" t="s">
        <v>63</v>
      </c>
      <c r="C138" s="84">
        <v>0.35486111111111113</v>
      </c>
      <c r="D138" s="84">
        <v>0.79652777777777783</v>
      </c>
    </row>
    <row r="139" spans="1:4" x14ac:dyDescent="0.2">
      <c r="A139" s="81">
        <v>1102</v>
      </c>
      <c r="B139" t="s">
        <v>64</v>
      </c>
      <c r="C139" s="84">
        <v>0.36249999999999999</v>
      </c>
    </row>
    <row r="140" spans="1:4" x14ac:dyDescent="0.2">
      <c r="A140" s="81">
        <v>1102</v>
      </c>
      <c r="B140" t="s">
        <v>65</v>
      </c>
    </row>
    <row r="141" spans="1:4" x14ac:dyDescent="0.2">
      <c r="A141" s="81">
        <v>1102</v>
      </c>
      <c r="B141" t="s">
        <v>66</v>
      </c>
    </row>
    <row r="142" spans="1:4" x14ac:dyDescent="0.2">
      <c r="A142" s="81">
        <v>1102</v>
      </c>
      <c r="B142" t="s">
        <v>67</v>
      </c>
    </row>
    <row r="143" spans="1:4" x14ac:dyDescent="0.2">
      <c r="A143" s="81">
        <v>1102</v>
      </c>
      <c r="B143" t="s">
        <v>68</v>
      </c>
    </row>
    <row r="144" spans="1:4" x14ac:dyDescent="0.2">
      <c r="A144" s="81">
        <v>1102</v>
      </c>
      <c r="B144" t="s">
        <v>69</v>
      </c>
    </row>
    <row r="145" spans="1:4" x14ac:dyDescent="0.2">
      <c r="A145" s="81">
        <v>1102</v>
      </c>
      <c r="B145" t="s">
        <v>70</v>
      </c>
    </row>
    <row r="146" spans="1:4" x14ac:dyDescent="0.2">
      <c r="A146" s="81">
        <v>1102</v>
      </c>
      <c r="B146" t="s">
        <v>71</v>
      </c>
    </row>
    <row r="147" spans="1:4" x14ac:dyDescent="0.2">
      <c r="A147" s="81">
        <v>1102</v>
      </c>
      <c r="B147" t="s">
        <v>72</v>
      </c>
    </row>
    <row r="148" spans="1:4" x14ac:dyDescent="0.2">
      <c r="A148" s="81">
        <v>1102</v>
      </c>
      <c r="B148" t="s">
        <v>73</v>
      </c>
    </row>
    <row r="149" spans="1:4" x14ac:dyDescent="0.2">
      <c r="A149" s="81">
        <v>1102</v>
      </c>
      <c r="B149" t="s">
        <v>74</v>
      </c>
    </row>
    <row r="150" spans="1:4" x14ac:dyDescent="0.2">
      <c r="A150" s="81">
        <v>1102</v>
      </c>
      <c r="B150" t="s">
        <v>75</v>
      </c>
    </row>
    <row r="151" spans="1:4" x14ac:dyDescent="0.2">
      <c r="A151" s="81">
        <v>1102</v>
      </c>
      <c r="B151" t="s">
        <v>76</v>
      </c>
    </row>
    <row r="152" spans="1:4" x14ac:dyDescent="0.2">
      <c r="A152" s="81">
        <v>1103</v>
      </c>
      <c r="B152" s="83">
        <v>43474</v>
      </c>
      <c r="C152" s="84">
        <v>0.3576388888888889</v>
      </c>
    </row>
    <row r="153" spans="1:4" x14ac:dyDescent="0.2">
      <c r="A153" s="81">
        <v>1103</v>
      </c>
      <c r="B153" s="83">
        <v>43505</v>
      </c>
      <c r="C153" s="84">
        <v>0.34652777777777777</v>
      </c>
      <c r="D153" s="84">
        <v>0.84513888888888899</v>
      </c>
    </row>
    <row r="154" spans="1:4" x14ac:dyDescent="0.2">
      <c r="A154" s="81">
        <v>1103</v>
      </c>
      <c r="B154" s="83">
        <v>43533</v>
      </c>
      <c r="C154" s="84">
        <v>0.34722222222222227</v>
      </c>
      <c r="D154" s="84">
        <v>0.78749999999999998</v>
      </c>
    </row>
    <row r="155" spans="1:4" x14ac:dyDescent="0.2">
      <c r="A155" s="81">
        <v>1103</v>
      </c>
      <c r="B155" s="83">
        <v>43564</v>
      </c>
      <c r="C155" s="84">
        <v>0.3520833333333333</v>
      </c>
      <c r="D155" s="84">
        <v>0.77708333333333324</v>
      </c>
    </row>
    <row r="156" spans="1:4" x14ac:dyDescent="0.2">
      <c r="A156" s="81">
        <v>1103</v>
      </c>
      <c r="B156" s="83">
        <v>43594</v>
      </c>
      <c r="C156" s="84">
        <v>0.32361111111111113</v>
      </c>
      <c r="D156" s="84">
        <v>0.7715277777777777</v>
      </c>
    </row>
    <row r="157" spans="1:4" x14ac:dyDescent="0.2">
      <c r="A157" s="81">
        <v>1103</v>
      </c>
      <c r="B157" s="83">
        <v>43625</v>
      </c>
    </row>
    <row r="158" spans="1:4" x14ac:dyDescent="0.2">
      <c r="A158" s="81">
        <v>1103</v>
      </c>
      <c r="B158" s="83">
        <v>43655</v>
      </c>
      <c r="C158" s="84">
        <v>0.35347222222222219</v>
      </c>
      <c r="D158" s="84">
        <v>0.75416666666666676</v>
      </c>
    </row>
    <row r="159" spans="1:4" x14ac:dyDescent="0.2">
      <c r="A159" s="81">
        <v>1103</v>
      </c>
      <c r="B159" s="83">
        <v>43686</v>
      </c>
      <c r="C159" s="84">
        <v>0.35347222222222219</v>
      </c>
      <c r="D159" s="84">
        <v>0.77361111111111114</v>
      </c>
    </row>
    <row r="160" spans="1:4" x14ac:dyDescent="0.2">
      <c r="A160" s="81">
        <v>1103</v>
      </c>
      <c r="B160" s="83">
        <v>43717</v>
      </c>
      <c r="C160" s="84">
        <v>0.34375</v>
      </c>
      <c r="D160" s="84">
        <v>0.73958333333333337</v>
      </c>
    </row>
    <row r="161" spans="1:4" x14ac:dyDescent="0.2">
      <c r="A161" s="81">
        <v>1103</v>
      </c>
      <c r="B161" s="83">
        <v>43747</v>
      </c>
      <c r="C161" s="84">
        <v>0.34097222222222223</v>
      </c>
      <c r="D161" s="84">
        <v>0.72986111111111107</v>
      </c>
    </row>
    <row r="162" spans="1:4" x14ac:dyDescent="0.2">
      <c r="A162" s="81">
        <v>1103</v>
      </c>
      <c r="B162" s="83">
        <v>43778</v>
      </c>
      <c r="C162" s="84">
        <v>0.33680555555555558</v>
      </c>
      <c r="D162" s="84">
        <v>0.80902777777777779</v>
      </c>
    </row>
    <row r="163" spans="1:4" x14ac:dyDescent="0.2">
      <c r="A163" s="81">
        <v>1103</v>
      </c>
      <c r="B163" s="83">
        <v>43808</v>
      </c>
      <c r="C163" s="84">
        <v>0.35486111111111113</v>
      </c>
      <c r="D163" s="84">
        <v>0.82638888888888884</v>
      </c>
    </row>
    <row r="164" spans="1:4" x14ac:dyDescent="0.2">
      <c r="A164" s="81">
        <v>1103</v>
      </c>
      <c r="B164" t="s">
        <v>59</v>
      </c>
    </row>
    <row r="165" spans="1:4" x14ac:dyDescent="0.2">
      <c r="A165" s="81">
        <v>1103</v>
      </c>
      <c r="B165" t="s">
        <v>60</v>
      </c>
      <c r="C165" s="84">
        <v>0.5493055555555556</v>
      </c>
      <c r="D165" s="84">
        <v>0.79791666666666661</v>
      </c>
    </row>
    <row r="166" spans="1:4" x14ac:dyDescent="0.2">
      <c r="A166" s="81">
        <v>1103</v>
      </c>
      <c r="B166" t="s">
        <v>61</v>
      </c>
      <c r="C166" s="84">
        <v>0.34652777777777777</v>
      </c>
      <c r="D166" s="84">
        <v>0.83958333333333324</v>
      </c>
    </row>
    <row r="167" spans="1:4" x14ac:dyDescent="0.2">
      <c r="A167" s="81">
        <v>1103</v>
      </c>
      <c r="B167" t="s">
        <v>62</v>
      </c>
      <c r="C167" s="84">
        <v>0.34791666666666665</v>
      </c>
      <c r="D167" s="87" t="s">
        <v>77</v>
      </c>
    </row>
    <row r="168" spans="1:4" x14ac:dyDescent="0.2">
      <c r="A168" s="81">
        <v>1103</v>
      </c>
      <c r="B168" t="s">
        <v>63</v>
      </c>
      <c r="C168" s="84">
        <v>0.34791666666666665</v>
      </c>
      <c r="D168" s="84">
        <v>0.79999999999999993</v>
      </c>
    </row>
    <row r="169" spans="1:4" x14ac:dyDescent="0.2">
      <c r="A169" s="81">
        <v>1103</v>
      </c>
      <c r="B169" t="s">
        <v>64</v>
      </c>
      <c r="C169" s="84">
        <v>0.34652777777777777</v>
      </c>
    </row>
    <row r="170" spans="1:4" x14ac:dyDescent="0.2">
      <c r="A170" s="81">
        <v>1103</v>
      </c>
      <c r="B170" t="s">
        <v>65</v>
      </c>
    </row>
    <row r="171" spans="1:4" x14ac:dyDescent="0.2">
      <c r="A171" s="81">
        <v>1103</v>
      </c>
      <c r="B171" t="s">
        <v>66</v>
      </c>
    </row>
    <row r="172" spans="1:4" x14ac:dyDescent="0.2">
      <c r="A172" s="81">
        <v>1103</v>
      </c>
      <c r="B172" t="s">
        <v>67</v>
      </c>
    </row>
    <row r="173" spans="1:4" x14ac:dyDescent="0.2">
      <c r="A173" s="81">
        <v>1103</v>
      </c>
      <c r="B173" t="s">
        <v>68</v>
      </c>
    </row>
    <row r="174" spans="1:4" x14ac:dyDescent="0.2">
      <c r="A174" s="81">
        <v>1103</v>
      </c>
      <c r="B174" t="s">
        <v>69</v>
      </c>
    </row>
    <row r="175" spans="1:4" x14ac:dyDescent="0.2">
      <c r="A175" s="81">
        <v>1103</v>
      </c>
      <c r="B175" t="s">
        <v>70</v>
      </c>
    </row>
    <row r="176" spans="1:4" x14ac:dyDescent="0.2">
      <c r="A176" s="81">
        <v>1103</v>
      </c>
      <c r="B176" t="s">
        <v>71</v>
      </c>
    </row>
    <row r="177" spans="1:4" x14ac:dyDescent="0.2">
      <c r="A177" s="81">
        <v>1103</v>
      </c>
      <c r="B177" t="s">
        <v>72</v>
      </c>
    </row>
    <row r="178" spans="1:4" x14ac:dyDescent="0.2">
      <c r="A178" s="81">
        <v>1103</v>
      </c>
      <c r="B178" t="s">
        <v>73</v>
      </c>
    </row>
    <row r="179" spans="1:4" x14ac:dyDescent="0.2">
      <c r="A179" s="81">
        <v>1103</v>
      </c>
      <c r="B179" t="s">
        <v>74</v>
      </c>
    </row>
    <row r="180" spans="1:4" x14ac:dyDescent="0.2">
      <c r="A180" s="81">
        <v>1103</v>
      </c>
      <c r="B180" t="s">
        <v>75</v>
      </c>
    </row>
    <row r="181" spans="1:4" x14ac:dyDescent="0.2">
      <c r="A181" s="81">
        <v>1103</v>
      </c>
      <c r="B181" t="s">
        <v>76</v>
      </c>
    </row>
    <row r="182" spans="1:4" x14ac:dyDescent="0.2">
      <c r="A182" s="81">
        <v>1104</v>
      </c>
      <c r="B182" s="83">
        <v>43474</v>
      </c>
      <c r="C182" s="84">
        <v>0.36805555555555558</v>
      </c>
      <c r="D182" s="84">
        <v>0.82500000000000007</v>
      </c>
    </row>
    <row r="183" spans="1:4" x14ac:dyDescent="0.2">
      <c r="A183" s="81">
        <v>1104</v>
      </c>
      <c r="B183" s="83">
        <v>43505</v>
      </c>
      <c r="C183" s="84">
        <v>0.41597222222222219</v>
      </c>
      <c r="D183" s="84">
        <v>0.84513888888888899</v>
      </c>
    </row>
    <row r="184" spans="1:4" x14ac:dyDescent="0.2">
      <c r="A184" s="81">
        <v>1104</v>
      </c>
      <c r="B184" s="83">
        <v>43533</v>
      </c>
      <c r="C184" s="84">
        <v>0.3840277777777778</v>
      </c>
    </row>
    <row r="185" spans="1:4" x14ac:dyDescent="0.2">
      <c r="A185" s="81">
        <v>1104</v>
      </c>
      <c r="B185" s="83">
        <v>43564</v>
      </c>
      <c r="C185" s="84">
        <v>0.34930555555555554</v>
      </c>
      <c r="D185" s="84">
        <v>0.76041666666666663</v>
      </c>
    </row>
    <row r="186" spans="1:4" x14ac:dyDescent="0.2">
      <c r="A186" s="81">
        <v>1104</v>
      </c>
      <c r="B186" s="83">
        <v>43594</v>
      </c>
    </row>
    <row r="187" spans="1:4" x14ac:dyDescent="0.2">
      <c r="A187" s="81">
        <v>1104</v>
      </c>
      <c r="B187" s="83">
        <v>43625</v>
      </c>
    </row>
    <row r="188" spans="1:4" x14ac:dyDescent="0.2">
      <c r="A188" s="81">
        <v>1104</v>
      </c>
      <c r="B188" s="83">
        <v>43655</v>
      </c>
      <c r="C188" s="84">
        <v>0.37847222222222227</v>
      </c>
    </row>
    <row r="189" spans="1:4" x14ac:dyDescent="0.2">
      <c r="A189" s="81">
        <v>1104</v>
      </c>
      <c r="B189" s="83">
        <v>43686</v>
      </c>
      <c r="C189" s="84">
        <v>0.38680555555555557</v>
      </c>
      <c r="D189" s="84">
        <v>0.7631944444444444</v>
      </c>
    </row>
    <row r="190" spans="1:4" x14ac:dyDescent="0.2">
      <c r="A190" s="81">
        <v>1104</v>
      </c>
      <c r="B190" s="83">
        <v>43717</v>
      </c>
      <c r="C190" s="84">
        <v>0.37083333333333335</v>
      </c>
      <c r="D190" s="84">
        <v>0.76527777777777783</v>
      </c>
    </row>
    <row r="191" spans="1:4" x14ac:dyDescent="0.2">
      <c r="A191" s="81">
        <v>1104</v>
      </c>
      <c r="B191" s="83">
        <v>43747</v>
      </c>
      <c r="C191" s="84">
        <v>0.37083333333333335</v>
      </c>
      <c r="D191" s="84">
        <v>0.6645833333333333</v>
      </c>
    </row>
    <row r="192" spans="1:4" x14ac:dyDescent="0.2">
      <c r="A192" s="81">
        <v>1104</v>
      </c>
      <c r="B192" s="83">
        <v>43778</v>
      </c>
      <c r="C192" s="84">
        <v>0.35625000000000001</v>
      </c>
      <c r="D192" s="84">
        <v>0.79027777777777775</v>
      </c>
    </row>
    <row r="193" spans="1:4" x14ac:dyDescent="0.2">
      <c r="A193" s="81">
        <v>1104</v>
      </c>
      <c r="B193" s="83">
        <v>43808</v>
      </c>
      <c r="C193" s="84">
        <v>0.39305555555555555</v>
      </c>
      <c r="D193" s="84">
        <v>0.8208333333333333</v>
      </c>
    </row>
    <row r="194" spans="1:4" x14ac:dyDescent="0.2">
      <c r="A194" s="81">
        <v>1104</v>
      </c>
      <c r="B194" t="s">
        <v>59</v>
      </c>
    </row>
    <row r="195" spans="1:4" x14ac:dyDescent="0.2">
      <c r="A195" s="81">
        <v>1104</v>
      </c>
      <c r="B195" t="s">
        <v>60</v>
      </c>
      <c r="C195" s="84">
        <v>0.38125000000000003</v>
      </c>
      <c r="D195" s="84">
        <v>0.76597222222222217</v>
      </c>
    </row>
    <row r="196" spans="1:4" x14ac:dyDescent="0.2">
      <c r="A196" s="81">
        <v>1104</v>
      </c>
      <c r="B196" t="s">
        <v>61</v>
      </c>
      <c r="C196" s="84">
        <v>0.3520833333333333</v>
      </c>
      <c r="D196" s="84">
        <v>0.7729166666666667</v>
      </c>
    </row>
    <row r="197" spans="1:4" x14ac:dyDescent="0.2">
      <c r="A197" s="81">
        <v>1104</v>
      </c>
      <c r="B197" t="s">
        <v>62</v>
      </c>
      <c r="C197" s="84">
        <v>0.37083333333333335</v>
      </c>
      <c r="D197" s="84">
        <v>0.77569444444444446</v>
      </c>
    </row>
    <row r="198" spans="1:4" x14ac:dyDescent="0.2">
      <c r="A198" s="81">
        <v>1104</v>
      </c>
      <c r="B198" t="s">
        <v>63</v>
      </c>
      <c r="C198" s="84">
        <v>0.3756944444444445</v>
      </c>
      <c r="D198" s="84">
        <v>0.79652777777777783</v>
      </c>
    </row>
    <row r="199" spans="1:4" x14ac:dyDescent="0.2">
      <c r="A199" s="81">
        <v>1104</v>
      </c>
      <c r="B199" t="s">
        <v>64</v>
      </c>
      <c r="C199" s="84">
        <v>0.37916666666666665</v>
      </c>
    </row>
    <row r="200" spans="1:4" x14ac:dyDescent="0.2">
      <c r="A200" s="81">
        <v>1104</v>
      </c>
      <c r="B200" t="s">
        <v>65</v>
      </c>
    </row>
    <row r="201" spans="1:4" x14ac:dyDescent="0.2">
      <c r="A201" s="81">
        <v>1104</v>
      </c>
      <c r="B201" t="s">
        <v>66</v>
      </c>
    </row>
    <row r="202" spans="1:4" x14ac:dyDescent="0.2">
      <c r="A202" s="81">
        <v>1104</v>
      </c>
      <c r="B202" t="s">
        <v>67</v>
      </c>
    </row>
    <row r="203" spans="1:4" x14ac:dyDescent="0.2">
      <c r="A203" s="81">
        <v>1104</v>
      </c>
      <c r="B203" t="s">
        <v>68</v>
      </c>
    </row>
    <row r="204" spans="1:4" x14ac:dyDescent="0.2">
      <c r="A204" s="81">
        <v>1104</v>
      </c>
      <c r="B204" t="s">
        <v>69</v>
      </c>
    </row>
    <row r="205" spans="1:4" x14ac:dyDescent="0.2">
      <c r="A205" s="81">
        <v>1104</v>
      </c>
      <c r="B205" t="s">
        <v>70</v>
      </c>
    </row>
    <row r="206" spans="1:4" x14ac:dyDescent="0.2">
      <c r="A206" s="81">
        <v>1104</v>
      </c>
      <c r="B206" t="s">
        <v>71</v>
      </c>
    </row>
    <row r="207" spans="1:4" x14ac:dyDescent="0.2">
      <c r="A207" s="81">
        <v>1104</v>
      </c>
      <c r="B207" t="s">
        <v>72</v>
      </c>
    </row>
    <row r="208" spans="1:4" x14ac:dyDescent="0.2">
      <c r="A208" s="81">
        <v>1104</v>
      </c>
      <c r="B208" t="s">
        <v>73</v>
      </c>
    </row>
    <row r="209" spans="1:2" x14ac:dyDescent="0.2">
      <c r="A209" s="81">
        <v>1104</v>
      </c>
      <c r="B209" t="s">
        <v>74</v>
      </c>
    </row>
    <row r="210" spans="1:2" x14ac:dyDescent="0.2">
      <c r="A210" s="81">
        <v>1104</v>
      </c>
      <c r="B210" t="s">
        <v>75</v>
      </c>
    </row>
    <row r="211" spans="1:2" x14ac:dyDescent="0.2">
      <c r="A211" s="81">
        <v>1104</v>
      </c>
      <c r="B211" t="s">
        <v>76</v>
      </c>
    </row>
    <row r="212" spans="1:2" x14ac:dyDescent="0.2">
      <c r="A212" s="81">
        <v>1105</v>
      </c>
      <c r="B212" s="83">
        <v>43474</v>
      </c>
    </row>
    <row r="213" spans="1:2" x14ac:dyDescent="0.2">
      <c r="A213" s="81">
        <v>1105</v>
      </c>
      <c r="B213" s="83">
        <v>43505</v>
      </c>
    </row>
    <row r="214" spans="1:2" x14ac:dyDescent="0.2">
      <c r="A214" s="81">
        <v>1105</v>
      </c>
      <c r="B214" s="83">
        <v>43533</v>
      </c>
    </row>
    <row r="215" spans="1:2" x14ac:dyDescent="0.2">
      <c r="A215" s="81">
        <v>1105</v>
      </c>
      <c r="B215" s="83">
        <v>43564</v>
      </c>
    </row>
    <row r="216" spans="1:2" x14ac:dyDescent="0.2">
      <c r="A216" s="81">
        <v>1105</v>
      </c>
      <c r="B216" s="83">
        <v>43594</v>
      </c>
    </row>
    <row r="217" spans="1:2" x14ac:dyDescent="0.2">
      <c r="A217" s="81">
        <v>1105</v>
      </c>
      <c r="B217" s="83">
        <v>43625</v>
      </c>
    </row>
    <row r="218" spans="1:2" x14ac:dyDescent="0.2">
      <c r="A218" s="81">
        <v>1105</v>
      </c>
      <c r="B218" s="83">
        <v>43655</v>
      </c>
    </row>
    <row r="219" spans="1:2" x14ac:dyDescent="0.2">
      <c r="A219" s="81">
        <v>1105</v>
      </c>
      <c r="B219" s="83">
        <v>43686</v>
      </c>
    </row>
    <row r="220" spans="1:2" x14ac:dyDescent="0.2">
      <c r="A220" s="81">
        <v>1105</v>
      </c>
      <c r="B220" s="83">
        <v>43717</v>
      </c>
    </row>
    <row r="221" spans="1:2" x14ac:dyDescent="0.2">
      <c r="A221" s="81">
        <v>1105</v>
      </c>
      <c r="B221" s="83">
        <v>43747</v>
      </c>
    </row>
    <row r="222" spans="1:2" x14ac:dyDescent="0.2">
      <c r="A222" s="81">
        <v>1105</v>
      </c>
      <c r="B222" s="83">
        <v>43778</v>
      </c>
    </row>
    <row r="223" spans="1:2" x14ac:dyDescent="0.2">
      <c r="A223" s="81">
        <v>1105</v>
      </c>
      <c r="B223" s="83">
        <v>43808</v>
      </c>
    </row>
    <row r="224" spans="1:2" x14ac:dyDescent="0.2">
      <c r="A224" s="81">
        <v>1105</v>
      </c>
      <c r="B224" t="s">
        <v>59</v>
      </c>
    </row>
    <row r="225" spans="1:2" x14ac:dyDescent="0.2">
      <c r="A225" s="81">
        <v>1105</v>
      </c>
      <c r="B225" t="s">
        <v>60</v>
      </c>
    </row>
    <row r="226" spans="1:2" x14ac:dyDescent="0.2">
      <c r="A226" s="81">
        <v>1105</v>
      </c>
      <c r="B226" t="s">
        <v>61</v>
      </c>
    </row>
    <row r="227" spans="1:2" x14ac:dyDescent="0.2">
      <c r="A227" s="81">
        <v>1105</v>
      </c>
      <c r="B227" t="s">
        <v>62</v>
      </c>
    </row>
    <row r="228" spans="1:2" x14ac:dyDescent="0.2">
      <c r="A228" s="81">
        <v>1105</v>
      </c>
      <c r="B228" t="s">
        <v>63</v>
      </c>
    </row>
    <row r="229" spans="1:2" x14ac:dyDescent="0.2">
      <c r="A229" s="81">
        <v>1105</v>
      </c>
      <c r="B229" t="s">
        <v>64</v>
      </c>
    </row>
    <row r="230" spans="1:2" x14ac:dyDescent="0.2">
      <c r="A230" s="81">
        <v>1105</v>
      </c>
      <c r="B230" t="s">
        <v>65</v>
      </c>
    </row>
    <row r="231" spans="1:2" x14ac:dyDescent="0.2">
      <c r="A231" s="81">
        <v>1105</v>
      </c>
      <c r="B231" t="s">
        <v>66</v>
      </c>
    </row>
    <row r="232" spans="1:2" x14ac:dyDescent="0.2">
      <c r="A232" s="81">
        <v>1105</v>
      </c>
      <c r="B232" t="s">
        <v>67</v>
      </c>
    </row>
    <row r="233" spans="1:2" x14ac:dyDescent="0.2">
      <c r="A233" s="81">
        <v>1105</v>
      </c>
      <c r="B233" t="s">
        <v>68</v>
      </c>
    </row>
    <row r="234" spans="1:2" x14ac:dyDescent="0.2">
      <c r="A234" s="81">
        <v>1105</v>
      </c>
      <c r="B234" t="s">
        <v>69</v>
      </c>
    </row>
    <row r="235" spans="1:2" x14ac:dyDescent="0.2">
      <c r="A235" s="81">
        <v>1105</v>
      </c>
      <c r="B235" t="s">
        <v>70</v>
      </c>
    </row>
    <row r="236" spans="1:2" x14ac:dyDescent="0.2">
      <c r="A236" s="81">
        <v>1105</v>
      </c>
      <c r="B236" t="s">
        <v>71</v>
      </c>
    </row>
    <row r="237" spans="1:2" x14ac:dyDescent="0.2">
      <c r="A237" s="81">
        <v>1105</v>
      </c>
      <c r="B237" t="s">
        <v>72</v>
      </c>
    </row>
    <row r="238" spans="1:2" x14ac:dyDescent="0.2">
      <c r="A238" s="81">
        <v>1105</v>
      </c>
      <c r="B238" t="s">
        <v>73</v>
      </c>
    </row>
    <row r="239" spans="1:2" x14ac:dyDescent="0.2">
      <c r="A239" s="81">
        <v>1105</v>
      </c>
      <c r="B239" t="s">
        <v>74</v>
      </c>
    </row>
    <row r="240" spans="1:2" x14ac:dyDescent="0.2">
      <c r="A240" s="81">
        <v>1105</v>
      </c>
      <c r="B240" t="s">
        <v>75</v>
      </c>
    </row>
    <row r="241" spans="1:4" x14ac:dyDescent="0.2">
      <c r="A241" s="81">
        <v>1105</v>
      </c>
      <c r="B241" t="s">
        <v>76</v>
      </c>
    </row>
    <row r="242" spans="1:4" x14ac:dyDescent="0.2">
      <c r="A242" s="81">
        <v>1106</v>
      </c>
      <c r="B242" s="83">
        <v>43474</v>
      </c>
      <c r="C242" s="84">
        <v>0.36458333333333331</v>
      </c>
    </row>
    <row r="243" spans="1:4" x14ac:dyDescent="0.2">
      <c r="A243" s="81">
        <v>1106</v>
      </c>
      <c r="B243" s="83">
        <v>43505</v>
      </c>
      <c r="C243" s="84">
        <v>0.36458333333333331</v>
      </c>
      <c r="D243" s="84">
        <v>0.79027777777777775</v>
      </c>
    </row>
    <row r="244" spans="1:4" x14ac:dyDescent="0.2">
      <c r="A244" s="81">
        <v>1106</v>
      </c>
      <c r="B244" s="83">
        <v>43533</v>
      </c>
    </row>
    <row r="245" spans="1:4" x14ac:dyDescent="0.2">
      <c r="A245" s="81">
        <v>1106</v>
      </c>
      <c r="B245" s="83">
        <v>43564</v>
      </c>
    </row>
    <row r="246" spans="1:4" x14ac:dyDescent="0.2">
      <c r="A246" s="81">
        <v>1106</v>
      </c>
      <c r="B246" s="83">
        <v>43594</v>
      </c>
    </row>
    <row r="247" spans="1:4" x14ac:dyDescent="0.2">
      <c r="A247" s="81">
        <v>1106</v>
      </c>
      <c r="B247" s="83">
        <v>43625</v>
      </c>
    </row>
    <row r="248" spans="1:4" x14ac:dyDescent="0.2">
      <c r="A248" s="81">
        <v>1106</v>
      </c>
      <c r="B248" s="83">
        <v>43655</v>
      </c>
    </row>
    <row r="249" spans="1:4" x14ac:dyDescent="0.2">
      <c r="A249" s="81">
        <v>1106</v>
      </c>
      <c r="B249" s="83">
        <v>43686</v>
      </c>
    </row>
    <row r="250" spans="1:4" x14ac:dyDescent="0.2">
      <c r="A250" s="81">
        <v>1106</v>
      </c>
      <c r="B250" s="83">
        <v>43717</v>
      </c>
    </row>
    <row r="251" spans="1:4" x14ac:dyDescent="0.2">
      <c r="A251" s="81">
        <v>1106</v>
      </c>
      <c r="B251" s="83">
        <v>43747</v>
      </c>
    </row>
    <row r="252" spans="1:4" x14ac:dyDescent="0.2">
      <c r="A252" s="81">
        <v>1106</v>
      </c>
      <c r="B252" s="83">
        <v>43778</v>
      </c>
    </row>
    <row r="253" spans="1:4" x14ac:dyDescent="0.2">
      <c r="A253" s="81">
        <v>1106</v>
      </c>
      <c r="B253" s="83">
        <v>43808</v>
      </c>
    </row>
    <row r="254" spans="1:4" x14ac:dyDescent="0.2">
      <c r="A254" s="81">
        <v>1106</v>
      </c>
      <c r="B254" t="s">
        <v>59</v>
      </c>
    </row>
    <row r="255" spans="1:4" x14ac:dyDescent="0.2">
      <c r="A255" s="81">
        <v>1106</v>
      </c>
      <c r="B255" t="s">
        <v>60</v>
      </c>
      <c r="C255" s="84">
        <v>0.35069444444444442</v>
      </c>
    </row>
    <row r="256" spans="1:4" x14ac:dyDescent="0.2">
      <c r="A256" s="81">
        <v>1106</v>
      </c>
      <c r="B256" t="s">
        <v>61</v>
      </c>
      <c r="C256" s="84">
        <v>0.39444444444444443</v>
      </c>
      <c r="D256" s="84">
        <v>0.82430555555555562</v>
      </c>
    </row>
    <row r="257" spans="1:4" x14ac:dyDescent="0.2">
      <c r="A257" s="81">
        <v>1106</v>
      </c>
      <c r="B257" t="s">
        <v>62</v>
      </c>
      <c r="C257" s="84">
        <v>0.36736111111111108</v>
      </c>
      <c r="D257" s="84">
        <v>0.72638888888888886</v>
      </c>
    </row>
    <row r="258" spans="1:4" x14ac:dyDescent="0.2">
      <c r="A258" s="81">
        <v>1106</v>
      </c>
      <c r="B258" t="s">
        <v>63</v>
      </c>
      <c r="C258" s="84">
        <v>0.35694444444444445</v>
      </c>
      <c r="D258" s="84">
        <v>0.79861111111111116</v>
      </c>
    </row>
    <row r="259" spans="1:4" x14ac:dyDescent="0.2">
      <c r="A259" s="81">
        <v>1106</v>
      </c>
      <c r="B259" t="s">
        <v>64</v>
      </c>
      <c r="C259" s="84">
        <v>0.35486111111111113</v>
      </c>
    </row>
    <row r="260" spans="1:4" x14ac:dyDescent="0.2">
      <c r="A260" s="81">
        <v>1106</v>
      </c>
      <c r="B260" t="s">
        <v>65</v>
      </c>
    </row>
    <row r="261" spans="1:4" x14ac:dyDescent="0.2">
      <c r="A261" s="81">
        <v>1106</v>
      </c>
      <c r="B261" t="s">
        <v>66</v>
      </c>
    </row>
    <row r="262" spans="1:4" x14ac:dyDescent="0.2">
      <c r="A262" s="81">
        <v>1106</v>
      </c>
      <c r="B262" t="s">
        <v>67</v>
      </c>
    </row>
    <row r="263" spans="1:4" x14ac:dyDescent="0.2">
      <c r="A263" s="81">
        <v>1106</v>
      </c>
      <c r="B263" t="s">
        <v>68</v>
      </c>
    </row>
    <row r="264" spans="1:4" x14ac:dyDescent="0.2">
      <c r="A264" s="81">
        <v>1106</v>
      </c>
      <c r="B264" t="s">
        <v>69</v>
      </c>
    </row>
    <row r="265" spans="1:4" x14ac:dyDescent="0.2">
      <c r="A265" s="81">
        <v>1106</v>
      </c>
      <c r="B265" t="s">
        <v>70</v>
      </c>
    </row>
    <row r="266" spans="1:4" x14ac:dyDescent="0.2">
      <c r="A266" s="81">
        <v>1106</v>
      </c>
      <c r="B266" t="s">
        <v>71</v>
      </c>
    </row>
    <row r="267" spans="1:4" x14ac:dyDescent="0.2">
      <c r="A267" s="81">
        <v>1106</v>
      </c>
      <c r="B267" t="s">
        <v>72</v>
      </c>
    </row>
    <row r="268" spans="1:4" x14ac:dyDescent="0.2">
      <c r="A268" s="81">
        <v>1106</v>
      </c>
      <c r="B268" t="s">
        <v>73</v>
      </c>
    </row>
    <row r="269" spans="1:4" x14ac:dyDescent="0.2">
      <c r="A269" s="81">
        <v>1106</v>
      </c>
      <c r="B269" t="s">
        <v>74</v>
      </c>
    </row>
    <row r="270" spans="1:4" x14ac:dyDescent="0.2">
      <c r="A270" s="81">
        <v>1106</v>
      </c>
      <c r="B270" t="s">
        <v>75</v>
      </c>
    </row>
    <row r="271" spans="1:4" x14ac:dyDescent="0.2">
      <c r="A271" s="81">
        <v>1106</v>
      </c>
      <c r="B271" t="s">
        <v>76</v>
      </c>
    </row>
    <row r="272" spans="1:4" x14ac:dyDescent="0.2">
      <c r="A272" s="81">
        <v>1107</v>
      </c>
      <c r="B272" s="83">
        <v>43474</v>
      </c>
      <c r="C272" s="84">
        <v>0.36458333333333331</v>
      </c>
    </row>
    <row r="273" spans="1:4" x14ac:dyDescent="0.2">
      <c r="A273" s="81">
        <v>1107</v>
      </c>
      <c r="B273" s="83">
        <v>43505</v>
      </c>
      <c r="C273" s="84">
        <v>0.36388888888888887</v>
      </c>
      <c r="D273" s="84">
        <v>0.78125</v>
      </c>
    </row>
    <row r="274" spans="1:4" x14ac:dyDescent="0.2">
      <c r="A274" s="81">
        <v>1107</v>
      </c>
      <c r="B274" s="83">
        <v>43533</v>
      </c>
      <c r="C274" s="84">
        <v>0.35486111111111113</v>
      </c>
      <c r="D274" s="84">
        <v>0.77569444444444446</v>
      </c>
    </row>
    <row r="275" spans="1:4" x14ac:dyDescent="0.2">
      <c r="A275" s="81">
        <v>1107</v>
      </c>
      <c r="B275" s="83">
        <v>43564</v>
      </c>
      <c r="C275" s="84">
        <v>0.36527777777777781</v>
      </c>
      <c r="D275" s="84">
        <v>0.75416666666666676</v>
      </c>
    </row>
    <row r="276" spans="1:4" x14ac:dyDescent="0.2">
      <c r="A276" s="81">
        <v>1107</v>
      </c>
      <c r="B276" s="83">
        <v>43594</v>
      </c>
      <c r="C276" s="84">
        <v>0.35555555555555557</v>
      </c>
      <c r="D276" s="84">
        <v>0.73819444444444438</v>
      </c>
    </row>
    <row r="277" spans="1:4" x14ac:dyDescent="0.2">
      <c r="A277" s="81">
        <v>1107</v>
      </c>
      <c r="B277" s="83">
        <v>43625</v>
      </c>
    </row>
    <row r="278" spans="1:4" x14ac:dyDescent="0.2">
      <c r="A278" s="81">
        <v>1107</v>
      </c>
      <c r="B278" s="83">
        <v>43655</v>
      </c>
      <c r="C278" s="84">
        <v>0.34930555555555554</v>
      </c>
      <c r="D278" s="84">
        <v>0.73125000000000007</v>
      </c>
    </row>
    <row r="279" spans="1:4" x14ac:dyDescent="0.2">
      <c r="A279" s="81">
        <v>1107</v>
      </c>
      <c r="B279" s="83">
        <v>43686</v>
      </c>
      <c r="C279" s="84">
        <v>0.3527777777777778</v>
      </c>
      <c r="D279" s="84">
        <v>0.72986111111111107</v>
      </c>
    </row>
    <row r="280" spans="1:4" x14ac:dyDescent="0.2">
      <c r="A280" s="81">
        <v>1107</v>
      </c>
      <c r="B280" s="83">
        <v>43717</v>
      </c>
      <c r="C280" s="84">
        <v>0.35347222222222219</v>
      </c>
      <c r="D280" s="84">
        <v>0.7319444444444444</v>
      </c>
    </row>
    <row r="281" spans="1:4" x14ac:dyDescent="0.2">
      <c r="A281" s="81">
        <v>1107</v>
      </c>
      <c r="B281" s="83">
        <v>43747</v>
      </c>
      <c r="C281" s="84">
        <v>0.3520833333333333</v>
      </c>
      <c r="D281" s="84">
        <v>0.73055555555555562</v>
      </c>
    </row>
    <row r="282" spans="1:4" x14ac:dyDescent="0.2">
      <c r="A282" s="81">
        <v>1107</v>
      </c>
      <c r="B282" s="83">
        <v>43778</v>
      </c>
    </row>
    <row r="283" spans="1:4" x14ac:dyDescent="0.2">
      <c r="A283" s="81">
        <v>1107</v>
      </c>
      <c r="B283" s="83">
        <v>43808</v>
      </c>
    </row>
    <row r="284" spans="1:4" x14ac:dyDescent="0.2">
      <c r="A284" s="81">
        <v>1107</v>
      </c>
      <c r="B284" t="s">
        <v>59</v>
      </c>
    </row>
    <row r="285" spans="1:4" x14ac:dyDescent="0.2">
      <c r="A285" s="81">
        <v>1107</v>
      </c>
      <c r="B285" t="s">
        <v>60</v>
      </c>
      <c r="C285" s="84">
        <v>0.35069444444444442</v>
      </c>
      <c r="D285" s="84">
        <v>0.73472222222222217</v>
      </c>
    </row>
    <row r="286" spans="1:4" x14ac:dyDescent="0.2">
      <c r="A286" s="81">
        <v>1107</v>
      </c>
      <c r="B286" t="s">
        <v>61</v>
      </c>
      <c r="C286" s="84">
        <v>0.39444444444444443</v>
      </c>
      <c r="D286" s="84">
        <v>0.82430555555555562</v>
      </c>
    </row>
    <row r="287" spans="1:4" x14ac:dyDescent="0.2">
      <c r="A287" s="81">
        <v>1107</v>
      </c>
      <c r="B287" t="s">
        <v>62</v>
      </c>
      <c r="C287" s="84">
        <v>0.36736111111111108</v>
      </c>
      <c r="D287" s="84">
        <v>0.72499999999999998</v>
      </c>
    </row>
    <row r="288" spans="1:4" x14ac:dyDescent="0.2">
      <c r="A288" s="81">
        <v>1107</v>
      </c>
      <c r="B288" t="s">
        <v>63</v>
      </c>
      <c r="C288" s="84">
        <v>0.35694444444444445</v>
      </c>
      <c r="D288" s="84">
        <v>0.79861111111111116</v>
      </c>
    </row>
    <row r="289" spans="1:2" x14ac:dyDescent="0.2">
      <c r="A289" s="81">
        <v>1107</v>
      </c>
      <c r="B289" t="s">
        <v>64</v>
      </c>
    </row>
    <row r="290" spans="1:2" x14ac:dyDescent="0.2">
      <c r="A290" s="81">
        <v>1107</v>
      </c>
      <c r="B290" t="s">
        <v>65</v>
      </c>
    </row>
    <row r="291" spans="1:2" x14ac:dyDescent="0.2">
      <c r="A291" s="81">
        <v>1107</v>
      </c>
      <c r="B291" t="s">
        <v>66</v>
      </c>
    </row>
    <row r="292" spans="1:2" x14ac:dyDescent="0.2">
      <c r="A292" s="81">
        <v>1107</v>
      </c>
      <c r="B292" t="s">
        <v>67</v>
      </c>
    </row>
    <row r="293" spans="1:2" x14ac:dyDescent="0.2">
      <c r="A293" s="81">
        <v>1107</v>
      </c>
      <c r="B293" t="s">
        <v>68</v>
      </c>
    </row>
    <row r="294" spans="1:2" x14ac:dyDescent="0.2">
      <c r="A294" s="81">
        <v>1107</v>
      </c>
      <c r="B294" t="s">
        <v>69</v>
      </c>
    </row>
    <row r="295" spans="1:2" x14ac:dyDescent="0.2">
      <c r="A295" s="81">
        <v>1107</v>
      </c>
      <c r="B295" t="s">
        <v>70</v>
      </c>
    </row>
    <row r="296" spans="1:2" x14ac:dyDescent="0.2">
      <c r="A296" s="81">
        <v>1107</v>
      </c>
      <c r="B296" t="s">
        <v>71</v>
      </c>
    </row>
    <row r="297" spans="1:2" x14ac:dyDescent="0.2">
      <c r="A297" s="81">
        <v>1107</v>
      </c>
      <c r="B297" t="s">
        <v>72</v>
      </c>
    </row>
    <row r="298" spans="1:2" x14ac:dyDescent="0.2">
      <c r="A298" s="81">
        <v>1107</v>
      </c>
      <c r="B298" t="s">
        <v>73</v>
      </c>
    </row>
    <row r="299" spans="1:2" x14ac:dyDescent="0.2">
      <c r="A299" s="81">
        <v>1107</v>
      </c>
      <c r="B299" t="s">
        <v>74</v>
      </c>
    </row>
    <row r="300" spans="1:2" x14ac:dyDescent="0.2">
      <c r="A300" s="81">
        <v>1107</v>
      </c>
      <c r="B300" t="s">
        <v>75</v>
      </c>
    </row>
    <row r="301" spans="1:2" x14ac:dyDescent="0.2">
      <c r="A301" s="81">
        <v>1107</v>
      </c>
      <c r="B301" t="s">
        <v>76</v>
      </c>
    </row>
    <row r="302" spans="1:2" x14ac:dyDescent="0.2">
      <c r="A302" s="81">
        <v>1108</v>
      </c>
      <c r="B302" s="83">
        <v>43474</v>
      </c>
    </row>
    <row r="303" spans="1:2" x14ac:dyDescent="0.2">
      <c r="A303" s="81">
        <v>1108</v>
      </c>
      <c r="B303" s="83">
        <v>43505</v>
      </c>
    </row>
    <row r="304" spans="1:2" x14ac:dyDescent="0.2">
      <c r="A304" s="81">
        <v>1108</v>
      </c>
      <c r="B304" s="83">
        <v>43533</v>
      </c>
    </row>
    <row r="305" spans="1:2" x14ac:dyDescent="0.2">
      <c r="A305" s="81">
        <v>1108</v>
      </c>
      <c r="B305" s="83">
        <v>43564</v>
      </c>
    </row>
    <row r="306" spans="1:2" x14ac:dyDescent="0.2">
      <c r="A306" s="81">
        <v>1108</v>
      </c>
      <c r="B306" s="83">
        <v>43594</v>
      </c>
    </row>
    <row r="307" spans="1:2" x14ac:dyDescent="0.2">
      <c r="A307" s="81">
        <v>1108</v>
      </c>
      <c r="B307" s="83">
        <v>43625</v>
      </c>
    </row>
    <row r="308" spans="1:2" x14ac:dyDescent="0.2">
      <c r="A308" s="81">
        <v>1108</v>
      </c>
      <c r="B308" s="83">
        <v>43655</v>
      </c>
    </row>
    <row r="309" spans="1:2" x14ac:dyDescent="0.2">
      <c r="A309" s="81">
        <v>1108</v>
      </c>
      <c r="B309" s="83">
        <v>43686</v>
      </c>
    </row>
    <row r="310" spans="1:2" x14ac:dyDescent="0.2">
      <c r="A310" s="81">
        <v>1108</v>
      </c>
      <c r="B310" s="83">
        <v>43717</v>
      </c>
    </row>
    <row r="311" spans="1:2" x14ac:dyDescent="0.2">
      <c r="A311" s="81">
        <v>1108</v>
      </c>
      <c r="B311" s="83">
        <v>43747</v>
      </c>
    </row>
    <row r="312" spans="1:2" x14ac:dyDescent="0.2">
      <c r="A312" s="81">
        <v>1108</v>
      </c>
      <c r="B312" s="83">
        <v>43778</v>
      </c>
    </row>
    <row r="313" spans="1:2" x14ac:dyDescent="0.2">
      <c r="A313" s="81">
        <v>1108</v>
      </c>
      <c r="B313" s="83">
        <v>43808</v>
      </c>
    </row>
    <row r="314" spans="1:2" x14ac:dyDescent="0.2">
      <c r="A314" s="81">
        <v>1108</v>
      </c>
      <c r="B314" t="s">
        <v>59</v>
      </c>
    </row>
    <row r="315" spans="1:2" x14ac:dyDescent="0.2">
      <c r="A315" s="81">
        <v>1108</v>
      </c>
      <c r="B315" t="s">
        <v>60</v>
      </c>
    </row>
    <row r="316" spans="1:2" x14ac:dyDescent="0.2">
      <c r="A316" s="81">
        <v>1108</v>
      </c>
      <c r="B316" t="s">
        <v>61</v>
      </c>
    </row>
    <row r="317" spans="1:2" x14ac:dyDescent="0.2">
      <c r="A317" s="81">
        <v>1108</v>
      </c>
      <c r="B317" t="s">
        <v>62</v>
      </c>
    </row>
    <row r="318" spans="1:2" x14ac:dyDescent="0.2">
      <c r="A318" s="81">
        <v>1108</v>
      </c>
      <c r="B318" t="s">
        <v>63</v>
      </c>
    </row>
    <row r="319" spans="1:2" x14ac:dyDescent="0.2">
      <c r="A319" s="81">
        <v>1108</v>
      </c>
      <c r="B319" t="s">
        <v>64</v>
      </c>
    </row>
    <row r="320" spans="1:2" x14ac:dyDescent="0.2">
      <c r="A320" s="81">
        <v>1108</v>
      </c>
      <c r="B320" t="s">
        <v>65</v>
      </c>
    </row>
    <row r="321" spans="1:4" x14ac:dyDescent="0.2">
      <c r="A321" s="81">
        <v>1108</v>
      </c>
      <c r="B321" t="s">
        <v>66</v>
      </c>
    </row>
    <row r="322" spans="1:4" x14ac:dyDescent="0.2">
      <c r="A322" s="81">
        <v>1108</v>
      </c>
      <c r="B322" t="s">
        <v>67</v>
      </c>
    </row>
    <row r="323" spans="1:4" x14ac:dyDescent="0.2">
      <c r="A323" s="81">
        <v>1108</v>
      </c>
      <c r="B323" t="s">
        <v>68</v>
      </c>
    </row>
    <row r="324" spans="1:4" x14ac:dyDescent="0.2">
      <c r="A324" s="81">
        <v>1108</v>
      </c>
      <c r="B324" t="s">
        <v>69</v>
      </c>
    </row>
    <row r="325" spans="1:4" x14ac:dyDescent="0.2">
      <c r="A325" s="81">
        <v>1108</v>
      </c>
      <c r="B325" t="s">
        <v>70</v>
      </c>
    </row>
    <row r="326" spans="1:4" x14ac:dyDescent="0.2">
      <c r="A326" s="81">
        <v>1108</v>
      </c>
      <c r="B326" t="s">
        <v>71</v>
      </c>
    </row>
    <row r="327" spans="1:4" x14ac:dyDescent="0.2">
      <c r="A327" s="81">
        <v>1108</v>
      </c>
      <c r="B327" t="s">
        <v>72</v>
      </c>
    </row>
    <row r="328" spans="1:4" x14ac:dyDescent="0.2">
      <c r="A328" s="81">
        <v>1108</v>
      </c>
      <c r="B328" t="s">
        <v>73</v>
      </c>
    </row>
    <row r="329" spans="1:4" x14ac:dyDescent="0.2">
      <c r="A329" s="81">
        <v>1108</v>
      </c>
      <c r="B329" t="s">
        <v>74</v>
      </c>
    </row>
    <row r="330" spans="1:4" x14ac:dyDescent="0.2">
      <c r="A330" s="81">
        <v>1108</v>
      </c>
      <c r="B330" t="s">
        <v>75</v>
      </c>
    </row>
    <row r="331" spans="1:4" x14ac:dyDescent="0.2">
      <c r="A331" s="81">
        <v>1108</v>
      </c>
      <c r="B331" t="s">
        <v>76</v>
      </c>
    </row>
    <row r="332" spans="1:4" x14ac:dyDescent="0.2">
      <c r="A332" s="81">
        <v>1109</v>
      </c>
      <c r="B332" s="83">
        <v>43474</v>
      </c>
      <c r="C332" s="84">
        <v>0.34930555555555554</v>
      </c>
    </row>
    <row r="333" spans="1:4" x14ac:dyDescent="0.2">
      <c r="A333" s="81">
        <v>1109</v>
      </c>
      <c r="B333" s="83">
        <v>43505</v>
      </c>
      <c r="C333" s="84">
        <v>0.35000000000000003</v>
      </c>
      <c r="D333" s="84">
        <v>0.78125</v>
      </c>
    </row>
    <row r="334" spans="1:4" x14ac:dyDescent="0.2">
      <c r="A334" s="81">
        <v>1109</v>
      </c>
      <c r="B334" s="83">
        <v>43533</v>
      </c>
    </row>
    <row r="335" spans="1:4" x14ac:dyDescent="0.2">
      <c r="A335" s="81">
        <v>1109</v>
      </c>
      <c r="B335" s="83">
        <v>43564</v>
      </c>
      <c r="C335" s="84">
        <v>0.3520833333333333</v>
      </c>
      <c r="D335" s="84">
        <v>0.75416666666666676</v>
      </c>
    </row>
    <row r="336" spans="1:4" x14ac:dyDescent="0.2">
      <c r="A336" s="81">
        <v>1109</v>
      </c>
      <c r="B336" s="83">
        <v>43594</v>
      </c>
      <c r="C336" s="84">
        <v>0.35416666666666669</v>
      </c>
      <c r="D336" s="84">
        <v>0.73819444444444438</v>
      </c>
    </row>
    <row r="337" spans="1:4" x14ac:dyDescent="0.2">
      <c r="A337" s="81">
        <v>1109</v>
      </c>
      <c r="B337" s="83">
        <v>43625</v>
      </c>
    </row>
    <row r="338" spans="1:4" x14ac:dyDescent="0.2">
      <c r="A338" s="81">
        <v>1109</v>
      </c>
      <c r="B338" s="83">
        <v>43655</v>
      </c>
      <c r="C338" s="84">
        <v>0.34236111111111112</v>
      </c>
      <c r="D338" s="84">
        <v>0.73263888888888884</v>
      </c>
    </row>
    <row r="339" spans="1:4" x14ac:dyDescent="0.2">
      <c r="A339" s="81">
        <v>1109</v>
      </c>
      <c r="B339" s="83">
        <v>43686</v>
      </c>
      <c r="C339" s="84">
        <v>0.33819444444444446</v>
      </c>
      <c r="D339" s="84">
        <v>0.73402777777777783</v>
      </c>
    </row>
    <row r="340" spans="1:4" x14ac:dyDescent="0.2">
      <c r="A340" s="81">
        <v>1109</v>
      </c>
      <c r="B340" s="83">
        <v>43717</v>
      </c>
      <c r="C340" s="84">
        <v>0.34930555555555554</v>
      </c>
      <c r="D340" s="84">
        <v>0.7319444444444444</v>
      </c>
    </row>
    <row r="341" spans="1:4" x14ac:dyDescent="0.2">
      <c r="A341" s="81">
        <v>1109</v>
      </c>
      <c r="B341" s="83">
        <v>43747</v>
      </c>
      <c r="C341" s="84">
        <v>0.34791666666666665</v>
      </c>
      <c r="D341" s="84">
        <v>0.73055555555555562</v>
      </c>
    </row>
    <row r="342" spans="1:4" x14ac:dyDescent="0.2">
      <c r="A342" s="81">
        <v>1109</v>
      </c>
      <c r="B342" s="83">
        <v>43778</v>
      </c>
    </row>
    <row r="343" spans="1:4" x14ac:dyDescent="0.2">
      <c r="A343" s="81">
        <v>1109</v>
      </c>
      <c r="B343" s="83">
        <v>43808</v>
      </c>
    </row>
    <row r="344" spans="1:4" x14ac:dyDescent="0.2">
      <c r="A344" s="81">
        <v>1109</v>
      </c>
      <c r="B344" t="s">
        <v>59</v>
      </c>
    </row>
    <row r="345" spans="1:4" x14ac:dyDescent="0.2">
      <c r="A345" s="81">
        <v>1109</v>
      </c>
      <c r="B345" t="s">
        <v>60</v>
      </c>
      <c r="C345" s="84">
        <v>0.34652777777777777</v>
      </c>
      <c r="D345" s="84">
        <v>0.73541666666666661</v>
      </c>
    </row>
    <row r="346" spans="1:4" x14ac:dyDescent="0.2">
      <c r="A346" s="81">
        <v>1109</v>
      </c>
      <c r="B346" t="s">
        <v>61</v>
      </c>
      <c r="C346" s="84">
        <v>0.3444444444444445</v>
      </c>
      <c r="D346" s="84">
        <v>0.82430555555555562</v>
      </c>
    </row>
    <row r="347" spans="1:4" x14ac:dyDescent="0.2">
      <c r="A347" s="81">
        <v>1109</v>
      </c>
      <c r="B347" t="s">
        <v>62</v>
      </c>
      <c r="C347" s="84">
        <v>0.35069444444444442</v>
      </c>
      <c r="D347" s="84">
        <v>0.72569444444444453</v>
      </c>
    </row>
    <row r="348" spans="1:4" x14ac:dyDescent="0.2">
      <c r="A348" s="81">
        <v>1109</v>
      </c>
      <c r="B348" t="s">
        <v>63</v>
      </c>
      <c r="C348" s="84">
        <v>0.35694444444444445</v>
      </c>
      <c r="D348" s="84">
        <v>0.74305555555555547</v>
      </c>
    </row>
    <row r="349" spans="1:4" x14ac:dyDescent="0.2">
      <c r="A349" s="81">
        <v>1109</v>
      </c>
      <c r="B349" t="s">
        <v>64</v>
      </c>
      <c r="C349" s="84">
        <v>0.35486111111111113</v>
      </c>
    </row>
    <row r="350" spans="1:4" x14ac:dyDescent="0.2">
      <c r="A350" s="81">
        <v>1109</v>
      </c>
      <c r="B350" t="s">
        <v>65</v>
      </c>
    </row>
    <row r="351" spans="1:4" x14ac:dyDescent="0.2">
      <c r="A351" s="81">
        <v>1109</v>
      </c>
      <c r="B351" t="s">
        <v>66</v>
      </c>
    </row>
    <row r="352" spans="1:4" x14ac:dyDescent="0.2">
      <c r="A352" s="81">
        <v>1109</v>
      </c>
      <c r="B352" t="s">
        <v>67</v>
      </c>
    </row>
    <row r="353" spans="1:4" x14ac:dyDescent="0.2">
      <c r="A353" s="81">
        <v>1109</v>
      </c>
      <c r="B353" t="s">
        <v>68</v>
      </c>
    </row>
    <row r="354" spans="1:4" x14ac:dyDescent="0.2">
      <c r="A354" s="81">
        <v>1109</v>
      </c>
      <c r="B354" t="s">
        <v>69</v>
      </c>
    </row>
    <row r="355" spans="1:4" x14ac:dyDescent="0.2">
      <c r="A355" s="81">
        <v>1109</v>
      </c>
      <c r="B355" t="s">
        <v>70</v>
      </c>
    </row>
    <row r="356" spans="1:4" x14ac:dyDescent="0.2">
      <c r="A356" s="81">
        <v>1109</v>
      </c>
      <c r="B356" t="s">
        <v>71</v>
      </c>
    </row>
    <row r="357" spans="1:4" x14ac:dyDescent="0.2">
      <c r="A357" s="81">
        <v>1109</v>
      </c>
      <c r="B357" t="s">
        <v>72</v>
      </c>
    </row>
    <row r="358" spans="1:4" x14ac:dyDescent="0.2">
      <c r="A358" s="81">
        <v>1109</v>
      </c>
      <c r="B358" t="s">
        <v>73</v>
      </c>
    </row>
    <row r="359" spans="1:4" x14ac:dyDescent="0.2">
      <c r="A359" s="81">
        <v>1109</v>
      </c>
      <c r="B359" t="s">
        <v>74</v>
      </c>
    </row>
    <row r="360" spans="1:4" x14ac:dyDescent="0.2">
      <c r="A360" s="81">
        <v>1109</v>
      </c>
      <c r="B360" t="s">
        <v>75</v>
      </c>
    </row>
    <row r="361" spans="1:4" x14ac:dyDescent="0.2">
      <c r="A361" s="81">
        <v>1109</v>
      </c>
      <c r="B361" t="s">
        <v>76</v>
      </c>
    </row>
    <row r="362" spans="1:4" x14ac:dyDescent="0.2">
      <c r="A362" s="81">
        <v>1110</v>
      </c>
      <c r="B362" s="83">
        <v>43474</v>
      </c>
      <c r="C362" s="84">
        <v>0.34166666666666662</v>
      </c>
    </row>
    <row r="363" spans="1:4" x14ac:dyDescent="0.2">
      <c r="A363" s="81">
        <v>1110</v>
      </c>
      <c r="B363" s="83">
        <v>43505</v>
      </c>
      <c r="C363" s="84">
        <v>0.34791666666666665</v>
      </c>
      <c r="D363" s="84">
        <v>0.78333333333333333</v>
      </c>
    </row>
    <row r="364" spans="1:4" x14ac:dyDescent="0.2">
      <c r="A364" s="81">
        <v>1110</v>
      </c>
      <c r="B364" s="83">
        <v>43533</v>
      </c>
      <c r="C364" s="84">
        <v>0.3430555555555555</v>
      </c>
      <c r="D364" s="84">
        <v>0.77916666666666667</v>
      </c>
    </row>
    <row r="365" spans="1:4" x14ac:dyDescent="0.2">
      <c r="A365" s="81">
        <v>1110</v>
      </c>
      <c r="B365" s="83">
        <v>43564</v>
      </c>
      <c r="C365" s="84">
        <v>0.34652777777777777</v>
      </c>
      <c r="D365" s="84">
        <v>0.75416666666666676</v>
      </c>
    </row>
    <row r="366" spans="1:4" x14ac:dyDescent="0.2">
      <c r="A366" s="81">
        <v>1110</v>
      </c>
      <c r="B366" s="83">
        <v>43594</v>
      </c>
      <c r="C366" s="84">
        <v>0.31319444444444444</v>
      </c>
      <c r="D366" s="84">
        <v>0.73541666666666661</v>
      </c>
    </row>
    <row r="367" spans="1:4" x14ac:dyDescent="0.2">
      <c r="A367" s="81">
        <v>1110</v>
      </c>
      <c r="B367" s="83">
        <v>43625</v>
      </c>
    </row>
    <row r="368" spans="1:4" x14ac:dyDescent="0.2">
      <c r="A368" s="81">
        <v>1110</v>
      </c>
      <c r="B368" s="83">
        <v>43655</v>
      </c>
      <c r="C368" s="84">
        <v>0.35347222222222219</v>
      </c>
      <c r="D368" s="84">
        <v>0.73125000000000007</v>
      </c>
    </row>
    <row r="369" spans="1:4" x14ac:dyDescent="0.2">
      <c r="A369" s="81">
        <v>1110</v>
      </c>
      <c r="B369" s="83">
        <v>43686</v>
      </c>
      <c r="C369" s="84">
        <v>0.33958333333333335</v>
      </c>
      <c r="D369" s="84">
        <v>0.73472222222222217</v>
      </c>
    </row>
    <row r="370" spans="1:4" x14ac:dyDescent="0.2">
      <c r="A370" s="81">
        <v>1110</v>
      </c>
      <c r="B370" s="83">
        <v>43717</v>
      </c>
      <c r="C370" s="84">
        <v>0.3347222222222222</v>
      </c>
      <c r="D370" s="84">
        <v>0.7319444444444444</v>
      </c>
    </row>
    <row r="371" spans="1:4" x14ac:dyDescent="0.2">
      <c r="A371" s="81">
        <v>1110</v>
      </c>
      <c r="B371" s="83">
        <v>43747</v>
      </c>
      <c r="C371" s="84">
        <v>0.33680555555555558</v>
      </c>
      <c r="D371" s="84">
        <v>0.48819444444444443</v>
      </c>
    </row>
    <row r="372" spans="1:4" x14ac:dyDescent="0.2">
      <c r="A372" s="81">
        <v>1110</v>
      </c>
      <c r="B372" s="83">
        <v>43778</v>
      </c>
      <c r="C372" s="84">
        <v>0.33402777777777781</v>
      </c>
      <c r="D372" s="84">
        <v>0.75138888888888899</v>
      </c>
    </row>
    <row r="373" spans="1:4" x14ac:dyDescent="0.2">
      <c r="A373" s="81">
        <v>1110</v>
      </c>
      <c r="B373" s="83">
        <v>43808</v>
      </c>
      <c r="C373" s="84">
        <v>0.34791666666666665</v>
      </c>
      <c r="D373" s="84">
        <v>0.7416666666666667</v>
      </c>
    </row>
    <row r="374" spans="1:4" x14ac:dyDescent="0.2">
      <c r="A374" s="81">
        <v>1110</v>
      </c>
      <c r="B374" t="s">
        <v>59</v>
      </c>
    </row>
    <row r="375" spans="1:4" x14ac:dyDescent="0.2">
      <c r="A375" s="81">
        <v>1110</v>
      </c>
      <c r="B375" t="s">
        <v>60</v>
      </c>
    </row>
    <row r="376" spans="1:4" x14ac:dyDescent="0.2">
      <c r="A376" s="81">
        <v>1110</v>
      </c>
      <c r="B376" t="s">
        <v>61</v>
      </c>
      <c r="C376" s="84">
        <v>0.3347222222222222</v>
      </c>
      <c r="D376" s="84">
        <v>0.82430555555555562</v>
      </c>
    </row>
    <row r="377" spans="1:4" x14ac:dyDescent="0.2">
      <c r="A377" s="81">
        <v>1110</v>
      </c>
      <c r="B377" t="s">
        <v>62</v>
      </c>
      <c r="C377" s="84">
        <v>0.3666666666666667</v>
      </c>
      <c r="D377" s="84">
        <v>0.72638888888888886</v>
      </c>
    </row>
    <row r="378" spans="1:4" x14ac:dyDescent="0.2">
      <c r="A378" s="81">
        <v>1110</v>
      </c>
      <c r="B378" t="s">
        <v>63</v>
      </c>
    </row>
    <row r="379" spans="1:4" x14ac:dyDescent="0.2">
      <c r="A379" s="81">
        <v>1110</v>
      </c>
      <c r="B379" t="s">
        <v>64</v>
      </c>
    </row>
    <row r="380" spans="1:4" x14ac:dyDescent="0.2">
      <c r="A380" s="81">
        <v>1110</v>
      </c>
      <c r="B380" t="s">
        <v>65</v>
      </c>
    </row>
    <row r="381" spans="1:4" x14ac:dyDescent="0.2">
      <c r="A381" s="81">
        <v>1110</v>
      </c>
      <c r="B381" t="s">
        <v>66</v>
      </c>
    </row>
    <row r="382" spans="1:4" x14ac:dyDescent="0.2">
      <c r="A382" s="81">
        <v>1110</v>
      </c>
      <c r="B382" t="s">
        <v>67</v>
      </c>
    </row>
    <row r="383" spans="1:4" x14ac:dyDescent="0.2">
      <c r="A383" s="81">
        <v>1110</v>
      </c>
      <c r="B383" t="s">
        <v>68</v>
      </c>
    </row>
    <row r="384" spans="1:4" x14ac:dyDescent="0.2">
      <c r="A384" s="81">
        <v>1110</v>
      </c>
      <c r="B384" t="s">
        <v>69</v>
      </c>
    </row>
    <row r="385" spans="1:2" x14ac:dyDescent="0.2">
      <c r="A385" s="81">
        <v>1110</v>
      </c>
      <c r="B385" t="s">
        <v>70</v>
      </c>
    </row>
    <row r="386" spans="1:2" x14ac:dyDescent="0.2">
      <c r="A386" s="81">
        <v>1110</v>
      </c>
      <c r="B386" t="s">
        <v>71</v>
      </c>
    </row>
    <row r="387" spans="1:2" x14ac:dyDescent="0.2">
      <c r="A387" s="81">
        <v>1110</v>
      </c>
      <c r="B387" t="s">
        <v>72</v>
      </c>
    </row>
    <row r="388" spans="1:2" x14ac:dyDescent="0.2">
      <c r="A388" s="81">
        <v>1110</v>
      </c>
      <c r="B388" t="s">
        <v>73</v>
      </c>
    </row>
    <row r="389" spans="1:2" x14ac:dyDescent="0.2">
      <c r="A389" s="81">
        <v>1110</v>
      </c>
      <c r="B389" t="s">
        <v>74</v>
      </c>
    </row>
    <row r="390" spans="1:2" x14ac:dyDescent="0.2">
      <c r="A390" s="81">
        <v>1110</v>
      </c>
      <c r="B390" t="s">
        <v>75</v>
      </c>
    </row>
    <row r="391" spans="1:2" x14ac:dyDescent="0.2">
      <c r="A391" s="81">
        <v>1110</v>
      </c>
      <c r="B391" t="s">
        <v>76</v>
      </c>
    </row>
    <row r="392" spans="1:2" x14ac:dyDescent="0.2">
      <c r="A392" s="81">
        <v>1111</v>
      </c>
      <c r="B392" s="83">
        <v>43474</v>
      </c>
    </row>
    <row r="393" spans="1:2" x14ac:dyDescent="0.2">
      <c r="A393" s="81">
        <v>1111</v>
      </c>
      <c r="B393" s="83">
        <v>43505</v>
      </c>
    </row>
    <row r="394" spans="1:2" x14ac:dyDescent="0.2">
      <c r="A394" s="81">
        <v>1111</v>
      </c>
      <c r="B394" s="83">
        <v>43533</v>
      </c>
    </row>
    <row r="395" spans="1:2" x14ac:dyDescent="0.2">
      <c r="A395" s="81">
        <v>1111</v>
      </c>
      <c r="B395" s="83">
        <v>43564</v>
      </c>
    </row>
    <row r="396" spans="1:2" x14ac:dyDescent="0.2">
      <c r="A396" s="81">
        <v>1111</v>
      </c>
      <c r="B396" s="83">
        <v>43594</v>
      </c>
    </row>
    <row r="397" spans="1:2" x14ac:dyDescent="0.2">
      <c r="A397" s="80">
        <v>1111</v>
      </c>
      <c r="B397" s="83">
        <v>43625</v>
      </c>
    </row>
    <row r="398" spans="1:2" x14ac:dyDescent="0.2">
      <c r="A398" s="77">
        <v>1111</v>
      </c>
      <c r="B398" s="83">
        <v>43655</v>
      </c>
    </row>
    <row r="399" spans="1:2" x14ac:dyDescent="0.2">
      <c r="A399" s="79">
        <v>1111</v>
      </c>
      <c r="B399" s="83">
        <v>43686</v>
      </c>
    </row>
    <row r="400" spans="1:2" x14ac:dyDescent="0.2">
      <c r="A400" s="79">
        <v>1111</v>
      </c>
      <c r="B400" s="83">
        <v>43717</v>
      </c>
    </row>
    <row r="401" spans="1:2" x14ac:dyDescent="0.2">
      <c r="A401" s="77">
        <v>1111</v>
      </c>
      <c r="B401" s="83">
        <v>43747</v>
      </c>
    </row>
    <row r="402" spans="1:2" x14ac:dyDescent="0.2">
      <c r="A402" s="77">
        <v>1111</v>
      </c>
      <c r="B402" s="83">
        <v>43778</v>
      </c>
    </row>
    <row r="403" spans="1:2" x14ac:dyDescent="0.2">
      <c r="A403" s="79">
        <v>1111</v>
      </c>
      <c r="B403" s="83">
        <v>43808</v>
      </c>
    </row>
    <row r="404" spans="1:2" x14ac:dyDescent="0.2">
      <c r="A404" s="77">
        <v>1111</v>
      </c>
      <c r="B404" t="s">
        <v>59</v>
      </c>
    </row>
    <row r="405" spans="1:2" x14ac:dyDescent="0.2">
      <c r="A405" s="76">
        <v>1111</v>
      </c>
      <c r="B405" t="s">
        <v>60</v>
      </c>
    </row>
    <row r="406" spans="1:2" x14ac:dyDescent="0.2">
      <c r="A406" s="77">
        <v>1111</v>
      </c>
      <c r="B406" t="s">
        <v>61</v>
      </c>
    </row>
    <row r="407" spans="1:2" ht="15" x14ac:dyDescent="0.2">
      <c r="A407" s="78">
        <v>1111</v>
      </c>
      <c r="B407" t="s">
        <v>62</v>
      </c>
    </row>
    <row r="408" spans="1:2" ht="15" x14ac:dyDescent="0.2">
      <c r="A408" s="78">
        <v>1111</v>
      </c>
      <c r="B408" t="s">
        <v>63</v>
      </c>
    </row>
    <row r="409" spans="1:2" ht="15" x14ac:dyDescent="0.2">
      <c r="A409" s="78">
        <v>1111</v>
      </c>
      <c r="B409" t="s">
        <v>64</v>
      </c>
    </row>
    <row r="410" spans="1:2" ht="15" x14ac:dyDescent="0.2">
      <c r="A410" s="78">
        <v>1111</v>
      </c>
      <c r="B410" t="s">
        <v>65</v>
      </c>
    </row>
    <row r="411" spans="1:2" x14ac:dyDescent="0.2">
      <c r="A411" s="77">
        <v>1111</v>
      </c>
      <c r="B411" t="s">
        <v>66</v>
      </c>
    </row>
    <row r="412" spans="1:2" x14ac:dyDescent="0.2">
      <c r="A412" s="76">
        <v>1111</v>
      </c>
      <c r="B412" t="s">
        <v>67</v>
      </c>
    </row>
    <row r="413" spans="1:2" ht="15" x14ac:dyDescent="0.2">
      <c r="A413" s="85">
        <v>1111</v>
      </c>
      <c r="B413" t="s">
        <v>68</v>
      </c>
    </row>
    <row r="414" spans="1:2" x14ac:dyDescent="0.2">
      <c r="A414" s="86">
        <v>1111</v>
      </c>
      <c r="B414" t="s">
        <v>69</v>
      </c>
    </row>
    <row r="415" spans="1:2" x14ac:dyDescent="0.2">
      <c r="A415" s="86">
        <v>1111</v>
      </c>
      <c r="B415" t="s">
        <v>70</v>
      </c>
    </row>
    <row r="416" spans="1:2" x14ac:dyDescent="0.2">
      <c r="A416" s="86">
        <v>1111</v>
      </c>
      <c r="B416" t="s">
        <v>71</v>
      </c>
    </row>
    <row r="417" spans="1:4" x14ac:dyDescent="0.2">
      <c r="A417" s="86">
        <v>1111</v>
      </c>
      <c r="B417" t="s">
        <v>72</v>
      </c>
    </row>
    <row r="418" spans="1:4" x14ac:dyDescent="0.2">
      <c r="A418" s="86">
        <v>1111</v>
      </c>
      <c r="B418" t="s">
        <v>73</v>
      </c>
    </row>
    <row r="419" spans="1:4" x14ac:dyDescent="0.2">
      <c r="A419" s="86">
        <v>1111</v>
      </c>
      <c r="B419" t="s">
        <v>74</v>
      </c>
    </row>
    <row r="420" spans="1:4" x14ac:dyDescent="0.2">
      <c r="A420" s="86">
        <v>1111</v>
      </c>
      <c r="B420" t="s">
        <v>75</v>
      </c>
    </row>
    <row r="421" spans="1:4" x14ac:dyDescent="0.2">
      <c r="A421" s="86">
        <v>1111</v>
      </c>
      <c r="B421" t="s">
        <v>76</v>
      </c>
    </row>
    <row r="422" spans="1:4" x14ac:dyDescent="0.2">
      <c r="A422" s="86">
        <v>1112</v>
      </c>
      <c r="B422" s="83">
        <v>43474</v>
      </c>
      <c r="C422" s="84">
        <v>0.75347222222222221</v>
      </c>
      <c r="D422" s="84">
        <v>0.79375000000000007</v>
      </c>
    </row>
    <row r="423" spans="1:4" x14ac:dyDescent="0.2">
      <c r="A423" s="86">
        <v>1112</v>
      </c>
      <c r="B423" s="83">
        <v>43505</v>
      </c>
      <c r="C423" s="84">
        <v>0.32013888888888892</v>
      </c>
      <c r="D423" s="84">
        <v>0.79375000000000007</v>
      </c>
    </row>
    <row r="424" spans="1:4" x14ac:dyDescent="0.2">
      <c r="A424" s="86">
        <v>1112</v>
      </c>
      <c r="B424" s="83">
        <v>43533</v>
      </c>
      <c r="C424" s="84">
        <v>0.32013888888888892</v>
      </c>
      <c r="D424" s="84">
        <v>0.79166666666666663</v>
      </c>
    </row>
    <row r="425" spans="1:4" x14ac:dyDescent="0.2">
      <c r="A425" s="86">
        <v>1112</v>
      </c>
      <c r="B425" s="83">
        <v>43564</v>
      </c>
      <c r="C425" s="84">
        <v>0.32222222222222224</v>
      </c>
      <c r="D425" s="84">
        <v>0.79861111111111116</v>
      </c>
    </row>
    <row r="426" spans="1:4" x14ac:dyDescent="0.2">
      <c r="A426" s="86">
        <v>1112</v>
      </c>
      <c r="B426" s="83">
        <v>43594</v>
      </c>
      <c r="C426" s="84">
        <v>0.30972222222222223</v>
      </c>
      <c r="D426" s="84">
        <v>0.79236111111111107</v>
      </c>
    </row>
    <row r="427" spans="1:4" x14ac:dyDescent="0.2">
      <c r="A427" s="86">
        <v>1112</v>
      </c>
      <c r="B427" s="83">
        <v>43625</v>
      </c>
    </row>
    <row r="428" spans="1:4" x14ac:dyDescent="0.2">
      <c r="A428" s="86">
        <v>1112</v>
      </c>
      <c r="B428" s="83">
        <v>43655</v>
      </c>
      <c r="C428" s="84">
        <v>0.30833333333333335</v>
      </c>
      <c r="D428" s="84">
        <v>0.79166666666666663</v>
      </c>
    </row>
    <row r="429" spans="1:4" x14ac:dyDescent="0.2">
      <c r="A429" s="86">
        <v>1112</v>
      </c>
      <c r="B429" s="83">
        <v>43686</v>
      </c>
      <c r="C429" s="84">
        <v>0.30486111111111108</v>
      </c>
      <c r="D429" s="84">
        <v>0.77777777777777779</v>
      </c>
    </row>
    <row r="430" spans="1:4" x14ac:dyDescent="0.2">
      <c r="A430" s="86">
        <v>1112</v>
      </c>
      <c r="B430" s="83">
        <v>43717</v>
      </c>
      <c r="C430" s="84">
        <v>0.3034722222222222</v>
      </c>
      <c r="D430" s="84">
        <v>0.77222222222222225</v>
      </c>
    </row>
    <row r="431" spans="1:4" x14ac:dyDescent="0.2">
      <c r="A431" s="86">
        <v>1112</v>
      </c>
      <c r="B431" s="83">
        <v>43747</v>
      </c>
      <c r="C431" s="84">
        <v>0.30555555555555552</v>
      </c>
      <c r="D431" s="84">
        <v>0.78055555555555556</v>
      </c>
    </row>
    <row r="432" spans="1:4" x14ac:dyDescent="0.2">
      <c r="A432" s="86">
        <v>1112</v>
      </c>
      <c r="B432" s="83">
        <v>43778</v>
      </c>
      <c r="C432" s="84">
        <v>0.30833333333333335</v>
      </c>
      <c r="D432" s="84">
        <v>0.79305555555555562</v>
      </c>
    </row>
    <row r="433" spans="1:4" x14ac:dyDescent="0.2">
      <c r="A433" s="86">
        <v>1112</v>
      </c>
      <c r="B433" s="83">
        <v>43808</v>
      </c>
      <c r="C433" s="84">
        <v>0.30555555555555552</v>
      </c>
      <c r="D433" s="84">
        <v>0.79166666666666663</v>
      </c>
    </row>
    <row r="434" spans="1:4" x14ac:dyDescent="0.2">
      <c r="A434" s="86">
        <v>1112</v>
      </c>
      <c r="B434" t="s">
        <v>59</v>
      </c>
    </row>
    <row r="435" spans="1:4" x14ac:dyDescent="0.2">
      <c r="A435" s="86">
        <v>1112</v>
      </c>
      <c r="B435" t="s">
        <v>60</v>
      </c>
      <c r="C435" s="84">
        <v>0.30486111111111108</v>
      </c>
      <c r="D435" s="84">
        <v>0.78819444444444453</v>
      </c>
    </row>
    <row r="436" spans="1:4" x14ac:dyDescent="0.2">
      <c r="A436" s="86">
        <v>1112</v>
      </c>
      <c r="B436" t="s">
        <v>61</v>
      </c>
      <c r="C436" s="84">
        <v>0.30624999999999997</v>
      </c>
      <c r="D436" s="84">
        <v>0.79027777777777775</v>
      </c>
    </row>
    <row r="437" spans="1:4" x14ac:dyDescent="0.2">
      <c r="A437" s="86">
        <v>1112</v>
      </c>
      <c r="B437" t="s">
        <v>62</v>
      </c>
      <c r="C437" s="84">
        <v>0.30763888888888891</v>
      </c>
      <c r="D437" s="84">
        <v>0.79166666666666663</v>
      </c>
    </row>
    <row r="438" spans="1:4" x14ac:dyDescent="0.2">
      <c r="A438" s="86">
        <v>1112</v>
      </c>
      <c r="B438" t="s">
        <v>63</v>
      </c>
      <c r="C438" s="84">
        <v>0.30833333333333335</v>
      </c>
      <c r="D438" s="84">
        <v>0.79583333333333339</v>
      </c>
    </row>
    <row r="439" spans="1:4" x14ac:dyDescent="0.2">
      <c r="A439" s="86">
        <v>1112</v>
      </c>
      <c r="B439" t="s">
        <v>64</v>
      </c>
      <c r="C439" s="84">
        <v>0.30486111111111108</v>
      </c>
    </row>
    <row r="440" spans="1:4" x14ac:dyDescent="0.2">
      <c r="A440" s="86">
        <v>1112</v>
      </c>
      <c r="B440" t="s">
        <v>65</v>
      </c>
    </row>
    <row r="441" spans="1:4" x14ac:dyDescent="0.2">
      <c r="A441" s="86">
        <v>1112</v>
      </c>
      <c r="B441" t="s">
        <v>66</v>
      </c>
    </row>
    <row r="442" spans="1:4" x14ac:dyDescent="0.2">
      <c r="A442" s="86">
        <v>1112</v>
      </c>
      <c r="B442" t="s">
        <v>67</v>
      </c>
    </row>
    <row r="443" spans="1:4" x14ac:dyDescent="0.2">
      <c r="A443" s="86">
        <v>1112</v>
      </c>
      <c r="B443" t="s">
        <v>68</v>
      </c>
    </row>
    <row r="444" spans="1:4" x14ac:dyDescent="0.2">
      <c r="A444" s="86">
        <v>1112</v>
      </c>
      <c r="B444" t="s">
        <v>69</v>
      </c>
    </row>
    <row r="445" spans="1:4" x14ac:dyDescent="0.2">
      <c r="A445" s="86">
        <v>1112</v>
      </c>
      <c r="B445" t="s">
        <v>70</v>
      </c>
    </row>
    <row r="446" spans="1:4" x14ac:dyDescent="0.2">
      <c r="A446" s="86">
        <v>1112</v>
      </c>
      <c r="B446" t="s">
        <v>71</v>
      </c>
    </row>
    <row r="447" spans="1:4" x14ac:dyDescent="0.2">
      <c r="A447" s="86">
        <v>1112</v>
      </c>
      <c r="B447" t="s">
        <v>72</v>
      </c>
    </row>
    <row r="448" spans="1:4" x14ac:dyDescent="0.2">
      <c r="A448" s="86">
        <v>1112</v>
      </c>
      <c r="B448" t="s">
        <v>73</v>
      </c>
    </row>
    <row r="449" spans="1:4" x14ac:dyDescent="0.2">
      <c r="A449" s="86">
        <v>1112</v>
      </c>
      <c r="B449" t="s">
        <v>74</v>
      </c>
    </row>
    <row r="450" spans="1:4" x14ac:dyDescent="0.2">
      <c r="A450" s="86">
        <v>1112</v>
      </c>
      <c r="B450" t="s">
        <v>75</v>
      </c>
    </row>
    <row r="451" spans="1:4" x14ac:dyDescent="0.2">
      <c r="A451" s="86">
        <v>1112</v>
      </c>
      <c r="B451" t="s">
        <v>76</v>
      </c>
    </row>
    <row r="452" spans="1:4" x14ac:dyDescent="0.2">
      <c r="A452" s="86">
        <v>1113</v>
      </c>
      <c r="B452" s="83">
        <v>43474</v>
      </c>
    </row>
    <row r="453" spans="1:4" x14ac:dyDescent="0.2">
      <c r="A453" s="86">
        <v>1113</v>
      </c>
      <c r="B453" s="83">
        <v>43505</v>
      </c>
      <c r="C453" s="84">
        <v>0.72499999999999998</v>
      </c>
      <c r="D453" s="84">
        <v>0.77916666666666667</v>
      </c>
    </row>
    <row r="454" spans="1:4" x14ac:dyDescent="0.2">
      <c r="A454" s="86">
        <v>1113</v>
      </c>
      <c r="B454" s="83">
        <v>43533</v>
      </c>
      <c r="C454" s="84">
        <v>0.33263888888888887</v>
      </c>
      <c r="D454" s="84">
        <v>0.73402777777777783</v>
      </c>
    </row>
    <row r="455" spans="1:4" x14ac:dyDescent="0.2">
      <c r="A455" s="86">
        <v>1113</v>
      </c>
      <c r="B455" s="83">
        <v>43564</v>
      </c>
      <c r="C455" s="84">
        <v>0.32916666666666666</v>
      </c>
      <c r="D455" s="84">
        <v>0.75486111111111109</v>
      </c>
    </row>
    <row r="456" spans="1:4" x14ac:dyDescent="0.2">
      <c r="A456" s="86">
        <v>1113</v>
      </c>
      <c r="B456" s="83">
        <v>43594</v>
      </c>
      <c r="C456" s="84">
        <v>0.33055555555555555</v>
      </c>
      <c r="D456" s="84">
        <v>0.73402777777777783</v>
      </c>
    </row>
    <row r="457" spans="1:4" x14ac:dyDescent="0.2">
      <c r="A457" s="86">
        <v>1113</v>
      </c>
      <c r="B457" s="83">
        <v>43625</v>
      </c>
    </row>
    <row r="458" spans="1:4" x14ac:dyDescent="0.2">
      <c r="A458" s="86">
        <v>1113</v>
      </c>
      <c r="B458" s="83">
        <v>43655</v>
      </c>
      <c r="C458" s="84">
        <v>0.32430555555555557</v>
      </c>
      <c r="D458" s="84">
        <v>0.73472222222222217</v>
      </c>
    </row>
    <row r="459" spans="1:4" x14ac:dyDescent="0.2">
      <c r="A459" s="86">
        <v>1113</v>
      </c>
      <c r="B459" s="83">
        <v>43686</v>
      </c>
      <c r="C459" s="84">
        <v>0.33263888888888887</v>
      </c>
      <c r="D459" s="84">
        <v>0.73055555555555562</v>
      </c>
    </row>
    <row r="460" spans="1:4" x14ac:dyDescent="0.2">
      <c r="A460" s="86">
        <v>1113</v>
      </c>
      <c r="B460" s="83">
        <v>43717</v>
      </c>
      <c r="C460" s="84">
        <v>0.52708333333333335</v>
      </c>
      <c r="D460" s="84">
        <v>0.73749999999999993</v>
      </c>
    </row>
    <row r="461" spans="1:4" x14ac:dyDescent="0.2">
      <c r="A461" s="86">
        <v>1113</v>
      </c>
      <c r="B461" s="83">
        <v>43747</v>
      </c>
      <c r="C461" s="84">
        <v>0.33402777777777781</v>
      </c>
      <c r="D461" s="84">
        <v>0.73541666666666661</v>
      </c>
    </row>
    <row r="462" spans="1:4" x14ac:dyDescent="0.2">
      <c r="A462" s="86">
        <v>1113</v>
      </c>
      <c r="B462" s="83">
        <v>43778</v>
      </c>
      <c r="C462" s="84">
        <v>0.32916666666666666</v>
      </c>
      <c r="D462" s="84">
        <v>0.75138888888888899</v>
      </c>
    </row>
    <row r="463" spans="1:4" x14ac:dyDescent="0.2">
      <c r="A463" s="86">
        <v>1113</v>
      </c>
      <c r="B463" s="83">
        <v>43808</v>
      </c>
      <c r="C463" s="84">
        <v>0.3354166666666667</v>
      </c>
      <c r="D463" s="84">
        <v>0.74097222222222225</v>
      </c>
    </row>
    <row r="464" spans="1:4" x14ac:dyDescent="0.2">
      <c r="A464" s="86">
        <v>1113</v>
      </c>
      <c r="B464" t="s">
        <v>59</v>
      </c>
    </row>
    <row r="465" spans="1:4" x14ac:dyDescent="0.2">
      <c r="A465" s="86">
        <v>1113</v>
      </c>
      <c r="B465" t="s">
        <v>60</v>
      </c>
      <c r="C465" s="84">
        <v>0.32708333333333334</v>
      </c>
      <c r="D465" s="84">
        <v>0.73263888888888884</v>
      </c>
    </row>
    <row r="466" spans="1:4" x14ac:dyDescent="0.2">
      <c r="A466" s="86">
        <v>1113</v>
      </c>
      <c r="B466" t="s">
        <v>61</v>
      </c>
      <c r="C466" s="84">
        <v>0.33055555555555555</v>
      </c>
      <c r="D466" s="84">
        <v>0.82500000000000007</v>
      </c>
    </row>
    <row r="467" spans="1:4" x14ac:dyDescent="0.2">
      <c r="A467" s="86">
        <v>1113</v>
      </c>
      <c r="B467" t="s">
        <v>62</v>
      </c>
      <c r="C467" s="84">
        <v>0.32569444444444445</v>
      </c>
      <c r="D467" s="84">
        <v>0.7319444444444444</v>
      </c>
    </row>
    <row r="468" spans="1:4" x14ac:dyDescent="0.2">
      <c r="A468" s="86">
        <v>1113</v>
      </c>
      <c r="B468" t="s">
        <v>63</v>
      </c>
      <c r="C468" s="84">
        <v>0.32847222222222222</v>
      </c>
      <c r="D468" s="84">
        <v>0.73819444444444438</v>
      </c>
    </row>
    <row r="469" spans="1:4" x14ac:dyDescent="0.2">
      <c r="A469" s="86">
        <v>1113</v>
      </c>
      <c r="B469" t="s">
        <v>64</v>
      </c>
      <c r="C469" s="84">
        <v>0.33263888888888887</v>
      </c>
    </row>
    <row r="470" spans="1:4" x14ac:dyDescent="0.2">
      <c r="A470" s="86">
        <v>1113</v>
      </c>
      <c r="B470" t="s">
        <v>65</v>
      </c>
    </row>
    <row r="471" spans="1:4" x14ac:dyDescent="0.2">
      <c r="A471" s="86">
        <v>1113</v>
      </c>
      <c r="B471" t="s">
        <v>66</v>
      </c>
    </row>
    <row r="472" spans="1:4" x14ac:dyDescent="0.2">
      <c r="A472" s="86">
        <v>1113</v>
      </c>
      <c r="B472" t="s">
        <v>67</v>
      </c>
    </row>
    <row r="473" spans="1:4" x14ac:dyDescent="0.2">
      <c r="A473" s="86">
        <v>1113</v>
      </c>
      <c r="B473" t="s">
        <v>68</v>
      </c>
    </row>
    <row r="474" spans="1:4" x14ac:dyDescent="0.2">
      <c r="A474" s="86">
        <v>1113</v>
      </c>
      <c r="B474" t="s">
        <v>69</v>
      </c>
    </row>
    <row r="475" spans="1:4" x14ac:dyDescent="0.2">
      <c r="A475" s="86">
        <v>1113</v>
      </c>
      <c r="B475" t="s">
        <v>70</v>
      </c>
    </row>
    <row r="476" spans="1:4" x14ac:dyDescent="0.2">
      <c r="A476" s="86">
        <v>1113</v>
      </c>
      <c r="B476" t="s">
        <v>71</v>
      </c>
    </row>
    <row r="477" spans="1:4" x14ac:dyDescent="0.2">
      <c r="A477" s="86">
        <v>1113</v>
      </c>
      <c r="B477" t="s">
        <v>72</v>
      </c>
    </row>
    <row r="478" spans="1:4" x14ac:dyDescent="0.2">
      <c r="A478" s="86">
        <v>1113</v>
      </c>
      <c r="B478" t="s">
        <v>73</v>
      </c>
    </row>
    <row r="479" spans="1:4" x14ac:dyDescent="0.2">
      <c r="A479" s="86">
        <v>1113</v>
      </c>
      <c r="B479" t="s">
        <v>74</v>
      </c>
    </row>
    <row r="480" spans="1:4" x14ac:dyDescent="0.2">
      <c r="A480" s="86">
        <v>1113</v>
      </c>
      <c r="B480" t="s">
        <v>75</v>
      </c>
    </row>
    <row r="481" spans="1:2" x14ac:dyDescent="0.2">
      <c r="A481" s="86">
        <v>1113</v>
      </c>
      <c r="B481" t="s">
        <v>76</v>
      </c>
    </row>
    <row r="482" spans="1:2" x14ac:dyDescent="0.2">
      <c r="A482" s="86">
        <v>1201</v>
      </c>
      <c r="B482" s="83">
        <v>43474</v>
      </c>
    </row>
    <row r="483" spans="1:2" x14ac:dyDescent="0.2">
      <c r="A483" s="86">
        <v>1201</v>
      </c>
      <c r="B483" s="83">
        <v>43505</v>
      </c>
    </row>
    <row r="484" spans="1:2" x14ac:dyDescent="0.2">
      <c r="A484" s="86">
        <v>1201</v>
      </c>
      <c r="B484" s="83">
        <v>43533</v>
      </c>
    </row>
    <row r="485" spans="1:2" x14ac:dyDescent="0.2">
      <c r="A485" s="86">
        <v>1201</v>
      </c>
      <c r="B485" s="83">
        <v>43564</v>
      </c>
    </row>
    <row r="486" spans="1:2" x14ac:dyDescent="0.2">
      <c r="A486" s="86">
        <v>1201</v>
      </c>
      <c r="B486" s="83">
        <v>43594</v>
      </c>
    </row>
    <row r="487" spans="1:2" x14ac:dyDescent="0.2">
      <c r="A487" s="86">
        <v>1201</v>
      </c>
      <c r="B487" s="83">
        <v>43625</v>
      </c>
    </row>
    <row r="488" spans="1:2" x14ac:dyDescent="0.2">
      <c r="A488" s="86">
        <v>1201</v>
      </c>
      <c r="B488" s="83">
        <v>43655</v>
      </c>
    </row>
    <row r="489" spans="1:2" x14ac:dyDescent="0.2">
      <c r="A489" s="86">
        <v>1201</v>
      </c>
      <c r="B489" s="83">
        <v>43686</v>
      </c>
    </row>
    <row r="490" spans="1:2" x14ac:dyDescent="0.2">
      <c r="A490" s="86">
        <v>1201</v>
      </c>
      <c r="B490" s="83">
        <v>43717</v>
      </c>
    </row>
    <row r="491" spans="1:2" x14ac:dyDescent="0.2">
      <c r="A491" s="86">
        <v>1201</v>
      </c>
      <c r="B491" s="83">
        <v>43747</v>
      </c>
    </row>
    <row r="492" spans="1:2" x14ac:dyDescent="0.2">
      <c r="A492" s="86">
        <v>1201</v>
      </c>
      <c r="B492" s="83">
        <v>43778</v>
      </c>
    </row>
    <row r="493" spans="1:2" x14ac:dyDescent="0.2">
      <c r="A493" s="86">
        <v>1201</v>
      </c>
      <c r="B493" s="83">
        <v>43808</v>
      </c>
    </row>
    <row r="494" spans="1:2" x14ac:dyDescent="0.2">
      <c r="A494" s="86">
        <v>1201</v>
      </c>
      <c r="B494" t="s">
        <v>59</v>
      </c>
    </row>
    <row r="495" spans="1:2" x14ac:dyDescent="0.2">
      <c r="A495" s="86">
        <v>1201</v>
      </c>
      <c r="B495" t="s">
        <v>60</v>
      </c>
    </row>
    <row r="496" spans="1:2" x14ac:dyDescent="0.2">
      <c r="A496" s="86">
        <v>1201</v>
      </c>
      <c r="B496" t="s">
        <v>61</v>
      </c>
    </row>
    <row r="497" spans="1:2" x14ac:dyDescent="0.2">
      <c r="A497" s="86">
        <v>1201</v>
      </c>
      <c r="B497" t="s">
        <v>62</v>
      </c>
    </row>
    <row r="498" spans="1:2" x14ac:dyDescent="0.2">
      <c r="A498" s="86">
        <v>1201</v>
      </c>
      <c r="B498" t="s">
        <v>63</v>
      </c>
    </row>
    <row r="499" spans="1:2" x14ac:dyDescent="0.2">
      <c r="A499" s="86">
        <v>1201</v>
      </c>
      <c r="B499" t="s">
        <v>64</v>
      </c>
    </row>
    <row r="500" spans="1:2" x14ac:dyDescent="0.2">
      <c r="A500" s="86">
        <v>1201</v>
      </c>
      <c r="B500" t="s">
        <v>65</v>
      </c>
    </row>
    <row r="501" spans="1:2" x14ac:dyDescent="0.2">
      <c r="A501" s="86">
        <v>1201</v>
      </c>
      <c r="B501" t="s">
        <v>66</v>
      </c>
    </row>
    <row r="502" spans="1:2" x14ac:dyDescent="0.2">
      <c r="A502" s="86">
        <v>1201</v>
      </c>
      <c r="B502" t="s">
        <v>67</v>
      </c>
    </row>
    <row r="503" spans="1:2" x14ac:dyDescent="0.2">
      <c r="A503" s="86">
        <v>1201</v>
      </c>
      <c r="B503" t="s">
        <v>68</v>
      </c>
    </row>
    <row r="504" spans="1:2" x14ac:dyDescent="0.2">
      <c r="A504" s="86">
        <v>1201</v>
      </c>
      <c r="B504" t="s">
        <v>69</v>
      </c>
    </row>
    <row r="505" spans="1:2" x14ac:dyDescent="0.2">
      <c r="A505" s="86">
        <v>1201</v>
      </c>
      <c r="B505" t="s">
        <v>70</v>
      </c>
    </row>
    <row r="506" spans="1:2" x14ac:dyDescent="0.2">
      <c r="A506" s="86">
        <v>1201</v>
      </c>
      <c r="B506" t="s">
        <v>71</v>
      </c>
    </row>
    <row r="507" spans="1:2" x14ac:dyDescent="0.2">
      <c r="A507" s="86">
        <v>1201</v>
      </c>
      <c r="B507" t="s">
        <v>72</v>
      </c>
    </row>
    <row r="508" spans="1:2" x14ac:dyDescent="0.2">
      <c r="A508" s="86">
        <v>1201</v>
      </c>
      <c r="B508" t="s">
        <v>73</v>
      </c>
    </row>
    <row r="509" spans="1:2" x14ac:dyDescent="0.2">
      <c r="A509" s="86">
        <v>1201</v>
      </c>
      <c r="B509" t="s">
        <v>74</v>
      </c>
    </row>
    <row r="510" spans="1:2" x14ac:dyDescent="0.2">
      <c r="A510" s="86">
        <v>1201</v>
      </c>
      <c r="B510" t="s">
        <v>75</v>
      </c>
    </row>
    <row r="511" spans="1:2" x14ac:dyDescent="0.2">
      <c r="A511" s="86">
        <v>1201</v>
      </c>
      <c r="B511" t="s">
        <v>76</v>
      </c>
    </row>
    <row r="512" spans="1:2" x14ac:dyDescent="0.2">
      <c r="A512" s="86">
        <v>1202</v>
      </c>
      <c r="B512" s="83">
        <v>43474</v>
      </c>
    </row>
    <row r="513" spans="1:3" x14ac:dyDescent="0.2">
      <c r="A513" s="86">
        <v>1202</v>
      </c>
      <c r="B513" s="83">
        <v>43505</v>
      </c>
    </row>
    <row r="514" spans="1:3" x14ac:dyDescent="0.2">
      <c r="A514" s="86">
        <v>1202</v>
      </c>
      <c r="B514" s="83">
        <v>43533</v>
      </c>
      <c r="C514" s="84">
        <v>0.34722222222222227</v>
      </c>
    </row>
    <row r="515" spans="1:3" x14ac:dyDescent="0.2">
      <c r="A515" s="86">
        <v>1202</v>
      </c>
      <c r="B515" s="83">
        <v>43564</v>
      </c>
      <c r="C515" s="84">
        <v>0.35486111111111113</v>
      </c>
    </row>
    <row r="516" spans="1:3" x14ac:dyDescent="0.2">
      <c r="A516" s="86">
        <v>1202</v>
      </c>
      <c r="B516" s="83">
        <v>43594</v>
      </c>
    </row>
    <row r="517" spans="1:3" x14ac:dyDescent="0.2">
      <c r="A517" s="86">
        <v>1202</v>
      </c>
      <c r="B517" s="83">
        <v>43625</v>
      </c>
      <c r="C517" s="84">
        <v>0.42986111111111108</v>
      </c>
    </row>
    <row r="518" spans="1:3" x14ac:dyDescent="0.2">
      <c r="A518" s="86">
        <v>1202</v>
      </c>
      <c r="B518" s="83">
        <v>43655</v>
      </c>
      <c r="C518" s="84">
        <v>0.37916666666666665</v>
      </c>
    </row>
    <row r="519" spans="1:3" x14ac:dyDescent="0.2">
      <c r="A519" s="86">
        <v>1202</v>
      </c>
      <c r="B519" s="83">
        <v>43686</v>
      </c>
    </row>
    <row r="520" spans="1:3" x14ac:dyDescent="0.2">
      <c r="A520" s="86">
        <v>1202</v>
      </c>
      <c r="B520" s="83">
        <v>43717</v>
      </c>
      <c r="C520" s="84">
        <v>0.44027777777777777</v>
      </c>
    </row>
    <row r="521" spans="1:3" x14ac:dyDescent="0.2">
      <c r="A521" s="86">
        <v>1202</v>
      </c>
      <c r="B521" s="83">
        <v>43747</v>
      </c>
    </row>
    <row r="522" spans="1:3" x14ac:dyDescent="0.2">
      <c r="A522" s="86">
        <v>1202</v>
      </c>
      <c r="B522" s="83">
        <v>43778</v>
      </c>
    </row>
    <row r="523" spans="1:3" x14ac:dyDescent="0.2">
      <c r="A523" s="86">
        <v>1202</v>
      </c>
      <c r="B523" s="83">
        <v>43808</v>
      </c>
      <c r="C523" s="84">
        <v>0.43541666666666662</v>
      </c>
    </row>
    <row r="524" spans="1:3" x14ac:dyDescent="0.2">
      <c r="A524" s="86">
        <v>1202</v>
      </c>
      <c r="B524" t="s">
        <v>59</v>
      </c>
    </row>
    <row r="525" spans="1:3" x14ac:dyDescent="0.2">
      <c r="A525" s="86">
        <v>1202</v>
      </c>
      <c r="B525" t="s">
        <v>60</v>
      </c>
    </row>
    <row r="526" spans="1:3" x14ac:dyDescent="0.2">
      <c r="A526" s="86">
        <v>1202</v>
      </c>
      <c r="B526" t="s">
        <v>61</v>
      </c>
      <c r="C526" s="84">
        <v>0.45624999999999999</v>
      </c>
    </row>
    <row r="527" spans="1:3" x14ac:dyDescent="0.2">
      <c r="A527" s="86">
        <v>1202</v>
      </c>
      <c r="B527" t="s">
        <v>62</v>
      </c>
    </row>
    <row r="528" spans="1:3" x14ac:dyDescent="0.2">
      <c r="A528" s="86">
        <v>1202</v>
      </c>
      <c r="B528" t="s">
        <v>63</v>
      </c>
    </row>
    <row r="529" spans="1:2" x14ac:dyDescent="0.2">
      <c r="A529" s="86">
        <v>1202</v>
      </c>
      <c r="B529" t="s">
        <v>64</v>
      </c>
    </row>
    <row r="530" spans="1:2" x14ac:dyDescent="0.2">
      <c r="A530" s="86">
        <v>1202</v>
      </c>
      <c r="B530" t="s">
        <v>65</v>
      </c>
    </row>
    <row r="531" spans="1:2" x14ac:dyDescent="0.2">
      <c r="A531" s="86">
        <v>1202</v>
      </c>
      <c r="B531" t="s">
        <v>66</v>
      </c>
    </row>
    <row r="532" spans="1:2" x14ac:dyDescent="0.2">
      <c r="A532" s="86">
        <v>1202</v>
      </c>
      <c r="B532" t="s">
        <v>67</v>
      </c>
    </row>
    <row r="533" spans="1:2" x14ac:dyDescent="0.2">
      <c r="A533" s="86">
        <v>1202</v>
      </c>
      <c r="B533" t="s">
        <v>68</v>
      </c>
    </row>
    <row r="534" spans="1:2" x14ac:dyDescent="0.2">
      <c r="A534" s="86">
        <v>1202</v>
      </c>
      <c r="B534" t="s">
        <v>69</v>
      </c>
    </row>
    <row r="535" spans="1:2" x14ac:dyDescent="0.2">
      <c r="A535" s="86">
        <v>1202</v>
      </c>
      <c r="B535" t="s">
        <v>70</v>
      </c>
    </row>
    <row r="536" spans="1:2" x14ac:dyDescent="0.2">
      <c r="A536" s="86">
        <v>1202</v>
      </c>
      <c r="B536" t="s">
        <v>71</v>
      </c>
    </row>
    <row r="537" spans="1:2" x14ac:dyDescent="0.2">
      <c r="A537" s="86">
        <v>1202</v>
      </c>
      <c r="B537" t="s">
        <v>72</v>
      </c>
    </row>
    <row r="538" spans="1:2" x14ac:dyDescent="0.2">
      <c r="A538" s="86">
        <v>1202</v>
      </c>
      <c r="B538" t="s">
        <v>73</v>
      </c>
    </row>
    <row r="539" spans="1:2" x14ac:dyDescent="0.2">
      <c r="A539" s="86">
        <v>1202</v>
      </c>
      <c r="B539" t="s">
        <v>74</v>
      </c>
    </row>
    <row r="540" spans="1:2" x14ac:dyDescent="0.2">
      <c r="A540" s="86">
        <v>1202</v>
      </c>
      <c r="B540" t="s">
        <v>75</v>
      </c>
    </row>
    <row r="541" spans="1:2" x14ac:dyDescent="0.2">
      <c r="A541" s="86">
        <v>1202</v>
      </c>
      <c r="B541" t="s">
        <v>76</v>
      </c>
    </row>
    <row r="542" spans="1:2" x14ac:dyDescent="0.2">
      <c r="A542" s="86">
        <v>1203</v>
      </c>
      <c r="B542" s="83">
        <v>43474</v>
      </c>
    </row>
    <row r="543" spans="1:2" x14ac:dyDescent="0.2">
      <c r="A543" s="86">
        <v>1203</v>
      </c>
      <c r="B543" s="83">
        <v>43505</v>
      </c>
    </row>
    <row r="544" spans="1:2" x14ac:dyDescent="0.2">
      <c r="A544" s="86">
        <v>1203</v>
      </c>
      <c r="B544" s="83">
        <v>43533</v>
      </c>
    </row>
    <row r="545" spans="1:3" x14ac:dyDescent="0.2">
      <c r="A545" s="86">
        <v>1203</v>
      </c>
      <c r="B545" s="83">
        <v>43564</v>
      </c>
      <c r="C545" s="84">
        <v>0.42083333333333334</v>
      </c>
    </row>
    <row r="546" spans="1:3" x14ac:dyDescent="0.2">
      <c r="A546" s="86">
        <v>1203</v>
      </c>
      <c r="B546" s="83">
        <v>43594</v>
      </c>
      <c r="C546" s="84">
        <v>0.43124999999999997</v>
      </c>
    </row>
    <row r="547" spans="1:3" x14ac:dyDescent="0.2">
      <c r="A547" s="86">
        <v>1203</v>
      </c>
      <c r="B547" s="83">
        <v>43625</v>
      </c>
    </row>
    <row r="548" spans="1:3" x14ac:dyDescent="0.2">
      <c r="A548" s="86">
        <v>1203</v>
      </c>
      <c r="B548" s="83">
        <v>43655</v>
      </c>
      <c r="C548" s="84">
        <v>0.50902777777777775</v>
      </c>
    </row>
    <row r="549" spans="1:3" x14ac:dyDescent="0.2">
      <c r="A549" s="86">
        <v>1203</v>
      </c>
      <c r="B549" s="83">
        <v>43686</v>
      </c>
      <c r="C549" s="84">
        <v>0.3430555555555555</v>
      </c>
    </row>
    <row r="550" spans="1:3" x14ac:dyDescent="0.2">
      <c r="A550" s="86">
        <v>1203</v>
      </c>
      <c r="B550" s="83">
        <v>43717</v>
      </c>
    </row>
    <row r="551" spans="1:3" x14ac:dyDescent="0.2">
      <c r="A551" s="86">
        <v>1203</v>
      </c>
      <c r="B551" s="83">
        <v>43747</v>
      </c>
      <c r="C551" s="84">
        <v>0.72499999999999998</v>
      </c>
    </row>
    <row r="552" spans="1:3" x14ac:dyDescent="0.2">
      <c r="A552" s="86">
        <v>1203</v>
      </c>
      <c r="B552" s="83">
        <v>43778</v>
      </c>
      <c r="C552" s="84">
        <v>0.4513888888888889</v>
      </c>
    </row>
    <row r="553" spans="1:3" x14ac:dyDescent="0.2">
      <c r="A553" s="86">
        <v>1203</v>
      </c>
      <c r="B553" s="83">
        <v>43808</v>
      </c>
    </row>
    <row r="554" spans="1:3" x14ac:dyDescent="0.2">
      <c r="A554" s="86">
        <v>1203</v>
      </c>
      <c r="B554" t="s">
        <v>59</v>
      </c>
      <c r="C554" s="84">
        <v>0.46875</v>
      </c>
    </row>
    <row r="555" spans="1:3" x14ac:dyDescent="0.2">
      <c r="A555" s="86">
        <v>1203</v>
      </c>
      <c r="B555" t="s">
        <v>60</v>
      </c>
      <c r="C555" s="84">
        <v>0.45</v>
      </c>
    </row>
    <row r="556" spans="1:3" x14ac:dyDescent="0.2">
      <c r="A556" s="86">
        <v>1203</v>
      </c>
      <c r="B556" t="s">
        <v>61</v>
      </c>
    </row>
    <row r="557" spans="1:3" x14ac:dyDescent="0.2">
      <c r="A557" s="86">
        <v>1203</v>
      </c>
      <c r="B557" t="s">
        <v>62</v>
      </c>
      <c r="C557" s="84">
        <v>0.45347222222222222</v>
      </c>
    </row>
    <row r="558" spans="1:3" x14ac:dyDescent="0.2">
      <c r="A558" s="86">
        <v>1203</v>
      </c>
      <c r="B558" t="s">
        <v>63</v>
      </c>
      <c r="C558" s="84">
        <v>0.42430555555555555</v>
      </c>
    </row>
    <row r="559" spans="1:3" x14ac:dyDescent="0.2">
      <c r="A559" s="86">
        <v>1203</v>
      </c>
      <c r="B559" t="s">
        <v>64</v>
      </c>
    </row>
    <row r="560" spans="1:3" x14ac:dyDescent="0.2">
      <c r="A560" s="86">
        <v>1203</v>
      </c>
      <c r="B560" t="s">
        <v>65</v>
      </c>
    </row>
    <row r="561" spans="1:3" x14ac:dyDescent="0.2">
      <c r="A561" s="86">
        <v>1203</v>
      </c>
      <c r="B561" t="s">
        <v>66</v>
      </c>
    </row>
    <row r="562" spans="1:3" x14ac:dyDescent="0.2">
      <c r="A562" s="86">
        <v>1203</v>
      </c>
      <c r="B562" t="s">
        <v>67</v>
      </c>
    </row>
    <row r="563" spans="1:3" x14ac:dyDescent="0.2">
      <c r="A563" s="86">
        <v>1203</v>
      </c>
      <c r="B563" t="s">
        <v>68</v>
      </c>
    </row>
    <row r="564" spans="1:3" x14ac:dyDescent="0.2">
      <c r="A564" s="86">
        <v>1203</v>
      </c>
      <c r="B564" t="s">
        <v>69</v>
      </c>
    </row>
    <row r="565" spans="1:3" x14ac:dyDescent="0.2">
      <c r="A565" s="86">
        <v>1203</v>
      </c>
      <c r="B565" t="s">
        <v>70</v>
      </c>
    </row>
    <row r="566" spans="1:3" x14ac:dyDescent="0.2">
      <c r="A566" s="86">
        <v>1203</v>
      </c>
      <c r="B566" t="s">
        <v>71</v>
      </c>
    </row>
    <row r="567" spans="1:3" x14ac:dyDescent="0.2">
      <c r="A567" s="86">
        <v>1203</v>
      </c>
      <c r="B567" t="s">
        <v>72</v>
      </c>
    </row>
    <row r="568" spans="1:3" x14ac:dyDescent="0.2">
      <c r="A568" s="86">
        <v>1203</v>
      </c>
      <c r="B568" t="s">
        <v>73</v>
      </c>
    </row>
    <row r="569" spans="1:3" x14ac:dyDescent="0.2">
      <c r="A569" s="86">
        <v>1203</v>
      </c>
      <c r="B569" t="s">
        <v>74</v>
      </c>
    </row>
    <row r="570" spans="1:3" x14ac:dyDescent="0.2">
      <c r="A570" s="86">
        <v>1203</v>
      </c>
      <c r="B570" t="s">
        <v>75</v>
      </c>
    </row>
    <row r="571" spans="1:3" x14ac:dyDescent="0.2">
      <c r="A571" s="86">
        <v>1203</v>
      </c>
      <c r="B571" t="s">
        <v>76</v>
      </c>
    </row>
    <row r="572" spans="1:3" x14ac:dyDescent="0.2">
      <c r="A572" s="86">
        <v>1204</v>
      </c>
      <c r="B572" s="83">
        <v>43474</v>
      </c>
    </row>
    <row r="573" spans="1:3" x14ac:dyDescent="0.2">
      <c r="A573" s="86">
        <v>1204</v>
      </c>
      <c r="B573" s="83">
        <v>43505</v>
      </c>
      <c r="C573" s="84">
        <v>0.41736111111111113</v>
      </c>
    </row>
    <row r="574" spans="1:3" x14ac:dyDescent="0.2">
      <c r="A574" s="86">
        <v>1204</v>
      </c>
      <c r="B574" s="83">
        <v>43533</v>
      </c>
      <c r="C574" s="84">
        <v>0.3833333333333333</v>
      </c>
    </row>
    <row r="575" spans="1:3" x14ac:dyDescent="0.2">
      <c r="A575" s="86">
        <v>1204</v>
      </c>
      <c r="B575" s="83">
        <v>43564</v>
      </c>
    </row>
    <row r="576" spans="1:3" x14ac:dyDescent="0.2">
      <c r="A576" s="86">
        <v>1204</v>
      </c>
      <c r="B576" s="83">
        <v>43594</v>
      </c>
      <c r="C576" s="84">
        <v>0.42222222222222222</v>
      </c>
    </row>
    <row r="577" spans="1:3" x14ac:dyDescent="0.2">
      <c r="A577" s="86">
        <v>1204</v>
      </c>
      <c r="B577" s="83">
        <v>43625</v>
      </c>
      <c r="C577" s="84">
        <v>0.4458333333333333</v>
      </c>
    </row>
    <row r="578" spans="1:3" x14ac:dyDescent="0.2">
      <c r="A578" s="86">
        <v>1204</v>
      </c>
      <c r="B578" s="83">
        <v>43655</v>
      </c>
    </row>
    <row r="579" spans="1:3" x14ac:dyDescent="0.2">
      <c r="A579" s="86">
        <v>1204</v>
      </c>
      <c r="B579" s="83">
        <v>43686</v>
      </c>
      <c r="C579" s="84">
        <v>0.34097222222222223</v>
      </c>
    </row>
    <row r="580" spans="1:3" x14ac:dyDescent="0.2">
      <c r="A580" s="86">
        <v>1204</v>
      </c>
      <c r="B580" s="83">
        <v>43717</v>
      </c>
      <c r="C580" s="84">
        <v>0.4465277777777778</v>
      </c>
    </row>
    <row r="581" spans="1:3" x14ac:dyDescent="0.2">
      <c r="A581" s="86">
        <v>1204</v>
      </c>
      <c r="B581" s="83">
        <v>43747</v>
      </c>
    </row>
    <row r="582" spans="1:3" x14ac:dyDescent="0.2">
      <c r="A582" s="86">
        <v>1204</v>
      </c>
      <c r="B582" s="83">
        <v>43778</v>
      </c>
      <c r="C582" s="84">
        <v>0.4513888888888889</v>
      </c>
    </row>
    <row r="583" spans="1:3" x14ac:dyDescent="0.2">
      <c r="A583" s="86">
        <v>1204</v>
      </c>
      <c r="B583" s="83">
        <v>43808</v>
      </c>
      <c r="C583" s="84">
        <v>0.4375</v>
      </c>
    </row>
    <row r="584" spans="1:3" x14ac:dyDescent="0.2">
      <c r="A584" s="86">
        <v>1204</v>
      </c>
      <c r="B584" t="s">
        <v>59</v>
      </c>
    </row>
    <row r="585" spans="1:3" x14ac:dyDescent="0.2">
      <c r="A585" s="86">
        <v>1204</v>
      </c>
      <c r="B585" t="s">
        <v>60</v>
      </c>
      <c r="C585" s="84">
        <v>0.44305555555555554</v>
      </c>
    </row>
    <row r="586" spans="1:3" x14ac:dyDescent="0.2">
      <c r="A586" s="86">
        <v>1204</v>
      </c>
      <c r="B586" t="s">
        <v>61</v>
      </c>
      <c r="C586" s="84">
        <v>0.4291666666666667</v>
      </c>
    </row>
    <row r="587" spans="1:3" x14ac:dyDescent="0.2">
      <c r="A587" s="86">
        <v>1204</v>
      </c>
      <c r="B587" t="s">
        <v>62</v>
      </c>
    </row>
    <row r="588" spans="1:3" x14ac:dyDescent="0.2">
      <c r="A588" s="86">
        <v>1204</v>
      </c>
      <c r="B588" t="s">
        <v>63</v>
      </c>
      <c r="C588" s="84">
        <v>0.42430555555555555</v>
      </c>
    </row>
    <row r="589" spans="1:3" x14ac:dyDescent="0.2">
      <c r="A589" s="86">
        <v>1204</v>
      </c>
      <c r="B589" t="s">
        <v>64</v>
      </c>
    </row>
    <row r="590" spans="1:3" x14ac:dyDescent="0.2">
      <c r="A590" s="86">
        <v>1204</v>
      </c>
      <c r="B590" t="s">
        <v>65</v>
      </c>
    </row>
    <row r="591" spans="1:3" x14ac:dyDescent="0.2">
      <c r="A591" s="86">
        <v>1204</v>
      </c>
      <c r="B591" t="s">
        <v>66</v>
      </c>
    </row>
    <row r="592" spans="1:3" x14ac:dyDescent="0.2">
      <c r="A592" s="86">
        <v>1204</v>
      </c>
      <c r="B592" t="s">
        <v>67</v>
      </c>
    </row>
    <row r="593" spans="1:3" x14ac:dyDescent="0.2">
      <c r="A593" s="86">
        <v>1204</v>
      </c>
      <c r="B593" t="s">
        <v>68</v>
      </c>
    </row>
    <row r="594" spans="1:3" x14ac:dyDescent="0.2">
      <c r="A594" s="86">
        <v>1204</v>
      </c>
      <c r="B594" t="s">
        <v>69</v>
      </c>
    </row>
    <row r="595" spans="1:3" x14ac:dyDescent="0.2">
      <c r="A595" s="86">
        <v>1204</v>
      </c>
      <c r="B595" t="s">
        <v>70</v>
      </c>
    </row>
    <row r="596" spans="1:3" x14ac:dyDescent="0.2">
      <c r="A596" s="86">
        <v>1204</v>
      </c>
      <c r="B596" t="s">
        <v>71</v>
      </c>
    </row>
    <row r="597" spans="1:3" x14ac:dyDescent="0.2">
      <c r="A597" s="86">
        <v>1204</v>
      </c>
      <c r="B597" t="s">
        <v>72</v>
      </c>
    </row>
    <row r="598" spans="1:3" x14ac:dyDescent="0.2">
      <c r="A598" s="86">
        <v>1204</v>
      </c>
      <c r="B598" t="s">
        <v>73</v>
      </c>
    </row>
    <row r="599" spans="1:3" x14ac:dyDescent="0.2">
      <c r="A599" s="86">
        <v>1204</v>
      </c>
      <c r="B599" t="s">
        <v>74</v>
      </c>
    </row>
    <row r="600" spans="1:3" x14ac:dyDescent="0.2">
      <c r="A600" s="86">
        <v>1204</v>
      </c>
      <c r="B600" t="s">
        <v>75</v>
      </c>
    </row>
    <row r="601" spans="1:3" x14ac:dyDescent="0.2">
      <c r="A601" s="86">
        <v>1204</v>
      </c>
      <c r="B601" t="s">
        <v>76</v>
      </c>
    </row>
    <row r="602" spans="1:3" x14ac:dyDescent="0.2">
      <c r="A602" s="86">
        <v>1205</v>
      </c>
      <c r="B602" s="83">
        <v>43474</v>
      </c>
      <c r="C602" s="84">
        <v>0.35833333333333334</v>
      </c>
    </row>
    <row r="603" spans="1:3" x14ac:dyDescent="0.2">
      <c r="A603" s="86">
        <v>1205</v>
      </c>
      <c r="B603" s="83">
        <v>43505</v>
      </c>
    </row>
    <row r="604" spans="1:3" x14ac:dyDescent="0.2">
      <c r="A604" s="86">
        <v>1205</v>
      </c>
      <c r="B604" s="83">
        <v>43533</v>
      </c>
      <c r="C604" s="84">
        <v>0.34722222222222227</v>
      </c>
    </row>
    <row r="605" spans="1:3" x14ac:dyDescent="0.2">
      <c r="A605" s="86">
        <v>1205</v>
      </c>
      <c r="B605" s="83">
        <v>43564</v>
      </c>
      <c r="C605" s="84">
        <v>0.43194444444444446</v>
      </c>
    </row>
    <row r="606" spans="1:3" x14ac:dyDescent="0.2">
      <c r="A606" s="86">
        <v>1205</v>
      </c>
      <c r="B606" s="83">
        <v>43594</v>
      </c>
    </row>
    <row r="607" spans="1:3" x14ac:dyDescent="0.2">
      <c r="A607" s="86">
        <v>1205</v>
      </c>
      <c r="B607" s="83">
        <v>43625</v>
      </c>
      <c r="C607" s="84">
        <v>0.42986111111111108</v>
      </c>
    </row>
    <row r="608" spans="1:3" x14ac:dyDescent="0.2">
      <c r="A608" s="86">
        <v>1205</v>
      </c>
      <c r="B608" s="83">
        <v>43655</v>
      </c>
      <c r="C608" s="84">
        <v>0.45555555555555555</v>
      </c>
    </row>
    <row r="609" spans="1:3" x14ac:dyDescent="0.2">
      <c r="A609" s="86">
        <v>1205</v>
      </c>
      <c r="B609" s="83">
        <v>43686</v>
      </c>
    </row>
    <row r="610" spans="1:3" x14ac:dyDescent="0.2">
      <c r="A610" s="86">
        <v>1205</v>
      </c>
      <c r="B610" s="83">
        <v>43717</v>
      </c>
      <c r="C610" s="84">
        <v>0.44027777777777777</v>
      </c>
    </row>
    <row r="611" spans="1:3" x14ac:dyDescent="0.2">
      <c r="A611" s="86">
        <v>1205</v>
      </c>
      <c r="B611" s="83">
        <v>43747</v>
      </c>
      <c r="C611" s="84">
        <v>0.42222222222222222</v>
      </c>
    </row>
    <row r="612" spans="1:3" x14ac:dyDescent="0.2">
      <c r="A612" s="86">
        <v>1205</v>
      </c>
      <c r="B612" s="83">
        <v>43778</v>
      </c>
    </row>
    <row r="613" spans="1:3" x14ac:dyDescent="0.2">
      <c r="A613" s="86">
        <v>1205</v>
      </c>
      <c r="B613" s="83">
        <v>43808</v>
      </c>
      <c r="C613" s="84">
        <v>0.43541666666666662</v>
      </c>
    </row>
    <row r="614" spans="1:3" x14ac:dyDescent="0.2">
      <c r="A614" s="86">
        <v>1205</v>
      </c>
      <c r="B614" t="s">
        <v>59</v>
      </c>
    </row>
    <row r="615" spans="1:3" x14ac:dyDescent="0.2">
      <c r="A615" s="86">
        <v>1205</v>
      </c>
      <c r="B615" t="s">
        <v>60</v>
      </c>
    </row>
    <row r="616" spans="1:3" x14ac:dyDescent="0.2">
      <c r="A616" s="86">
        <v>1205</v>
      </c>
      <c r="B616" t="s">
        <v>61</v>
      </c>
      <c r="C616" s="84">
        <v>0.40277777777777773</v>
      </c>
    </row>
    <row r="617" spans="1:3" x14ac:dyDescent="0.2">
      <c r="A617" s="86">
        <v>1205</v>
      </c>
      <c r="B617" t="s">
        <v>62</v>
      </c>
      <c r="C617" s="84">
        <v>0.41388888888888892</v>
      </c>
    </row>
    <row r="618" spans="1:3" x14ac:dyDescent="0.2">
      <c r="A618" s="86">
        <v>1205</v>
      </c>
      <c r="B618" t="s">
        <v>63</v>
      </c>
    </row>
    <row r="619" spans="1:3" x14ac:dyDescent="0.2">
      <c r="A619" s="86">
        <v>1205</v>
      </c>
      <c r="B619" t="s">
        <v>64</v>
      </c>
    </row>
    <row r="620" spans="1:3" x14ac:dyDescent="0.2">
      <c r="A620" s="86">
        <v>1205</v>
      </c>
      <c r="B620" t="s">
        <v>65</v>
      </c>
    </row>
    <row r="621" spans="1:3" x14ac:dyDescent="0.2">
      <c r="A621" s="86">
        <v>1205</v>
      </c>
      <c r="B621" t="s">
        <v>66</v>
      </c>
    </row>
    <row r="622" spans="1:3" x14ac:dyDescent="0.2">
      <c r="A622" s="86">
        <v>1205</v>
      </c>
      <c r="B622" t="s">
        <v>67</v>
      </c>
    </row>
    <row r="623" spans="1:3" x14ac:dyDescent="0.2">
      <c r="A623" s="86">
        <v>1205</v>
      </c>
      <c r="B623" t="s">
        <v>68</v>
      </c>
    </row>
    <row r="624" spans="1:3" x14ac:dyDescent="0.2">
      <c r="A624" s="86">
        <v>1205</v>
      </c>
      <c r="B624" t="s">
        <v>69</v>
      </c>
    </row>
    <row r="625" spans="1:4" x14ac:dyDescent="0.2">
      <c r="A625" s="86">
        <v>1205</v>
      </c>
      <c r="B625" t="s">
        <v>70</v>
      </c>
    </row>
    <row r="626" spans="1:4" x14ac:dyDescent="0.2">
      <c r="A626" s="86">
        <v>1205</v>
      </c>
      <c r="B626" t="s">
        <v>71</v>
      </c>
    </row>
    <row r="627" spans="1:4" x14ac:dyDescent="0.2">
      <c r="A627" s="86">
        <v>1205</v>
      </c>
      <c r="B627" t="s">
        <v>72</v>
      </c>
    </row>
    <row r="628" spans="1:4" x14ac:dyDescent="0.2">
      <c r="A628" s="86">
        <v>1205</v>
      </c>
      <c r="B628" t="s">
        <v>73</v>
      </c>
    </row>
    <row r="629" spans="1:4" x14ac:dyDescent="0.2">
      <c r="A629" s="86">
        <v>1205</v>
      </c>
      <c r="B629" t="s">
        <v>74</v>
      </c>
    </row>
    <row r="630" spans="1:4" x14ac:dyDescent="0.2">
      <c r="A630" s="86">
        <v>1205</v>
      </c>
      <c r="B630" t="s">
        <v>75</v>
      </c>
    </row>
    <row r="631" spans="1:4" x14ac:dyDescent="0.2">
      <c r="A631" s="86">
        <v>1205</v>
      </c>
      <c r="B631" t="s">
        <v>76</v>
      </c>
    </row>
    <row r="632" spans="1:4" x14ac:dyDescent="0.2">
      <c r="A632" s="86">
        <v>1206</v>
      </c>
      <c r="B632" s="83">
        <v>43474</v>
      </c>
    </row>
    <row r="633" spans="1:4" x14ac:dyDescent="0.2">
      <c r="A633" s="86">
        <v>1206</v>
      </c>
      <c r="B633" s="83">
        <v>43505</v>
      </c>
      <c r="C633" s="84">
        <v>0.41736111111111113</v>
      </c>
    </row>
    <row r="634" spans="1:4" x14ac:dyDescent="0.2">
      <c r="A634" s="86">
        <v>1206</v>
      </c>
      <c r="B634" s="83">
        <v>43533</v>
      </c>
      <c r="C634" s="84">
        <v>0.3833333333333333</v>
      </c>
    </row>
    <row r="635" spans="1:4" x14ac:dyDescent="0.2">
      <c r="A635" s="86">
        <v>1206</v>
      </c>
      <c r="B635" s="83">
        <v>43564</v>
      </c>
    </row>
    <row r="636" spans="1:4" x14ac:dyDescent="0.2">
      <c r="A636" s="86">
        <v>1206</v>
      </c>
      <c r="B636" s="83">
        <v>43594</v>
      </c>
      <c r="C636" s="84">
        <v>0.42222222222222222</v>
      </c>
      <c r="D636" s="84">
        <v>0.43194444444444446</v>
      </c>
    </row>
    <row r="637" spans="1:4" x14ac:dyDescent="0.2">
      <c r="A637" s="86">
        <v>1206</v>
      </c>
      <c r="B637" s="83">
        <v>43625</v>
      </c>
      <c r="C637" s="84">
        <v>0.4458333333333333</v>
      </c>
    </row>
    <row r="638" spans="1:4" x14ac:dyDescent="0.2">
      <c r="A638" s="86">
        <v>1206</v>
      </c>
      <c r="B638" s="83">
        <v>43655</v>
      </c>
    </row>
    <row r="639" spans="1:4" x14ac:dyDescent="0.2">
      <c r="A639" s="86">
        <v>1206</v>
      </c>
      <c r="B639" s="83">
        <v>43686</v>
      </c>
      <c r="C639" s="84">
        <v>0.34097222222222223</v>
      </c>
    </row>
    <row r="640" spans="1:4" x14ac:dyDescent="0.2">
      <c r="A640" s="86">
        <v>1206</v>
      </c>
      <c r="B640" s="83">
        <v>43717</v>
      </c>
      <c r="C640" s="84">
        <v>0.4465277777777778</v>
      </c>
    </row>
    <row r="641" spans="1:4" x14ac:dyDescent="0.2">
      <c r="A641" s="86">
        <v>1206</v>
      </c>
      <c r="B641" s="83">
        <v>43747</v>
      </c>
    </row>
    <row r="642" spans="1:4" x14ac:dyDescent="0.2">
      <c r="A642" s="86">
        <v>1206</v>
      </c>
      <c r="B642" s="83">
        <v>43778</v>
      </c>
      <c r="C642" s="84">
        <v>0.4513888888888889</v>
      </c>
      <c r="D642" s="84">
        <v>0.4548611111111111</v>
      </c>
    </row>
    <row r="643" spans="1:4" x14ac:dyDescent="0.2">
      <c r="A643" s="86">
        <v>1206</v>
      </c>
      <c r="B643" s="83">
        <v>43808</v>
      </c>
    </row>
    <row r="644" spans="1:4" x14ac:dyDescent="0.2">
      <c r="A644" s="86">
        <v>1206</v>
      </c>
      <c r="B644" t="s">
        <v>59</v>
      </c>
    </row>
    <row r="645" spans="1:4" x14ac:dyDescent="0.2">
      <c r="A645" s="86">
        <v>1206</v>
      </c>
      <c r="B645" t="s">
        <v>60</v>
      </c>
      <c r="C645" s="84">
        <v>0.44166666666666665</v>
      </c>
    </row>
    <row r="646" spans="1:4" x14ac:dyDescent="0.2">
      <c r="A646" s="86">
        <v>1206</v>
      </c>
      <c r="B646" t="s">
        <v>61</v>
      </c>
      <c r="C646" s="84">
        <v>0.4291666666666667</v>
      </c>
    </row>
    <row r="647" spans="1:4" x14ac:dyDescent="0.2">
      <c r="A647" s="86">
        <v>1206</v>
      </c>
      <c r="B647" t="s">
        <v>62</v>
      </c>
    </row>
    <row r="648" spans="1:4" x14ac:dyDescent="0.2">
      <c r="A648" s="86">
        <v>1206</v>
      </c>
      <c r="B648" t="s">
        <v>63</v>
      </c>
      <c r="C648" s="84">
        <v>0.42430555555555555</v>
      </c>
    </row>
    <row r="649" spans="1:4" x14ac:dyDescent="0.2">
      <c r="A649" s="86">
        <v>1206</v>
      </c>
      <c r="B649" t="s">
        <v>64</v>
      </c>
    </row>
    <row r="650" spans="1:4" x14ac:dyDescent="0.2">
      <c r="A650" s="86">
        <v>1206</v>
      </c>
      <c r="B650" t="s">
        <v>65</v>
      </c>
    </row>
    <row r="651" spans="1:4" x14ac:dyDescent="0.2">
      <c r="A651" s="86">
        <v>1206</v>
      </c>
      <c r="B651" t="s">
        <v>66</v>
      </c>
    </row>
    <row r="652" spans="1:4" x14ac:dyDescent="0.2">
      <c r="A652" s="86">
        <v>1206</v>
      </c>
      <c r="B652" t="s">
        <v>67</v>
      </c>
    </row>
    <row r="653" spans="1:4" x14ac:dyDescent="0.2">
      <c r="A653" s="86">
        <v>1206</v>
      </c>
      <c r="B653" t="s">
        <v>68</v>
      </c>
    </row>
    <row r="654" spans="1:4" x14ac:dyDescent="0.2">
      <c r="A654" s="86">
        <v>1206</v>
      </c>
      <c r="B654" t="s">
        <v>69</v>
      </c>
    </row>
    <row r="655" spans="1:4" x14ac:dyDescent="0.2">
      <c r="A655" s="86">
        <v>1206</v>
      </c>
      <c r="B655" t="s">
        <v>70</v>
      </c>
    </row>
    <row r="656" spans="1:4" x14ac:dyDescent="0.2">
      <c r="A656" s="86">
        <v>1206</v>
      </c>
      <c r="B656" t="s">
        <v>71</v>
      </c>
    </row>
    <row r="657" spans="1:4" x14ac:dyDescent="0.2">
      <c r="A657" s="86">
        <v>1206</v>
      </c>
      <c r="B657" t="s">
        <v>72</v>
      </c>
    </row>
    <row r="658" spans="1:4" x14ac:dyDescent="0.2">
      <c r="A658" s="86">
        <v>1206</v>
      </c>
      <c r="B658" t="s">
        <v>73</v>
      </c>
    </row>
    <row r="659" spans="1:4" x14ac:dyDescent="0.2">
      <c r="A659" s="86">
        <v>1206</v>
      </c>
      <c r="B659" t="s">
        <v>74</v>
      </c>
    </row>
    <row r="660" spans="1:4" x14ac:dyDescent="0.2">
      <c r="A660" s="86">
        <v>1206</v>
      </c>
      <c r="B660" t="s">
        <v>75</v>
      </c>
    </row>
    <row r="661" spans="1:4" x14ac:dyDescent="0.2">
      <c r="A661" s="86">
        <v>1206</v>
      </c>
      <c r="B661" t="s">
        <v>76</v>
      </c>
    </row>
    <row r="662" spans="1:4" x14ac:dyDescent="0.2">
      <c r="A662" s="86">
        <v>1207</v>
      </c>
      <c r="B662" s="83">
        <v>43474</v>
      </c>
      <c r="C662" s="84">
        <v>0.35902777777777778</v>
      </c>
    </row>
    <row r="663" spans="1:4" x14ac:dyDescent="0.2">
      <c r="A663" s="86">
        <v>1207</v>
      </c>
      <c r="B663" s="83">
        <v>43505</v>
      </c>
      <c r="C663" s="84">
        <v>0.41944444444444445</v>
      </c>
    </row>
    <row r="664" spans="1:4" x14ac:dyDescent="0.2">
      <c r="A664" s="86">
        <v>1207</v>
      </c>
      <c r="B664" s="83">
        <v>43533</v>
      </c>
    </row>
    <row r="665" spans="1:4" x14ac:dyDescent="0.2">
      <c r="A665" s="86">
        <v>1207</v>
      </c>
      <c r="B665" s="83">
        <v>43564</v>
      </c>
      <c r="C665" s="84">
        <v>0.35486111111111113</v>
      </c>
      <c r="D665" s="84">
        <v>0.7270833333333333</v>
      </c>
    </row>
    <row r="666" spans="1:4" x14ac:dyDescent="0.2">
      <c r="A666" s="86">
        <v>1207</v>
      </c>
      <c r="B666" s="83">
        <v>43594</v>
      </c>
      <c r="C666" s="84">
        <v>0.42291666666666666</v>
      </c>
    </row>
    <row r="667" spans="1:4" x14ac:dyDescent="0.2">
      <c r="A667" s="86">
        <v>1207</v>
      </c>
      <c r="B667" s="83">
        <v>43625</v>
      </c>
    </row>
    <row r="668" spans="1:4" x14ac:dyDescent="0.2">
      <c r="A668" s="86">
        <v>1207</v>
      </c>
      <c r="B668" s="83">
        <v>43655</v>
      </c>
      <c r="C668" s="84">
        <v>0.37916666666666665</v>
      </c>
    </row>
    <row r="669" spans="1:4" x14ac:dyDescent="0.2">
      <c r="A669" s="86">
        <v>1207</v>
      </c>
      <c r="B669" s="83">
        <v>43686</v>
      </c>
      <c r="C669" s="84">
        <v>0.3430555555555555</v>
      </c>
    </row>
    <row r="670" spans="1:4" x14ac:dyDescent="0.2">
      <c r="A670" s="86">
        <v>1207</v>
      </c>
      <c r="B670" s="83">
        <v>43717</v>
      </c>
    </row>
    <row r="671" spans="1:4" x14ac:dyDescent="0.2">
      <c r="A671" s="86">
        <v>1207</v>
      </c>
      <c r="B671" s="83">
        <v>43747</v>
      </c>
      <c r="C671" s="84">
        <v>0.48680555555555555</v>
      </c>
    </row>
    <row r="672" spans="1:4" x14ac:dyDescent="0.2">
      <c r="A672" s="86">
        <v>1207</v>
      </c>
      <c r="B672" s="83">
        <v>43778</v>
      </c>
      <c r="C672" s="84">
        <v>0.45277777777777778</v>
      </c>
    </row>
    <row r="673" spans="1:3" x14ac:dyDescent="0.2">
      <c r="A673" s="86">
        <v>1207</v>
      </c>
      <c r="B673" s="83">
        <v>43808</v>
      </c>
    </row>
    <row r="674" spans="1:3" x14ac:dyDescent="0.2">
      <c r="A674" s="86">
        <v>1207</v>
      </c>
      <c r="B674" t="s">
        <v>59</v>
      </c>
      <c r="C674" s="84">
        <v>0.55625000000000002</v>
      </c>
    </row>
    <row r="675" spans="1:3" x14ac:dyDescent="0.2">
      <c r="A675" s="86">
        <v>1207</v>
      </c>
      <c r="B675" t="s">
        <v>60</v>
      </c>
      <c r="C675" s="84">
        <v>0.44861111111111113</v>
      </c>
    </row>
    <row r="676" spans="1:3" x14ac:dyDescent="0.2">
      <c r="A676" s="86">
        <v>1207</v>
      </c>
      <c r="B676" t="s">
        <v>61</v>
      </c>
    </row>
    <row r="677" spans="1:3" x14ac:dyDescent="0.2">
      <c r="A677" s="86">
        <v>1207</v>
      </c>
      <c r="B677" t="s">
        <v>62</v>
      </c>
      <c r="C677" s="84">
        <v>0.4145833333333333</v>
      </c>
    </row>
    <row r="678" spans="1:3" x14ac:dyDescent="0.2">
      <c r="A678" s="86">
        <v>1207</v>
      </c>
      <c r="B678" t="s">
        <v>63</v>
      </c>
      <c r="C678" s="84">
        <v>0.42430555555555555</v>
      </c>
    </row>
    <row r="679" spans="1:3" x14ac:dyDescent="0.2">
      <c r="A679" s="86">
        <v>1207</v>
      </c>
      <c r="B679" t="s">
        <v>64</v>
      </c>
    </row>
    <row r="680" spans="1:3" x14ac:dyDescent="0.2">
      <c r="A680" s="86">
        <v>1207</v>
      </c>
      <c r="B680" t="s">
        <v>65</v>
      </c>
    </row>
    <row r="681" spans="1:3" x14ac:dyDescent="0.2">
      <c r="A681" s="86">
        <v>1207</v>
      </c>
      <c r="B681" t="s">
        <v>66</v>
      </c>
    </row>
    <row r="682" spans="1:3" x14ac:dyDescent="0.2">
      <c r="A682" s="86">
        <v>1207</v>
      </c>
      <c r="B682" t="s">
        <v>67</v>
      </c>
    </row>
    <row r="683" spans="1:3" x14ac:dyDescent="0.2">
      <c r="A683" s="86">
        <v>1207</v>
      </c>
      <c r="B683" t="s">
        <v>68</v>
      </c>
    </row>
    <row r="684" spans="1:3" x14ac:dyDescent="0.2">
      <c r="A684" s="86">
        <v>1207</v>
      </c>
      <c r="B684" t="s">
        <v>69</v>
      </c>
    </row>
    <row r="685" spans="1:3" x14ac:dyDescent="0.2">
      <c r="A685" s="86">
        <v>1207</v>
      </c>
      <c r="B685" t="s">
        <v>70</v>
      </c>
    </row>
    <row r="686" spans="1:3" x14ac:dyDescent="0.2">
      <c r="A686" s="86">
        <v>1207</v>
      </c>
      <c r="B686" t="s">
        <v>71</v>
      </c>
    </row>
    <row r="687" spans="1:3" x14ac:dyDescent="0.2">
      <c r="A687" s="86">
        <v>1207</v>
      </c>
      <c r="B687" t="s">
        <v>72</v>
      </c>
    </row>
    <row r="688" spans="1:3" x14ac:dyDescent="0.2">
      <c r="A688" s="86">
        <v>1207</v>
      </c>
      <c r="B688" t="s">
        <v>73</v>
      </c>
    </row>
    <row r="689" spans="1:4" x14ac:dyDescent="0.2">
      <c r="A689" s="86">
        <v>1207</v>
      </c>
      <c r="B689" t="s">
        <v>74</v>
      </c>
    </row>
    <row r="690" spans="1:4" x14ac:dyDescent="0.2">
      <c r="A690" s="86">
        <v>1207</v>
      </c>
      <c r="B690" t="s">
        <v>75</v>
      </c>
    </row>
    <row r="691" spans="1:4" x14ac:dyDescent="0.2">
      <c r="A691" s="86">
        <v>1207</v>
      </c>
      <c r="B691" t="s">
        <v>76</v>
      </c>
    </row>
    <row r="692" spans="1:4" x14ac:dyDescent="0.2">
      <c r="A692" s="86">
        <v>1301</v>
      </c>
      <c r="B692" s="83">
        <v>43474</v>
      </c>
    </row>
    <row r="693" spans="1:4" x14ac:dyDescent="0.2">
      <c r="A693" s="86">
        <v>1301</v>
      </c>
      <c r="B693" s="83">
        <v>43505</v>
      </c>
    </row>
    <row r="694" spans="1:4" x14ac:dyDescent="0.2">
      <c r="A694" s="86">
        <v>1301</v>
      </c>
      <c r="B694" s="83">
        <v>43533</v>
      </c>
    </row>
    <row r="695" spans="1:4" x14ac:dyDescent="0.2">
      <c r="A695" s="86">
        <v>1301</v>
      </c>
      <c r="B695" s="83">
        <v>43564</v>
      </c>
    </row>
    <row r="696" spans="1:4" x14ac:dyDescent="0.2">
      <c r="A696" s="86">
        <v>1301</v>
      </c>
      <c r="B696" s="83">
        <v>43594</v>
      </c>
    </row>
    <row r="697" spans="1:4" x14ac:dyDescent="0.2">
      <c r="A697" s="86">
        <v>1301</v>
      </c>
      <c r="B697" s="83">
        <v>43625</v>
      </c>
    </row>
    <row r="698" spans="1:4" x14ac:dyDescent="0.2">
      <c r="A698" s="86">
        <v>1301</v>
      </c>
      <c r="B698" s="83">
        <v>43655</v>
      </c>
      <c r="C698" s="84">
        <v>0.51041666666666663</v>
      </c>
      <c r="D698" s="84">
        <v>0.79305555555555562</v>
      </c>
    </row>
    <row r="699" spans="1:4" x14ac:dyDescent="0.2">
      <c r="A699" s="86">
        <v>1301</v>
      </c>
      <c r="B699" s="83">
        <v>43686</v>
      </c>
      <c r="C699" s="84">
        <v>0.38194444444444442</v>
      </c>
      <c r="D699" s="84">
        <v>0.71111111111111114</v>
      </c>
    </row>
    <row r="700" spans="1:4" x14ac:dyDescent="0.2">
      <c r="A700" s="86">
        <v>1301</v>
      </c>
      <c r="B700" s="83">
        <v>43717</v>
      </c>
      <c r="C700" s="84">
        <v>0.43333333333333335</v>
      </c>
      <c r="D700" s="84">
        <v>0.76944444444444438</v>
      </c>
    </row>
    <row r="701" spans="1:4" x14ac:dyDescent="0.2">
      <c r="A701" s="86">
        <v>1301</v>
      </c>
      <c r="B701" s="83">
        <v>43747</v>
      </c>
      <c r="C701" s="84">
        <v>0.44444444444444442</v>
      </c>
      <c r="D701" s="84">
        <v>0.66805555555555562</v>
      </c>
    </row>
    <row r="702" spans="1:4" x14ac:dyDescent="0.2">
      <c r="A702" s="86">
        <v>1301</v>
      </c>
      <c r="B702" s="83">
        <v>43778</v>
      </c>
      <c r="C702" s="84">
        <v>0.42499999999999999</v>
      </c>
      <c r="D702" s="84">
        <v>0.75347222222222221</v>
      </c>
    </row>
    <row r="703" spans="1:4" x14ac:dyDescent="0.2">
      <c r="A703" s="86">
        <v>1301</v>
      </c>
      <c r="B703" s="83">
        <v>43808</v>
      </c>
      <c r="C703" s="84">
        <v>0.4152777777777778</v>
      </c>
      <c r="D703" s="84">
        <v>0.70763888888888893</v>
      </c>
    </row>
    <row r="704" spans="1:4" x14ac:dyDescent="0.2">
      <c r="A704" s="86">
        <v>1301</v>
      </c>
      <c r="B704" t="s">
        <v>59</v>
      </c>
    </row>
    <row r="705" spans="1:4" x14ac:dyDescent="0.2">
      <c r="A705" s="86">
        <v>1301</v>
      </c>
      <c r="B705" t="s">
        <v>60</v>
      </c>
    </row>
    <row r="706" spans="1:4" x14ac:dyDescent="0.2">
      <c r="A706" s="86">
        <v>1301</v>
      </c>
      <c r="B706" t="s">
        <v>61</v>
      </c>
      <c r="C706" s="84">
        <v>0.3840277777777778</v>
      </c>
      <c r="D706" s="84">
        <v>0.76666666666666661</v>
      </c>
    </row>
    <row r="707" spans="1:4" x14ac:dyDescent="0.2">
      <c r="A707" s="86">
        <v>1301</v>
      </c>
      <c r="B707" t="s">
        <v>62</v>
      </c>
      <c r="C707" s="84">
        <v>0.37847222222222227</v>
      </c>
      <c r="D707" s="84">
        <v>0.75</v>
      </c>
    </row>
    <row r="708" spans="1:4" x14ac:dyDescent="0.2">
      <c r="A708" s="86">
        <v>1301</v>
      </c>
      <c r="B708" t="s">
        <v>63</v>
      </c>
      <c r="C708" s="84">
        <v>0.41666666666666669</v>
      </c>
      <c r="D708" s="84">
        <v>0.7597222222222223</v>
      </c>
    </row>
    <row r="709" spans="1:4" x14ac:dyDescent="0.2">
      <c r="A709" s="86">
        <v>1301</v>
      </c>
      <c r="B709" t="s">
        <v>64</v>
      </c>
      <c r="C709" s="84">
        <v>0.41041666666666665</v>
      </c>
    </row>
    <row r="710" spans="1:4" x14ac:dyDescent="0.2">
      <c r="A710" s="86">
        <v>1301</v>
      </c>
      <c r="B710" t="s">
        <v>65</v>
      </c>
    </row>
    <row r="711" spans="1:4" x14ac:dyDescent="0.2">
      <c r="A711" s="86">
        <v>1301</v>
      </c>
      <c r="B711" t="s">
        <v>66</v>
      </c>
    </row>
    <row r="712" spans="1:4" x14ac:dyDescent="0.2">
      <c r="A712" s="86">
        <v>1301</v>
      </c>
      <c r="B712" t="s">
        <v>67</v>
      </c>
    </row>
    <row r="713" spans="1:4" x14ac:dyDescent="0.2">
      <c r="A713" s="86">
        <v>1301</v>
      </c>
      <c r="B713" t="s">
        <v>68</v>
      </c>
    </row>
    <row r="714" spans="1:4" x14ac:dyDescent="0.2">
      <c r="A714" s="86">
        <v>1301</v>
      </c>
      <c r="B714" t="s">
        <v>69</v>
      </c>
    </row>
    <row r="715" spans="1:4" x14ac:dyDescent="0.2">
      <c r="A715" s="86">
        <v>1301</v>
      </c>
      <c r="B715" t="s">
        <v>70</v>
      </c>
    </row>
    <row r="716" spans="1:4" x14ac:dyDescent="0.2">
      <c r="A716" s="86">
        <v>1301</v>
      </c>
      <c r="B716" t="s">
        <v>71</v>
      </c>
    </row>
    <row r="717" spans="1:4" x14ac:dyDescent="0.2">
      <c r="A717" s="86">
        <v>1301</v>
      </c>
      <c r="B717" t="s">
        <v>72</v>
      </c>
    </row>
    <row r="718" spans="1:4" x14ac:dyDescent="0.2">
      <c r="A718" s="86">
        <v>1301</v>
      </c>
      <c r="B718" t="s">
        <v>73</v>
      </c>
    </row>
    <row r="719" spans="1:4" x14ac:dyDescent="0.2">
      <c r="A719" s="86">
        <v>1301</v>
      </c>
      <c r="B719" t="s">
        <v>74</v>
      </c>
    </row>
    <row r="720" spans="1:4" x14ac:dyDescent="0.2">
      <c r="A720" s="86">
        <v>1301</v>
      </c>
      <c r="B720" t="s">
        <v>75</v>
      </c>
    </row>
    <row r="721" spans="1:3" x14ac:dyDescent="0.2">
      <c r="A721" s="86">
        <v>1301</v>
      </c>
      <c r="B721" t="s">
        <v>76</v>
      </c>
    </row>
    <row r="722" spans="1:3" x14ac:dyDescent="0.2">
      <c r="A722" s="86">
        <v>1302</v>
      </c>
      <c r="B722" s="83">
        <v>43474</v>
      </c>
    </row>
    <row r="723" spans="1:3" x14ac:dyDescent="0.2">
      <c r="A723" s="86">
        <v>1302</v>
      </c>
      <c r="B723" s="83">
        <v>43505</v>
      </c>
      <c r="C723" s="84">
        <v>0.72777777777777775</v>
      </c>
    </row>
    <row r="724" spans="1:3" x14ac:dyDescent="0.2">
      <c r="A724" s="86">
        <v>1302</v>
      </c>
      <c r="B724" s="83">
        <v>43533</v>
      </c>
    </row>
    <row r="725" spans="1:3" x14ac:dyDescent="0.2">
      <c r="A725" s="86">
        <v>1302</v>
      </c>
      <c r="B725" s="83">
        <v>43564</v>
      </c>
    </row>
    <row r="726" spans="1:3" x14ac:dyDescent="0.2">
      <c r="A726" s="86">
        <v>1302</v>
      </c>
      <c r="B726" s="83">
        <v>43594</v>
      </c>
    </row>
    <row r="727" spans="1:3" x14ac:dyDescent="0.2">
      <c r="A727" s="86">
        <v>1302</v>
      </c>
      <c r="B727" s="83">
        <v>43625</v>
      </c>
    </row>
    <row r="728" spans="1:3" x14ac:dyDescent="0.2">
      <c r="A728" s="86">
        <v>1302</v>
      </c>
      <c r="B728" s="83">
        <v>43655</v>
      </c>
    </row>
    <row r="729" spans="1:3" x14ac:dyDescent="0.2">
      <c r="A729" s="86">
        <v>1302</v>
      </c>
      <c r="B729" s="83">
        <v>43686</v>
      </c>
    </row>
    <row r="730" spans="1:3" x14ac:dyDescent="0.2">
      <c r="A730" s="86">
        <v>1302</v>
      </c>
      <c r="B730" s="83">
        <v>43717</v>
      </c>
    </row>
    <row r="731" spans="1:3" x14ac:dyDescent="0.2">
      <c r="A731" s="86">
        <v>1302</v>
      </c>
      <c r="B731" s="83">
        <v>43747</v>
      </c>
    </row>
    <row r="732" spans="1:3" x14ac:dyDescent="0.2">
      <c r="A732" s="86">
        <v>1302</v>
      </c>
      <c r="B732" s="83">
        <v>43778</v>
      </c>
    </row>
    <row r="733" spans="1:3" x14ac:dyDescent="0.2">
      <c r="A733" s="86">
        <v>1302</v>
      </c>
      <c r="B733" s="83">
        <v>43808</v>
      </c>
    </row>
    <row r="734" spans="1:3" x14ac:dyDescent="0.2">
      <c r="A734" s="86">
        <v>1302</v>
      </c>
      <c r="B734" t="s">
        <v>59</v>
      </c>
    </row>
    <row r="735" spans="1:3" x14ac:dyDescent="0.2">
      <c r="A735" s="86">
        <v>1302</v>
      </c>
      <c r="B735" t="s">
        <v>60</v>
      </c>
    </row>
    <row r="736" spans="1:3" x14ac:dyDescent="0.2">
      <c r="A736" s="86">
        <v>1302</v>
      </c>
      <c r="B736" t="s">
        <v>61</v>
      </c>
    </row>
    <row r="737" spans="1:2" x14ac:dyDescent="0.2">
      <c r="A737" s="86">
        <v>1302</v>
      </c>
      <c r="B737" t="s">
        <v>62</v>
      </c>
    </row>
    <row r="738" spans="1:2" x14ac:dyDescent="0.2">
      <c r="A738" s="86">
        <v>1302</v>
      </c>
      <c r="B738" t="s">
        <v>63</v>
      </c>
    </row>
    <row r="739" spans="1:2" x14ac:dyDescent="0.2">
      <c r="A739" s="86">
        <v>1302</v>
      </c>
      <c r="B739" t="s">
        <v>64</v>
      </c>
    </row>
    <row r="740" spans="1:2" x14ac:dyDescent="0.2">
      <c r="A740" s="86">
        <v>1302</v>
      </c>
      <c r="B740" t="s">
        <v>65</v>
      </c>
    </row>
    <row r="741" spans="1:2" x14ac:dyDescent="0.2">
      <c r="A741" s="86">
        <v>1302</v>
      </c>
      <c r="B741" t="s">
        <v>66</v>
      </c>
    </row>
    <row r="742" spans="1:2" x14ac:dyDescent="0.2">
      <c r="A742" s="86">
        <v>1302</v>
      </c>
      <c r="B742" t="s">
        <v>67</v>
      </c>
    </row>
    <row r="743" spans="1:2" x14ac:dyDescent="0.2">
      <c r="A743" s="86">
        <v>1302</v>
      </c>
      <c r="B743" t="s">
        <v>68</v>
      </c>
    </row>
    <row r="744" spans="1:2" x14ac:dyDescent="0.2">
      <c r="A744" s="86">
        <v>1302</v>
      </c>
      <c r="B744" t="s">
        <v>69</v>
      </c>
    </row>
    <row r="745" spans="1:2" x14ac:dyDescent="0.2">
      <c r="A745" s="86">
        <v>1302</v>
      </c>
      <c r="B745" t="s">
        <v>70</v>
      </c>
    </row>
    <row r="746" spans="1:2" x14ac:dyDescent="0.2">
      <c r="A746" s="86">
        <v>1302</v>
      </c>
      <c r="B746" t="s">
        <v>71</v>
      </c>
    </row>
    <row r="747" spans="1:2" x14ac:dyDescent="0.2">
      <c r="A747" s="86">
        <v>1302</v>
      </c>
      <c r="B747" t="s">
        <v>72</v>
      </c>
    </row>
    <row r="748" spans="1:2" x14ac:dyDescent="0.2">
      <c r="A748" s="86">
        <v>1302</v>
      </c>
      <c r="B748" t="s">
        <v>73</v>
      </c>
    </row>
    <row r="749" spans="1:2" x14ac:dyDescent="0.2">
      <c r="A749" s="86">
        <v>1302</v>
      </c>
      <c r="B749" t="s">
        <v>74</v>
      </c>
    </row>
    <row r="750" spans="1:2" x14ac:dyDescent="0.2">
      <c r="A750" s="86">
        <v>1302</v>
      </c>
      <c r="B750" t="s">
        <v>75</v>
      </c>
    </row>
    <row r="751" spans="1:2" x14ac:dyDescent="0.2">
      <c r="A751" s="86">
        <v>1302</v>
      </c>
      <c r="B751" t="s">
        <v>76</v>
      </c>
    </row>
    <row r="752" spans="1:2" x14ac:dyDescent="0.2">
      <c r="A752" s="86">
        <v>2002</v>
      </c>
      <c r="B752" s="83">
        <v>43474</v>
      </c>
    </row>
    <row r="753" spans="1:2" x14ac:dyDescent="0.2">
      <c r="A753" s="86">
        <v>2002</v>
      </c>
      <c r="B753" s="83">
        <v>43505</v>
      </c>
    </row>
    <row r="754" spans="1:2" x14ac:dyDescent="0.2">
      <c r="A754" s="86">
        <v>2002</v>
      </c>
      <c r="B754" s="83">
        <v>43533</v>
      </c>
    </row>
    <row r="755" spans="1:2" x14ac:dyDescent="0.2">
      <c r="A755" s="86">
        <v>2002</v>
      </c>
      <c r="B755" s="83">
        <v>43564</v>
      </c>
    </row>
    <row r="756" spans="1:2" x14ac:dyDescent="0.2">
      <c r="A756" s="86">
        <v>2002</v>
      </c>
      <c r="B756" s="83">
        <v>43594</v>
      </c>
    </row>
    <row r="757" spans="1:2" x14ac:dyDescent="0.2">
      <c r="A757" s="86">
        <v>2002</v>
      </c>
      <c r="B757" s="83">
        <v>43625</v>
      </c>
    </row>
    <row r="758" spans="1:2" x14ac:dyDescent="0.2">
      <c r="A758" s="86">
        <v>2002</v>
      </c>
      <c r="B758" s="83">
        <v>43655</v>
      </c>
    </row>
    <row r="759" spans="1:2" x14ac:dyDescent="0.2">
      <c r="A759" s="86">
        <v>2002</v>
      </c>
      <c r="B759" s="83">
        <v>43686</v>
      </c>
    </row>
    <row r="760" spans="1:2" x14ac:dyDescent="0.2">
      <c r="A760" s="86">
        <v>2002</v>
      </c>
      <c r="B760" s="83">
        <v>43717</v>
      </c>
    </row>
    <row r="761" spans="1:2" x14ac:dyDescent="0.2">
      <c r="A761" s="86">
        <v>2002</v>
      </c>
      <c r="B761" s="83">
        <v>43747</v>
      </c>
    </row>
    <row r="762" spans="1:2" x14ac:dyDescent="0.2">
      <c r="A762" s="86">
        <v>2002</v>
      </c>
      <c r="B762" s="83">
        <v>43778</v>
      </c>
    </row>
    <row r="763" spans="1:2" x14ac:dyDescent="0.2">
      <c r="A763" s="86">
        <v>2002</v>
      </c>
      <c r="B763" s="83">
        <v>43808</v>
      </c>
    </row>
    <row r="764" spans="1:2" x14ac:dyDescent="0.2">
      <c r="A764" s="86">
        <v>2002</v>
      </c>
      <c r="B764" t="s">
        <v>59</v>
      </c>
    </row>
    <row r="765" spans="1:2" x14ac:dyDescent="0.2">
      <c r="A765" s="86">
        <v>2002</v>
      </c>
      <c r="B765" t="s">
        <v>60</v>
      </c>
    </row>
    <row r="766" spans="1:2" x14ac:dyDescent="0.2">
      <c r="A766" s="86">
        <v>2002</v>
      </c>
      <c r="B766" t="s">
        <v>61</v>
      </c>
    </row>
    <row r="767" spans="1:2" x14ac:dyDescent="0.2">
      <c r="A767" s="86">
        <v>2002</v>
      </c>
      <c r="B767" t="s">
        <v>62</v>
      </c>
    </row>
    <row r="768" spans="1:2" x14ac:dyDescent="0.2">
      <c r="A768" s="86">
        <v>2002</v>
      </c>
      <c r="B768" t="s">
        <v>63</v>
      </c>
    </row>
    <row r="769" spans="1:2" x14ac:dyDescent="0.2">
      <c r="A769" s="86">
        <v>2002</v>
      </c>
      <c r="B769" t="s">
        <v>64</v>
      </c>
    </row>
    <row r="770" spans="1:2" x14ac:dyDescent="0.2">
      <c r="A770" s="86">
        <v>2002</v>
      </c>
      <c r="B770" t="s">
        <v>65</v>
      </c>
    </row>
    <row r="771" spans="1:2" x14ac:dyDescent="0.2">
      <c r="A771" s="86">
        <v>2002</v>
      </c>
      <c r="B771" t="s">
        <v>66</v>
      </c>
    </row>
    <row r="772" spans="1:2" x14ac:dyDescent="0.2">
      <c r="A772" s="86">
        <v>2002</v>
      </c>
      <c r="B772" t="s">
        <v>67</v>
      </c>
    </row>
    <row r="773" spans="1:2" x14ac:dyDescent="0.2">
      <c r="A773" s="86">
        <v>2002</v>
      </c>
      <c r="B773" t="s">
        <v>68</v>
      </c>
    </row>
    <row r="774" spans="1:2" x14ac:dyDescent="0.2">
      <c r="A774" s="86">
        <v>2002</v>
      </c>
      <c r="B774" t="s">
        <v>69</v>
      </c>
    </row>
    <row r="775" spans="1:2" x14ac:dyDescent="0.2">
      <c r="A775" s="86">
        <v>2002</v>
      </c>
      <c r="B775" t="s">
        <v>70</v>
      </c>
    </row>
    <row r="776" spans="1:2" x14ac:dyDescent="0.2">
      <c r="A776" s="86">
        <v>2002</v>
      </c>
      <c r="B776" t="s">
        <v>71</v>
      </c>
    </row>
    <row r="777" spans="1:2" x14ac:dyDescent="0.2">
      <c r="A777" s="86">
        <v>2002</v>
      </c>
      <c r="B777" t="s">
        <v>72</v>
      </c>
    </row>
    <row r="778" spans="1:2" x14ac:dyDescent="0.2">
      <c r="A778" s="86">
        <v>2002</v>
      </c>
      <c r="B778" t="s">
        <v>73</v>
      </c>
    </row>
    <row r="779" spans="1:2" x14ac:dyDescent="0.2">
      <c r="A779" s="86">
        <v>2002</v>
      </c>
      <c r="B779" t="s">
        <v>74</v>
      </c>
    </row>
    <row r="780" spans="1:2" x14ac:dyDescent="0.2">
      <c r="A780" s="86">
        <v>2002</v>
      </c>
      <c r="B780" t="s">
        <v>75</v>
      </c>
    </row>
    <row r="781" spans="1:2" x14ac:dyDescent="0.2">
      <c r="A781" s="86">
        <v>2002</v>
      </c>
      <c r="B78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rightToLeft="1" view="pageBreakPreview" zoomScaleNormal="100" zoomScaleSheetLayoutView="100" workbookViewId="0">
      <pane ySplit="5" topLeftCell="A6" activePane="bottomLeft" state="frozen"/>
      <selection pane="bottomLeft" activeCell="I3" sqref="I3"/>
    </sheetView>
  </sheetViews>
  <sheetFormatPr defaultRowHeight="14.25" x14ac:dyDescent="0.2"/>
  <cols>
    <col min="1" max="1" width="13" style="1" customWidth="1"/>
    <col min="2" max="2" width="10.125" style="1" customWidth="1"/>
    <col min="3" max="3" width="12.5" style="1" customWidth="1"/>
    <col min="4" max="4" width="9" style="2" customWidth="1"/>
    <col min="5" max="5" width="6.875" style="2" customWidth="1"/>
    <col min="6" max="6" width="11.875" style="2" customWidth="1"/>
    <col min="7" max="7" width="10.875" style="2" customWidth="1"/>
    <col min="8" max="8" width="9.625" style="2" customWidth="1"/>
    <col min="9" max="9" width="8.75" style="2" customWidth="1"/>
    <col min="10" max="10" width="7.625" style="3" customWidth="1"/>
    <col min="11" max="11" width="14.125" style="3" customWidth="1"/>
    <col min="12" max="12" width="10.625" style="4" customWidth="1"/>
    <col min="13" max="13" width="3.625" style="4" customWidth="1"/>
    <col min="14" max="14" width="9" style="4"/>
    <col min="15" max="15" width="11.75" style="5" customWidth="1"/>
    <col min="16" max="16" width="15.75" style="5" customWidth="1"/>
    <col min="17" max="16384" width="9" style="5"/>
  </cols>
  <sheetData>
    <row r="1" spans="1:14" ht="15" thickBot="1" x14ac:dyDescent="0.25">
      <c r="C1" s="2"/>
      <c r="H1" s="3"/>
      <c r="I1" s="3"/>
      <c r="J1" s="4"/>
      <c r="K1" s="1" t="s">
        <v>0</v>
      </c>
      <c r="L1" s="1" t="s">
        <v>1</v>
      </c>
      <c r="M1" s="5"/>
      <c r="N1" s="5"/>
    </row>
    <row r="2" spans="1:14" ht="17.25" thickTop="1" thickBot="1" x14ac:dyDescent="0.3">
      <c r="A2" s="6" t="s">
        <v>2</v>
      </c>
      <c r="B2" s="6">
        <v>1002</v>
      </c>
      <c r="C2" s="7" t="s">
        <v>3</v>
      </c>
      <c r="D2" s="89" t="s">
        <v>55</v>
      </c>
      <c r="E2" s="90"/>
      <c r="F2" s="7" t="s">
        <v>4</v>
      </c>
      <c r="G2" s="89"/>
      <c r="H2" s="90"/>
      <c r="I2" s="7"/>
      <c r="J2" s="8"/>
      <c r="K2" s="9">
        <v>9</v>
      </c>
      <c r="L2" s="1">
        <v>2019</v>
      </c>
      <c r="M2" s="5"/>
      <c r="N2" s="5"/>
    </row>
    <row r="3" spans="1:14" ht="21" customHeight="1" thickTop="1" thickBot="1" x14ac:dyDescent="0.3">
      <c r="A3" s="10" t="s">
        <v>5</v>
      </c>
      <c r="B3" s="11">
        <v>0.33333333333333331</v>
      </c>
      <c r="C3" s="12"/>
      <c r="D3" s="13" t="s">
        <v>6</v>
      </c>
      <c r="E3" s="12">
        <v>2.0833333333333332E-2</v>
      </c>
      <c r="F3" s="13" t="s">
        <v>7</v>
      </c>
      <c r="G3" s="14">
        <v>1200</v>
      </c>
      <c r="H3" s="15" t="s">
        <v>8</v>
      </c>
      <c r="I3" s="15">
        <f>I4/8</f>
        <v>4.838709677419355</v>
      </c>
      <c r="J3" s="16"/>
      <c r="K3" s="16" t="s">
        <v>9</v>
      </c>
      <c r="L3" s="17">
        <v>1.5</v>
      </c>
      <c r="M3" s="1"/>
      <c r="N3" s="1"/>
    </row>
    <row r="4" spans="1:14" ht="16.5" customHeight="1" thickTop="1" thickBot="1" x14ac:dyDescent="0.3">
      <c r="A4" s="10" t="s">
        <v>10</v>
      </c>
      <c r="B4" s="18">
        <v>0.33333333333333331</v>
      </c>
      <c r="C4" s="19" t="s">
        <v>11</v>
      </c>
      <c r="D4" s="13" t="s">
        <v>12</v>
      </c>
      <c r="E4" s="12">
        <v>0.66666666666666663</v>
      </c>
      <c r="F4" s="13" t="s">
        <v>13</v>
      </c>
      <c r="G4" s="14">
        <v>0</v>
      </c>
      <c r="H4" s="13" t="s">
        <v>14</v>
      </c>
      <c r="I4" s="15">
        <f>G3/B37</f>
        <v>38.70967741935484</v>
      </c>
      <c r="J4" s="16"/>
      <c r="K4" s="16" t="s">
        <v>15</v>
      </c>
      <c r="L4" s="17">
        <v>2</v>
      </c>
      <c r="M4" s="1"/>
      <c r="N4" s="1"/>
    </row>
    <row r="5" spans="1:14" ht="16.5" thickTop="1" thickBot="1" x14ac:dyDescent="0.3">
      <c r="A5" s="20" t="s">
        <v>16</v>
      </c>
      <c r="B5" s="21" t="s">
        <v>17</v>
      </c>
      <c r="C5" s="19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20" t="s">
        <v>24</v>
      </c>
      <c r="J5" s="16" t="s">
        <v>25</v>
      </c>
      <c r="K5" s="16" t="s">
        <v>26</v>
      </c>
      <c r="L5" s="22" t="s">
        <v>27</v>
      </c>
    </row>
    <row r="6" spans="1:14" ht="16.5" customHeight="1" thickTop="1" x14ac:dyDescent="0.25">
      <c r="A6" s="23" t="str">
        <f>IF(ROWS($L$6:L6)&gt;DAY(EOMONTH(DATE($L$2,$K$2,1),0)),"",TEXT(DATE($L$2,$K$2,ROWS($L$6:L6)),"dddd"))</f>
        <v>الأحد</v>
      </c>
      <c r="B6" s="24" t="str">
        <f>IF(ROWS($M$6:M6)&gt;DAY(EOMONTH(DATE($L$2,$K$2,1),0)),"",TEXT(DATE($L$2,$K$2,ROWS($M$6:M6))," yyyy/mm/dd"))</f>
        <v xml:space="preserve"> 2019/09/01</v>
      </c>
      <c r="C6" s="25"/>
      <c r="D6" s="26">
        <v>0.375</v>
      </c>
      <c r="E6" s="26">
        <v>0.70833333333333337</v>
      </c>
      <c r="F6" s="27">
        <f t="shared" ref="F6:F36" si="0">IF((E6-D6)&lt;$B$4,0,IF(A6="الجمعة",0,IF(C6&gt;=1,0,(E6-D6-$B$4))))</f>
        <v>5.5511151231257827E-17</v>
      </c>
      <c r="G6" s="28" t="str">
        <f t="shared" ref="G6:G36" si="1">IF(A6="الجمعة",E6-D6,IF(C6=2,E6-D6,"0"))</f>
        <v>0</v>
      </c>
      <c r="H6" s="29">
        <f t="shared" ref="H6:H36" si="2">IF(E6=0,0,IF(A6="الجمعة",0,IF(C6&gt;=1,0,IF($E$4-E6&lt;=0,0,$E$4-E6))))</f>
        <v>0</v>
      </c>
      <c r="I6" s="30">
        <f t="shared" ref="I6:I36" si="3">IF((D6-$B$3)&lt;=$E$3,0,IF(A6="الجمعة",0,IF(C6&gt;=1,0,D6-$B$3)))</f>
        <v>4.1666666666666685E-2</v>
      </c>
      <c r="J6" s="31">
        <f t="shared" ref="J6:J36" si="4">IF(A6="الجمعة",0,IF(C6&gt;=1,0,IF(D6=E6,1,0)))</f>
        <v>0</v>
      </c>
      <c r="K6" s="32" t="str">
        <f t="shared" ref="K6:K36" si="5">IF(A6="الجمعة","الجمعة",IF(C6=1,"اجازه",IF(C6=2,"عطله",IF(C6=3,"اجازه مرضية",IF(C6=4,"اجازه طارئه",IF(C6=5,"مأمورية عمل",IF(J6=1,"غائب",IF(D6=0,"تنبيه بصمه",IF(E6=0,"تنبيه بصمه","ok")))))))))</f>
        <v>ok</v>
      </c>
      <c r="L6" s="1"/>
    </row>
    <row r="7" spans="1:14" ht="15.75" customHeight="1" x14ac:dyDescent="0.25">
      <c r="A7" s="23" t="str">
        <f>IF(ROWS($L$6:L7)&gt;DAY(EOMONTH(DATE($L$2,$K$2,1),0)),"",TEXT(DATE($L$2,$K$2,ROWS($L$6:L7)),"dddd"))</f>
        <v>الإثنين</v>
      </c>
      <c r="B7" s="24" t="str">
        <f>IF(ROWS($M$6:M7)&gt;DAY(EOMONTH(DATE($L$2,$K$2,1),0)),"",TEXT(DATE($L$2,$K$2,ROWS($M$6:M7))," yyyy/mm/dd"))</f>
        <v xml:space="preserve"> 2019/09/02</v>
      </c>
      <c r="C7" s="33"/>
      <c r="D7" s="26"/>
      <c r="E7" s="26"/>
      <c r="F7" s="27">
        <f t="shared" si="0"/>
        <v>0</v>
      </c>
      <c r="G7" s="28" t="str">
        <f t="shared" si="1"/>
        <v>0</v>
      </c>
      <c r="H7" s="29">
        <f t="shared" si="2"/>
        <v>0</v>
      </c>
      <c r="I7" s="30">
        <f t="shared" si="3"/>
        <v>0</v>
      </c>
      <c r="J7" s="31">
        <f t="shared" si="4"/>
        <v>1</v>
      </c>
      <c r="K7" s="32" t="str">
        <f t="shared" si="5"/>
        <v>غائب</v>
      </c>
      <c r="L7" s="1"/>
    </row>
    <row r="8" spans="1:14" ht="15.75" customHeight="1" x14ac:dyDescent="0.25">
      <c r="A8" s="23" t="str">
        <f>IF(ROWS($L$6:L8)&gt;DAY(EOMONTH(DATE($L$2,$K$2,1),0)),"",TEXT(DATE($L$2,$K$2,ROWS($L$6:L8)),"dddd"))</f>
        <v>الثلاثاء</v>
      </c>
      <c r="B8" s="24" t="str">
        <f>IF(ROWS($M$6:M8)&gt;DAY(EOMONTH(DATE($L$2,$K$2,1),0)),"",TEXT(DATE($L$2,$K$2,ROWS($M$6:M8))," yyyy/mm/dd"))</f>
        <v xml:space="preserve"> 2019/09/03</v>
      </c>
      <c r="C8" s="33"/>
      <c r="D8" s="26">
        <v>0.375</v>
      </c>
      <c r="E8" s="26">
        <v>0.70833333333333337</v>
      </c>
      <c r="F8" s="27">
        <f t="shared" si="0"/>
        <v>5.5511151231257827E-17</v>
      </c>
      <c r="G8" s="28" t="str">
        <f t="shared" si="1"/>
        <v>0</v>
      </c>
      <c r="H8" s="29">
        <f t="shared" si="2"/>
        <v>0</v>
      </c>
      <c r="I8" s="30">
        <f t="shared" si="3"/>
        <v>4.1666666666666685E-2</v>
      </c>
      <c r="J8" s="31">
        <f t="shared" si="4"/>
        <v>0</v>
      </c>
      <c r="K8" s="32" t="str">
        <f t="shared" si="5"/>
        <v>ok</v>
      </c>
      <c r="L8" s="1"/>
    </row>
    <row r="9" spans="1:14" ht="15.75" customHeight="1" x14ac:dyDescent="0.25">
      <c r="A9" s="23" t="str">
        <f>IF(ROWS($L$6:L9)&gt;DAY(EOMONTH(DATE($L$2,$K$2,1),0)),"",TEXT(DATE($L$2,$K$2,ROWS($L$6:L9)),"dddd"))</f>
        <v>الأربعاء</v>
      </c>
      <c r="B9" s="24" t="str">
        <f>IF(ROWS($M$6:M9)&gt;DAY(EOMONTH(DATE($L$2,$K$2,1),0)),"",TEXT(DATE($L$2,$K$2,ROWS($M$6:M9))," yyyy/mm/dd"))</f>
        <v xml:space="preserve"> 2019/09/04</v>
      </c>
      <c r="C9" s="33"/>
      <c r="D9" s="26">
        <v>0.375</v>
      </c>
      <c r="E9" s="26">
        <v>0.70833333333333337</v>
      </c>
      <c r="F9" s="27">
        <f t="shared" si="0"/>
        <v>5.5511151231257827E-17</v>
      </c>
      <c r="G9" s="28" t="str">
        <f t="shared" si="1"/>
        <v>0</v>
      </c>
      <c r="H9" s="29">
        <f t="shared" si="2"/>
        <v>0</v>
      </c>
      <c r="I9" s="30">
        <f t="shared" si="3"/>
        <v>4.1666666666666685E-2</v>
      </c>
      <c r="J9" s="31">
        <f t="shared" si="4"/>
        <v>0</v>
      </c>
      <c r="K9" s="32" t="str">
        <f t="shared" si="5"/>
        <v>ok</v>
      </c>
      <c r="L9" s="1"/>
    </row>
    <row r="10" spans="1:14" ht="15.75" customHeight="1" x14ac:dyDescent="0.25">
      <c r="A10" s="23" t="str">
        <f>IF(ROWS($L$6:L10)&gt;DAY(EOMONTH(DATE($L$2,$K$2,1),0)),"",TEXT(DATE($L$2,$K$2,ROWS($L$6:L10)),"dddd"))</f>
        <v>الخميس</v>
      </c>
      <c r="B10" s="24" t="str">
        <f>IF(ROWS($M$6:M10)&gt;DAY(EOMONTH(DATE($L$2,$K$2,1),0)),"",TEXT(DATE($L$2,$K$2,ROWS($M$6:M10))," yyyy/mm/dd"))</f>
        <v xml:space="preserve"> 2019/09/05</v>
      </c>
      <c r="C10" s="33"/>
      <c r="D10" s="26">
        <v>0.375</v>
      </c>
      <c r="E10" s="26">
        <v>0.70833333333333337</v>
      </c>
      <c r="F10" s="27">
        <f t="shared" si="0"/>
        <v>5.5511151231257827E-17</v>
      </c>
      <c r="G10" s="28" t="str">
        <f t="shared" si="1"/>
        <v>0</v>
      </c>
      <c r="H10" s="29">
        <f t="shared" si="2"/>
        <v>0</v>
      </c>
      <c r="I10" s="30">
        <f t="shared" si="3"/>
        <v>4.1666666666666685E-2</v>
      </c>
      <c r="J10" s="31">
        <f t="shared" si="4"/>
        <v>0</v>
      </c>
      <c r="K10" s="32" t="str">
        <f t="shared" si="5"/>
        <v>ok</v>
      </c>
      <c r="L10" s="1"/>
    </row>
    <row r="11" spans="1:14" ht="15.75" customHeight="1" x14ac:dyDescent="0.25">
      <c r="A11" s="23" t="str">
        <f>IF(ROWS($L$6:L11)&gt;DAY(EOMONTH(DATE($L$2,$K$2,1),0)),"",TEXT(DATE($L$2,$K$2,ROWS($L$6:L11)),"dddd"))</f>
        <v>الجمعة</v>
      </c>
      <c r="B11" s="24" t="str">
        <f>IF(ROWS($M$6:M11)&gt;DAY(EOMONTH(DATE($L$2,$K$2,1),0)),"",TEXT(DATE($L$2,$K$2,ROWS($M$6:M11))," yyyy/mm/dd"))</f>
        <v xml:space="preserve"> 2019/09/06</v>
      </c>
      <c r="C11" s="33"/>
      <c r="D11" s="26">
        <v>0.375</v>
      </c>
      <c r="E11" s="26">
        <v>0.70833333333333337</v>
      </c>
      <c r="F11" s="27">
        <f t="shared" si="0"/>
        <v>0</v>
      </c>
      <c r="G11" s="28">
        <f t="shared" si="1"/>
        <v>0.33333333333333337</v>
      </c>
      <c r="H11" s="29">
        <f t="shared" si="2"/>
        <v>0</v>
      </c>
      <c r="I11" s="30">
        <f t="shared" si="3"/>
        <v>0</v>
      </c>
      <c r="J11" s="31">
        <f t="shared" si="4"/>
        <v>0</v>
      </c>
      <c r="K11" s="32" t="str">
        <f t="shared" si="5"/>
        <v>الجمعة</v>
      </c>
      <c r="L11" s="1"/>
    </row>
    <row r="12" spans="1:14" ht="15.75" customHeight="1" x14ac:dyDescent="0.25">
      <c r="A12" s="23" t="str">
        <f>IF(ROWS($L$6:L12)&gt;DAY(EOMONTH(DATE($L$2,$K$2,1),0)),"",TEXT(DATE($L$2,$K$2,ROWS($L$6:L12)),"dddd"))</f>
        <v>السبت</v>
      </c>
      <c r="B12" s="24" t="str">
        <f>IF(ROWS($M$6:M12)&gt;DAY(EOMONTH(DATE($L$2,$K$2,1),0)),"",TEXT(DATE($L$2,$K$2,ROWS($M$6:M12))," yyyy/mm/dd"))</f>
        <v xml:space="preserve"> 2019/09/07</v>
      </c>
      <c r="C12" s="33"/>
      <c r="D12" s="26">
        <v>0.375</v>
      </c>
      <c r="E12" s="26">
        <v>0.70833333333333337</v>
      </c>
      <c r="F12" s="27">
        <f t="shared" si="0"/>
        <v>5.5511151231257827E-17</v>
      </c>
      <c r="G12" s="28" t="str">
        <f t="shared" si="1"/>
        <v>0</v>
      </c>
      <c r="H12" s="29">
        <f t="shared" si="2"/>
        <v>0</v>
      </c>
      <c r="I12" s="30">
        <f t="shared" si="3"/>
        <v>4.1666666666666685E-2</v>
      </c>
      <c r="J12" s="31">
        <f t="shared" si="4"/>
        <v>0</v>
      </c>
      <c r="K12" s="32" t="str">
        <f t="shared" si="5"/>
        <v>ok</v>
      </c>
      <c r="L12" s="1"/>
    </row>
    <row r="13" spans="1:14" ht="15.75" customHeight="1" x14ac:dyDescent="0.25">
      <c r="A13" s="23" t="str">
        <f>IF(ROWS($L$6:L13)&gt;DAY(EOMONTH(DATE($L$2,$K$2,1),0)),"",TEXT(DATE($L$2,$K$2,ROWS($L$6:L13)),"dddd"))</f>
        <v>الأحد</v>
      </c>
      <c r="B13" s="24" t="str">
        <f>IF(ROWS($M$6:M13)&gt;DAY(EOMONTH(DATE($L$2,$K$2,1),0)),"",TEXT(DATE($L$2,$K$2,ROWS($M$6:M13))," yyyy/mm/dd"))</f>
        <v xml:space="preserve"> 2019/09/08</v>
      </c>
      <c r="C13" s="33"/>
      <c r="D13" s="26">
        <v>0.375</v>
      </c>
      <c r="E13" s="26">
        <v>0.70833333333333337</v>
      </c>
      <c r="F13" s="27">
        <f t="shared" si="0"/>
        <v>5.5511151231257827E-17</v>
      </c>
      <c r="G13" s="28" t="str">
        <f t="shared" si="1"/>
        <v>0</v>
      </c>
      <c r="H13" s="29">
        <f t="shared" si="2"/>
        <v>0</v>
      </c>
      <c r="I13" s="30">
        <f t="shared" si="3"/>
        <v>4.1666666666666685E-2</v>
      </c>
      <c r="J13" s="31">
        <f t="shared" si="4"/>
        <v>0</v>
      </c>
      <c r="K13" s="32" t="str">
        <f t="shared" si="5"/>
        <v>ok</v>
      </c>
      <c r="L13" s="1"/>
    </row>
    <row r="14" spans="1:14" ht="15.75" customHeight="1" x14ac:dyDescent="0.25">
      <c r="A14" s="23" t="str">
        <f>IF(ROWS($L$6:L14)&gt;DAY(EOMONTH(DATE($L$2,$K$2,1),0)),"",TEXT(DATE($L$2,$K$2,ROWS($L$6:L14)),"dddd"))</f>
        <v>الإثنين</v>
      </c>
      <c r="B14" s="24" t="str">
        <f>IF(ROWS($M$6:M14)&gt;DAY(EOMONTH(DATE($L$2,$K$2,1),0)),"",TEXT(DATE($L$2,$K$2,ROWS($M$6:M14))," yyyy/mm/dd"))</f>
        <v xml:space="preserve"> 2019/09/09</v>
      </c>
      <c r="C14" s="33"/>
      <c r="D14" s="26"/>
      <c r="E14" s="26"/>
      <c r="F14" s="27">
        <f t="shared" si="0"/>
        <v>0</v>
      </c>
      <c r="G14" s="28" t="str">
        <f t="shared" si="1"/>
        <v>0</v>
      </c>
      <c r="H14" s="29">
        <f t="shared" si="2"/>
        <v>0</v>
      </c>
      <c r="I14" s="30">
        <f t="shared" si="3"/>
        <v>0</v>
      </c>
      <c r="J14" s="31">
        <f t="shared" si="4"/>
        <v>1</v>
      </c>
      <c r="K14" s="32" t="str">
        <f t="shared" si="5"/>
        <v>غائب</v>
      </c>
      <c r="L14" s="1"/>
    </row>
    <row r="15" spans="1:14" ht="15.75" customHeight="1" x14ac:dyDescent="0.25">
      <c r="A15" s="23" t="str">
        <f>IF(ROWS($L$6:L15)&gt;DAY(EOMONTH(DATE($L$2,$K$2,1),0)),"",TEXT(DATE($L$2,$K$2,ROWS($L$6:L15)),"dddd"))</f>
        <v>الثلاثاء</v>
      </c>
      <c r="B15" s="24" t="str">
        <f>IF(ROWS($M$6:M15)&gt;DAY(EOMONTH(DATE($L$2,$K$2,1),0)),"",TEXT(DATE($L$2,$K$2,ROWS($M$6:M15))," yyyy/mm/dd"))</f>
        <v xml:space="preserve"> 2019/09/10</v>
      </c>
      <c r="C15" s="33"/>
      <c r="D15" s="26">
        <v>0.375</v>
      </c>
      <c r="E15" s="26">
        <v>0.70833333333333337</v>
      </c>
      <c r="F15" s="27">
        <f t="shared" si="0"/>
        <v>5.5511151231257827E-17</v>
      </c>
      <c r="G15" s="28" t="str">
        <f t="shared" si="1"/>
        <v>0</v>
      </c>
      <c r="H15" s="29">
        <f t="shared" si="2"/>
        <v>0</v>
      </c>
      <c r="I15" s="30">
        <f t="shared" si="3"/>
        <v>4.1666666666666685E-2</v>
      </c>
      <c r="J15" s="31">
        <f t="shared" si="4"/>
        <v>0</v>
      </c>
      <c r="K15" s="32" t="str">
        <f t="shared" si="5"/>
        <v>ok</v>
      </c>
      <c r="L15" s="1"/>
    </row>
    <row r="16" spans="1:14" ht="15.75" customHeight="1" x14ac:dyDescent="0.25">
      <c r="A16" s="23" t="str">
        <f>IF(ROWS($L$6:L16)&gt;DAY(EOMONTH(DATE($L$2,$K$2,1),0)),"",TEXT(DATE($L$2,$K$2,ROWS($L$6:L16)),"dddd"))</f>
        <v>الأربعاء</v>
      </c>
      <c r="B16" s="24" t="str">
        <f>IF(ROWS($M$6:M16)&gt;DAY(EOMONTH(DATE($L$2,$K$2,1),0)),"",TEXT(DATE($L$2,$K$2,ROWS($M$6:M16))," yyyy/mm/dd"))</f>
        <v xml:space="preserve"> 2019/09/11</v>
      </c>
      <c r="C16" s="33"/>
      <c r="D16" s="26">
        <v>0.375</v>
      </c>
      <c r="E16" s="26">
        <v>0.70833333333333337</v>
      </c>
      <c r="F16" s="27">
        <f t="shared" si="0"/>
        <v>5.5511151231257827E-17</v>
      </c>
      <c r="G16" s="28" t="str">
        <f t="shared" si="1"/>
        <v>0</v>
      </c>
      <c r="H16" s="29">
        <f t="shared" si="2"/>
        <v>0</v>
      </c>
      <c r="I16" s="30">
        <f t="shared" si="3"/>
        <v>4.1666666666666685E-2</v>
      </c>
      <c r="J16" s="31">
        <f t="shared" si="4"/>
        <v>0</v>
      </c>
      <c r="K16" s="32" t="str">
        <f t="shared" si="5"/>
        <v>ok</v>
      </c>
      <c r="L16" s="1"/>
    </row>
    <row r="17" spans="1:12" ht="15.75" customHeight="1" x14ac:dyDescent="0.25">
      <c r="A17" s="23" t="str">
        <f>IF(ROWS($L$6:L17)&gt;DAY(EOMONTH(DATE($L$2,$K$2,1),0)),"",TEXT(DATE($L$2,$K$2,ROWS($L$6:L17)),"dddd"))</f>
        <v>الخميس</v>
      </c>
      <c r="B17" s="24" t="str">
        <f>IF(ROWS($M$6:M17)&gt;DAY(EOMONTH(DATE($L$2,$K$2,1),0)),"",TEXT(DATE($L$2,$K$2,ROWS($M$6:M17))," yyyy/mm/dd"))</f>
        <v xml:space="preserve"> 2019/09/12</v>
      </c>
      <c r="C17" s="33"/>
      <c r="D17" s="26">
        <v>0.375</v>
      </c>
      <c r="E17" s="26">
        <v>0.70833333333333337</v>
      </c>
      <c r="F17" s="27">
        <f t="shared" si="0"/>
        <v>5.5511151231257827E-17</v>
      </c>
      <c r="G17" s="28" t="str">
        <f t="shared" si="1"/>
        <v>0</v>
      </c>
      <c r="H17" s="29">
        <f t="shared" si="2"/>
        <v>0</v>
      </c>
      <c r="I17" s="30">
        <f t="shared" si="3"/>
        <v>4.1666666666666685E-2</v>
      </c>
      <c r="J17" s="31">
        <f t="shared" si="4"/>
        <v>0</v>
      </c>
      <c r="K17" s="32" t="str">
        <f t="shared" si="5"/>
        <v>ok</v>
      </c>
      <c r="L17" s="1"/>
    </row>
    <row r="18" spans="1:12" ht="15.75" customHeight="1" x14ac:dyDescent="0.25">
      <c r="A18" s="23" t="str">
        <f>IF(ROWS($L$6:L18)&gt;DAY(EOMONTH(DATE($L$2,$K$2,1),0)),"",TEXT(DATE($L$2,$K$2,ROWS($L$6:L18)),"dddd"))</f>
        <v>الجمعة</v>
      </c>
      <c r="B18" s="24" t="str">
        <f>IF(ROWS($M$6:M18)&gt;DAY(EOMONTH(DATE($L$2,$K$2,1),0)),"",TEXT(DATE($L$2,$K$2,ROWS($M$6:M18))," yyyy/mm/dd"))</f>
        <v xml:space="preserve"> 2019/09/13</v>
      </c>
      <c r="C18" s="33"/>
      <c r="D18" s="26">
        <v>0.375</v>
      </c>
      <c r="E18" s="26">
        <v>0.70833333333333337</v>
      </c>
      <c r="F18" s="27">
        <f t="shared" si="0"/>
        <v>0</v>
      </c>
      <c r="G18" s="28">
        <f t="shared" si="1"/>
        <v>0.33333333333333337</v>
      </c>
      <c r="H18" s="29">
        <f t="shared" si="2"/>
        <v>0</v>
      </c>
      <c r="I18" s="30">
        <f t="shared" si="3"/>
        <v>0</v>
      </c>
      <c r="J18" s="31">
        <f t="shared" si="4"/>
        <v>0</v>
      </c>
      <c r="K18" s="32" t="str">
        <f t="shared" si="5"/>
        <v>الجمعة</v>
      </c>
    </row>
    <row r="19" spans="1:12" ht="15.75" customHeight="1" x14ac:dyDescent="0.25">
      <c r="A19" s="23" t="str">
        <f>IF(ROWS($L$6:L19)&gt;DAY(EOMONTH(DATE($L$2,$K$2,1),0)),"",TEXT(DATE($L$2,$K$2,ROWS($L$6:L19)),"dddd"))</f>
        <v>السبت</v>
      </c>
      <c r="B19" s="24" t="str">
        <f>IF(ROWS($M$6:M19)&gt;DAY(EOMONTH(DATE($L$2,$K$2,1),0)),"",TEXT(DATE($L$2,$K$2,ROWS($M$6:M19))," yyyy/mm/dd"))</f>
        <v xml:space="preserve"> 2019/09/14</v>
      </c>
      <c r="C19" s="33"/>
      <c r="D19" s="26">
        <v>0.375</v>
      </c>
      <c r="E19" s="26">
        <v>0.70833333333333337</v>
      </c>
      <c r="F19" s="27">
        <f t="shared" si="0"/>
        <v>5.5511151231257827E-17</v>
      </c>
      <c r="G19" s="28" t="str">
        <f t="shared" si="1"/>
        <v>0</v>
      </c>
      <c r="H19" s="29">
        <f t="shared" si="2"/>
        <v>0</v>
      </c>
      <c r="I19" s="30">
        <f t="shared" si="3"/>
        <v>4.1666666666666685E-2</v>
      </c>
      <c r="J19" s="31">
        <f t="shared" si="4"/>
        <v>0</v>
      </c>
      <c r="K19" s="32" t="str">
        <f t="shared" si="5"/>
        <v>ok</v>
      </c>
    </row>
    <row r="20" spans="1:12" ht="15.75" customHeight="1" x14ac:dyDescent="0.25">
      <c r="A20" s="23" t="str">
        <f>IF(ROWS($L$6:L20)&gt;DAY(EOMONTH(DATE($L$2,$K$2,1),0)),"",TEXT(DATE($L$2,$K$2,ROWS($L$6:L20)),"dddd"))</f>
        <v>الأحد</v>
      </c>
      <c r="B20" s="24" t="str">
        <f>IF(ROWS($M$6:M20)&gt;DAY(EOMONTH(DATE($L$2,$K$2,1),0)),"",TEXT(DATE($L$2,$K$2,ROWS($M$6:M20))," yyyy/mm/dd"))</f>
        <v xml:space="preserve"> 2019/09/15</v>
      </c>
      <c r="C20" s="33"/>
      <c r="D20" s="26">
        <v>0.375</v>
      </c>
      <c r="E20" s="26">
        <v>0.70833333333333337</v>
      </c>
      <c r="F20" s="27">
        <f t="shared" si="0"/>
        <v>5.5511151231257827E-17</v>
      </c>
      <c r="G20" s="28" t="str">
        <f t="shared" si="1"/>
        <v>0</v>
      </c>
      <c r="H20" s="29">
        <f t="shared" si="2"/>
        <v>0</v>
      </c>
      <c r="I20" s="30">
        <f t="shared" si="3"/>
        <v>4.1666666666666685E-2</v>
      </c>
      <c r="J20" s="31">
        <f t="shared" si="4"/>
        <v>0</v>
      </c>
      <c r="K20" s="32" t="str">
        <f t="shared" si="5"/>
        <v>ok</v>
      </c>
    </row>
    <row r="21" spans="1:12" ht="15.75" customHeight="1" x14ac:dyDescent="0.25">
      <c r="A21" s="23" t="str">
        <f>IF(ROWS($L$6:L21)&gt;DAY(EOMONTH(DATE($L$2,$K$2,1),0)),"",TEXT(DATE($L$2,$K$2,ROWS($L$6:L21)),"dddd"))</f>
        <v>الإثنين</v>
      </c>
      <c r="B21" s="24" t="str">
        <f>IF(ROWS($M$6:M21)&gt;DAY(EOMONTH(DATE($L$2,$K$2,1),0)),"",TEXT(DATE($L$2,$K$2,ROWS($M$6:M21))," yyyy/mm/dd"))</f>
        <v xml:space="preserve"> 2019/09/16</v>
      </c>
      <c r="C21" s="33"/>
      <c r="D21" s="26"/>
      <c r="E21" s="26"/>
      <c r="F21" s="27">
        <f t="shared" si="0"/>
        <v>0</v>
      </c>
      <c r="G21" s="28" t="str">
        <f t="shared" si="1"/>
        <v>0</v>
      </c>
      <c r="H21" s="29">
        <f t="shared" si="2"/>
        <v>0</v>
      </c>
      <c r="I21" s="30">
        <f t="shared" si="3"/>
        <v>0</v>
      </c>
      <c r="J21" s="31">
        <f t="shared" si="4"/>
        <v>1</v>
      </c>
      <c r="K21" s="32" t="str">
        <f t="shared" si="5"/>
        <v>غائب</v>
      </c>
    </row>
    <row r="22" spans="1:12" ht="15.75" customHeight="1" x14ac:dyDescent="0.25">
      <c r="A22" s="23" t="str">
        <f>IF(ROWS($L$6:L22)&gt;DAY(EOMONTH(DATE($L$2,$K$2,1),0)),"",TEXT(DATE($L$2,$K$2,ROWS($L$6:L22)),"dddd"))</f>
        <v>الثلاثاء</v>
      </c>
      <c r="B22" s="24" t="str">
        <f>IF(ROWS($M$6:M22)&gt;DAY(EOMONTH(DATE($L$2,$K$2,1),0)),"",TEXT(DATE($L$2,$K$2,ROWS($M$6:M22))," yyyy/mm/dd"))</f>
        <v xml:space="preserve"> 2019/09/17</v>
      </c>
      <c r="C22" s="33"/>
      <c r="D22" s="26">
        <v>0.375</v>
      </c>
      <c r="E22" s="26">
        <v>0.70833333333333337</v>
      </c>
      <c r="F22" s="27">
        <f t="shared" si="0"/>
        <v>5.5511151231257827E-17</v>
      </c>
      <c r="G22" s="28" t="str">
        <f t="shared" si="1"/>
        <v>0</v>
      </c>
      <c r="H22" s="29">
        <f t="shared" si="2"/>
        <v>0</v>
      </c>
      <c r="I22" s="30">
        <f t="shared" si="3"/>
        <v>4.1666666666666685E-2</v>
      </c>
      <c r="J22" s="31">
        <f t="shared" si="4"/>
        <v>0</v>
      </c>
      <c r="K22" s="32" t="str">
        <f t="shared" si="5"/>
        <v>ok</v>
      </c>
    </row>
    <row r="23" spans="1:12" ht="15.75" customHeight="1" x14ac:dyDescent="0.25">
      <c r="A23" s="23" t="str">
        <f>IF(ROWS($L$6:L23)&gt;DAY(EOMONTH(DATE($L$2,$K$2,1),0)),"",TEXT(DATE($L$2,$K$2,ROWS($L$6:L23)),"dddd"))</f>
        <v>الأربعاء</v>
      </c>
      <c r="B23" s="24" t="str">
        <f>IF(ROWS($M$6:M23)&gt;DAY(EOMONTH(DATE($L$2,$K$2,1),0)),"",TEXT(DATE($L$2,$K$2,ROWS($M$6:M23))," yyyy/mm/dd"))</f>
        <v xml:space="preserve"> 2019/09/18</v>
      </c>
      <c r="C23" s="33"/>
      <c r="D23" s="26">
        <v>0.375</v>
      </c>
      <c r="E23" s="26">
        <v>0.70833333333333337</v>
      </c>
      <c r="F23" s="27">
        <f t="shared" si="0"/>
        <v>5.5511151231257827E-17</v>
      </c>
      <c r="G23" s="28" t="str">
        <f t="shared" si="1"/>
        <v>0</v>
      </c>
      <c r="H23" s="29">
        <f t="shared" si="2"/>
        <v>0</v>
      </c>
      <c r="I23" s="30">
        <f t="shared" si="3"/>
        <v>4.1666666666666685E-2</v>
      </c>
      <c r="J23" s="31">
        <f t="shared" si="4"/>
        <v>0</v>
      </c>
      <c r="K23" s="32" t="str">
        <f t="shared" si="5"/>
        <v>ok</v>
      </c>
    </row>
    <row r="24" spans="1:12" ht="15.75" customHeight="1" x14ac:dyDescent="0.25">
      <c r="A24" s="23" t="str">
        <f>IF(ROWS($L$6:L24)&gt;DAY(EOMONTH(DATE($L$2,$K$2,1),0)),"",TEXT(DATE($L$2,$K$2,ROWS($L$6:L24)),"dddd"))</f>
        <v>الخميس</v>
      </c>
      <c r="B24" s="24" t="str">
        <f>IF(ROWS($M$6:M24)&gt;DAY(EOMONTH(DATE($L$2,$K$2,1),0)),"",TEXT(DATE($L$2,$K$2,ROWS($M$6:M24))," yyyy/mm/dd"))</f>
        <v xml:space="preserve"> 2019/09/19</v>
      </c>
      <c r="C24" s="33"/>
      <c r="D24" s="26">
        <v>0.375</v>
      </c>
      <c r="E24" s="26">
        <v>0.70833333333333337</v>
      </c>
      <c r="F24" s="27">
        <f t="shared" si="0"/>
        <v>5.5511151231257827E-17</v>
      </c>
      <c r="G24" s="28" t="str">
        <f t="shared" si="1"/>
        <v>0</v>
      </c>
      <c r="H24" s="29">
        <f t="shared" si="2"/>
        <v>0</v>
      </c>
      <c r="I24" s="30">
        <f t="shared" si="3"/>
        <v>4.1666666666666685E-2</v>
      </c>
      <c r="J24" s="31">
        <f t="shared" si="4"/>
        <v>0</v>
      </c>
      <c r="K24" s="32" t="str">
        <f t="shared" si="5"/>
        <v>ok</v>
      </c>
    </row>
    <row r="25" spans="1:12" ht="15.75" customHeight="1" x14ac:dyDescent="0.25">
      <c r="A25" s="23" t="str">
        <f>IF(ROWS($L$6:L25)&gt;DAY(EOMONTH(DATE($L$2,$K$2,1),0)),"",TEXT(DATE($L$2,$K$2,ROWS($L$6:L25)),"dddd"))</f>
        <v>الجمعة</v>
      </c>
      <c r="B25" s="24" t="str">
        <f>IF(ROWS($M$6:M25)&gt;DAY(EOMONTH(DATE($L$2,$K$2,1),0)),"",TEXT(DATE($L$2,$K$2,ROWS($M$6:M25))," yyyy/mm/dd"))</f>
        <v xml:space="preserve"> 2019/09/20</v>
      </c>
      <c r="C25" s="33"/>
      <c r="D25" s="26">
        <v>0.375</v>
      </c>
      <c r="E25" s="26">
        <v>0.70833333333333337</v>
      </c>
      <c r="F25" s="27">
        <f t="shared" si="0"/>
        <v>0</v>
      </c>
      <c r="G25" s="28">
        <f t="shared" si="1"/>
        <v>0.33333333333333337</v>
      </c>
      <c r="H25" s="29">
        <f t="shared" si="2"/>
        <v>0</v>
      </c>
      <c r="I25" s="30">
        <f t="shared" si="3"/>
        <v>0</v>
      </c>
      <c r="J25" s="31">
        <f t="shared" si="4"/>
        <v>0</v>
      </c>
      <c r="K25" s="32" t="str">
        <f t="shared" si="5"/>
        <v>الجمعة</v>
      </c>
    </row>
    <row r="26" spans="1:12" ht="15.75" customHeight="1" x14ac:dyDescent="0.25">
      <c r="A26" s="23" t="str">
        <f>IF(ROWS($L$6:L26)&gt;DAY(EOMONTH(DATE($L$2,$K$2,1),0)),"",TEXT(DATE($L$2,$K$2,ROWS($L$6:L26)),"dddd"))</f>
        <v>السبت</v>
      </c>
      <c r="B26" s="24" t="str">
        <f>IF(ROWS($M$6:M26)&gt;DAY(EOMONTH(DATE($L$2,$K$2,1),0)),"",TEXT(DATE($L$2,$K$2,ROWS($M$6:M26))," yyyy/mm/dd"))</f>
        <v xml:space="preserve"> 2019/09/21</v>
      </c>
      <c r="C26" s="33"/>
      <c r="D26" s="26">
        <v>0.375</v>
      </c>
      <c r="E26" s="26">
        <v>0.70833333333333337</v>
      </c>
      <c r="F26" s="27">
        <f t="shared" si="0"/>
        <v>5.5511151231257827E-17</v>
      </c>
      <c r="G26" s="28" t="str">
        <f t="shared" si="1"/>
        <v>0</v>
      </c>
      <c r="H26" s="29">
        <f t="shared" si="2"/>
        <v>0</v>
      </c>
      <c r="I26" s="30">
        <f t="shared" si="3"/>
        <v>4.1666666666666685E-2</v>
      </c>
      <c r="J26" s="31">
        <f t="shared" si="4"/>
        <v>0</v>
      </c>
      <c r="K26" s="32" t="str">
        <f t="shared" si="5"/>
        <v>ok</v>
      </c>
    </row>
    <row r="27" spans="1:12" ht="15.75" customHeight="1" x14ac:dyDescent="0.25">
      <c r="A27" s="23" t="str">
        <f>IF(ROWS($L$6:L27)&gt;DAY(EOMONTH(DATE($L$2,$K$2,1),0)),"",TEXT(DATE($L$2,$K$2,ROWS($L$6:L27)),"dddd"))</f>
        <v>الأحد</v>
      </c>
      <c r="B27" s="24" t="str">
        <f>IF(ROWS($M$6:M27)&gt;DAY(EOMONTH(DATE($L$2,$K$2,1),0)),"",TEXT(DATE($L$2,$K$2,ROWS($M$6:M27))," yyyy/mm/dd"))</f>
        <v xml:space="preserve"> 2019/09/22</v>
      </c>
      <c r="C27" s="33"/>
      <c r="D27" s="26">
        <v>0.375</v>
      </c>
      <c r="E27" s="26">
        <v>0.70833333333333337</v>
      </c>
      <c r="F27" s="27">
        <f t="shared" si="0"/>
        <v>5.5511151231257827E-17</v>
      </c>
      <c r="G27" s="28" t="str">
        <f t="shared" si="1"/>
        <v>0</v>
      </c>
      <c r="H27" s="29">
        <f t="shared" si="2"/>
        <v>0</v>
      </c>
      <c r="I27" s="30">
        <f t="shared" si="3"/>
        <v>4.1666666666666685E-2</v>
      </c>
      <c r="J27" s="31">
        <f t="shared" si="4"/>
        <v>0</v>
      </c>
      <c r="K27" s="32" t="str">
        <f t="shared" si="5"/>
        <v>ok</v>
      </c>
    </row>
    <row r="28" spans="1:12" ht="15.75" customHeight="1" x14ac:dyDescent="0.25">
      <c r="A28" s="23" t="str">
        <f>IF(ROWS($L$6:L28)&gt;DAY(EOMONTH(DATE($L$2,$K$2,1),0)),"",TEXT(DATE($L$2,$K$2,ROWS($L$6:L28)),"dddd"))</f>
        <v>الإثنين</v>
      </c>
      <c r="B28" s="24" t="str">
        <f>IF(ROWS($M$6:M28)&gt;DAY(EOMONTH(DATE($L$2,$K$2,1),0)),"",TEXT(DATE($L$2,$K$2,ROWS($M$6:M28))," yyyy/mm/dd"))</f>
        <v xml:space="preserve"> 2019/09/23</v>
      </c>
      <c r="C28" s="33"/>
      <c r="D28" s="26"/>
      <c r="E28" s="26"/>
      <c r="F28" s="27">
        <f t="shared" si="0"/>
        <v>0</v>
      </c>
      <c r="G28" s="28" t="str">
        <f t="shared" si="1"/>
        <v>0</v>
      </c>
      <c r="H28" s="29">
        <f t="shared" si="2"/>
        <v>0</v>
      </c>
      <c r="I28" s="30">
        <f t="shared" si="3"/>
        <v>0</v>
      </c>
      <c r="J28" s="31">
        <f t="shared" si="4"/>
        <v>1</v>
      </c>
      <c r="K28" s="32" t="str">
        <f t="shared" si="5"/>
        <v>غائب</v>
      </c>
    </row>
    <row r="29" spans="1:12" ht="15.75" customHeight="1" x14ac:dyDescent="0.25">
      <c r="A29" s="23" t="str">
        <f>IF(ROWS($L$6:L29)&gt;DAY(EOMONTH(DATE($L$2,$K$2,1),0)),"",TEXT(DATE($L$2,$K$2,ROWS($L$6:L29)),"dddd"))</f>
        <v>الثلاثاء</v>
      </c>
      <c r="B29" s="24" t="str">
        <f>IF(ROWS($M$6:M29)&gt;DAY(EOMONTH(DATE($L$2,$K$2,1),0)),"",TEXT(DATE($L$2,$K$2,ROWS($M$6:M29))," yyyy/mm/dd"))</f>
        <v xml:space="preserve"> 2019/09/24</v>
      </c>
      <c r="C29" s="33"/>
      <c r="D29" s="26">
        <v>0.375</v>
      </c>
      <c r="E29" s="26">
        <v>0.70833333333333337</v>
      </c>
      <c r="F29" s="27">
        <f t="shared" si="0"/>
        <v>5.5511151231257827E-17</v>
      </c>
      <c r="G29" s="28" t="str">
        <f t="shared" si="1"/>
        <v>0</v>
      </c>
      <c r="H29" s="29">
        <f t="shared" si="2"/>
        <v>0</v>
      </c>
      <c r="I29" s="30">
        <f t="shared" si="3"/>
        <v>4.1666666666666685E-2</v>
      </c>
      <c r="J29" s="31">
        <f t="shared" si="4"/>
        <v>0</v>
      </c>
      <c r="K29" s="32" t="str">
        <f t="shared" si="5"/>
        <v>ok</v>
      </c>
    </row>
    <row r="30" spans="1:12" ht="15.75" customHeight="1" x14ac:dyDescent="0.25">
      <c r="A30" s="23" t="str">
        <f>IF(ROWS($L$6:L30)&gt;DAY(EOMONTH(DATE($L$2,$K$2,1),0)),"",TEXT(DATE($L$2,$K$2,ROWS($L$6:L30)),"dddd"))</f>
        <v>الأربعاء</v>
      </c>
      <c r="B30" s="24" t="str">
        <f>IF(ROWS($M$6:M30)&gt;DAY(EOMONTH(DATE($L$2,$K$2,1),0)),"",TEXT(DATE($L$2,$K$2,ROWS($M$6:M30))," yyyy/mm/dd"))</f>
        <v xml:space="preserve"> 2019/09/25</v>
      </c>
      <c r="C30" s="33"/>
      <c r="D30" s="26">
        <v>0.375</v>
      </c>
      <c r="E30" s="26">
        <v>0.70833333333333337</v>
      </c>
      <c r="F30" s="27">
        <f t="shared" si="0"/>
        <v>5.5511151231257827E-17</v>
      </c>
      <c r="G30" s="28" t="str">
        <f t="shared" si="1"/>
        <v>0</v>
      </c>
      <c r="H30" s="29">
        <f t="shared" si="2"/>
        <v>0</v>
      </c>
      <c r="I30" s="30">
        <f t="shared" si="3"/>
        <v>4.1666666666666685E-2</v>
      </c>
      <c r="J30" s="31">
        <f t="shared" si="4"/>
        <v>0</v>
      </c>
      <c r="K30" s="32" t="str">
        <f t="shared" si="5"/>
        <v>ok</v>
      </c>
    </row>
    <row r="31" spans="1:12" ht="15.75" customHeight="1" x14ac:dyDescent="0.25">
      <c r="A31" s="23" t="str">
        <f>IF(ROWS($L$6:L31)&gt;DAY(EOMONTH(DATE($L$2,$K$2,1),0)),"",TEXT(DATE($L$2,$K$2,ROWS($L$6:L31)),"dddd"))</f>
        <v>الخميس</v>
      </c>
      <c r="B31" s="24" t="str">
        <f>IF(ROWS($M$6:M31)&gt;DAY(EOMONTH(DATE($L$2,$K$2,1),0)),"",TEXT(DATE($L$2,$K$2,ROWS($M$6:M31))," yyyy/mm/dd"))</f>
        <v xml:space="preserve"> 2019/09/26</v>
      </c>
      <c r="C31" s="33"/>
      <c r="D31" s="26">
        <v>0.375</v>
      </c>
      <c r="E31" s="26">
        <v>0.70833333333333337</v>
      </c>
      <c r="F31" s="27">
        <f t="shared" si="0"/>
        <v>5.5511151231257827E-17</v>
      </c>
      <c r="G31" s="28" t="str">
        <f t="shared" si="1"/>
        <v>0</v>
      </c>
      <c r="H31" s="29">
        <f t="shared" si="2"/>
        <v>0</v>
      </c>
      <c r="I31" s="30">
        <f t="shared" si="3"/>
        <v>4.1666666666666685E-2</v>
      </c>
      <c r="J31" s="31">
        <f t="shared" si="4"/>
        <v>0</v>
      </c>
      <c r="K31" s="32" t="str">
        <f t="shared" si="5"/>
        <v>ok</v>
      </c>
    </row>
    <row r="32" spans="1:12" ht="15.75" customHeight="1" x14ac:dyDescent="0.25">
      <c r="A32" s="23" t="str">
        <f>IF(ROWS($L$6:L32)&gt;DAY(EOMONTH(DATE($L$2,$K$2,1),0)),"",TEXT(DATE($L$2,$K$2,ROWS($L$6:L32)),"dddd"))</f>
        <v>الجمعة</v>
      </c>
      <c r="B32" s="24" t="str">
        <f>IF(ROWS($M$6:M32)&gt;DAY(EOMONTH(DATE($L$2,$K$2,1),0)),"",TEXT(DATE($L$2,$K$2,ROWS($M$6:M32))," yyyy/mm/dd"))</f>
        <v xml:space="preserve"> 2019/09/27</v>
      </c>
      <c r="C32" s="33"/>
      <c r="D32" s="26">
        <v>0.375</v>
      </c>
      <c r="E32" s="26">
        <v>0.70833333333333337</v>
      </c>
      <c r="F32" s="27">
        <f t="shared" si="0"/>
        <v>0</v>
      </c>
      <c r="G32" s="28">
        <f t="shared" si="1"/>
        <v>0.33333333333333337</v>
      </c>
      <c r="H32" s="29">
        <f t="shared" si="2"/>
        <v>0</v>
      </c>
      <c r="I32" s="30">
        <f t="shared" si="3"/>
        <v>0</v>
      </c>
      <c r="J32" s="31">
        <f t="shared" si="4"/>
        <v>0</v>
      </c>
      <c r="K32" s="32" t="str">
        <f t="shared" si="5"/>
        <v>الجمعة</v>
      </c>
    </row>
    <row r="33" spans="1:14" ht="15.75" customHeight="1" x14ac:dyDescent="0.25">
      <c r="A33" s="23" t="str">
        <f>IF(ROWS($L$6:L33)&gt;DAY(EOMONTH(DATE($L$2,$K$2,1),0)),"",TEXT(DATE($L$2,$K$2,ROWS($L$6:L33)),"dddd"))</f>
        <v>السبت</v>
      </c>
      <c r="B33" s="24" t="str">
        <f>IF(ROWS($M$6:M33)&gt;DAY(EOMONTH(DATE($L$2,$K$2,1),0)),"",TEXT(DATE($L$2,$K$2,ROWS($M$6:M33))," yyyy/mm/dd"))</f>
        <v xml:space="preserve"> 2019/09/28</v>
      </c>
      <c r="C33" s="33"/>
      <c r="D33" s="26">
        <v>0.375</v>
      </c>
      <c r="E33" s="26">
        <v>0.70833333333333337</v>
      </c>
      <c r="F33" s="27">
        <f t="shared" si="0"/>
        <v>5.5511151231257827E-17</v>
      </c>
      <c r="G33" s="28" t="str">
        <f t="shared" si="1"/>
        <v>0</v>
      </c>
      <c r="H33" s="29">
        <f t="shared" si="2"/>
        <v>0</v>
      </c>
      <c r="I33" s="30">
        <f t="shared" si="3"/>
        <v>4.1666666666666685E-2</v>
      </c>
      <c r="J33" s="31">
        <f t="shared" si="4"/>
        <v>0</v>
      </c>
      <c r="K33" s="32" t="str">
        <f t="shared" si="5"/>
        <v>ok</v>
      </c>
    </row>
    <row r="34" spans="1:14" ht="15.75" customHeight="1" x14ac:dyDescent="0.25">
      <c r="A34" s="23" t="str">
        <f>IF(ROWS($L$6:L34)&gt;DAY(EOMONTH(DATE($L$2,$K$2,1),0)),"",TEXT(DATE($L$2,$K$2,ROWS($L$6:L34)),"dddd"))</f>
        <v>الأحد</v>
      </c>
      <c r="B34" s="24" t="str">
        <f>IF(ROWS($M$6:M34)&gt;DAY(EOMONTH(DATE($L$2,$K$2,1),0)),"",TEXT(DATE($L$2,$K$2,ROWS($M$6:M34))," yyyy/mm/dd"))</f>
        <v xml:space="preserve"> 2019/09/29</v>
      </c>
      <c r="C34" s="33"/>
      <c r="D34" s="26">
        <v>0.375</v>
      </c>
      <c r="E34" s="26">
        <v>0.70833333333333337</v>
      </c>
      <c r="F34" s="27">
        <f t="shared" si="0"/>
        <v>5.5511151231257827E-17</v>
      </c>
      <c r="G34" s="28" t="str">
        <f t="shared" si="1"/>
        <v>0</v>
      </c>
      <c r="H34" s="29">
        <f t="shared" si="2"/>
        <v>0</v>
      </c>
      <c r="I34" s="30">
        <f t="shared" si="3"/>
        <v>4.1666666666666685E-2</v>
      </c>
      <c r="J34" s="31">
        <f t="shared" si="4"/>
        <v>0</v>
      </c>
      <c r="K34" s="32" t="str">
        <f t="shared" si="5"/>
        <v>ok</v>
      </c>
    </row>
    <row r="35" spans="1:14" ht="15.75" customHeight="1" x14ac:dyDescent="0.25">
      <c r="A35" s="23" t="str">
        <f>IF(ROWS($L$6:L35)&gt;DAY(EOMONTH(DATE($L$2,$K$2,1),0)),"",TEXT(DATE($L$2,$K$2,ROWS($L$6:L35)),"dddd"))</f>
        <v>الإثنين</v>
      </c>
      <c r="B35" s="24" t="str">
        <f>IF(ROWS($M$6:M35)&gt;DAY(EOMONTH(DATE($L$2,$K$2,1),0)),"",TEXT(DATE($L$2,$K$2,ROWS($M$6:M35))," yyyy/mm/dd"))</f>
        <v xml:space="preserve"> 2019/09/30</v>
      </c>
      <c r="C35" s="33"/>
      <c r="D35" s="26"/>
      <c r="E35" s="26"/>
      <c r="F35" s="27">
        <f t="shared" si="0"/>
        <v>0</v>
      </c>
      <c r="G35" s="28" t="str">
        <f t="shared" si="1"/>
        <v>0</v>
      </c>
      <c r="H35" s="29">
        <f t="shared" si="2"/>
        <v>0</v>
      </c>
      <c r="I35" s="30">
        <f t="shared" si="3"/>
        <v>0</v>
      </c>
      <c r="J35" s="31">
        <f t="shared" si="4"/>
        <v>1</v>
      </c>
      <c r="K35" s="32" t="str">
        <f t="shared" si="5"/>
        <v>غائب</v>
      </c>
    </row>
    <row r="36" spans="1:14" ht="16.5" customHeight="1" thickBot="1" x14ac:dyDescent="0.3">
      <c r="A36" s="23" t="str">
        <f>IF(ROWS($L$6:L36)&gt;DAY(EOMONTH(DATE($L$2,$K$2,1),0)),"",TEXT(DATE($L$2,$K$2,ROWS($L$6:L36)),"dddd"))</f>
        <v/>
      </c>
      <c r="B36" s="24" t="str">
        <f>IF(ROWS($M$6:M36)&gt;DAY(EOMONTH(DATE($L$2,$K$2,1),0)),"",TEXT(DATE($L$2,$K$2,ROWS($M$6:M36))," yyyy/mm/dd"))</f>
        <v/>
      </c>
      <c r="C36" s="34"/>
      <c r="D36" s="26">
        <v>0.375</v>
      </c>
      <c r="E36" s="26">
        <v>0.70833333333333337</v>
      </c>
      <c r="F36" s="27">
        <f t="shared" si="0"/>
        <v>5.5511151231257827E-17</v>
      </c>
      <c r="G36" s="28" t="str">
        <f t="shared" si="1"/>
        <v>0</v>
      </c>
      <c r="H36" s="29">
        <f t="shared" si="2"/>
        <v>0</v>
      </c>
      <c r="I36" s="30">
        <f t="shared" si="3"/>
        <v>4.1666666666666685E-2</v>
      </c>
      <c r="J36" s="31">
        <f t="shared" si="4"/>
        <v>0</v>
      </c>
      <c r="K36" s="32" t="str">
        <f t="shared" si="5"/>
        <v>ok</v>
      </c>
    </row>
    <row r="37" spans="1:14" ht="16.5" customHeight="1" thickTop="1" thickBot="1" x14ac:dyDescent="0.3">
      <c r="A37" s="35" t="s">
        <v>28</v>
      </c>
      <c r="B37" s="36">
        <f>COUNTA(B6:B36)</f>
        <v>31</v>
      </c>
      <c r="C37" s="37">
        <f>SUM(C6:C36)</f>
        <v>0</v>
      </c>
      <c r="D37" s="38"/>
      <c r="E37" s="38"/>
      <c r="F37" s="39">
        <f>SUM(F6:F36)</f>
        <v>1.2212453270876722E-15</v>
      </c>
      <c r="G37" s="39">
        <f>SUM(G6:G36)</f>
        <v>1.3333333333333335</v>
      </c>
      <c r="H37" s="39">
        <f>SUM(H6:H36)</f>
        <v>0</v>
      </c>
      <c r="I37" s="40">
        <f>SUM(I6:I36)</f>
        <v>0.91666666666666763</v>
      </c>
      <c r="J37" s="41">
        <f>SUM(J6:J36)</f>
        <v>5</v>
      </c>
      <c r="K37" s="41"/>
      <c r="L37" s="42"/>
    </row>
    <row r="38" spans="1:14" ht="16.5" thickTop="1" thickBot="1" x14ac:dyDescent="0.3">
      <c r="A38" s="43"/>
      <c r="B38" s="44" t="s">
        <v>29</v>
      </c>
      <c r="C38" s="44" t="s">
        <v>30</v>
      </c>
      <c r="D38" s="91" t="s">
        <v>30</v>
      </c>
      <c r="E38" s="92"/>
      <c r="F38" s="93"/>
      <c r="G38" s="45" t="s">
        <v>29</v>
      </c>
      <c r="H38" s="43"/>
      <c r="I38" s="43"/>
      <c r="J38" s="43"/>
      <c r="K38" s="43"/>
      <c r="L38" s="42"/>
    </row>
    <row r="39" spans="1:14" ht="16.5" thickTop="1" thickBot="1" x14ac:dyDescent="0.3">
      <c r="A39" s="46" t="s">
        <v>31</v>
      </c>
      <c r="B39" s="47">
        <v>0</v>
      </c>
      <c r="C39" s="48">
        <f>I37*24*I3</f>
        <v>106.45161290322591</v>
      </c>
      <c r="D39" s="94" t="s">
        <v>32</v>
      </c>
      <c r="E39" s="94"/>
      <c r="F39" s="49">
        <f>F37*L3*I3*24</f>
        <v>2.1273305697656227E-13</v>
      </c>
      <c r="G39" s="50"/>
      <c r="H39" s="51"/>
      <c r="I39" s="51"/>
      <c r="J39" s="52"/>
      <c r="K39" s="52"/>
      <c r="L39" s="42"/>
    </row>
    <row r="40" spans="1:14" ht="16.5" thickTop="1" thickBot="1" x14ac:dyDescent="0.3">
      <c r="A40" s="46" t="s">
        <v>33</v>
      </c>
      <c r="B40" s="53">
        <v>0</v>
      </c>
      <c r="C40" s="54">
        <f>H37*24*I3</f>
        <v>0</v>
      </c>
      <c r="D40" s="95" t="s">
        <v>34</v>
      </c>
      <c r="E40" s="95"/>
      <c r="F40" s="55">
        <f>G37*L4*I3*24</f>
        <v>309.67741935483872</v>
      </c>
      <c r="G40" s="56"/>
      <c r="H40" s="96" t="s">
        <v>35</v>
      </c>
      <c r="I40" s="96"/>
      <c r="J40" s="96"/>
      <c r="K40" s="52" t="s">
        <v>36</v>
      </c>
      <c r="L40" s="42"/>
    </row>
    <row r="41" spans="1:14" ht="16.5" thickTop="1" thickBot="1" x14ac:dyDescent="0.3">
      <c r="A41" s="46" t="s">
        <v>37</v>
      </c>
      <c r="B41" s="57">
        <v>0</v>
      </c>
      <c r="C41" s="58">
        <f>J37*I4</f>
        <v>193.54838709677421</v>
      </c>
      <c r="D41" s="88" t="s">
        <v>38</v>
      </c>
      <c r="E41" s="88"/>
      <c r="F41" s="59">
        <f>G3+F39+F40-C39-C40-C41</f>
        <v>1209.677419354839</v>
      </c>
      <c r="G41" s="60">
        <f>G3+G4+G39+G40-B42</f>
        <v>1200</v>
      </c>
      <c r="H41" s="61"/>
      <c r="I41" s="62"/>
      <c r="J41" s="63"/>
      <c r="K41" s="63"/>
      <c r="L41" s="1"/>
      <c r="M41" s="1"/>
      <c r="N41" s="1"/>
    </row>
    <row r="42" spans="1:14" ht="16.5" thickTop="1" thickBot="1" x14ac:dyDescent="0.3">
      <c r="A42" s="46" t="s">
        <v>39</v>
      </c>
      <c r="B42" s="64">
        <f>SUM(B39:B41)</f>
        <v>0</v>
      </c>
      <c r="C42" s="65" t="s">
        <v>40</v>
      </c>
      <c r="D42" s="66">
        <f>B39+B40</f>
        <v>0</v>
      </c>
      <c r="E42" s="67"/>
      <c r="F42" s="67"/>
      <c r="G42" s="61"/>
      <c r="H42" s="61"/>
      <c r="I42" s="62"/>
      <c r="J42" s="63"/>
      <c r="K42" s="63"/>
      <c r="L42" s="1"/>
      <c r="M42" s="1"/>
      <c r="N42" s="1"/>
    </row>
    <row r="43" spans="1:14" ht="16.5" thickTop="1" thickBot="1" x14ac:dyDescent="0.3">
      <c r="A43" s="43"/>
      <c r="F43" s="62"/>
      <c r="G43" s="61"/>
      <c r="H43" s="61"/>
      <c r="I43" s="62"/>
      <c r="J43" s="63"/>
      <c r="K43" s="63"/>
      <c r="L43" s="1"/>
      <c r="M43" s="1"/>
      <c r="N43" s="1"/>
    </row>
    <row r="44" spans="1:14" ht="16.5" thickTop="1" thickBot="1" x14ac:dyDescent="0.3">
      <c r="A44" s="46" t="s">
        <v>41</v>
      </c>
      <c r="B44" s="68" t="s">
        <v>42</v>
      </c>
      <c r="C44" s="69" t="s">
        <v>43</v>
      </c>
      <c r="D44" s="69" t="s">
        <v>44</v>
      </c>
      <c r="E44" s="68" t="s">
        <v>45</v>
      </c>
      <c r="F44" s="69" t="s">
        <v>46</v>
      </c>
      <c r="G44" s="68" t="s">
        <v>47</v>
      </c>
      <c r="H44" s="69" t="s">
        <v>48</v>
      </c>
      <c r="I44" s="68" t="s">
        <v>49</v>
      </c>
      <c r="J44" s="69" t="s">
        <v>50</v>
      </c>
      <c r="K44" s="68" t="s">
        <v>51</v>
      </c>
      <c r="L44" s="69" t="s">
        <v>52</v>
      </c>
      <c r="M44" s="69" t="s">
        <v>53</v>
      </c>
      <c r="N44" s="5"/>
    </row>
    <row r="45" spans="1:14" ht="15.75" thickTop="1" thickBot="1" x14ac:dyDescent="0.25">
      <c r="A45" s="70">
        <v>0</v>
      </c>
      <c r="B45" s="71">
        <v>0</v>
      </c>
      <c r="C45" s="71"/>
      <c r="D45" s="72"/>
      <c r="E45" s="72"/>
      <c r="F45" s="72"/>
      <c r="G45" s="72"/>
      <c r="H45" s="72"/>
      <c r="I45" s="72"/>
      <c r="J45" s="73"/>
      <c r="K45" s="73"/>
      <c r="L45" s="71"/>
      <c r="M45" s="8">
        <f>A45-(SUM(B45:L45))</f>
        <v>0</v>
      </c>
      <c r="N45" s="5"/>
    </row>
    <row r="46" spans="1:14" ht="15.75" thickTop="1" thickBot="1" x14ac:dyDescent="0.25">
      <c r="N46" s="5"/>
    </row>
    <row r="47" spans="1:14" ht="16.5" thickTop="1" thickBot="1" x14ac:dyDescent="0.3">
      <c r="A47" s="74" t="s">
        <v>54</v>
      </c>
      <c r="B47" s="69" t="s">
        <v>42</v>
      </c>
      <c r="C47" s="69" t="s">
        <v>43</v>
      </c>
      <c r="D47" s="69" t="s">
        <v>44</v>
      </c>
      <c r="E47" s="69" t="s">
        <v>45</v>
      </c>
      <c r="F47" s="69" t="s">
        <v>46</v>
      </c>
      <c r="G47" s="69" t="s">
        <v>47</v>
      </c>
      <c r="H47" s="69" t="s">
        <v>48</v>
      </c>
      <c r="I47" s="69" t="s">
        <v>49</v>
      </c>
      <c r="J47" s="69" t="s">
        <v>50</v>
      </c>
      <c r="K47" s="69" t="s">
        <v>51</v>
      </c>
      <c r="L47" s="69" t="s">
        <v>52</v>
      </c>
      <c r="M47" s="69" t="s">
        <v>53</v>
      </c>
      <c r="N47" s="5"/>
    </row>
    <row r="48" spans="1:14" ht="15.75" thickTop="1" thickBot="1" x14ac:dyDescent="0.25">
      <c r="A48" s="71">
        <v>30</v>
      </c>
      <c r="B48" s="71">
        <v>0</v>
      </c>
      <c r="C48" s="71"/>
      <c r="D48" s="72"/>
      <c r="E48" s="72"/>
      <c r="F48" s="72"/>
      <c r="G48" s="72"/>
      <c r="H48" s="72"/>
      <c r="I48" s="72"/>
      <c r="J48" s="73"/>
      <c r="K48" s="73"/>
      <c r="L48" s="71"/>
      <c r="M48" s="8">
        <f>A48-(SUM(B48:L48))</f>
        <v>30</v>
      </c>
      <c r="N48" s="5"/>
    </row>
    <row r="49" ht="15" thickTop="1" x14ac:dyDescent="0.2"/>
  </sheetData>
  <mergeCells count="7">
    <mergeCell ref="D41:E41"/>
    <mergeCell ref="D2:E2"/>
    <mergeCell ref="G2:H2"/>
    <mergeCell ref="D38:F38"/>
    <mergeCell ref="D39:E39"/>
    <mergeCell ref="D40:E40"/>
    <mergeCell ref="H40:J40"/>
  </mergeCells>
  <conditionalFormatting sqref="K6:K36">
    <cfRule type="cellIs" dxfId="10" priority="2" operator="equal">
      <formula>"تنبيه بصمه"</formula>
    </cfRule>
    <cfRule type="cellIs" dxfId="9" priority="3" operator="equal">
      <formula>"اجازه"</formula>
    </cfRule>
    <cfRule type="cellIs" dxfId="8" priority="4" operator="equal">
      <formula>"عطلة"</formula>
    </cfRule>
    <cfRule type="cellIs" dxfId="7" priority="5" operator="equal">
      <formula>"الجمعة"</formula>
    </cfRule>
    <cfRule type="cellIs" dxfId="6" priority="6" operator="equal">
      <formula>"غائب"</formula>
    </cfRule>
  </conditionalFormatting>
  <conditionalFormatting sqref="A6:A36">
    <cfRule type="cellIs" dxfId="5" priority="1" stopIfTrue="1" operator="equal">
      <formula>"الجمعة"</formula>
    </cfRule>
  </conditionalFormatting>
  <hyperlinks>
    <hyperlink ref="L5" location="'تقرير المرتبات '!A1" display="القائمه الرئيسيه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85" fitToWidth="0" orientation="landscape" verticalDpi="0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rightToLeft="1" tabSelected="1" view="pageBreakPreview" zoomScaleNormal="100" zoomScaleSheetLayoutView="100" workbookViewId="0">
      <pane ySplit="5" topLeftCell="A6" activePane="bottomLeft" state="frozen"/>
      <selection pane="bottomLeft" activeCell="F12" sqref="F12"/>
    </sheetView>
  </sheetViews>
  <sheetFormatPr defaultRowHeight="14.25" x14ac:dyDescent="0.2"/>
  <cols>
    <col min="1" max="1" width="12.125" style="1" customWidth="1"/>
    <col min="2" max="2" width="10.375" style="1" customWidth="1"/>
    <col min="3" max="3" width="10.5" style="1" customWidth="1"/>
    <col min="4" max="4" width="8.875" style="2" customWidth="1"/>
    <col min="5" max="5" width="7.125" style="2" customWidth="1"/>
    <col min="6" max="6" width="12.375" style="2" customWidth="1"/>
    <col min="7" max="7" width="11.25" style="2" customWidth="1"/>
    <col min="8" max="8" width="9.75" style="2" customWidth="1"/>
    <col min="9" max="9" width="8.625" style="2" customWidth="1"/>
    <col min="10" max="10" width="6.25" style="3" customWidth="1"/>
    <col min="11" max="11" width="12.25" style="3" customWidth="1"/>
    <col min="12" max="12" width="9.625" style="4" customWidth="1"/>
    <col min="13" max="13" width="2.75" style="4" customWidth="1"/>
    <col min="14" max="14" width="9" style="4"/>
    <col min="15" max="15" width="11.75" style="5" customWidth="1"/>
    <col min="16" max="16" width="15.75" style="5" customWidth="1"/>
    <col min="17" max="16384" width="9" style="5"/>
  </cols>
  <sheetData>
    <row r="1" spans="1:14" ht="15" thickBot="1" x14ac:dyDescent="0.25">
      <c r="C1" s="2"/>
      <c r="H1" s="3"/>
      <c r="I1" s="3"/>
      <c r="J1" s="4"/>
      <c r="K1" s="1" t="s">
        <v>0</v>
      </c>
      <c r="L1" s="1" t="s">
        <v>1</v>
      </c>
      <c r="M1" s="5"/>
      <c r="N1" s="5"/>
    </row>
    <row r="2" spans="1:14" ht="17.25" thickTop="1" thickBot="1" x14ac:dyDescent="0.3">
      <c r="A2" s="6" t="s">
        <v>2</v>
      </c>
      <c r="B2" s="6">
        <v>1102</v>
      </c>
      <c r="C2" s="7" t="s">
        <v>3</v>
      </c>
      <c r="D2" s="89" t="s">
        <v>78</v>
      </c>
      <c r="E2" s="90"/>
      <c r="F2" s="7" t="s">
        <v>4</v>
      </c>
      <c r="G2" s="89"/>
      <c r="H2" s="90"/>
      <c r="I2" s="7"/>
      <c r="J2" s="8"/>
      <c r="K2" s="9">
        <f>'[1]تقرير المرتبات '!B2</f>
        <v>9</v>
      </c>
      <c r="L2" s="1">
        <f>'[1]تقرير المرتبات '!C2</f>
        <v>2019</v>
      </c>
      <c r="M2" s="5"/>
      <c r="N2" s="5"/>
    </row>
    <row r="3" spans="1:14" ht="21" customHeight="1" thickTop="1" thickBot="1" x14ac:dyDescent="0.3">
      <c r="A3" s="10" t="s">
        <v>5</v>
      </c>
      <c r="B3" s="11">
        <v>0.33333333333333331</v>
      </c>
      <c r="C3" s="12"/>
      <c r="D3" s="13" t="s">
        <v>6</v>
      </c>
      <c r="E3" s="12">
        <v>2.0833333333333332E-2</v>
      </c>
      <c r="F3" s="13" t="s">
        <v>7</v>
      </c>
      <c r="G3" s="14">
        <v>1200</v>
      </c>
      <c r="H3" s="15" t="s">
        <v>8</v>
      </c>
      <c r="I3" s="15">
        <f>I4/8</f>
        <v>4.838709677419355</v>
      </c>
      <c r="J3" s="16"/>
      <c r="K3" s="16" t="s">
        <v>9</v>
      </c>
      <c r="L3" s="17">
        <v>1.5</v>
      </c>
      <c r="M3" s="1"/>
      <c r="N3" s="1"/>
    </row>
    <row r="4" spans="1:14" ht="16.5" customHeight="1" thickTop="1" thickBot="1" x14ac:dyDescent="0.3">
      <c r="A4" s="10" t="s">
        <v>10</v>
      </c>
      <c r="B4" s="18">
        <v>0.33333333333333331</v>
      </c>
      <c r="C4" s="19" t="s">
        <v>11</v>
      </c>
      <c r="D4" s="13" t="s">
        <v>12</v>
      </c>
      <c r="E4" s="12">
        <v>0.66666666666666663</v>
      </c>
      <c r="F4" s="13" t="s">
        <v>13</v>
      </c>
      <c r="G4" s="14">
        <v>0</v>
      </c>
      <c r="H4" s="13" t="s">
        <v>14</v>
      </c>
      <c r="I4" s="15">
        <f>G3/B37</f>
        <v>38.70967741935484</v>
      </c>
      <c r="J4" s="16"/>
      <c r="K4" s="16" t="s">
        <v>15</v>
      </c>
      <c r="L4" s="17">
        <v>2</v>
      </c>
      <c r="M4" s="1"/>
      <c r="N4" s="1"/>
    </row>
    <row r="5" spans="1:14" ht="16.5" thickTop="1" thickBot="1" x14ac:dyDescent="0.3">
      <c r="A5" s="20" t="s">
        <v>16</v>
      </c>
      <c r="B5" s="21" t="s">
        <v>17</v>
      </c>
      <c r="C5" s="19" t="s">
        <v>18</v>
      </c>
      <c r="D5" s="97" t="s">
        <v>19</v>
      </c>
      <c r="E5" s="97" t="s">
        <v>20</v>
      </c>
      <c r="F5" s="13" t="s">
        <v>21</v>
      </c>
      <c r="G5" s="13" t="s">
        <v>22</v>
      </c>
      <c r="H5" s="13" t="s">
        <v>23</v>
      </c>
      <c r="I5" s="20" t="s">
        <v>24</v>
      </c>
      <c r="J5" s="16" t="s">
        <v>25</v>
      </c>
      <c r="K5" s="16" t="s">
        <v>26</v>
      </c>
      <c r="L5" s="22" t="s">
        <v>27</v>
      </c>
    </row>
    <row r="6" spans="1:14" ht="16.5" thickTop="1" x14ac:dyDescent="0.25">
      <c r="A6" s="23" t="str">
        <f>IF(ROWS($L$6:L6)&gt;DAY(EOMONTH(DATE($L$2,$K$2,1),0)),"",TEXT(DATE($L$2,$K$2,ROWS($L$6:L6)),"dddd"))</f>
        <v>الأحد</v>
      </c>
      <c r="B6" s="24" t="str">
        <f>IF(ROWS($M$6:M6)&gt;DAY(EOMONTH(DATE($L$2,$K$2,1),0)),"",TEXT(DATE($L$2,$K$2,ROWS($M$6:M6))," yyyy/mm/dd"))</f>
        <v xml:space="preserve"> 2019/09/01</v>
      </c>
      <c r="C6" s="98"/>
      <c r="D6" s="99">
        <v>0.35625000000000001</v>
      </c>
      <c r="E6" s="99">
        <v>0.8125</v>
      </c>
      <c r="F6" s="27">
        <f t="shared" ref="F6:F36" si="0">IF((E6-D6)&lt;$B$4,0,IF(A6="الجمعة",0,IF(C6&gt;=1,0,(E6-D6-$B$4))))</f>
        <v>0.12291666666666667</v>
      </c>
      <c r="G6" s="28" t="str">
        <f t="shared" ref="G6:G36" si="1">IF(A6="الجمعة",E6-D6,IF(C6=2,E6-D6,"0"))</f>
        <v>0</v>
      </c>
      <c r="H6" s="29">
        <f t="shared" ref="H6:H36" si="2">IF(E6=0,0,IF(A6="الجمعة",0,IF(C6&gt;=1,0,IF($E$4-E6&lt;=0,0,$E$4-E6))))</f>
        <v>0</v>
      </c>
      <c r="I6" s="30">
        <f t="shared" ref="I6:I36" si="3">IF((D6-$B$3)&lt;=$E$3,0,IF(A6="الجمعة",0,IF(C6&gt;=1,0,D6-$B$3)))</f>
        <v>2.2916666666666696E-2</v>
      </c>
      <c r="J6" s="31">
        <f t="shared" ref="J6:J36" si="4">IF(A6="الجمعة",0,IF(C6&gt;=1,0,IF(D6=E6,1,0)))</f>
        <v>0</v>
      </c>
      <c r="K6" s="32" t="str">
        <f t="shared" ref="K6:K36" si="5">IF(A6="الجمعة","الجمعة",IF(C6=1,"اجازه",IF(C6=2,"عطله",IF(C6=3,"اجازه مرضية",IF(C6=4,"اجازه طارئه",IF(C6=5,"مأمورية عمل",IF(J6=1,"غائب",IF(D6=0,"تنبيه بصمه",IF(E6=0,"تنبيه بصمه","ok")))))))))</f>
        <v>ok</v>
      </c>
      <c r="L6" s="1"/>
    </row>
    <row r="7" spans="1:14" ht="15.75" x14ac:dyDescent="0.25">
      <c r="A7" s="23" t="str">
        <f>IF(ROWS($L$6:L7)&gt;DAY(EOMONTH(DATE($L$2,$K$2,1),0)),"",TEXT(DATE($L$2,$K$2,ROWS($L$6:L7)),"dddd"))</f>
        <v>الإثنين</v>
      </c>
      <c r="B7" s="24" t="str">
        <f>IF(ROWS($M$6:M7)&gt;DAY(EOMONTH(DATE($L$2,$K$2,1),0)),"",TEXT(DATE($L$2,$K$2,ROWS($M$6:M7))," yyyy/mm/dd"))</f>
        <v xml:space="preserve"> 2019/09/02</v>
      </c>
      <c r="C7" s="100"/>
      <c r="D7" s="99"/>
      <c r="E7" s="99"/>
      <c r="F7" s="27">
        <f t="shared" si="0"/>
        <v>0</v>
      </c>
      <c r="G7" s="28" t="str">
        <f t="shared" si="1"/>
        <v>0</v>
      </c>
      <c r="H7" s="29">
        <f t="shared" si="2"/>
        <v>0</v>
      </c>
      <c r="I7" s="30">
        <f t="shared" si="3"/>
        <v>0</v>
      </c>
      <c r="J7" s="31">
        <f t="shared" si="4"/>
        <v>1</v>
      </c>
      <c r="K7" s="32" t="str">
        <f t="shared" si="5"/>
        <v>غائب</v>
      </c>
      <c r="L7" s="1"/>
    </row>
    <row r="8" spans="1:14" ht="15.75" x14ac:dyDescent="0.25">
      <c r="A8" s="23" t="str">
        <f>IF(ROWS($L$6:L8)&gt;DAY(EOMONTH(DATE($L$2,$K$2,1),0)),"",TEXT(DATE($L$2,$K$2,ROWS($L$6:L8)),"dddd"))</f>
        <v>الثلاثاء</v>
      </c>
      <c r="B8" s="24" t="str">
        <f>IF(ROWS($M$6:M8)&gt;DAY(EOMONTH(DATE($L$2,$K$2,1),0)),"",TEXT(DATE($L$2,$K$2,ROWS($M$6:M8))," yyyy/mm/dd"))</f>
        <v xml:space="preserve"> 2019/09/03</v>
      </c>
      <c r="C8" s="100"/>
      <c r="D8" s="99">
        <v>0.33194444444444443</v>
      </c>
      <c r="E8" s="99">
        <v>0.80486111111111114</v>
      </c>
      <c r="F8" s="27">
        <f t="shared" si="0"/>
        <v>0.13958333333333339</v>
      </c>
      <c r="G8" s="28" t="str">
        <f t="shared" si="1"/>
        <v>0</v>
      </c>
      <c r="H8" s="29">
        <f t="shared" si="2"/>
        <v>0</v>
      </c>
      <c r="I8" s="30">
        <f t="shared" si="3"/>
        <v>0</v>
      </c>
      <c r="J8" s="31">
        <f t="shared" si="4"/>
        <v>0</v>
      </c>
      <c r="K8" s="32" t="str">
        <f t="shared" si="5"/>
        <v>ok</v>
      </c>
      <c r="L8" s="1"/>
    </row>
    <row r="9" spans="1:14" ht="15.75" x14ac:dyDescent="0.25">
      <c r="A9" s="23" t="str">
        <f>IF(ROWS($L$6:L9)&gt;DAY(EOMONTH(DATE($L$2,$K$2,1),0)),"",TEXT(DATE($L$2,$K$2,ROWS($L$6:L9)),"dddd"))</f>
        <v>الأربعاء</v>
      </c>
      <c r="B9" s="24" t="str">
        <f>IF(ROWS($M$6:M9)&gt;DAY(EOMONTH(DATE($L$2,$K$2,1),0)),"",TEXT(DATE($L$2,$K$2,ROWS($M$6:M9))," yyyy/mm/dd"))</f>
        <v xml:space="preserve"> 2019/09/04</v>
      </c>
      <c r="C9" s="100"/>
      <c r="D9" s="99">
        <f t="shared" ref="D9" si="6">D8</f>
        <v>0.33194444444444443</v>
      </c>
      <c r="E9" s="99">
        <v>0.56666666666666665</v>
      </c>
      <c r="F9" s="27">
        <f t="shared" si="0"/>
        <v>0</v>
      </c>
      <c r="G9" s="28" t="str">
        <f t="shared" si="1"/>
        <v>0</v>
      </c>
      <c r="H9" s="29">
        <f t="shared" si="2"/>
        <v>9.9999999999999978E-2</v>
      </c>
      <c r="I9" s="30">
        <f t="shared" si="3"/>
        <v>0</v>
      </c>
      <c r="J9" s="31">
        <f t="shared" si="4"/>
        <v>0</v>
      </c>
      <c r="K9" s="32" t="str">
        <f t="shared" si="5"/>
        <v>ok</v>
      </c>
      <c r="L9" s="1"/>
    </row>
    <row r="10" spans="1:14" ht="15.75" x14ac:dyDescent="0.25">
      <c r="A10" s="23" t="str">
        <f>IF(ROWS($L$6:L10)&gt;DAY(EOMONTH(DATE($L$2,$K$2,1),0)),"",TEXT(DATE($L$2,$K$2,ROWS($L$6:L10)),"dddd"))</f>
        <v>الخميس</v>
      </c>
      <c r="B10" s="24" t="str">
        <f>IF(ROWS($M$6:M10)&gt;DAY(EOMONTH(DATE($L$2,$K$2,1),0)),"",TEXT(DATE($L$2,$K$2,ROWS($M$6:M10))," yyyy/mm/dd"))</f>
        <v xml:space="preserve"> 2019/09/05</v>
      </c>
      <c r="C10" s="101"/>
      <c r="D10" s="99">
        <v>0.33194444444444443</v>
      </c>
      <c r="E10" s="99">
        <v>0.77708333333333324</v>
      </c>
      <c r="F10" s="27">
        <f t="shared" si="0"/>
        <v>0.11180555555555549</v>
      </c>
      <c r="G10" s="28" t="str">
        <f t="shared" si="1"/>
        <v>0</v>
      </c>
      <c r="H10" s="29">
        <f t="shared" si="2"/>
        <v>0</v>
      </c>
      <c r="I10" s="30">
        <f t="shared" si="3"/>
        <v>0</v>
      </c>
      <c r="J10" s="31">
        <f t="shared" si="4"/>
        <v>0</v>
      </c>
      <c r="K10" s="32" t="str">
        <f t="shared" si="5"/>
        <v>ok</v>
      </c>
      <c r="L10" s="1"/>
    </row>
    <row r="11" spans="1:14" ht="15.75" x14ac:dyDescent="0.25">
      <c r="A11" s="23" t="str">
        <f>IF(ROWS($L$6:L11)&gt;DAY(EOMONTH(DATE($L$2,$K$2,1),0)),"",TEXT(DATE($L$2,$K$2,ROWS($L$6:L11)),"dddd"))</f>
        <v>الجمعة</v>
      </c>
      <c r="B11" s="24" t="str">
        <f>IF(ROWS($M$6:M11)&gt;DAY(EOMONTH(DATE($L$2,$K$2,1),0)),"",TEXT(DATE($L$2,$K$2,ROWS($M$6:M11))," yyyy/mm/dd"))</f>
        <v xml:space="preserve"> 2019/09/06</v>
      </c>
      <c r="C11" s="100"/>
      <c r="D11" s="99">
        <v>0.38125000000000003</v>
      </c>
      <c r="E11" s="99">
        <v>0.80208333333333337</v>
      </c>
      <c r="F11" s="27">
        <f t="shared" si="0"/>
        <v>0</v>
      </c>
      <c r="G11" s="28">
        <f t="shared" si="1"/>
        <v>0.42083333333333334</v>
      </c>
      <c r="H11" s="29">
        <f t="shared" si="2"/>
        <v>0</v>
      </c>
      <c r="I11" s="30">
        <f t="shared" si="3"/>
        <v>0</v>
      </c>
      <c r="J11" s="31">
        <f t="shared" si="4"/>
        <v>0</v>
      </c>
      <c r="K11" s="32" t="str">
        <f t="shared" si="5"/>
        <v>الجمعة</v>
      </c>
      <c r="L11" s="1"/>
    </row>
    <row r="12" spans="1:14" ht="15.75" x14ac:dyDescent="0.25">
      <c r="A12" s="23" t="str">
        <f>IF(ROWS($L$6:L12)&gt;DAY(EOMONTH(DATE($L$2,$K$2,1),0)),"",TEXT(DATE($L$2,$K$2,ROWS($L$6:L12)),"dddd"))</f>
        <v>السبت</v>
      </c>
      <c r="B12" s="24" t="str">
        <f>IF(ROWS($M$6:M12)&gt;DAY(EOMONTH(DATE($L$2,$K$2,1),0)),"",TEXT(DATE($L$2,$K$2,ROWS($M$6:M12))," yyyy/mm/dd"))</f>
        <v xml:space="preserve"> 2019/09/07</v>
      </c>
      <c r="C12" s="100"/>
      <c r="D12" s="99">
        <v>0.37013888888888885</v>
      </c>
      <c r="E12" s="99">
        <v>0.7631944444444444</v>
      </c>
      <c r="F12" s="27">
        <f t="shared" si="0"/>
        <v>5.9722222222222232E-2</v>
      </c>
      <c r="G12" s="28" t="str">
        <f t="shared" si="1"/>
        <v>0</v>
      </c>
      <c r="H12" s="29">
        <f t="shared" si="2"/>
        <v>0</v>
      </c>
      <c r="I12" s="30">
        <f t="shared" si="3"/>
        <v>3.6805555555555536E-2</v>
      </c>
      <c r="J12" s="31">
        <f t="shared" si="4"/>
        <v>0</v>
      </c>
      <c r="K12" s="32" t="str">
        <f t="shared" si="5"/>
        <v>ok</v>
      </c>
      <c r="L12" s="1"/>
    </row>
    <row r="13" spans="1:14" ht="15.75" x14ac:dyDescent="0.25">
      <c r="A13" s="23" t="str">
        <f>IF(ROWS($L$6:L13)&gt;DAY(EOMONTH(DATE($L$2,$K$2,1),0)),"",TEXT(DATE($L$2,$K$2,ROWS($L$6:L13)),"dddd"))</f>
        <v>الأحد</v>
      </c>
      <c r="B13" s="24" t="str">
        <f>IF(ROWS($M$6:M13)&gt;DAY(EOMONTH(DATE($L$2,$K$2,1),0)),"",TEXT(DATE($L$2,$K$2,ROWS($M$6:M13))," yyyy/mm/dd"))</f>
        <v xml:space="preserve"> 2019/09/08</v>
      </c>
      <c r="C13" s="100"/>
      <c r="D13" s="99"/>
      <c r="E13" s="99"/>
      <c r="F13" s="27">
        <f t="shared" si="0"/>
        <v>0</v>
      </c>
      <c r="G13" s="28" t="str">
        <f t="shared" si="1"/>
        <v>0</v>
      </c>
      <c r="H13" s="29">
        <f t="shared" si="2"/>
        <v>0</v>
      </c>
      <c r="I13" s="30">
        <f t="shared" si="3"/>
        <v>0</v>
      </c>
      <c r="J13" s="31">
        <f t="shared" si="4"/>
        <v>1</v>
      </c>
      <c r="K13" s="32" t="str">
        <f t="shared" si="5"/>
        <v>غائب</v>
      </c>
      <c r="L13" s="1"/>
    </row>
    <row r="14" spans="1:14" ht="15.75" x14ac:dyDescent="0.25">
      <c r="A14" s="23" t="str">
        <f>IF(ROWS($L$6:L14)&gt;DAY(EOMONTH(DATE($L$2,$K$2,1),0)),"",TEXT(DATE($L$2,$K$2,ROWS($L$6:L14)),"dddd"))</f>
        <v>الإثنين</v>
      </c>
      <c r="B14" s="24" t="str">
        <f>IF(ROWS($M$6:M14)&gt;DAY(EOMONTH(DATE($L$2,$K$2,1),0)),"",TEXT(DATE($L$2,$K$2,ROWS($M$6:M14))," yyyy/mm/dd"))</f>
        <v xml:space="preserve"> 2019/09/09</v>
      </c>
      <c r="C14" s="100"/>
      <c r="D14" s="99"/>
      <c r="E14" s="99"/>
      <c r="F14" s="27">
        <f t="shared" si="0"/>
        <v>0</v>
      </c>
      <c r="G14" s="28" t="str">
        <f t="shared" si="1"/>
        <v>0</v>
      </c>
      <c r="H14" s="29">
        <f t="shared" si="2"/>
        <v>0</v>
      </c>
      <c r="I14" s="30">
        <f t="shared" si="3"/>
        <v>0</v>
      </c>
      <c r="J14" s="31">
        <f t="shared" si="4"/>
        <v>1</v>
      </c>
      <c r="K14" s="32" t="str">
        <f t="shared" si="5"/>
        <v>غائب</v>
      </c>
      <c r="L14" s="1"/>
    </row>
    <row r="15" spans="1:14" ht="15.75" x14ac:dyDescent="0.25">
      <c r="A15" s="23" t="str">
        <f>IF(ROWS($L$6:L15)&gt;DAY(EOMONTH(DATE($L$2,$K$2,1),0)),"",TEXT(DATE($L$2,$K$2,ROWS($L$6:L15)),"dddd"))</f>
        <v>الثلاثاء</v>
      </c>
      <c r="B15" s="24" t="str">
        <f>IF(ROWS($M$6:M15)&gt;DAY(EOMONTH(DATE($L$2,$K$2,1),0)),"",TEXT(DATE($L$2,$K$2,ROWS($M$6:M15))," yyyy/mm/dd"))</f>
        <v xml:space="preserve"> 2019/09/10</v>
      </c>
      <c r="C15" s="100"/>
      <c r="D15" s="99"/>
      <c r="E15" s="99"/>
      <c r="F15" s="27">
        <f t="shared" si="0"/>
        <v>0</v>
      </c>
      <c r="G15" s="28" t="str">
        <f t="shared" si="1"/>
        <v>0</v>
      </c>
      <c r="H15" s="29">
        <f t="shared" si="2"/>
        <v>0</v>
      </c>
      <c r="I15" s="30">
        <f t="shared" si="3"/>
        <v>0</v>
      </c>
      <c r="J15" s="31">
        <f t="shared" si="4"/>
        <v>1</v>
      </c>
      <c r="K15" s="32" t="str">
        <f t="shared" si="5"/>
        <v>غائب</v>
      </c>
      <c r="L15" s="1"/>
    </row>
    <row r="16" spans="1:14" ht="15.75" x14ac:dyDescent="0.25">
      <c r="A16" s="23" t="str">
        <f>IF(ROWS($L$6:L16)&gt;DAY(EOMONTH(DATE($L$2,$K$2,1),0)),"",TEXT(DATE($L$2,$K$2,ROWS($L$6:L16)),"dddd"))</f>
        <v>الأربعاء</v>
      </c>
      <c r="B16" s="24" t="str">
        <f>IF(ROWS($M$6:M16)&gt;DAY(EOMONTH(DATE($L$2,$K$2,1),0)),"",TEXT(DATE($L$2,$K$2,ROWS($M$6:M16))," yyyy/mm/dd"))</f>
        <v xml:space="preserve"> 2019/09/11</v>
      </c>
      <c r="C16" s="100"/>
      <c r="D16" s="99"/>
      <c r="E16" s="99"/>
      <c r="F16" s="27">
        <f t="shared" si="0"/>
        <v>0</v>
      </c>
      <c r="G16" s="28" t="str">
        <f t="shared" si="1"/>
        <v>0</v>
      </c>
      <c r="H16" s="29">
        <f t="shared" si="2"/>
        <v>0</v>
      </c>
      <c r="I16" s="30">
        <f t="shared" si="3"/>
        <v>0</v>
      </c>
      <c r="J16" s="31">
        <f t="shared" si="4"/>
        <v>1</v>
      </c>
      <c r="K16" s="32" t="str">
        <f t="shared" si="5"/>
        <v>غائب</v>
      </c>
      <c r="L16" s="1"/>
    </row>
    <row r="17" spans="1:12" ht="15.75" x14ac:dyDescent="0.25">
      <c r="A17" s="23" t="str">
        <f>IF(ROWS($L$6:L17)&gt;DAY(EOMONTH(DATE($L$2,$K$2,1),0)),"",TEXT(DATE($L$2,$K$2,ROWS($L$6:L17)),"dddd"))</f>
        <v>الخميس</v>
      </c>
      <c r="B17" s="24" t="str">
        <f>IF(ROWS($M$6:M17)&gt;DAY(EOMONTH(DATE($L$2,$K$2,1),0)),"",TEXT(DATE($L$2,$K$2,ROWS($M$6:M17))," yyyy/mm/dd"))</f>
        <v xml:space="preserve"> 2019/09/12</v>
      </c>
      <c r="C17" s="101"/>
      <c r="D17" s="99"/>
      <c r="E17" s="99"/>
      <c r="F17" s="27">
        <f t="shared" si="0"/>
        <v>0</v>
      </c>
      <c r="G17" s="28" t="str">
        <f t="shared" si="1"/>
        <v>0</v>
      </c>
      <c r="H17" s="29">
        <f t="shared" si="2"/>
        <v>0</v>
      </c>
      <c r="I17" s="30">
        <f t="shared" si="3"/>
        <v>0</v>
      </c>
      <c r="J17" s="31">
        <f t="shared" si="4"/>
        <v>1</v>
      </c>
      <c r="K17" s="32" t="str">
        <f t="shared" si="5"/>
        <v>غائب</v>
      </c>
      <c r="L17" s="1"/>
    </row>
    <row r="18" spans="1:12" ht="15.75" x14ac:dyDescent="0.25">
      <c r="A18" s="23" t="str">
        <f>IF(ROWS($L$6:L18)&gt;DAY(EOMONTH(DATE($L$2,$K$2,1),0)),"",TEXT(DATE($L$2,$K$2,ROWS($L$6:L18)),"dddd"))</f>
        <v>الجمعة</v>
      </c>
      <c r="B18" s="24" t="str">
        <f>IF(ROWS($M$6:M18)&gt;DAY(EOMONTH(DATE($L$2,$K$2,1),0)),"",TEXT(DATE($L$2,$K$2,ROWS($M$6:M18))," yyyy/mm/dd"))</f>
        <v xml:space="preserve"> 2019/09/13</v>
      </c>
      <c r="C18" s="100"/>
      <c r="D18" s="99"/>
      <c r="E18" s="99"/>
      <c r="F18" s="27">
        <f t="shared" si="0"/>
        <v>0</v>
      </c>
      <c r="G18" s="28">
        <f t="shared" si="1"/>
        <v>0</v>
      </c>
      <c r="H18" s="29">
        <f t="shared" si="2"/>
        <v>0</v>
      </c>
      <c r="I18" s="30">
        <f t="shared" si="3"/>
        <v>0</v>
      </c>
      <c r="J18" s="31">
        <f t="shared" si="4"/>
        <v>0</v>
      </c>
      <c r="K18" s="32" t="str">
        <f t="shared" si="5"/>
        <v>الجمعة</v>
      </c>
    </row>
    <row r="19" spans="1:12" ht="15.75" x14ac:dyDescent="0.25">
      <c r="A19" s="23" t="str">
        <f>IF(ROWS($L$6:L19)&gt;DAY(EOMONTH(DATE($L$2,$K$2,1),0)),"",TEXT(DATE($L$2,$K$2,ROWS($L$6:L19)),"dddd"))</f>
        <v>السبت</v>
      </c>
      <c r="B19" s="24" t="str">
        <f>IF(ROWS($M$6:M19)&gt;DAY(EOMONTH(DATE($L$2,$K$2,1),0)),"",TEXT(DATE($L$2,$K$2,ROWS($M$6:M19))," yyyy/mm/dd"))</f>
        <v xml:space="preserve"> 2019/09/14</v>
      </c>
      <c r="C19" s="100"/>
      <c r="D19" s="99">
        <v>0.34097222222222223</v>
      </c>
      <c r="E19" s="99">
        <v>0.74097222222222225</v>
      </c>
      <c r="F19" s="27">
        <f t="shared" si="0"/>
        <v>6.6666666666666707E-2</v>
      </c>
      <c r="G19" s="28" t="str">
        <f t="shared" si="1"/>
        <v>0</v>
      </c>
      <c r="H19" s="29">
        <f t="shared" si="2"/>
        <v>0</v>
      </c>
      <c r="I19" s="30">
        <f t="shared" si="3"/>
        <v>0</v>
      </c>
      <c r="J19" s="31">
        <f t="shared" si="4"/>
        <v>0</v>
      </c>
      <c r="K19" s="32" t="str">
        <f t="shared" si="5"/>
        <v>ok</v>
      </c>
    </row>
    <row r="20" spans="1:12" ht="15.75" x14ac:dyDescent="0.25">
      <c r="A20" s="23" t="str">
        <f>IF(ROWS($L$6:L20)&gt;DAY(EOMONTH(DATE($L$2,$K$2,1),0)),"",TEXT(DATE($L$2,$K$2,ROWS($L$6:L20)),"dddd"))</f>
        <v>الأحد</v>
      </c>
      <c r="B20" s="24" t="str">
        <f>IF(ROWS($M$6:M20)&gt;DAY(EOMONTH(DATE($L$2,$K$2,1),0)),"",TEXT(DATE($L$2,$K$2,ROWS($M$6:M20))," yyyy/mm/dd"))</f>
        <v xml:space="preserve"> 2019/09/15</v>
      </c>
      <c r="C20" s="100"/>
      <c r="D20" s="99">
        <v>0.34722222222222227</v>
      </c>
      <c r="E20" s="99">
        <v>0.7368055555555556</v>
      </c>
      <c r="F20" s="27">
        <f t="shared" si="0"/>
        <v>5.6250000000000022E-2</v>
      </c>
      <c r="G20" s="28" t="str">
        <f t="shared" si="1"/>
        <v>0</v>
      </c>
      <c r="H20" s="29">
        <f t="shared" si="2"/>
        <v>0</v>
      </c>
      <c r="I20" s="30">
        <f t="shared" si="3"/>
        <v>0</v>
      </c>
      <c r="J20" s="31">
        <f t="shared" si="4"/>
        <v>0</v>
      </c>
      <c r="K20" s="32" t="str">
        <f t="shared" si="5"/>
        <v>ok</v>
      </c>
    </row>
    <row r="21" spans="1:12" ht="15.75" x14ac:dyDescent="0.25">
      <c r="A21" s="23" t="str">
        <f>IF(ROWS($L$6:L21)&gt;DAY(EOMONTH(DATE($L$2,$K$2,1),0)),"",TEXT(DATE($L$2,$K$2,ROWS($L$6:L21)),"dddd"))</f>
        <v>الإثنين</v>
      </c>
      <c r="B21" s="24" t="str">
        <f>IF(ROWS($M$6:M21)&gt;DAY(EOMONTH(DATE($L$2,$K$2,1),0)),"",TEXT(DATE($L$2,$K$2,ROWS($M$6:M21))," yyyy/mm/dd"))</f>
        <v xml:space="preserve"> 2019/09/16</v>
      </c>
      <c r="C21" s="100"/>
      <c r="D21" s="99"/>
      <c r="E21" s="99"/>
      <c r="F21" s="27">
        <f t="shared" si="0"/>
        <v>0</v>
      </c>
      <c r="G21" s="28" t="str">
        <f t="shared" si="1"/>
        <v>0</v>
      </c>
      <c r="H21" s="29">
        <f t="shared" si="2"/>
        <v>0</v>
      </c>
      <c r="I21" s="30">
        <f t="shared" si="3"/>
        <v>0</v>
      </c>
      <c r="J21" s="31">
        <f t="shared" si="4"/>
        <v>1</v>
      </c>
      <c r="K21" s="32" t="str">
        <f t="shared" si="5"/>
        <v>غائب</v>
      </c>
    </row>
    <row r="22" spans="1:12" ht="15.75" x14ac:dyDescent="0.25">
      <c r="A22" s="23" t="str">
        <f>IF(ROWS($L$6:L22)&gt;DAY(EOMONTH(DATE($L$2,$K$2,1),0)),"",TEXT(DATE($L$2,$K$2,ROWS($L$6:L22)),"dddd"))</f>
        <v>الثلاثاء</v>
      </c>
      <c r="B22" s="24" t="str">
        <f>IF(ROWS($M$6:M22)&gt;DAY(EOMONTH(DATE($L$2,$K$2,1),0)),"",TEXT(DATE($L$2,$K$2,ROWS($M$6:M22))," yyyy/mm/dd"))</f>
        <v xml:space="preserve"> 2019/09/17</v>
      </c>
      <c r="C22" s="100"/>
      <c r="D22" s="99">
        <v>0.35486111111111113</v>
      </c>
      <c r="E22" s="99">
        <v>0.79999999999999993</v>
      </c>
      <c r="F22" s="27">
        <f t="shared" si="0"/>
        <v>0.11180555555555549</v>
      </c>
      <c r="G22" s="28" t="str">
        <f t="shared" si="1"/>
        <v>0</v>
      </c>
      <c r="H22" s="29">
        <f t="shared" si="2"/>
        <v>0</v>
      </c>
      <c r="I22" s="30">
        <f t="shared" si="3"/>
        <v>2.1527777777777812E-2</v>
      </c>
      <c r="J22" s="31">
        <f t="shared" si="4"/>
        <v>0</v>
      </c>
      <c r="K22" s="32" t="str">
        <f t="shared" si="5"/>
        <v>ok</v>
      </c>
    </row>
    <row r="23" spans="1:12" ht="15.75" x14ac:dyDescent="0.25">
      <c r="A23" s="23" t="str">
        <f>IF(ROWS($L$6:L23)&gt;DAY(EOMONTH(DATE($L$2,$K$2,1),0)),"",TEXT(DATE($L$2,$K$2,ROWS($L$6:L23)),"dddd"))</f>
        <v>الأربعاء</v>
      </c>
      <c r="B23" s="24" t="str">
        <f>IF(ROWS($M$6:M23)&gt;DAY(EOMONTH(DATE($L$2,$K$2,1),0)),"",TEXT(DATE($L$2,$K$2,ROWS($M$6:M23))," yyyy/mm/dd"))</f>
        <v xml:space="preserve"> 2019/09/18</v>
      </c>
      <c r="C23" s="100"/>
      <c r="D23" s="99">
        <v>0.33611111111111108</v>
      </c>
      <c r="E23" s="99">
        <v>0.74097222222222225</v>
      </c>
      <c r="F23" s="27">
        <f t="shared" si="0"/>
        <v>7.1527777777777857E-2</v>
      </c>
      <c r="G23" s="28" t="str">
        <f t="shared" si="1"/>
        <v>0</v>
      </c>
      <c r="H23" s="29">
        <f t="shared" si="2"/>
        <v>0</v>
      </c>
      <c r="I23" s="30">
        <f t="shared" si="3"/>
        <v>0</v>
      </c>
      <c r="J23" s="31">
        <f t="shared" si="4"/>
        <v>0</v>
      </c>
      <c r="K23" s="32" t="str">
        <f t="shared" si="5"/>
        <v>ok</v>
      </c>
    </row>
    <row r="24" spans="1:12" ht="15.75" x14ac:dyDescent="0.25">
      <c r="A24" s="23" t="str">
        <f>IF(ROWS($L$6:L24)&gt;DAY(EOMONTH(DATE($L$2,$K$2,1),0)),"",TEXT(DATE($L$2,$K$2,ROWS($L$6:L24)),"dddd"))</f>
        <v>الخميس</v>
      </c>
      <c r="B24" s="24" t="str">
        <f>IF(ROWS($M$6:M24)&gt;DAY(EOMONTH(DATE($L$2,$K$2,1),0)),"",TEXT(DATE($L$2,$K$2,ROWS($M$6:M24))," yyyy/mm/dd"))</f>
        <v xml:space="preserve"> 2019/09/19</v>
      </c>
      <c r="C24" s="101"/>
      <c r="D24" s="99">
        <v>0.33819444444444446</v>
      </c>
      <c r="E24" s="99">
        <v>0.77013888888888893</v>
      </c>
      <c r="F24" s="27">
        <f t="shared" si="0"/>
        <v>9.8611111111111149E-2</v>
      </c>
      <c r="G24" s="28" t="str">
        <f t="shared" si="1"/>
        <v>0</v>
      </c>
      <c r="H24" s="29">
        <f t="shared" si="2"/>
        <v>0</v>
      </c>
      <c r="I24" s="30">
        <f t="shared" si="3"/>
        <v>0</v>
      </c>
      <c r="J24" s="31">
        <f t="shared" si="4"/>
        <v>0</v>
      </c>
      <c r="K24" s="32" t="str">
        <f t="shared" si="5"/>
        <v>ok</v>
      </c>
    </row>
    <row r="25" spans="1:12" ht="15.75" x14ac:dyDescent="0.25">
      <c r="A25" s="23" t="str">
        <f>IF(ROWS($L$6:L25)&gt;DAY(EOMONTH(DATE($L$2,$K$2,1),0)),"",TEXT(DATE($L$2,$K$2,ROWS($L$6:L25)),"dddd"))</f>
        <v>الجمعة</v>
      </c>
      <c r="B25" s="24" t="str">
        <f>IF(ROWS($M$6:M25)&gt;DAY(EOMONTH(DATE($L$2,$K$2,1),0)),"",TEXT(DATE($L$2,$K$2,ROWS($M$6:M25))," yyyy/mm/dd"))</f>
        <v xml:space="preserve"> 2019/09/20</v>
      </c>
      <c r="C25" s="100"/>
      <c r="D25" s="99">
        <v>0.34027777777777773</v>
      </c>
      <c r="E25" s="99">
        <v>0.7416666666666667</v>
      </c>
      <c r="F25" s="27">
        <f t="shared" si="0"/>
        <v>0</v>
      </c>
      <c r="G25" s="28">
        <f t="shared" si="1"/>
        <v>0.40138888888888896</v>
      </c>
      <c r="H25" s="29">
        <f t="shared" si="2"/>
        <v>0</v>
      </c>
      <c r="I25" s="30">
        <f t="shared" si="3"/>
        <v>0</v>
      </c>
      <c r="J25" s="31">
        <f t="shared" si="4"/>
        <v>0</v>
      </c>
      <c r="K25" s="32" t="str">
        <f t="shared" si="5"/>
        <v>الجمعة</v>
      </c>
    </row>
    <row r="26" spans="1:12" ht="15.75" x14ac:dyDescent="0.25">
      <c r="A26" s="23" t="str">
        <f>IF(ROWS($L$6:L26)&gt;DAY(EOMONTH(DATE($L$2,$K$2,1),0)),"",TEXT(DATE($L$2,$K$2,ROWS($L$6:L26)),"dddd"))</f>
        <v>السبت</v>
      </c>
      <c r="B26" s="24" t="str">
        <f>IF(ROWS($M$6:M26)&gt;DAY(EOMONTH(DATE($L$2,$K$2,1),0)),"",TEXT(DATE($L$2,$K$2,ROWS($M$6:M26))," yyyy/mm/dd"))</f>
        <v xml:space="preserve"> 2019/09/21</v>
      </c>
      <c r="C26" s="100"/>
      <c r="D26" s="99">
        <v>0.35000000000000003</v>
      </c>
      <c r="E26" s="99">
        <v>0.78472222222222221</v>
      </c>
      <c r="F26" s="27">
        <f t="shared" si="0"/>
        <v>0.10138888888888886</v>
      </c>
      <c r="G26" s="28" t="str">
        <f t="shared" si="1"/>
        <v>0</v>
      </c>
      <c r="H26" s="29">
        <f t="shared" si="2"/>
        <v>0</v>
      </c>
      <c r="I26" s="30">
        <f t="shared" si="3"/>
        <v>0</v>
      </c>
      <c r="J26" s="31">
        <f t="shared" si="4"/>
        <v>0</v>
      </c>
      <c r="K26" s="32" t="str">
        <f t="shared" si="5"/>
        <v>ok</v>
      </c>
    </row>
    <row r="27" spans="1:12" ht="15.75" x14ac:dyDescent="0.25">
      <c r="A27" s="23" t="str">
        <f>IF(ROWS($L$6:L27)&gt;DAY(EOMONTH(DATE($L$2,$K$2,1),0)),"",TEXT(DATE($L$2,$K$2,ROWS($L$6:L27)),"dddd"))</f>
        <v>الأحد</v>
      </c>
      <c r="B27" s="24" t="str">
        <f>IF(ROWS($M$6:M27)&gt;DAY(EOMONTH(DATE($L$2,$K$2,1),0)),"",TEXT(DATE($L$2,$K$2,ROWS($M$6:M27))," yyyy/mm/dd"))</f>
        <v xml:space="preserve"> 2019/09/22</v>
      </c>
      <c r="C27" s="100"/>
      <c r="D27" s="99">
        <v>0.34375</v>
      </c>
      <c r="E27" s="99">
        <v>0.52777777777777779</v>
      </c>
      <c r="F27" s="27">
        <f t="shared" si="0"/>
        <v>0</v>
      </c>
      <c r="G27" s="28" t="str">
        <f t="shared" si="1"/>
        <v>0</v>
      </c>
      <c r="H27" s="29">
        <f t="shared" si="2"/>
        <v>0.13888888888888884</v>
      </c>
      <c r="I27" s="30">
        <f t="shared" si="3"/>
        <v>0</v>
      </c>
      <c r="J27" s="31">
        <f t="shared" si="4"/>
        <v>0</v>
      </c>
      <c r="K27" s="32" t="str">
        <f t="shared" si="5"/>
        <v>ok</v>
      </c>
    </row>
    <row r="28" spans="1:12" ht="15.75" x14ac:dyDescent="0.25">
      <c r="A28" s="23" t="str">
        <f>IF(ROWS($L$6:L28)&gt;DAY(EOMONTH(DATE($L$2,$K$2,1),0)),"",TEXT(DATE($L$2,$K$2,ROWS($L$6:L28)),"dddd"))</f>
        <v>الإثنين</v>
      </c>
      <c r="B28" s="24" t="str">
        <f>IF(ROWS($M$6:M28)&gt;DAY(EOMONTH(DATE($L$2,$K$2,1),0)),"",TEXT(DATE($L$2,$K$2,ROWS($M$6:M28))," yyyy/mm/dd"))</f>
        <v xml:space="preserve"> 2019/09/23</v>
      </c>
      <c r="C28" s="100"/>
      <c r="D28" s="99"/>
      <c r="E28" s="99"/>
      <c r="F28" s="27">
        <f t="shared" si="0"/>
        <v>0</v>
      </c>
      <c r="G28" s="28" t="str">
        <f t="shared" si="1"/>
        <v>0</v>
      </c>
      <c r="H28" s="29">
        <f t="shared" si="2"/>
        <v>0</v>
      </c>
      <c r="I28" s="30">
        <f t="shared" si="3"/>
        <v>0</v>
      </c>
      <c r="J28" s="31">
        <f t="shared" si="4"/>
        <v>1</v>
      </c>
      <c r="K28" s="32" t="str">
        <f t="shared" si="5"/>
        <v>غائب</v>
      </c>
    </row>
    <row r="29" spans="1:12" ht="15.75" x14ac:dyDescent="0.25">
      <c r="A29" s="23" t="str">
        <f>IF(ROWS($L$6:L29)&gt;DAY(EOMONTH(DATE($L$2,$K$2,1),0)),"",TEXT(DATE($L$2,$K$2,ROWS($L$6:L29)),"dddd"))</f>
        <v>الثلاثاء</v>
      </c>
      <c r="B29" s="24" t="str">
        <f>IF(ROWS($M$6:M29)&gt;DAY(EOMONTH(DATE($L$2,$K$2,1),0)),"",TEXT(DATE($L$2,$K$2,ROWS($M$6:M29))," yyyy/mm/dd"))</f>
        <v xml:space="preserve"> 2019/09/24</v>
      </c>
      <c r="C29" s="100"/>
      <c r="D29" s="99">
        <v>0.33680555555555558</v>
      </c>
      <c r="E29" s="99">
        <v>0.86458333333333337</v>
      </c>
      <c r="F29" s="27">
        <f t="shared" si="0"/>
        <v>0.19444444444444448</v>
      </c>
      <c r="G29" s="28" t="str">
        <f t="shared" si="1"/>
        <v>0</v>
      </c>
      <c r="H29" s="29">
        <f t="shared" si="2"/>
        <v>0</v>
      </c>
      <c r="I29" s="30">
        <f t="shared" si="3"/>
        <v>0</v>
      </c>
      <c r="J29" s="31">
        <f t="shared" si="4"/>
        <v>0</v>
      </c>
      <c r="K29" s="32" t="str">
        <f t="shared" si="5"/>
        <v>ok</v>
      </c>
    </row>
    <row r="30" spans="1:12" ht="15.75" x14ac:dyDescent="0.25">
      <c r="A30" s="23" t="str">
        <f>IF(ROWS($L$6:L30)&gt;DAY(EOMONTH(DATE($L$2,$K$2,1),0)),"",TEXT(DATE($L$2,$K$2,ROWS($L$6:L30)),"dddd"))</f>
        <v>الأربعاء</v>
      </c>
      <c r="B30" s="24" t="str">
        <f>IF(ROWS($M$6:M30)&gt;DAY(EOMONTH(DATE($L$2,$K$2,1),0)),"",TEXT(DATE($L$2,$K$2,ROWS($M$6:M30))," yyyy/mm/dd"))</f>
        <v xml:space="preserve"> 2019/09/25</v>
      </c>
      <c r="C30" s="100"/>
      <c r="D30" s="99">
        <v>0.34722222222222227</v>
      </c>
      <c r="E30" s="99">
        <v>0.74375000000000002</v>
      </c>
      <c r="F30" s="27">
        <f t="shared" si="0"/>
        <v>6.3194444444444442E-2</v>
      </c>
      <c r="G30" s="28" t="str">
        <f t="shared" si="1"/>
        <v>0</v>
      </c>
      <c r="H30" s="29">
        <f t="shared" si="2"/>
        <v>0</v>
      </c>
      <c r="I30" s="30">
        <f t="shared" si="3"/>
        <v>0</v>
      </c>
      <c r="J30" s="31">
        <f t="shared" si="4"/>
        <v>0</v>
      </c>
      <c r="K30" s="32" t="str">
        <f t="shared" si="5"/>
        <v>ok</v>
      </c>
    </row>
    <row r="31" spans="1:12" ht="15.75" x14ac:dyDescent="0.25">
      <c r="A31" s="23" t="str">
        <f>IF(ROWS($L$6:L31)&gt;DAY(EOMONTH(DATE($L$2,$K$2,1),0)),"",TEXT(DATE($L$2,$K$2,ROWS($L$6:L31)),"dddd"))</f>
        <v>الخميس</v>
      </c>
      <c r="B31" s="24" t="str">
        <f>IF(ROWS($M$6:M31)&gt;DAY(EOMONTH(DATE($L$2,$K$2,1),0)),"",TEXT(DATE($L$2,$K$2,ROWS($M$6:M31))," yyyy/mm/dd"))</f>
        <v xml:space="preserve"> 2019/09/26</v>
      </c>
      <c r="C31" s="101"/>
      <c r="D31" s="99">
        <v>0.35902777777777778</v>
      </c>
      <c r="E31" s="99">
        <v>0.74722222222222223</v>
      </c>
      <c r="F31" s="27">
        <f t="shared" si="0"/>
        <v>5.4861111111111138E-2</v>
      </c>
      <c r="G31" s="28" t="str">
        <f t="shared" si="1"/>
        <v>0</v>
      </c>
      <c r="H31" s="29">
        <f t="shared" si="2"/>
        <v>0</v>
      </c>
      <c r="I31" s="30">
        <f t="shared" si="3"/>
        <v>2.5694444444444464E-2</v>
      </c>
      <c r="J31" s="31">
        <f t="shared" si="4"/>
        <v>0</v>
      </c>
      <c r="K31" s="32" t="str">
        <f t="shared" si="5"/>
        <v>ok</v>
      </c>
    </row>
    <row r="32" spans="1:12" ht="15.75" x14ac:dyDescent="0.25">
      <c r="A32" s="23" t="str">
        <f>IF(ROWS($L$6:L32)&gt;DAY(EOMONTH(DATE($L$2,$K$2,1),0)),"",TEXT(DATE($L$2,$K$2,ROWS($L$6:L32)),"dddd"))</f>
        <v>الجمعة</v>
      </c>
      <c r="B32" s="24" t="str">
        <f>IF(ROWS($M$6:M32)&gt;DAY(EOMONTH(DATE($L$2,$K$2,1),0)),"",TEXT(DATE($L$2,$K$2,ROWS($M$6:M32))," yyyy/mm/dd"))</f>
        <v xml:space="preserve"> 2019/09/27</v>
      </c>
      <c r="C32" s="100"/>
      <c r="D32" s="99">
        <v>0.33958333333333335</v>
      </c>
      <c r="E32" s="99">
        <v>0.74097222222222225</v>
      </c>
      <c r="F32" s="27">
        <f t="shared" si="0"/>
        <v>0</v>
      </c>
      <c r="G32" s="28">
        <f t="shared" si="1"/>
        <v>0.40138888888888891</v>
      </c>
      <c r="H32" s="29">
        <f t="shared" si="2"/>
        <v>0</v>
      </c>
      <c r="I32" s="30">
        <f t="shared" si="3"/>
        <v>0</v>
      </c>
      <c r="J32" s="31">
        <f t="shared" si="4"/>
        <v>0</v>
      </c>
      <c r="K32" s="32" t="str">
        <f t="shared" si="5"/>
        <v>الجمعة</v>
      </c>
    </row>
    <row r="33" spans="1:14" ht="15.75" x14ac:dyDescent="0.25">
      <c r="A33" s="23" t="str">
        <f>IF(ROWS($L$6:L33)&gt;DAY(EOMONTH(DATE($L$2,$K$2,1),0)),"",TEXT(DATE($L$2,$K$2,ROWS($L$6:L33)),"dddd"))</f>
        <v>السبت</v>
      </c>
      <c r="B33" s="24" t="str">
        <f>IF(ROWS($M$6:M33)&gt;DAY(EOMONTH(DATE($L$2,$K$2,1),0)),"",TEXT(DATE($L$2,$K$2,ROWS($M$6:M33))," yyyy/mm/dd"))</f>
        <v xml:space="preserve"> 2019/09/28</v>
      </c>
      <c r="C33" s="100"/>
      <c r="D33" s="99">
        <v>0.36458333333333331</v>
      </c>
      <c r="E33" s="99">
        <v>0.74583333333333324</v>
      </c>
      <c r="F33" s="27">
        <f t="shared" si="0"/>
        <v>4.7916666666666607E-2</v>
      </c>
      <c r="G33" s="28" t="str">
        <f t="shared" si="1"/>
        <v>0</v>
      </c>
      <c r="H33" s="29">
        <f t="shared" si="2"/>
        <v>0</v>
      </c>
      <c r="I33" s="30">
        <f t="shared" si="3"/>
        <v>3.125E-2</v>
      </c>
      <c r="J33" s="31">
        <f t="shared" si="4"/>
        <v>0</v>
      </c>
      <c r="K33" s="32" t="str">
        <f t="shared" si="5"/>
        <v>ok</v>
      </c>
    </row>
    <row r="34" spans="1:14" ht="15.75" x14ac:dyDescent="0.25">
      <c r="A34" s="23" t="str">
        <f>IF(ROWS($L$6:L34)&gt;DAY(EOMONTH(DATE($L$2,$K$2,1),0)),"",TEXT(DATE($L$2,$K$2,ROWS($L$6:L34)),"dddd"))</f>
        <v>الأحد</v>
      </c>
      <c r="B34" s="24" t="str">
        <f>IF(ROWS($M$6:M34)&gt;DAY(EOMONTH(DATE($L$2,$K$2,1),0)),"",TEXT(DATE($L$2,$K$2,ROWS($M$6:M34))," yyyy/mm/dd"))</f>
        <v xml:space="preserve"> 2019/09/29</v>
      </c>
      <c r="C34" s="100"/>
      <c r="D34" s="99">
        <v>0.35069444444444442</v>
      </c>
      <c r="E34" s="99">
        <v>0.76597222222222217</v>
      </c>
      <c r="F34" s="27">
        <f t="shared" si="0"/>
        <v>8.1944444444444431E-2</v>
      </c>
      <c r="G34" s="28" t="str">
        <f t="shared" si="1"/>
        <v>0</v>
      </c>
      <c r="H34" s="29">
        <f t="shared" si="2"/>
        <v>0</v>
      </c>
      <c r="I34" s="30">
        <f t="shared" si="3"/>
        <v>0</v>
      </c>
      <c r="J34" s="31">
        <f t="shared" si="4"/>
        <v>0</v>
      </c>
      <c r="K34" s="32" t="str">
        <f t="shared" si="5"/>
        <v>ok</v>
      </c>
    </row>
    <row r="35" spans="1:14" ht="15.75" x14ac:dyDescent="0.25">
      <c r="A35" s="23" t="str">
        <f>IF(ROWS($L$6:L35)&gt;DAY(EOMONTH(DATE($L$2,$K$2,1),0)),"",TEXT(DATE($L$2,$K$2,ROWS($L$6:L35)),"dddd"))</f>
        <v>الإثنين</v>
      </c>
      <c r="B35" s="24" t="str">
        <f>IF(ROWS($M$6:M35)&gt;DAY(EOMONTH(DATE($L$2,$K$2,1),0)),"",TEXT(DATE($L$2,$K$2,ROWS($M$6:M35))," yyyy/mm/dd"))</f>
        <v xml:space="preserve"> 2019/09/30</v>
      </c>
      <c r="C35" s="100"/>
      <c r="D35" s="99"/>
      <c r="E35" s="99"/>
      <c r="F35" s="27">
        <f t="shared" si="0"/>
        <v>0</v>
      </c>
      <c r="G35" s="28" t="str">
        <f t="shared" si="1"/>
        <v>0</v>
      </c>
      <c r="H35" s="29">
        <f t="shared" si="2"/>
        <v>0</v>
      </c>
      <c r="I35" s="30">
        <f t="shared" si="3"/>
        <v>0</v>
      </c>
      <c r="J35" s="31">
        <f t="shared" si="4"/>
        <v>1</v>
      </c>
      <c r="K35" s="32" t="str">
        <f t="shared" si="5"/>
        <v>غائب</v>
      </c>
    </row>
    <row r="36" spans="1:14" ht="16.5" thickBot="1" x14ac:dyDescent="0.3">
      <c r="A36" s="23" t="str">
        <f>IF(ROWS($L$6:L36)&gt;DAY(EOMONTH(DATE($L$2,$K$2,1),0)),"",TEXT(DATE($L$2,$K$2,ROWS($L$6:L36)),"dddd"))</f>
        <v/>
      </c>
      <c r="B36" s="24" t="str">
        <f>IF(ROWS($M$6:M36)&gt;DAY(EOMONTH(DATE($L$2,$K$2,1),0)),"",TEXT(DATE($L$2,$K$2,ROWS($M$6:M36))," yyyy/mm/dd"))</f>
        <v/>
      </c>
      <c r="C36" s="102"/>
      <c r="D36" s="99">
        <v>0.3833333333333333</v>
      </c>
      <c r="E36" s="99">
        <v>0.73333333333333339</v>
      </c>
      <c r="F36" s="27">
        <f t="shared" si="0"/>
        <v>1.6666666666666774E-2</v>
      </c>
      <c r="G36" s="28" t="str">
        <f t="shared" si="1"/>
        <v>0</v>
      </c>
      <c r="H36" s="29">
        <f t="shared" si="2"/>
        <v>0</v>
      </c>
      <c r="I36" s="30">
        <f t="shared" si="3"/>
        <v>4.9999999999999989E-2</v>
      </c>
      <c r="J36" s="31">
        <f t="shared" si="4"/>
        <v>0</v>
      </c>
      <c r="K36" s="32" t="str">
        <f t="shared" si="5"/>
        <v>ok</v>
      </c>
    </row>
    <row r="37" spans="1:14" ht="16.5" thickTop="1" thickBot="1" x14ac:dyDescent="0.3">
      <c r="A37" s="35" t="s">
        <v>28</v>
      </c>
      <c r="B37" s="36">
        <f>COUNTA(B6:B36)</f>
        <v>31</v>
      </c>
      <c r="C37" s="37">
        <f>SUM(C6:C36)</f>
        <v>0</v>
      </c>
      <c r="D37" s="103"/>
      <c r="E37" s="103"/>
      <c r="F37" s="39">
        <f>SUM(F6:F36)</f>
        <v>1.399305555555556</v>
      </c>
      <c r="G37" s="39">
        <f>SUM(G6:G36)</f>
        <v>1.2236111111111112</v>
      </c>
      <c r="H37" s="39">
        <f>SUM(H6:H36)</f>
        <v>0.23888888888888882</v>
      </c>
      <c r="I37" s="40">
        <f>SUM(I6:I36)</f>
        <v>0.1881944444444445</v>
      </c>
      <c r="J37" s="41">
        <f>SUM(J6:J36)</f>
        <v>9</v>
      </c>
      <c r="K37" s="41"/>
      <c r="L37" s="42"/>
    </row>
    <row r="38" spans="1:14" ht="16.5" thickTop="1" thickBot="1" x14ac:dyDescent="0.3">
      <c r="A38" s="43"/>
      <c r="B38" s="44" t="s">
        <v>29</v>
      </c>
      <c r="C38" s="44" t="s">
        <v>30</v>
      </c>
      <c r="D38" s="91" t="s">
        <v>30</v>
      </c>
      <c r="E38" s="92"/>
      <c r="F38" s="93"/>
      <c r="G38" s="45" t="s">
        <v>29</v>
      </c>
      <c r="H38" s="43"/>
      <c r="I38" s="43"/>
      <c r="J38" s="43"/>
      <c r="K38" s="43"/>
      <c r="L38" s="42"/>
    </row>
    <row r="39" spans="1:14" ht="16.5" thickTop="1" thickBot="1" x14ac:dyDescent="0.3">
      <c r="A39" s="75" t="s">
        <v>31</v>
      </c>
      <c r="B39" s="47">
        <v>0</v>
      </c>
      <c r="C39" s="48">
        <f>I37*24*I3</f>
        <v>21.854838709677423</v>
      </c>
      <c r="D39" s="94" t="s">
        <v>32</v>
      </c>
      <c r="E39" s="94"/>
      <c r="F39" s="49">
        <f>F37*L3*I3*24</f>
        <v>243.75000000000009</v>
      </c>
      <c r="G39" s="50"/>
      <c r="H39" s="51"/>
      <c r="I39" s="51"/>
      <c r="J39" s="52"/>
      <c r="K39" s="52"/>
      <c r="L39" s="42"/>
    </row>
    <row r="40" spans="1:14" ht="16.5" thickTop="1" thickBot="1" x14ac:dyDescent="0.3">
      <c r="A40" s="75" t="s">
        <v>33</v>
      </c>
      <c r="B40" s="53">
        <v>0</v>
      </c>
      <c r="C40" s="54">
        <f>H37*24*I3</f>
        <v>27.741935483870961</v>
      </c>
      <c r="D40" s="95" t="s">
        <v>34</v>
      </c>
      <c r="E40" s="95"/>
      <c r="F40" s="55">
        <f>G37*L4*I3*24</f>
        <v>284.19354838709683</v>
      </c>
      <c r="G40" s="56"/>
      <c r="H40" s="96" t="s">
        <v>35</v>
      </c>
      <c r="I40" s="96"/>
      <c r="J40" s="96"/>
      <c r="K40" s="52" t="s">
        <v>36</v>
      </c>
      <c r="L40" s="42"/>
    </row>
    <row r="41" spans="1:14" ht="16.5" thickTop="1" thickBot="1" x14ac:dyDescent="0.3">
      <c r="A41" s="75" t="s">
        <v>37</v>
      </c>
      <c r="B41" s="57">
        <v>0</v>
      </c>
      <c r="C41" s="58">
        <f>J37*I4</f>
        <v>348.38709677419354</v>
      </c>
      <c r="D41" s="88" t="s">
        <v>38</v>
      </c>
      <c r="E41" s="88"/>
      <c r="F41" s="59">
        <f>G3+F39+F40-C39-C40-C41</f>
        <v>1329.9596774193551</v>
      </c>
      <c r="G41" s="60">
        <f>G3+G4+G39+G40-B42</f>
        <v>1200</v>
      </c>
      <c r="H41" s="61"/>
      <c r="I41" s="62"/>
      <c r="J41" s="63"/>
      <c r="K41" s="63"/>
      <c r="L41" s="1"/>
      <c r="M41" s="1"/>
      <c r="N41" s="1"/>
    </row>
    <row r="42" spans="1:14" ht="16.5" thickTop="1" thickBot="1" x14ac:dyDescent="0.3">
      <c r="A42" s="75" t="s">
        <v>39</v>
      </c>
      <c r="B42" s="64">
        <f>SUM(B39:B41)</f>
        <v>0</v>
      </c>
      <c r="C42" s="65" t="s">
        <v>40</v>
      </c>
      <c r="D42" s="66">
        <f>B39+B40</f>
        <v>0</v>
      </c>
      <c r="E42" s="67"/>
      <c r="F42" s="67"/>
      <c r="G42" s="61"/>
      <c r="H42" s="61"/>
      <c r="I42" s="62"/>
      <c r="J42" s="63"/>
      <c r="K42" s="63"/>
      <c r="L42" s="1"/>
      <c r="M42" s="1"/>
      <c r="N42" s="1"/>
    </row>
    <row r="43" spans="1:14" ht="15.75" thickTop="1" x14ac:dyDescent="0.25">
      <c r="A43" s="43"/>
      <c r="F43" s="62"/>
      <c r="G43" s="61"/>
      <c r="H43" s="61"/>
      <c r="I43" s="62"/>
      <c r="J43" s="63"/>
      <c r="K43" s="63"/>
      <c r="L43" s="1"/>
      <c r="M43" s="1"/>
      <c r="N43" s="1"/>
    </row>
    <row r="44" spans="1:14" ht="15.75" thickBot="1" x14ac:dyDescent="0.3">
      <c r="A44" s="43"/>
      <c r="F44" s="62"/>
      <c r="G44" s="61"/>
      <c r="H44" s="61"/>
      <c r="I44" s="62"/>
      <c r="J44" s="63"/>
      <c r="K44" s="63"/>
      <c r="L44" s="1"/>
      <c r="M44" s="1"/>
      <c r="N44" s="1"/>
    </row>
    <row r="45" spans="1:14" ht="16.5" thickTop="1" thickBot="1" x14ac:dyDescent="0.3">
      <c r="A45" s="75" t="s">
        <v>41</v>
      </c>
      <c r="B45" s="68" t="s">
        <v>42</v>
      </c>
      <c r="C45" s="69" t="s">
        <v>43</v>
      </c>
      <c r="D45" s="69" t="s">
        <v>44</v>
      </c>
      <c r="E45" s="68" t="s">
        <v>45</v>
      </c>
      <c r="F45" s="69" t="s">
        <v>46</v>
      </c>
      <c r="G45" s="68" t="s">
        <v>47</v>
      </c>
      <c r="H45" s="69" t="s">
        <v>48</v>
      </c>
      <c r="I45" s="68" t="s">
        <v>49</v>
      </c>
      <c r="J45" s="69" t="s">
        <v>50</v>
      </c>
      <c r="K45" s="68" t="s">
        <v>51</v>
      </c>
      <c r="L45" s="69" t="s">
        <v>52</v>
      </c>
      <c r="M45" s="69" t="s">
        <v>53</v>
      </c>
      <c r="N45" s="5"/>
    </row>
    <row r="46" spans="1:14" ht="15.75" thickTop="1" thickBot="1" x14ac:dyDescent="0.25">
      <c r="A46" s="70">
        <v>0</v>
      </c>
      <c r="B46" s="71">
        <v>0</v>
      </c>
      <c r="C46" s="71"/>
      <c r="D46" s="72"/>
      <c r="E46" s="72"/>
      <c r="F46" s="72"/>
      <c r="G46" s="72"/>
      <c r="H46" s="72"/>
      <c r="I46" s="72"/>
      <c r="J46" s="73"/>
      <c r="K46" s="73"/>
      <c r="L46" s="71"/>
      <c r="M46" s="8">
        <f>A46-(SUM(B46:L46))</f>
        <v>0</v>
      </c>
      <c r="N46" s="5"/>
    </row>
    <row r="47" spans="1:14" ht="15.75" thickTop="1" thickBot="1" x14ac:dyDescent="0.25">
      <c r="N47" s="5"/>
    </row>
    <row r="48" spans="1:14" ht="16.5" thickTop="1" thickBot="1" x14ac:dyDescent="0.3">
      <c r="A48" s="74" t="s">
        <v>54</v>
      </c>
      <c r="B48" s="69" t="s">
        <v>42</v>
      </c>
      <c r="C48" s="69" t="s">
        <v>43</v>
      </c>
      <c r="D48" s="69" t="s">
        <v>44</v>
      </c>
      <c r="E48" s="69" t="s">
        <v>45</v>
      </c>
      <c r="F48" s="69" t="s">
        <v>46</v>
      </c>
      <c r="G48" s="69" t="s">
        <v>47</v>
      </c>
      <c r="H48" s="69" t="s">
        <v>48</v>
      </c>
      <c r="I48" s="69" t="s">
        <v>49</v>
      </c>
      <c r="J48" s="69" t="s">
        <v>50</v>
      </c>
      <c r="K48" s="69" t="s">
        <v>51</v>
      </c>
      <c r="L48" s="69" t="s">
        <v>52</v>
      </c>
      <c r="M48" s="69" t="s">
        <v>53</v>
      </c>
      <c r="N48" s="5"/>
    </row>
    <row r="49" spans="1:14" ht="15.75" thickTop="1" thickBot="1" x14ac:dyDescent="0.25">
      <c r="A49" s="71">
        <v>30</v>
      </c>
      <c r="B49" s="71">
        <v>0</v>
      </c>
      <c r="C49" s="71"/>
      <c r="D49" s="72"/>
      <c r="E49" s="72"/>
      <c r="F49" s="72"/>
      <c r="G49" s="72"/>
      <c r="H49" s="72"/>
      <c r="I49" s="72"/>
      <c r="J49" s="73"/>
      <c r="K49" s="73"/>
      <c r="L49" s="71"/>
      <c r="M49" s="8">
        <f>A49-(SUM(B49:L49))</f>
        <v>30</v>
      </c>
      <c r="N49" s="5"/>
    </row>
    <row r="50" spans="1:14" ht="15" thickTop="1" x14ac:dyDescent="0.2"/>
  </sheetData>
  <mergeCells count="7">
    <mergeCell ref="D41:E41"/>
    <mergeCell ref="D2:E2"/>
    <mergeCell ref="G2:H2"/>
    <mergeCell ref="D38:F38"/>
    <mergeCell ref="D39:E39"/>
    <mergeCell ref="D40:E40"/>
    <mergeCell ref="H40:J40"/>
  </mergeCells>
  <conditionalFormatting sqref="K6:K36">
    <cfRule type="cellIs" dxfId="4" priority="1" operator="equal">
      <formula>"تنبيه بصمه"</formula>
    </cfRule>
    <cfRule type="cellIs" dxfId="3" priority="2" operator="equal">
      <formula>"اجازه"</formula>
    </cfRule>
    <cfRule type="cellIs" dxfId="2" priority="3" operator="equal">
      <formula>"عطلة"</formula>
    </cfRule>
    <cfRule type="cellIs" dxfId="1" priority="4" operator="equal">
      <formula>"الجمعة"</formula>
    </cfRule>
    <cfRule type="cellIs" dxfId="0" priority="5" operator="equal">
      <formula>"غائب"</formula>
    </cfRule>
  </conditionalFormatting>
  <hyperlinks>
    <hyperlink ref="L5" location="'تقرير المرتبات '!A1" display="القائمه الرئيسيه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85" fitToWidth="0" orientation="landscape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تايم شيت </vt:lpstr>
      <vt:lpstr>aaaaa</vt:lpstr>
      <vt:lpstr>bbbb</vt:lpstr>
      <vt:lpstr>'تايم شيت '!InOutData</vt:lpstr>
      <vt:lpstr>aaaaa!Print_Area</vt:lpstr>
      <vt:lpstr>bbbb!Print_Area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alwaha</dc:creator>
  <cp:lastModifiedBy>alwaha</cp:lastModifiedBy>
  <dcterms:created xsi:type="dcterms:W3CDTF">2019-09-19T14:21:15Z</dcterms:created>
  <dcterms:modified xsi:type="dcterms:W3CDTF">2019-09-19T14:40:02Z</dcterms:modified>
</cp:coreProperties>
</file>