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li Mohamed\Desktop\"/>
    </mc:Choice>
  </mc:AlternateContent>
  <bookViews>
    <workbookView xWindow="0" yWindow="0" windowWidth="15360" windowHeight="6420" activeTab="1"/>
  </bookViews>
  <sheets>
    <sheet name="الدور الثاني" sheetId="4" r:id="rId1"/>
    <sheet name="اللجنة" sheetId="3" r:id="rId2"/>
    <sheet name="الجدول" sheetId="5" r:id="rId3"/>
  </sheets>
  <definedNames>
    <definedName name="_xlnm.Print_Area" localSheetId="1">اللجنة!$B$1:$E$12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89" i="3" l="1" a="1"/>
  <c r="C89" i="3"/>
  <c r="D89" i="3" a="1"/>
  <c r="D89" i="3" s="1"/>
  <c r="E89" i="3" a="1"/>
  <c r="E89" i="3" s="1"/>
  <c r="C90" i="3" a="1"/>
  <c r="C90" i="3" s="1"/>
  <c r="D90" i="3" a="1"/>
  <c r="D90" i="3" s="1"/>
  <c r="E90" i="3" a="1"/>
  <c r="E90" i="3" s="1"/>
  <c r="C91" i="3" a="1"/>
  <c r="C91" i="3" s="1"/>
  <c r="D91" i="3" a="1"/>
  <c r="D91" i="3" s="1"/>
  <c r="E91" i="3" a="1"/>
  <c r="E91" i="3" s="1"/>
  <c r="C92" i="3" a="1"/>
  <c r="C92" i="3" s="1"/>
  <c r="D92" i="3" a="1"/>
  <c r="D92" i="3" s="1"/>
  <c r="E92" i="3" a="1"/>
  <c r="E92" i="3" s="1"/>
  <c r="C93" i="3" a="1"/>
  <c r="C93" i="3" s="1"/>
  <c r="D93" i="3" a="1"/>
  <c r="D93" i="3" s="1"/>
  <c r="E93" i="3" a="1"/>
  <c r="E93" i="3" s="1"/>
  <c r="C94" i="3" a="1"/>
  <c r="C94" i="3" s="1"/>
  <c r="D94" i="3" a="1"/>
  <c r="D94" i="3" s="1"/>
  <c r="E94" i="3" a="1"/>
  <c r="E94" i="3" s="1"/>
  <c r="C95" i="3" a="1"/>
  <c r="C95" i="3" s="1"/>
  <c r="D95" i="3" a="1"/>
  <c r="D95" i="3" s="1"/>
  <c r="E95" i="3" a="1"/>
  <c r="E95" i="3" s="1"/>
  <c r="C96" i="3" a="1"/>
  <c r="C96" i="3" s="1"/>
  <c r="D96" i="3" a="1"/>
  <c r="D96" i="3" s="1"/>
  <c r="E96" i="3" a="1"/>
  <c r="E96" i="3" s="1"/>
  <c r="C97" i="3" a="1"/>
  <c r="C97" i="3" s="1"/>
  <c r="D97" i="3" a="1"/>
  <c r="D97" i="3" s="1"/>
  <c r="E97" i="3" a="1"/>
  <c r="E97" i="3" s="1"/>
  <c r="E88" i="3" a="1"/>
  <c r="E88" i="3"/>
  <c r="D88" i="3" a="1"/>
  <c r="D88" i="3"/>
  <c r="C88" i="3" a="1"/>
  <c r="C88" i="3"/>
  <c r="C75" i="3" a="1"/>
  <c r="C75" i="3" s="1"/>
  <c r="D75" i="3" a="1"/>
  <c r="D75" i="3" s="1"/>
  <c r="E75" i="3" a="1"/>
  <c r="E75" i="3" s="1"/>
  <c r="C76" i="3" a="1"/>
  <c r="C76" i="3" s="1"/>
  <c r="D76" i="3" a="1"/>
  <c r="D76" i="3" s="1"/>
  <c r="E76" i="3" a="1"/>
  <c r="E76" i="3" s="1"/>
  <c r="C77" i="3" a="1"/>
  <c r="C77" i="3" s="1"/>
  <c r="D77" i="3" a="1"/>
  <c r="D77" i="3" s="1"/>
  <c r="E77" i="3" a="1"/>
  <c r="E77" i="3" s="1"/>
  <c r="C78" i="3" a="1"/>
  <c r="C78" i="3" s="1"/>
  <c r="D78" i="3" a="1"/>
  <c r="D78" i="3" s="1"/>
  <c r="E78" i="3" a="1"/>
  <c r="E78" i="3" s="1"/>
  <c r="C79" i="3" a="1"/>
  <c r="C79" i="3" s="1"/>
  <c r="D79" i="3" a="1"/>
  <c r="D79" i="3" s="1"/>
  <c r="E79" i="3" a="1"/>
  <c r="E79" i="3" s="1"/>
  <c r="C80" i="3" a="1"/>
  <c r="C80" i="3" s="1"/>
  <c r="D80" i="3" a="1"/>
  <c r="D80" i="3" s="1"/>
  <c r="E80" i="3" a="1"/>
  <c r="E80" i="3" s="1"/>
  <c r="C81" i="3" a="1"/>
  <c r="C81" i="3" s="1"/>
  <c r="D81" i="3" a="1"/>
  <c r="D81" i="3" s="1"/>
  <c r="E81" i="3" a="1"/>
  <c r="E81" i="3" s="1"/>
  <c r="C82" i="3" a="1"/>
  <c r="C82" i="3" s="1"/>
  <c r="D82" i="3" a="1"/>
  <c r="D82" i="3" s="1"/>
  <c r="E82" i="3" a="1"/>
  <c r="E82" i="3" s="1"/>
  <c r="C83" i="3" a="1"/>
  <c r="C83" i="3" s="1"/>
  <c r="D83" i="3" a="1"/>
  <c r="D83" i="3" s="1"/>
  <c r="E83" i="3" a="1"/>
  <c r="E83" i="3" s="1"/>
  <c r="E74" i="3" a="1"/>
  <c r="E74" i="3" s="1"/>
  <c r="D74" i="3" a="1"/>
  <c r="D74" i="3" s="1"/>
  <c r="C74" i="3" a="1"/>
  <c r="C74" i="3" s="1"/>
  <c r="C61" i="3" a="1"/>
  <c r="C61" i="3" s="1"/>
  <c r="D61" i="3" a="1"/>
  <c r="D61" i="3" s="1"/>
  <c r="E61" i="3" a="1"/>
  <c r="E61" i="3" s="1"/>
  <c r="C62" i="3" a="1"/>
  <c r="C62" i="3" s="1"/>
  <c r="D62" i="3" a="1"/>
  <c r="D62" i="3" s="1"/>
  <c r="E62" i="3" a="1"/>
  <c r="E62" i="3" s="1"/>
  <c r="C63" i="3" a="1"/>
  <c r="C63" i="3" s="1"/>
  <c r="D63" i="3" a="1"/>
  <c r="D63" i="3" s="1"/>
  <c r="E63" i="3" a="1"/>
  <c r="E63" i="3" s="1"/>
  <c r="C64" i="3" a="1"/>
  <c r="C64" i="3" s="1"/>
  <c r="D64" i="3" a="1"/>
  <c r="D64" i="3" s="1"/>
  <c r="E64" i="3" a="1"/>
  <c r="E64" i="3" s="1"/>
  <c r="C65" i="3" a="1"/>
  <c r="C65" i="3" s="1"/>
  <c r="D65" i="3" a="1"/>
  <c r="D65" i="3" s="1"/>
  <c r="E65" i="3" a="1"/>
  <c r="E65" i="3" s="1"/>
  <c r="C66" i="3" a="1"/>
  <c r="C66" i="3" s="1"/>
  <c r="D66" i="3" a="1"/>
  <c r="D66" i="3" s="1"/>
  <c r="E66" i="3" a="1"/>
  <c r="E66" i="3" s="1"/>
  <c r="C67" i="3" a="1"/>
  <c r="C67" i="3" s="1"/>
  <c r="D67" i="3" a="1"/>
  <c r="D67" i="3" s="1"/>
  <c r="E67" i="3" a="1"/>
  <c r="E67" i="3" s="1"/>
  <c r="C68" i="3" a="1"/>
  <c r="C68" i="3" s="1"/>
  <c r="D68" i="3" a="1"/>
  <c r="D68" i="3" s="1"/>
  <c r="E68" i="3" a="1"/>
  <c r="E68" i="3" s="1"/>
  <c r="C69" i="3" a="1"/>
  <c r="C69" i="3" s="1"/>
  <c r="D69" i="3" a="1"/>
  <c r="D69" i="3" s="1"/>
  <c r="E69" i="3" a="1"/>
  <c r="E69" i="3" s="1"/>
  <c r="E60" i="3" a="1"/>
  <c r="E60" i="3"/>
  <c r="D60" i="3" a="1"/>
  <c r="D60" i="3"/>
  <c r="C60" i="3" a="1"/>
  <c r="C60" i="3"/>
  <c r="C47" i="3" a="1"/>
  <c r="C47" i="3" s="1"/>
  <c r="D47" i="3" a="1"/>
  <c r="D47" i="3" s="1"/>
  <c r="E47" i="3" a="1"/>
  <c r="E47" i="3" s="1"/>
  <c r="C48" i="3" a="1"/>
  <c r="C48" i="3" s="1"/>
  <c r="D48" i="3" a="1"/>
  <c r="D48" i="3" s="1"/>
  <c r="E48" i="3" a="1"/>
  <c r="E48" i="3" s="1"/>
  <c r="C49" i="3" a="1"/>
  <c r="C49" i="3" s="1"/>
  <c r="D49" i="3" a="1"/>
  <c r="D49" i="3" s="1"/>
  <c r="E49" i="3" a="1"/>
  <c r="E49" i="3" s="1"/>
  <c r="C50" i="3" a="1"/>
  <c r="C50" i="3" s="1"/>
  <c r="D50" i="3" a="1"/>
  <c r="D50" i="3" s="1"/>
  <c r="E50" i="3" a="1"/>
  <c r="E50" i="3" s="1"/>
  <c r="C51" i="3" a="1"/>
  <c r="C51" i="3" s="1"/>
  <c r="D51" i="3" a="1"/>
  <c r="D51" i="3" s="1"/>
  <c r="E51" i="3" a="1"/>
  <c r="E51" i="3" s="1"/>
  <c r="C52" i="3" a="1"/>
  <c r="C52" i="3" s="1"/>
  <c r="D52" i="3" a="1"/>
  <c r="D52" i="3" s="1"/>
  <c r="E52" i="3" a="1"/>
  <c r="E52" i="3" s="1"/>
  <c r="C53" i="3" a="1"/>
  <c r="C53" i="3" s="1"/>
  <c r="D53" i="3" a="1"/>
  <c r="D53" i="3" s="1"/>
  <c r="E53" i="3" a="1"/>
  <c r="E53" i="3" s="1"/>
  <c r="C54" i="3" a="1"/>
  <c r="C54" i="3" s="1"/>
  <c r="D54" i="3" a="1"/>
  <c r="D54" i="3" s="1"/>
  <c r="E54" i="3" a="1"/>
  <c r="E54" i="3" s="1"/>
  <c r="C55" i="3" a="1"/>
  <c r="C55" i="3" s="1"/>
  <c r="D55" i="3" a="1"/>
  <c r="D55" i="3" s="1"/>
  <c r="E55" i="3" a="1"/>
  <c r="E55" i="3" s="1"/>
  <c r="E46" i="3" a="1"/>
  <c r="E46" i="3" s="1"/>
  <c r="D46" i="3" a="1"/>
  <c r="D46" i="3" s="1"/>
  <c r="C46" i="3" a="1"/>
  <c r="C46" i="3"/>
  <c r="C33" i="3" a="1"/>
  <c r="C33" i="3" s="1"/>
  <c r="D33" i="3" a="1"/>
  <c r="D33" i="3" s="1"/>
  <c r="E33" i="3" a="1"/>
  <c r="E33" i="3" s="1"/>
  <c r="C34" i="3" a="1"/>
  <c r="C34" i="3" s="1"/>
  <c r="D34" i="3" a="1"/>
  <c r="D34" i="3" s="1"/>
  <c r="E34" i="3" a="1"/>
  <c r="E34" i="3" s="1"/>
  <c r="C35" i="3" a="1"/>
  <c r="C35" i="3" s="1"/>
  <c r="D35" i="3" a="1"/>
  <c r="D35" i="3" s="1"/>
  <c r="E35" i="3" a="1"/>
  <c r="E35" i="3" s="1"/>
  <c r="C36" i="3" a="1"/>
  <c r="C36" i="3" s="1"/>
  <c r="D36" i="3" a="1"/>
  <c r="D36" i="3" s="1"/>
  <c r="E36" i="3" a="1"/>
  <c r="E36" i="3" s="1"/>
  <c r="C37" i="3" a="1"/>
  <c r="C37" i="3" s="1"/>
  <c r="D37" i="3" a="1"/>
  <c r="D37" i="3" s="1"/>
  <c r="E37" i="3" a="1"/>
  <c r="E37" i="3" s="1"/>
  <c r="C38" i="3" a="1"/>
  <c r="C38" i="3" s="1"/>
  <c r="D38" i="3" a="1"/>
  <c r="D38" i="3" s="1"/>
  <c r="E38" i="3" a="1"/>
  <c r="E38" i="3" s="1"/>
  <c r="C39" i="3" a="1"/>
  <c r="C39" i="3" s="1"/>
  <c r="D39" i="3" a="1"/>
  <c r="D39" i="3" s="1"/>
  <c r="E39" i="3" a="1"/>
  <c r="E39" i="3" s="1"/>
  <c r="C40" i="3" a="1"/>
  <c r="C40" i="3" s="1"/>
  <c r="D40" i="3" a="1"/>
  <c r="D40" i="3" s="1"/>
  <c r="E40" i="3" a="1"/>
  <c r="E40" i="3" s="1"/>
  <c r="C41" i="3" a="1"/>
  <c r="C41" i="3" s="1"/>
  <c r="D41" i="3" a="1"/>
  <c r="D41" i="3" s="1"/>
  <c r="E41" i="3" a="1"/>
  <c r="E41" i="3" s="1"/>
  <c r="E32" i="3" a="1"/>
  <c r="E32" i="3" s="1"/>
  <c r="D32" i="3" a="1"/>
  <c r="D32" i="3" s="1"/>
  <c r="C32" i="3" a="1"/>
  <c r="C32" i="3" s="1"/>
  <c r="C19" i="3" a="1"/>
  <c r="C19" i="3" s="1"/>
  <c r="D19" i="3" a="1"/>
  <c r="D19" i="3" s="1"/>
  <c r="E19" i="3" a="1"/>
  <c r="E19" i="3" s="1"/>
  <c r="C20" i="3" a="1"/>
  <c r="C20" i="3" s="1"/>
  <c r="D20" i="3" a="1"/>
  <c r="D20" i="3" s="1"/>
  <c r="E20" i="3" a="1"/>
  <c r="E20" i="3" s="1"/>
  <c r="C21" i="3" a="1"/>
  <c r="C21" i="3" s="1"/>
  <c r="D21" i="3" a="1"/>
  <c r="D21" i="3" s="1"/>
  <c r="E21" i="3" a="1"/>
  <c r="E21" i="3" s="1"/>
  <c r="C22" i="3" a="1"/>
  <c r="C22" i="3" s="1"/>
  <c r="D22" i="3" a="1"/>
  <c r="D22" i="3" s="1"/>
  <c r="E22" i="3" a="1"/>
  <c r="E22" i="3" s="1"/>
  <c r="C23" i="3" a="1"/>
  <c r="C23" i="3" s="1"/>
  <c r="D23" i="3" a="1"/>
  <c r="D23" i="3" s="1"/>
  <c r="E23" i="3" a="1"/>
  <c r="E23" i="3" s="1"/>
  <c r="C24" i="3" a="1"/>
  <c r="C24" i="3" s="1"/>
  <c r="D24" i="3" a="1"/>
  <c r="D24" i="3" s="1"/>
  <c r="E24" i="3" a="1"/>
  <c r="E24" i="3" s="1"/>
  <c r="C25" i="3" a="1"/>
  <c r="C25" i="3" s="1"/>
  <c r="D25" i="3" a="1"/>
  <c r="D25" i="3" s="1"/>
  <c r="E25" i="3" a="1"/>
  <c r="E25" i="3" s="1"/>
  <c r="C26" i="3" a="1"/>
  <c r="C26" i="3" s="1"/>
  <c r="D26" i="3" a="1"/>
  <c r="D26" i="3" s="1"/>
  <c r="E26" i="3" a="1"/>
  <c r="E26" i="3" s="1"/>
  <c r="C27" i="3" a="1"/>
  <c r="C27" i="3" s="1"/>
  <c r="D27" i="3" a="1"/>
  <c r="D27" i="3" s="1"/>
  <c r="E27" i="3" a="1"/>
  <c r="E27" i="3" s="1"/>
  <c r="E18" i="3" a="1"/>
  <c r="E18" i="3" s="1"/>
  <c r="D18" i="3" a="1"/>
  <c r="D18" i="3" s="1"/>
  <c r="C18" i="3" a="1"/>
  <c r="C18" i="3" s="1"/>
  <c r="X3" i="4" l="1"/>
  <c r="X4" i="4"/>
  <c r="X5" i="4"/>
  <c r="X6" i="4"/>
  <c r="X7" i="4"/>
  <c r="X8" i="4"/>
  <c r="X9" i="4"/>
  <c r="X10" i="4"/>
  <c r="X11" i="4"/>
  <c r="X12" i="4"/>
  <c r="X13" i="4"/>
  <c r="X14" i="4"/>
  <c r="X15" i="4"/>
  <c r="X16" i="4"/>
  <c r="X17" i="4"/>
  <c r="X18" i="4"/>
  <c r="X19" i="4"/>
  <c r="X20" i="4"/>
  <c r="X21" i="4"/>
  <c r="X22" i="4"/>
  <c r="X23" i="4"/>
  <c r="X24" i="4"/>
  <c r="X25" i="4"/>
  <c r="X26" i="4"/>
  <c r="X27" i="4"/>
  <c r="X28" i="4"/>
  <c r="X29" i="4"/>
  <c r="X30" i="4"/>
  <c r="X31" i="4"/>
  <c r="X32" i="4"/>
  <c r="X33" i="4"/>
  <c r="X34" i="4"/>
  <c r="X35" i="4"/>
  <c r="X36" i="4"/>
  <c r="X37" i="4"/>
  <c r="X38" i="4"/>
  <c r="X39" i="4"/>
  <c r="X40" i="4"/>
  <c r="X41" i="4"/>
  <c r="X42" i="4"/>
  <c r="X43" i="4"/>
  <c r="X44" i="4"/>
  <c r="X45" i="4"/>
  <c r="X46" i="4"/>
  <c r="X47" i="4"/>
  <c r="X48" i="4"/>
  <c r="X49" i="4"/>
  <c r="X50" i="4"/>
  <c r="X51" i="4"/>
  <c r="X52" i="4"/>
  <c r="X53" i="4"/>
  <c r="X54" i="4"/>
  <c r="X55" i="4"/>
  <c r="X56" i="4"/>
  <c r="X57" i="4"/>
  <c r="X58" i="4"/>
  <c r="X59" i="4"/>
  <c r="X60" i="4"/>
  <c r="X61" i="4"/>
  <c r="X62" i="4"/>
  <c r="X63" i="4"/>
  <c r="X64" i="4"/>
  <c r="X65" i="4"/>
  <c r="X66" i="4"/>
  <c r="X67" i="4"/>
  <c r="X68" i="4"/>
  <c r="X69" i="4"/>
  <c r="X70" i="4"/>
  <c r="X71" i="4"/>
  <c r="X72" i="4"/>
  <c r="X73" i="4"/>
  <c r="X74" i="4"/>
  <c r="X75" i="4"/>
  <c r="X76" i="4"/>
  <c r="X77" i="4"/>
  <c r="X78" i="4"/>
  <c r="X79" i="4"/>
  <c r="X80" i="4"/>
  <c r="X81" i="4"/>
  <c r="X82" i="4"/>
  <c r="X83" i="4"/>
  <c r="X84" i="4"/>
  <c r="X85" i="4"/>
  <c r="X86" i="4"/>
  <c r="X87" i="4"/>
  <c r="X88" i="4"/>
  <c r="X89" i="4"/>
  <c r="X90" i="4"/>
  <c r="X91" i="4"/>
  <c r="X92" i="4"/>
  <c r="X93" i="4"/>
  <c r="X94" i="4"/>
  <c r="X95" i="4"/>
  <c r="X96" i="4"/>
  <c r="X97" i="4"/>
  <c r="X98" i="4"/>
  <c r="X99" i="4"/>
  <c r="V3" i="4"/>
  <c r="V4" i="4"/>
  <c r="V5" i="4"/>
  <c r="V6" i="4"/>
  <c r="V7" i="4"/>
  <c r="V8" i="4"/>
  <c r="V9" i="4"/>
  <c r="V10" i="4"/>
  <c r="V11" i="4"/>
  <c r="V12" i="4"/>
  <c r="V13" i="4"/>
  <c r="V14" i="4"/>
  <c r="V15" i="4"/>
  <c r="V16" i="4"/>
  <c r="V17" i="4"/>
  <c r="V18" i="4"/>
  <c r="V19" i="4"/>
  <c r="V20" i="4"/>
  <c r="V21" i="4"/>
  <c r="V22" i="4"/>
  <c r="V23" i="4"/>
  <c r="V24" i="4"/>
  <c r="V25" i="4"/>
  <c r="V26" i="4"/>
  <c r="V27" i="4"/>
  <c r="V28" i="4"/>
  <c r="V29" i="4"/>
  <c r="V30" i="4"/>
  <c r="V31" i="4"/>
  <c r="V32" i="4"/>
  <c r="V33" i="4"/>
  <c r="V34" i="4"/>
  <c r="V35" i="4"/>
  <c r="V36" i="4"/>
  <c r="V37" i="4"/>
  <c r="V38" i="4"/>
  <c r="V39" i="4"/>
  <c r="V40" i="4"/>
  <c r="V41" i="4"/>
  <c r="V42" i="4"/>
  <c r="V43" i="4"/>
  <c r="V44" i="4"/>
  <c r="V45" i="4"/>
  <c r="V46" i="4"/>
  <c r="V47" i="4"/>
  <c r="V48" i="4"/>
  <c r="V49" i="4"/>
  <c r="V50" i="4"/>
  <c r="V51" i="4"/>
  <c r="V52" i="4"/>
  <c r="V53" i="4"/>
  <c r="V54" i="4"/>
  <c r="V55" i="4"/>
  <c r="V56" i="4"/>
  <c r="V57" i="4"/>
  <c r="V58" i="4"/>
  <c r="V59" i="4"/>
  <c r="V60" i="4"/>
  <c r="V61" i="4"/>
  <c r="V62" i="4"/>
  <c r="V63" i="4"/>
  <c r="V64" i="4"/>
  <c r="V65" i="4"/>
  <c r="V66" i="4"/>
  <c r="V67" i="4"/>
  <c r="V68" i="4"/>
  <c r="V69" i="4"/>
  <c r="V70" i="4"/>
  <c r="V71" i="4"/>
  <c r="V72" i="4"/>
  <c r="V73" i="4"/>
  <c r="V74" i="4"/>
  <c r="V75" i="4"/>
  <c r="V76" i="4"/>
  <c r="V77" i="4"/>
  <c r="V78" i="4"/>
  <c r="V79" i="4"/>
  <c r="V80" i="4"/>
  <c r="V81" i="4"/>
  <c r="V82" i="4"/>
  <c r="V83" i="4"/>
  <c r="V84" i="4"/>
  <c r="V85" i="4"/>
  <c r="V86" i="4"/>
  <c r="V87" i="4"/>
  <c r="V88" i="4"/>
  <c r="V89" i="4"/>
  <c r="V90" i="4"/>
  <c r="V91" i="4"/>
  <c r="V92" i="4"/>
  <c r="V93" i="4"/>
  <c r="V94" i="4"/>
  <c r="V95" i="4"/>
  <c r="V96" i="4"/>
  <c r="V97" i="4"/>
  <c r="V98" i="4"/>
  <c r="V99" i="4"/>
  <c r="T3" i="4"/>
  <c r="T4" i="4"/>
  <c r="T5" i="4"/>
  <c r="T6" i="4"/>
  <c r="T7" i="4"/>
  <c r="T8" i="4"/>
  <c r="T9" i="4"/>
  <c r="T10" i="4"/>
  <c r="T11" i="4"/>
  <c r="T12" i="4"/>
  <c r="T13" i="4"/>
  <c r="T14" i="4"/>
  <c r="T15" i="4"/>
  <c r="T16" i="4"/>
  <c r="T17" i="4"/>
  <c r="T18" i="4"/>
  <c r="T19" i="4"/>
  <c r="T20" i="4"/>
  <c r="T21" i="4"/>
  <c r="T22" i="4"/>
  <c r="T23" i="4"/>
  <c r="T24" i="4"/>
  <c r="T25" i="4"/>
  <c r="T26" i="4"/>
  <c r="T27" i="4"/>
  <c r="T28" i="4"/>
  <c r="T29" i="4"/>
  <c r="T30" i="4"/>
  <c r="T31" i="4"/>
  <c r="T32" i="4"/>
  <c r="T33" i="4"/>
  <c r="T34" i="4"/>
  <c r="T35" i="4"/>
  <c r="T36" i="4"/>
  <c r="T37" i="4"/>
  <c r="T38" i="4"/>
  <c r="T39" i="4"/>
  <c r="T40" i="4"/>
  <c r="T41" i="4"/>
  <c r="T42" i="4"/>
  <c r="T43" i="4"/>
  <c r="T44" i="4"/>
  <c r="T45" i="4"/>
  <c r="T46" i="4"/>
  <c r="T47" i="4"/>
  <c r="T48" i="4"/>
  <c r="T49" i="4"/>
  <c r="T50" i="4"/>
  <c r="T51" i="4"/>
  <c r="T52" i="4"/>
  <c r="T53" i="4"/>
  <c r="T54" i="4"/>
  <c r="T55" i="4"/>
  <c r="T56" i="4"/>
  <c r="T57" i="4"/>
  <c r="T58" i="4"/>
  <c r="T59" i="4"/>
  <c r="T60" i="4"/>
  <c r="T61" i="4"/>
  <c r="T62" i="4"/>
  <c r="T63" i="4"/>
  <c r="T64" i="4"/>
  <c r="T65" i="4"/>
  <c r="T66" i="4"/>
  <c r="T67" i="4"/>
  <c r="T68" i="4"/>
  <c r="T69" i="4"/>
  <c r="T70" i="4"/>
  <c r="T71" i="4"/>
  <c r="T72" i="4"/>
  <c r="T73" i="4"/>
  <c r="T74" i="4"/>
  <c r="T75" i="4"/>
  <c r="T76" i="4"/>
  <c r="T77" i="4"/>
  <c r="T78" i="4"/>
  <c r="T79" i="4"/>
  <c r="T80" i="4"/>
  <c r="T81" i="4"/>
  <c r="T82" i="4"/>
  <c r="T83" i="4"/>
  <c r="T84" i="4"/>
  <c r="T85" i="4"/>
  <c r="T86" i="4"/>
  <c r="T87" i="4"/>
  <c r="T88" i="4"/>
  <c r="T89" i="4"/>
  <c r="T90" i="4"/>
  <c r="T91" i="4"/>
  <c r="T92" i="4"/>
  <c r="T93" i="4"/>
  <c r="T94" i="4"/>
  <c r="T95" i="4"/>
  <c r="T96" i="4"/>
  <c r="T97" i="4"/>
  <c r="T98" i="4"/>
  <c r="T99" i="4"/>
  <c r="R3" i="4"/>
  <c r="R4" i="4"/>
  <c r="R5" i="4"/>
  <c r="R6" i="4"/>
  <c r="R7" i="4"/>
  <c r="R8" i="4"/>
  <c r="R9" i="4"/>
  <c r="R10" i="4"/>
  <c r="R11" i="4"/>
  <c r="R12" i="4"/>
  <c r="R13" i="4"/>
  <c r="R14" i="4"/>
  <c r="R15" i="4"/>
  <c r="R16" i="4"/>
  <c r="R17" i="4"/>
  <c r="R18" i="4"/>
  <c r="R19" i="4"/>
  <c r="R20" i="4"/>
  <c r="R21" i="4"/>
  <c r="R22" i="4"/>
  <c r="R23" i="4"/>
  <c r="R24" i="4"/>
  <c r="R25" i="4"/>
  <c r="R26" i="4"/>
  <c r="R27" i="4"/>
  <c r="R28" i="4"/>
  <c r="R29" i="4"/>
  <c r="R30" i="4"/>
  <c r="R31" i="4"/>
  <c r="R32" i="4"/>
  <c r="R33" i="4"/>
  <c r="R34" i="4"/>
  <c r="R35" i="4"/>
  <c r="R36" i="4"/>
  <c r="R37" i="4"/>
  <c r="R38" i="4"/>
  <c r="R39" i="4"/>
  <c r="R40" i="4"/>
  <c r="R41" i="4"/>
  <c r="R42" i="4"/>
  <c r="R43" i="4"/>
  <c r="R44" i="4"/>
  <c r="R45" i="4"/>
  <c r="R46" i="4"/>
  <c r="R47" i="4"/>
  <c r="R48" i="4"/>
  <c r="R49" i="4"/>
  <c r="R50" i="4"/>
  <c r="R51" i="4"/>
  <c r="R52" i="4"/>
  <c r="R53" i="4"/>
  <c r="R54" i="4"/>
  <c r="R55" i="4"/>
  <c r="R56" i="4"/>
  <c r="R57" i="4"/>
  <c r="R58" i="4"/>
  <c r="R59" i="4"/>
  <c r="R60" i="4"/>
  <c r="R61" i="4"/>
  <c r="R62" i="4"/>
  <c r="R63" i="4"/>
  <c r="R64" i="4"/>
  <c r="R65" i="4"/>
  <c r="R66" i="4"/>
  <c r="R67" i="4"/>
  <c r="R68" i="4"/>
  <c r="R69" i="4"/>
  <c r="R70" i="4"/>
  <c r="R71" i="4"/>
  <c r="R72" i="4"/>
  <c r="R73" i="4"/>
  <c r="R74" i="4"/>
  <c r="R75" i="4"/>
  <c r="R76" i="4"/>
  <c r="R77" i="4"/>
  <c r="R78" i="4"/>
  <c r="R79" i="4"/>
  <c r="R80" i="4"/>
  <c r="R81" i="4"/>
  <c r="R82" i="4"/>
  <c r="R83" i="4"/>
  <c r="R84" i="4"/>
  <c r="R85" i="4"/>
  <c r="R86" i="4"/>
  <c r="R87" i="4"/>
  <c r="R88" i="4"/>
  <c r="R89" i="4"/>
  <c r="R90" i="4"/>
  <c r="R91" i="4"/>
  <c r="R92" i="4"/>
  <c r="R93" i="4"/>
  <c r="R94" i="4"/>
  <c r="R95" i="4"/>
  <c r="R96" i="4"/>
  <c r="R97" i="4"/>
  <c r="R98" i="4"/>
  <c r="R99" i="4"/>
  <c r="P3" i="4"/>
  <c r="P4" i="4"/>
  <c r="P5" i="4"/>
  <c r="P6" i="4"/>
  <c r="P7" i="4"/>
  <c r="P8" i="4"/>
  <c r="P9" i="4"/>
  <c r="P10" i="4"/>
  <c r="P11" i="4"/>
  <c r="P12" i="4"/>
  <c r="P13" i="4"/>
  <c r="P14" i="4"/>
  <c r="P15" i="4"/>
  <c r="P16" i="4"/>
  <c r="P17" i="4"/>
  <c r="P18" i="4"/>
  <c r="P19" i="4"/>
  <c r="P20" i="4"/>
  <c r="P21" i="4"/>
  <c r="P22" i="4"/>
  <c r="P23" i="4"/>
  <c r="P24" i="4"/>
  <c r="P25" i="4"/>
  <c r="P26" i="4"/>
  <c r="P27" i="4"/>
  <c r="P28" i="4"/>
  <c r="P29" i="4"/>
  <c r="P30" i="4"/>
  <c r="P31" i="4"/>
  <c r="P32" i="4"/>
  <c r="P33" i="4"/>
  <c r="P34" i="4"/>
  <c r="P35" i="4"/>
  <c r="P36" i="4"/>
  <c r="P37" i="4"/>
  <c r="P38" i="4"/>
  <c r="P39" i="4"/>
  <c r="P40" i="4"/>
  <c r="P41" i="4"/>
  <c r="P42" i="4"/>
  <c r="P43" i="4"/>
  <c r="P44" i="4"/>
  <c r="P45" i="4"/>
  <c r="P46" i="4"/>
  <c r="P47" i="4"/>
  <c r="P48" i="4"/>
  <c r="P49" i="4"/>
  <c r="P50" i="4"/>
  <c r="P51" i="4"/>
  <c r="P52" i="4"/>
  <c r="P53" i="4"/>
  <c r="P54" i="4"/>
  <c r="P55" i="4"/>
  <c r="P56" i="4"/>
  <c r="P57" i="4"/>
  <c r="P58" i="4"/>
  <c r="P59" i="4"/>
  <c r="P60" i="4"/>
  <c r="P61" i="4"/>
  <c r="P62" i="4"/>
  <c r="P63" i="4"/>
  <c r="P64" i="4"/>
  <c r="P65" i="4"/>
  <c r="P66" i="4"/>
  <c r="P67" i="4"/>
  <c r="P68" i="4"/>
  <c r="P69" i="4"/>
  <c r="P70" i="4"/>
  <c r="P71" i="4"/>
  <c r="P72" i="4"/>
  <c r="P73" i="4"/>
  <c r="P74" i="4"/>
  <c r="P75" i="4"/>
  <c r="P76" i="4"/>
  <c r="P77" i="4"/>
  <c r="P78" i="4"/>
  <c r="P79" i="4"/>
  <c r="P80" i="4"/>
  <c r="P81" i="4"/>
  <c r="P82" i="4"/>
  <c r="P83" i="4"/>
  <c r="P84" i="4"/>
  <c r="P85" i="4"/>
  <c r="P86" i="4"/>
  <c r="P87" i="4"/>
  <c r="P88" i="4"/>
  <c r="P89" i="4"/>
  <c r="P90" i="4"/>
  <c r="P91" i="4"/>
  <c r="P92" i="4"/>
  <c r="P93" i="4"/>
  <c r="P94" i="4"/>
  <c r="P95" i="4"/>
  <c r="P96" i="4"/>
  <c r="P97" i="4"/>
  <c r="P98" i="4"/>
  <c r="P99" i="4"/>
  <c r="N3" i="4"/>
  <c r="N4" i="4"/>
  <c r="N5" i="4"/>
  <c r="N6" i="4"/>
  <c r="N7" i="4"/>
  <c r="N8" i="4"/>
  <c r="N9" i="4"/>
  <c r="N10" i="4"/>
  <c r="N11" i="4"/>
  <c r="N12" i="4"/>
  <c r="N13" i="4"/>
  <c r="N14" i="4"/>
  <c r="N15" i="4"/>
  <c r="N16" i="4"/>
  <c r="N17" i="4"/>
  <c r="N18" i="4"/>
  <c r="N19" i="4"/>
  <c r="N20" i="4"/>
  <c r="N21" i="4"/>
  <c r="N22" i="4"/>
  <c r="N23" i="4"/>
  <c r="N24" i="4"/>
  <c r="N25" i="4"/>
  <c r="N26" i="4"/>
  <c r="N27" i="4"/>
  <c r="N28" i="4"/>
  <c r="N29" i="4"/>
  <c r="N30" i="4"/>
  <c r="N31" i="4"/>
  <c r="N32" i="4"/>
  <c r="N33" i="4"/>
  <c r="N34" i="4"/>
  <c r="N35" i="4"/>
  <c r="N36" i="4"/>
  <c r="N37" i="4"/>
  <c r="N38" i="4"/>
  <c r="N39" i="4"/>
  <c r="N40" i="4"/>
  <c r="N41" i="4"/>
  <c r="N42" i="4"/>
  <c r="N43" i="4"/>
  <c r="N44" i="4"/>
  <c r="N45" i="4"/>
  <c r="N46" i="4"/>
  <c r="N47" i="4"/>
  <c r="N48" i="4"/>
  <c r="N49" i="4"/>
  <c r="N50" i="4"/>
  <c r="N51" i="4"/>
  <c r="N52" i="4"/>
  <c r="N53" i="4"/>
  <c r="N54" i="4"/>
  <c r="N55" i="4"/>
  <c r="N56" i="4"/>
  <c r="N57" i="4"/>
  <c r="N58" i="4"/>
  <c r="N59" i="4"/>
  <c r="N60" i="4"/>
  <c r="N61" i="4"/>
  <c r="N62" i="4"/>
  <c r="N63" i="4"/>
  <c r="N64" i="4"/>
  <c r="N65" i="4"/>
  <c r="N66" i="4"/>
  <c r="N67" i="4"/>
  <c r="N68" i="4"/>
  <c r="N69" i="4"/>
  <c r="N70" i="4"/>
  <c r="N71" i="4"/>
  <c r="N72" i="4"/>
  <c r="N73" i="4"/>
  <c r="N74" i="4"/>
  <c r="N75" i="4"/>
  <c r="N76" i="4"/>
  <c r="N77" i="4"/>
  <c r="N78" i="4"/>
  <c r="N79" i="4"/>
  <c r="N80" i="4"/>
  <c r="N81" i="4"/>
  <c r="N82" i="4"/>
  <c r="N83" i="4"/>
  <c r="N84" i="4"/>
  <c r="N85" i="4"/>
  <c r="N86" i="4"/>
  <c r="N87" i="4"/>
  <c r="N88" i="4"/>
  <c r="N89" i="4"/>
  <c r="N90" i="4"/>
  <c r="N91" i="4"/>
  <c r="N92" i="4"/>
  <c r="N93" i="4"/>
  <c r="N94" i="4"/>
  <c r="N95" i="4"/>
  <c r="N96" i="4"/>
  <c r="N97" i="4"/>
  <c r="N98" i="4"/>
  <c r="N99" i="4"/>
  <c r="L3" i="4"/>
  <c r="L4" i="4"/>
  <c r="L5" i="4"/>
  <c r="L6" i="4"/>
  <c r="L7" i="4"/>
  <c r="L8" i="4"/>
  <c r="L9" i="4"/>
  <c r="L10" i="4"/>
  <c r="L11" i="4"/>
  <c r="L12" i="4"/>
  <c r="L13" i="4"/>
  <c r="L14" i="4"/>
  <c r="L15" i="4"/>
  <c r="L16" i="4"/>
  <c r="L17" i="4"/>
  <c r="L18" i="4"/>
  <c r="L19" i="4"/>
  <c r="L20" i="4"/>
  <c r="L21" i="4"/>
  <c r="L22" i="4"/>
  <c r="L23" i="4"/>
  <c r="L24" i="4"/>
  <c r="L25" i="4"/>
  <c r="L26" i="4"/>
  <c r="L27" i="4"/>
  <c r="L28" i="4"/>
  <c r="L29" i="4"/>
  <c r="L30" i="4"/>
  <c r="L31" i="4"/>
  <c r="L32" i="4"/>
  <c r="L33" i="4"/>
  <c r="L34" i="4"/>
  <c r="L35" i="4"/>
  <c r="L36" i="4"/>
  <c r="L37" i="4"/>
  <c r="L38" i="4"/>
  <c r="L39" i="4"/>
  <c r="L40" i="4"/>
  <c r="L41" i="4"/>
  <c r="L42" i="4"/>
  <c r="L43" i="4"/>
  <c r="L44" i="4"/>
  <c r="L45" i="4"/>
  <c r="L46" i="4"/>
  <c r="L47" i="4"/>
  <c r="L48" i="4"/>
  <c r="L49" i="4"/>
  <c r="L50" i="4"/>
  <c r="L51" i="4"/>
  <c r="L52" i="4"/>
  <c r="L53" i="4"/>
  <c r="L54" i="4"/>
  <c r="L55" i="4"/>
  <c r="L56" i="4"/>
  <c r="L57" i="4"/>
  <c r="L58" i="4"/>
  <c r="L59" i="4"/>
  <c r="L60" i="4"/>
  <c r="L61" i="4"/>
  <c r="L62" i="4"/>
  <c r="L63" i="4"/>
  <c r="L64" i="4"/>
  <c r="L65" i="4"/>
  <c r="L66" i="4"/>
  <c r="L67" i="4"/>
  <c r="L68" i="4"/>
  <c r="L69" i="4"/>
  <c r="L70" i="4"/>
  <c r="L71" i="4"/>
  <c r="L72" i="4"/>
  <c r="L73" i="4"/>
  <c r="L74" i="4"/>
  <c r="L75" i="4"/>
  <c r="L76" i="4"/>
  <c r="L77" i="4"/>
  <c r="L78" i="4"/>
  <c r="L79" i="4"/>
  <c r="L80" i="4"/>
  <c r="L81" i="4"/>
  <c r="L82" i="4"/>
  <c r="L83" i="4"/>
  <c r="L84" i="4"/>
  <c r="L85" i="4"/>
  <c r="L86" i="4"/>
  <c r="L87" i="4"/>
  <c r="L88" i="4"/>
  <c r="L89" i="4"/>
  <c r="L90" i="4"/>
  <c r="L91" i="4"/>
  <c r="L92" i="4"/>
  <c r="L93" i="4"/>
  <c r="L94" i="4"/>
  <c r="L95" i="4"/>
  <c r="L96" i="4"/>
  <c r="L97" i="4"/>
  <c r="L98" i="4"/>
  <c r="L99" i="4"/>
  <c r="J3" i="4"/>
  <c r="J4" i="4"/>
  <c r="J5" i="4"/>
  <c r="J6" i="4"/>
  <c r="J7" i="4"/>
  <c r="J8" i="4"/>
  <c r="J9" i="4"/>
  <c r="J10" i="4"/>
  <c r="J11" i="4"/>
  <c r="J12" i="4"/>
  <c r="J13" i="4"/>
  <c r="J14" i="4"/>
  <c r="J15" i="4"/>
  <c r="J16" i="4"/>
  <c r="J17" i="4"/>
  <c r="J18" i="4"/>
  <c r="J19" i="4"/>
  <c r="J20" i="4"/>
  <c r="J21" i="4"/>
  <c r="J22" i="4"/>
  <c r="J23" i="4"/>
  <c r="J24" i="4"/>
  <c r="J25" i="4"/>
  <c r="J26" i="4"/>
  <c r="J27" i="4"/>
  <c r="J28" i="4"/>
  <c r="J29" i="4"/>
  <c r="J30" i="4"/>
  <c r="J31" i="4"/>
  <c r="J32" i="4"/>
  <c r="J33" i="4"/>
  <c r="J34" i="4"/>
  <c r="J35" i="4"/>
  <c r="J36" i="4"/>
  <c r="J37" i="4"/>
  <c r="J38" i="4"/>
  <c r="J39" i="4"/>
  <c r="J40" i="4"/>
  <c r="J41" i="4"/>
  <c r="J42" i="4"/>
  <c r="J43" i="4"/>
  <c r="J44" i="4"/>
  <c r="J45" i="4"/>
  <c r="J46" i="4"/>
  <c r="J47" i="4"/>
  <c r="J48" i="4"/>
  <c r="J49" i="4"/>
  <c r="J50" i="4"/>
  <c r="J51" i="4"/>
  <c r="J52" i="4"/>
  <c r="J53" i="4"/>
  <c r="J54" i="4"/>
  <c r="J55" i="4"/>
  <c r="J56" i="4"/>
  <c r="J57" i="4"/>
  <c r="J58" i="4"/>
  <c r="J59" i="4"/>
  <c r="J60" i="4"/>
  <c r="J61" i="4"/>
  <c r="J62" i="4"/>
  <c r="J63" i="4"/>
  <c r="J64" i="4"/>
  <c r="J65" i="4"/>
  <c r="J66" i="4"/>
  <c r="J67" i="4"/>
  <c r="J68" i="4"/>
  <c r="J69" i="4"/>
  <c r="J70" i="4"/>
  <c r="J71" i="4"/>
  <c r="J72" i="4"/>
  <c r="J73" i="4"/>
  <c r="J74" i="4"/>
  <c r="J75" i="4"/>
  <c r="J76" i="4"/>
  <c r="J77" i="4"/>
  <c r="J78" i="4"/>
  <c r="J79" i="4"/>
  <c r="J80" i="4"/>
  <c r="J81" i="4"/>
  <c r="J82" i="4"/>
  <c r="J83" i="4"/>
  <c r="J84" i="4"/>
  <c r="J85" i="4"/>
  <c r="J86" i="4"/>
  <c r="J87" i="4"/>
  <c r="J88" i="4"/>
  <c r="J89" i="4"/>
  <c r="J90" i="4"/>
  <c r="J91" i="4"/>
  <c r="J92" i="4"/>
  <c r="J93" i="4"/>
  <c r="J94" i="4"/>
  <c r="J95" i="4"/>
  <c r="J96" i="4"/>
  <c r="J97" i="4"/>
  <c r="J98" i="4"/>
  <c r="J99" i="4"/>
  <c r="H3" i="4"/>
  <c r="H4" i="4"/>
  <c r="H5" i="4"/>
  <c r="H6" i="4"/>
  <c r="H7" i="4"/>
  <c r="H8" i="4"/>
  <c r="H9" i="4"/>
  <c r="H10" i="4"/>
  <c r="H11" i="4"/>
  <c r="H12" i="4"/>
  <c r="H13" i="4"/>
  <c r="H14" i="4"/>
  <c r="H15" i="4"/>
  <c r="H16" i="4"/>
  <c r="H17" i="4"/>
  <c r="H18" i="4"/>
  <c r="H19" i="4"/>
  <c r="H20" i="4"/>
  <c r="H21" i="4"/>
  <c r="H22" i="4"/>
  <c r="H23" i="4"/>
  <c r="H24" i="4"/>
  <c r="H25" i="4"/>
  <c r="H26" i="4"/>
  <c r="H27" i="4"/>
  <c r="H28" i="4"/>
  <c r="H29" i="4"/>
  <c r="H30" i="4"/>
  <c r="H31" i="4"/>
  <c r="H32" i="4"/>
  <c r="H33" i="4"/>
  <c r="H34" i="4"/>
  <c r="H35" i="4"/>
  <c r="H36" i="4"/>
  <c r="H37" i="4"/>
  <c r="H38" i="4"/>
  <c r="H39" i="4"/>
  <c r="H40" i="4"/>
  <c r="H41" i="4"/>
  <c r="H42" i="4"/>
  <c r="H43" i="4"/>
  <c r="H44" i="4"/>
  <c r="H45" i="4"/>
  <c r="H46" i="4"/>
  <c r="H47" i="4"/>
  <c r="H48" i="4"/>
  <c r="H49" i="4"/>
  <c r="H50" i="4"/>
  <c r="H51" i="4"/>
  <c r="H52" i="4"/>
  <c r="H53" i="4"/>
  <c r="H54" i="4"/>
  <c r="H55" i="4"/>
  <c r="H56" i="4"/>
  <c r="H57" i="4"/>
  <c r="H58" i="4"/>
  <c r="H59" i="4"/>
  <c r="H60" i="4"/>
  <c r="H61" i="4"/>
  <c r="H62" i="4"/>
  <c r="H63" i="4"/>
  <c r="H64" i="4"/>
  <c r="H65" i="4"/>
  <c r="H66" i="4"/>
  <c r="H67" i="4"/>
  <c r="H68" i="4"/>
  <c r="H69" i="4"/>
  <c r="H70" i="4"/>
  <c r="H71" i="4"/>
  <c r="H72" i="4"/>
  <c r="H73" i="4"/>
  <c r="H74" i="4"/>
  <c r="H75" i="4"/>
  <c r="H76" i="4"/>
  <c r="H77" i="4"/>
  <c r="H78" i="4"/>
  <c r="H79" i="4"/>
  <c r="H80" i="4"/>
  <c r="H81" i="4"/>
  <c r="H82" i="4"/>
  <c r="H83" i="4"/>
  <c r="H84" i="4"/>
  <c r="H85" i="4"/>
  <c r="H86" i="4"/>
  <c r="H87" i="4"/>
  <c r="H88" i="4"/>
  <c r="H89" i="4"/>
  <c r="H90" i="4"/>
  <c r="H91" i="4"/>
  <c r="H92" i="4"/>
  <c r="H93" i="4"/>
  <c r="H94" i="4"/>
  <c r="H95" i="4"/>
  <c r="H96" i="4"/>
  <c r="H97" i="4"/>
  <c r="H98" i="4"/>
  <c r="H99" i="4"/>
  <c r="I100" i="4" l="1"/>
  <c r="K100" i="4"/>
  <c r="M100" i="4"/>
  <c r="O100" i="4"/>
  <c r="Q100" i="4"/>
  <c r="S100" i="4"/>
  <c r="U100" i="4"/>
  <c r="W100" i="4"/>
  <c r="G100" i="4" l="1"/>
  <c r="Y64" i="4"/>
  <c r="Y3" i="4"/>
  <c r="Y14" i="4"/>
  <c r="Y15" i="4"/>
  <c r="Y8" i="4"/>
  <c r="Y9" i="4"/>
  <c r="Y12" i="4"/>
  <c r="Y13" i="4"/>
  <c r="Y16" i="4"/>
  <c r="Y17" i="4"/>
  <c r="Y24" i="4"/>
  <c r="Y26" i="4"/>
  <c r="Y31" i="4"/>
  <c r="Y39" i="4"/>
  <c r="Y40" i="4"/>
  <c r="Y38" i="4"/>
  <c r="Y42" i="4"/>
  <c r="Y45" i="4"/>
  <c r="Y46" i="4"/>
  <c r="Y47" i="4"/>
  <c r="Y48" i="4"/>
  <c r="Y49" i="4"/>
  <c r="Y50" i="4"/>
  <c r="Y52" i="4"/>
  <c r="Y54" i="4"/>
  <c r="Y55" i="4"/>
  <c r="Y56" i="4"/>
  <c r="Y57" i="4"/>
  <c r="Y58" i="4"/>
  <c r="Y59" i="4"/>
  <c r="Y60" i="4"/>
  <c r="Y61" i="4"/>
  <c r="Y63" i="4"/>
  <c r="Y67" i="4"/>
  <c r="Y68" i="4"/>
  <c r="Y69" i="4"/>
  <c r="Y70" i="4"/>
  <c r="Y71" i="4"/>
  <c r="Y72" i="4"/>
  <c r="Y73" i="4"/>
  <c r="Y75" i="4"/>
  <c r="Y76" i="4"/>
  <c r="Y77" i="4"/>
  <c r="Y78" i="4"/>
  <c r="Y79" i="4"/>
  <c r="Y80" i="4"/>
  <c r="Y81" i="4"/>
  <c r="Y82" i="4"/>
  <c r="Y83" i="4"/>
  <c r="Y84" i="4"/>
  <c r="Y85" i="4"/>
  <c r="Y86" i="4"/>
  <c r="Y88" i="4"/>
  <c r="Y92" i="4"/>
  <c r="Y97" i="4"/>
  <c r="Y99" i="4"/>
  <c r="Y7" i="4"/>
  <c r="Y10" i="4"/>
  <c r="Y11" i="4"/>
  <c r="Y18" i="4"/>
  <c r="Y20" i="4"/>
  <c r="Y22" i="4"/>
  <c r="Y23" i="4"/>
  <c r="Y25" i="4"/>
  <c r="Y29" i="4"/>
  <c r="Y30" i="4"/>
  <c r="Y32" i="4"/>
  <c r="Y33" i="4"/>
  <c r="Y36" i="4"/>
  <c r="Y41" i="4"/>
  <c r="Y66" i="4"/>
  <c r="Y89" i="4"/>
  <c r="Y90" i="4"/>
  <c r="Y93" i="4"/>
  <c r="Y95" i="4"/>
  <c r="Y96" i="4"/>
  <c r="Y5" i="4"/>
  <c r="Y91" i="4"/>
  <c r="Y35" i="4"/>
  <c r="Y21" i="4"/>
  <c r="Y28" i="4"/>
  <c r="Y34" i="4"/>
  <c r="Y37" i="4"/>
  <c r="Y94" i="4"/>
  <c r="Y87" i="4"/>
  <c r="Y43" i="4"/>
  <c r="Y44" i="4"/>
  <c r="Y51" i="4"/>
  <c r="Y53" i="4"/>
  <c r="Y62" i="4"/>
  <c r="Y65" i="4"/>
  <c r="Y74" i="4"/>
  <c r="Y98" i="4"/>
  <c r="Y6" i="4"/>
  <c r="Y27" i="4"/>
  <c r="Y4" i="4"/>
  <c r="Y19" i="4"/>
  <c r="D5" i="3" l="1" a="1"/>
  <c r="D5" i="3" s="1"/>
  <c r="E6" i="3" a="1"/>
  <c r="E6" i="3" s="1"/>
  <c r="C8" i="3" a="1"/>
  <c r="C8" i="3" s="1"/>
  <c r="D9" i="3" a="1"/>
  <c r="D9" i="3" s="1"/>
  <c r="E10" i="3" a="1"/>
  <c r="E10" i="3" s="1"/>
  <c r="C12" i="3" a="1"/>
  <c r="C12" i="3" s="1"/>
  <c r="D13" i="3" a="1"/>
  <c r="D13" i="3" s="1"/>
  <c r="E5" i="3" a="1"/>
  <c r="E5" i="3" s="1"/>
  <c r="C7" i="3" a="1"/>
  <c r="C7" i="3" s="1"/>
  <c r="D8" i="3" a="1"/>
  <c r="D8" i="3" s="1"/>
  <c r="E9" i="3" a="1"/>
  <c r="E9" i="3" s="1"/>
  <c r="C11" i="3" a="1"/>
  <c r="C11" i="3" s="1"/>
  <c r="D12" i="3" a="1"/>
  <c r="D12" i="3" s="1"/>
  <c r="E13" i="3" a="1"/>
  <c r="E13" i="3" s="1"/>
  <c r="C4" i="3" a="1"/>
  <c r="C4" i="3" s="1"/>
  <c r="D6" i="3" a="1"/>
  <c r="D6" i="3" s="1"/>
  <c r="D10" i="3" a="1"/>
  <c r="D10" i="3" s="1"/>
  <c r="C13" i="3" a="1"/>
  <c r="C13" i="3" s="1"/>
  <c r="E4" i="3" a="1"/>
  <c r="E4" i="3" s="1"/>
  <c r="C5" i="3" a="1"/>
  <c r="C5" i="3" s="1"/>
  <c r="C6" i="3" a="1"/>
  <c r="C6" i="3" s="1"/>
  <c r="D7" i="3" a="1"/>
  <c r="D7" i="3" s="1"/>
  <c r="E8" i="3" a="1"/>
  <c r="E8" i="3" s="1"/>
  <c r="C10" i="3" a="1"/>
  <c r="C10" i="3" s="1"/>
  <c r="D11" i="3" a="1"/>
  <c r="D11" i="3" s="1"/>
  <c r="E12" i="3" a="1"/>
  <c r="E12" i="3" s="1"/>
  <c r="E7" i="3" a="1"/>
  <c r="E7" i="3" s="1"/>
  <c r="C9" i="3" a="1"/>
  <c r="C9" i="3" s="1"/>
  <c r="E11" i="3" a="1"/>
  <c r="E11" i="3" s="1"/>
  <c r="D4" i="3" a="1"/>
  <c r="D4" i="3" s="1"/>
  <c r="Y100" i="4"/>
  <c r="B3" i="4"/>
  <c r="B14" i="4"/>
  <c r="B15" i="4"/>
  <c r="B8" i="4"/>
  <c r="B9" i="4"/>
  <c r="B12" i="4"/>
  <c r="B13" i="4"/>
  <c r="B16" i="4"/>
  <c r="B17" i="4"/>
  <c r="B24" i="4"/>
  <c r="B26" i="4"/>
  <c r="B31" i="4"/>
  <c r="B39" i="4"/>
  <c r="B40" i="4"/>
  <c r="B38" i="4"/>
  <c r="B42" i="4"/>
  <c r="B45" i="4"/>
  <c r="B46" i="4"/>
  <c r="B47" i="4"/>
  <c r="B48" i="4"/>
  <c r="B49" i="4"/>
  <c r="B50" i="4"/>
  <c r="B52" i="4"/>
  <c r="B54" i="4"/>
  <c r="B55" i="4"/>
  <c r="B56" i="4"/>
  <c r="B57" i="4"/>
  <c r="B58" i="4"/>
  <c r="B59" i="4"/>
  <c r="B60" i="4"/>
  <c r="B61" i="4"/>
  <c r="B63" i="4"/>
  <c r="B67" i="4"/>
  <c r="B68" i="4"/>
  <c r="B69" i="4"/>
  <c r="B70" i="4"/>
  <c r="B71" i="4"/>
  <c r="B72" i="4"/>
  <c r="B73" i="4"/>
  <c r="B75" i="4"/>
  <c r="B76" i="4"/>
  <c r="B77" i="4"/>
  <c r="B78" i="4"/>
  <c r="B79" i="4"/>
  <c r="B80" i="4"/>
  <c r="B81" i="4"/>
  <c r="B82" i="4"/>
  <c r="B83" i="4"/>
  <c r="B84" i="4"/>
  <c r="B85" i="4"/>
  <c r="B86" i="4"/>
  <c r="B88" i="4"/>
  <c r="B92" i="4"/>
  <c r="B97" i="4"/>
  <c r="B99" i="4"/>
  <c r="B7" i="4"/>
  <c r="B10" i="4"/>
  <c r="B11" i="4"/>
  <c r="B18" i="4"/>
  <c r="B20" i="4"/>
  <c r="B22" i="4"/>
  <c r="B23" i="4"/>
  <c r="B25" i="4"/>
  <c r="B29" i="4"/>
  <c r="B30" i="4"/>
  <c r="B32" i="4"/>
  <c r="B33" i="4"/>
  <c r="B36" i="4"/>
  <c r="B41" i="4"/>
  <c r="B64" i="4"/>
  <c r="B66" i="4"/>
  <c r="B89" i="4"/>
  <c r="B90" i="4"/>
  <c r="B93" i="4"/>
  <c r="B95" i="4"/>
  <c r="B96" i="4"/>
  <c r="B5" i="4"/>
  <c r="B91" i="4"/>
  <c r="B35" i="4"/>
  <c r="B21" i="4"/>
  <c r="B28" i="4"/>
  <c r="B34" i="4"/>
  <c r="B37" i="4"/>
  <c r="B94" i="4"/>
  <c r="B87" i="4"/>
  <c r="B43" i="4"/>
  <c r="B44" i="4"/>
  <c r="B51" i="4"/>
  <c r="B53" i="4"/>
  <c r="B62" i="4"/>
  <c r="B65" i="4"/>
  <c r="B74" i="4"/>
  <c r="B98" i="4"/>
  <c r="B6" i="4"/>
  <c r="B27" i="4"/>
  <c r="B4" i="4"/>
  <c r="B19" i="4"/>
</calcChain>
</file>

<file path=xl/sharedStrings.xml><?xml version="1.0" encoding="utf-8"?>
<sst xmlns="http://schemas.openxmlformats.org/spreadsheetml/2006/main" count="546" uniqueCount="140">
  <si>
    <t>الرقم</t>
  </si>
  <si>
    <t>اسم الطالب</t>
  </si>
  <si>
    <t>رقم الجلوس</t>
  </si>
  <si>
    <t>اسم المدرسة</t>
  </si>
  <si>
    <t>الجنس</t>
  </si>
  <si>
    <t>ذكر</t>
  </si>
  <si>
    <t>انثى</t>
  </si>
  <si>
    <t>القلعة</t>
  </si>
  <si>
    <r>
      <t>اللجنة رقم</t>
    </r>
    <r>
      <rPr>
        <sz val="24"/>
        <color theme="1"/>
        <rFont val="Al-Kharashi Koufi 1"/>
        <charset val="178"/>
      </rPr>
      <t xml:space="preserve"> ( 1 )</t>
    </r>
    <r>
      <rPr>
        <i/>
        <sz val="24"/>
        <color theme="1"/>
        <rFont val="Al-Kharashi 21"/>
        <charset val="178"/>
      </rPr>
      <t xml:space="preserve"> </t>
    </r>
  </si>
  <si>
    <r>
      <t>اللجنة رقم</t>
    </r>
    <r>
      <rPr>
        <sz val="24"/>
        <color theme="1"/>
        <rFont val="Al-Kharashi Koufi 1"/>
        <charset val="178"/>
      </rPr>
      <t xml:space="preserve"> ( 2 )</t>
    </r>
    <r>
      <rPr>
        <i/>
        <sz val="24"/>
        <color theme="1"/>
        <rFont val="Al-Kharashi 21"/>
        <charset val="178"/>
      </rPr>
      <t xml:space="preserve"> </t>
    </r>
  </si>
  <si>
    <r>
      <t>اللجنة رقم</t>
    </r>
    <r>
      <rPr>
        <sz val="24"/>
        <color theme="1"/>
        <rFont val="Al-Kharashi Koufi 1"/>
        <charset val="178"/>
      </rPr>
      <t xml:space="preserve"> ( 3 )</t>
    </r>
    <r>
      <rPr>
        <i/>
        <sz val="24"/>
        <color theme="1"/>
        <rFont val="Al-Kharashi 21"/>
        <charset val="178"/>
      </rPr>
      <t xml:space="preserve"> </t>
    </r>
  </si>
  <si>
    <r>
      <t>اللجنة رقم</t>
    </r>
    <r>
      <rPr>
        <sz val="24"/>
        <color theme="1"/>
        <rFont val="Al-Kharashi Koufi 1"/>
        <charset val="178"/>
      </rPr>
      <t xml:space="preserve"> ( 4 )</t>
    </r>
    <r>
      <rPr>
        <i/>
        <sz val="24"/>
        <color theme="1"/>
        <rFont val="Al-Kharashi 21"/>
        <charset val="178"/>
      </rPr>
      <t xml:space="preserve"> </t>
    </r>
  </si>
  <si>
    <r>
      <t>اللجنة رقم</t>
    </r>
    <r>
      <rPr>
        <sz val="24"/>
        <color theme="1"/>
        <rFont val="Al-Kharashi Koufi 1"/>
        <charset val="178"/>
      </rPr>
      <t xml:space="preserve"> ( 5 )</t>
    </r>
    <r>
      <rPr>
        <i/>
        <sz val="24"/>
        <color theme="1"/>
        <rFont val="Al-Kharashi 21"/>
        <charset val="178"/>
      </rPr>
      <t xml:space="preserve"> </t>
    </r>
  </si>
  <si>
    <r>
      <t>اللجنة رقم</t>
    </r>
    <r>
      <rPr>
        <sz val="24"/>
        <color theme="1"/>
        <rFont val="Al-Kharashi Koufi 1"/>
        <charset val="178"/>
      </rPr>
      <t xml:space="preserve"> ( 6 )</t>
    </r>
    <r>
      <rPr>
        <i/>
        <sz val="24"/>
        <color theme="1"/>
        <rFont val="Al-Kharashi 21"/>
        <charset val="178"/>
      </rPr>
      <t xml:space="preserve"> </t>
    </r>
  </si>
  <si>
    <t>تربية إسلامية</t>
  </si>
  <si>
    <t>الرياضيات</t>
  </si>
  <si>
    <t>العلوم</t>
  </si>
  <si>
    <t>التاريخ</t>
  </si>
  <si>
    <t>الجغرافيا</t>
  </si>
  <si>
    <t>الحاسوب</t>
  </si>
  <si>
    <t>ت2</t>
  </si>
  <si>
    <t>ت3</t>
  </si>
  <si>
    <t>ت4</t>
  </si>
  <si>
    <t>ت5</t>
  </si>
  <si>
    <t>اللغة الإنجليزية</t>
  </si>
  <si>
    <t>ت6</t>
  </si>
  <si>
    <t>ت7</t>
  </si>
  <si>
    <t>النحو والقراءة والنصوص</t>
  </si>
  <si>
    <t>ت8</t>
  </si>
  <si>
    <t>ت9</t>
  </si>
  <si>
    <t>الكتابة ( التعبير والاملاء والخط )</t>
  </si>
  <si>
    <t>ت1</t>
  </si>
  <si>
    <t>عدد المواد</t>
  </si>
  <si>
    <t>طالب 1</t>
  </si>
  <si>
    <t>طالب 2</t>
  </si>
  <si>
    <t>طالب 3</t>
  </si>
  <si>
    <t>طالب 4</t>
  </si>
  <si>
    <t>طالب 5</t>
  </si>
  <si>
    <t>طالب 6</t>
  </si>
  <si>
    <t>طالب 7</t>
  </si>
  <si>
    <t>طالب 8</t>
  </si>
  <si>
    <t>طالب 9</t>
  </si>
  <si>
    <t>طالب 10</t>
  </si>
  <si>
    <t>طالب 11</t>
  </si>
  <si>
    <t>طالب 12</t>
  </si>
  <si>
    <t>طالب 13</t>
  </si>
  <si>
    <t>طالب 14</t>
  </si>
  <si>
    <t>طالب 15</t>
  </si>
  <si>
    <t>طالب 16</t>
  </si>
  <si>
    <t>طالب 17</t>
  </si>
  <si>
    <t>طالب 18</t>
  </si>
  <si>
    <t>طالب 19</t>
  </si>
  <si>
    <t>طالب 20</t>
  </si>
  <si>
    <t>طالب 21</t>
  </si>
  <si>
    <t>طالب 22</t>
  </si>
  <si>
    <t>طالب 23</t>
  </si>
  <si>
    <t>طالب 24</t>
  </si>
  <si>
    <t>طالب 25</t>
  </si>
  <si>
    <t>طالب 26</t>
  </si>
  <si>
    <t>طالب 27</t>
  </si>
  <si>
    <t>طالب 28</t>
  </si>
  <si>
    <t>طالب 29</t>
  </si>
  <si>
    <t>طالب 30</t>
  </si>
  <si>
    <t>طالب 31</t>
  </si>
  <si>
    <t>طالب 32</t>
  </si>
  <si>
    <t>طالب 33</t>
  </si>
  <si>
    <t>طالب 34</t>
  </si>
  <si>
    <t>طالب 35</t>
  </si>
  <si>
    <t>طالب 36</t>
  </si>
  <si>
    <t>طالب 37</t>
  </si>
  <si>
    <t>طالب 38</t>
  </si>
  <si>
    <t>طالب 39</t>
  </si>
  <si>
    <t>طالب 40</t>
  </si>
  <si>
    <t>طالب 41</t>
  </si>
  <si>
    <t>طالب 42</t>
  </si>
  <si>
    <t>طالب 43</t>
  </si>
  <si>
    <t>طالب 44</t>
  </si>
  <si>
    <t>طالب 45</t>
  </si>
  <si>
    <t>طالب 46</t>
  </si>
  <si>
    <t>طالب 47</t>
  </si>
  <si>
    <t>طالب 48</t>
  </si>
  <si>
    <t>طالب 49</t>
  </si>
  <si>
    <t>طالب 50</t>
  </si>
  <si>
    <t>طالب 51</t>
  </si>
  <si>
    <t>طالب 52</t>
  </si>
  <si>
    <t>طالب 53</t>
  </si>
  <si>
    <t>طالب 54</t>
  </si>
  <si>
    <t>طالب 55</t>
  </si>
  <si>
    <t>طالب 56</t>
  </si>
  <si>
    <t>طالب 57</t>
  </si>
  <si>
    <t>طالب 58</t>
  </si>
  <si>
    <t>طالب 59</t>
  </si>
  <si>
    <t>طالب 60</t>
  </si>
  <si>
    <t>طالب 61</t>
  </si>
  <si>
    <t>طالب 62</t>
  </si>
  <si>
    <t>طالب 63</t>
  </si>
  <si>
    <t>طالب 64</t>
  </si>
  <si>
    <t>طالب 65</t>
  </si>
  <si>
    <t>طالب 66</t>
  </si>
  <si>
    <t>طالب 67</t>
  </si>
  <si>
    <t>طالب 68</t>
  </si>
  <si>
    <t>طالب 69</t>
  </si>
  <si>
    <t>طالب 70</t>
  </si>
  <si>
    <t>طالب 71</t>
  </si>
  <si>
    <t>طالب 72</t>
  </si>
  <si>
    <t>طالب 73</t>
  </si>
  <si>
    <t>طالب 74</t>
  </si>
  <si>
    <t>طالب 75</t>
  </si>
  <si>
    <t>طالب 76</t>
  </si>
  <si>
    <t>طالب 77</t>
  </si>
  <si>
    <t>طالب 78</t>
  </si>
  <si>
    <t>طالب 79</t>
  </si>
  <si>
    <t>طالب 80</t>
  </si>
  <si>
    <t>طالب 81</t>
  </si>
  <si>
    <t>طالب 82</t>
  </si>
  <si>
    <t>طالب 83</t>
  </si>
  <si>
    <t>طالب 84</t>
  </si>
  <si>
    <t>طالب 85</t>
  </si>
  <si>
    <t>طالب 86</t>
  </si>
  <si>
    <t>طالب 87</t>
  </si>
  <si>
    <t>طالب 88</t>
  </si>
  <si>
    <t>طالب 89</t>
  </si>
  <si>
    <t>طالب 90</t>
  </si>
  <si>
    <t>طالب 91</t>
  </si>
  <si>
    <t>طالب 92</t>
  </si>
  <si>
    <t>طالب 93</t>
  </si>
  <si>
    <t>طالب 94</t>
  </si>
  <si>
    <t>طالب 95</t>
  </si>
  <si>
    <t>طالب 96</t>
  </si>
  <si>
    <t>طالب 97</t>
  </si>
  <si>
    <t xml:space="preserve">اليوم </t>
  </si>
  <si>
    <t>المادة</t>
  </si>
  <si>
    <t>الاحد</t>
  </si>
  <si>
    <t>الاثنين</t>
  </si>
  <si>
    <t>الثلاثاء</t>
  </si>
  <si>
    <t>الأربعاء</t>
  </si>
  <si>
    <t>الخميس</t>
  </si>
  <si>
    <t xml:space="preserve">التربية الإسلامية </t>
  </si>
  <si>
    <t xml:space="preserve">النحو </t>
  </si>
  <si>
    <r>
      <t>اللجنة رقم</t>
    </r>
    <r>
      <rPr>
        <sz val="24"/>
        <color theme="1"/>
        <rFont val="Al-Kharashi Koufi 1"/>
        <charset val="178"/>
      </rPr>
      <t xml:space="preserve"> ( 7 )</t>
    </r>
    <r>
      <rPr>
        <i/>
        <sz val="24"/>
        <color theme="1"/>
        <rFont val="Al-Kharashi 21"/>
        <charset val="178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</si>
</sst>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>
    <font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24"/>
      <color theme="1"/>
      <name val="Al-Kharashi 21"/>
      <charset val="178"/>
    </font>
    <font>
      <sz val="24"/>
      <color theme="1"/>
      <name val="Al-Kharashi Koufi 1"/>
      <charset val="178"/>
    </font>
    <font>
      <sz val="20"/>
      <color theme="1"/>
      <name val="Al-Kharashi 3"/>
      <charset val="178"/>
    </font>
    <font>
      <sz val="20"/>
      <color theme="1"/>
      <name val="Al-Kharashi Koufi 1"/>
      <charset val="178"/>
    </font>
    <font>
      <sz val="16"/>
      <color theme="1"/>
      <name val="FS_Naskh_Ahram"/>
      <charset val="178"/>
    </font>
    <font>
      <sz val="20"/>
      <color theme="1"/>
      <name val="FS_Naskh_Ahram"/>
      <charset val="178"/>
    </font>
    <font>
      <b/>
      <sz val="20"/>
      <color theme="1"/>
      <name val="FS_Naskh_Ahram"/>
      <charset val="178"/>
    </font>
    <font>
      <sz val="20"/>
      <color theme="1"/>
      <name val="Calibri"/>
      <family val="2"/>
      <scheme val="minor"/>
    </font>
    <font>
      <sz val="16"/>
      <color theme="1"/>
      <name val="Al-Kharashi 3"/>
      <charset val="178"/>
    </font>
    <font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6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0099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CCFF66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0" fillId="0" borderId="0" xfId="0" applyAlignment="1">
      <alignment horizontal="right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20" xfId="0" applyFont="1" applyBorder="1" applyAlignment="1">
      <alignment horizontal="right" vertical="center"/>
    </xf>
    <xf numFmtId="0" fontId="4" fillId="0" borderId="21" xfId="0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0" borderId="22" xfId="0" applyFont="1" applyBorder="1" applyAlignment="1">
      <alignment horizontal="right" vertical="center"/>
    </xf>
    <xf numFmtId="0" fontId="4" fillId="0" borderId="23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0" fillId="0" borderId="25" xfId="0" applyBorder="1"/>
    <xf numFmtId="0" fontId="6" fillId="0" borderId="0" xfId="0" applyFont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4" fillId="0" borderId="27" xfId="0" applyFont="1" applyBorder="1" applyAlignment="1">
      <alignment horizontal="right" vertical="center"/>
    </xf>
    <xf numFmtId="0" fontId="10" fillId="0" borderId="15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28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3" fillId="3" borderId="5" xfId="0" applyFont="1" applyFill="1" applyBorder="1" applyAlignment="1">
      <alignment horizontal="center" vertical="center" wrapText="1"/>
    </xf>
    <xf numFmtId="0" fontId="13" fillId="3" borderId="10" xfId="0" applyFont="1" applyFill="1" applyBorder="1" applyAlignment="1">
      <alignment horizontal="center" vertical="center" wrapText="1"/>
    </xf>
    <xf numFmtId="0" fontId="13" fillId="3" borderId="11" xfId="0" applyFont="1" applyFill="1" applyBorder="1" applyAlignment="1">
      <alignment horizontal="center" vertical="center" wrapText="1"/>
    </xf>
    <xf numFmtId="0" fontId="13" fillId="3" borderId="12" xfId="0" applyFont="1" applyFill="1" applyBorder="1" applyAlignment="1">
      <alignment horizontal="center" vertical="center" wrapText="1"/>
    </xf>
    <xf numFmtId="0" fontId="13" fillId="3" borderId="6" xfId="0" applyFont="1" applyFill="1" applyBorder="1" applyAlignment="1">
      <alignment horizontal="center" vertical="center" wrapText="1"/>
    </xf>
    <xf numFmtId="0" fontId="13" fillId="3" borderId="7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28" xfId="0" applyFont="1" applyBorder="1" applyAlignment="1">
      <alignment horizontal="center" vertical="center"/>
    </xf>
    <xf numFmtId="14" fontId="0" fillId="0" borderId="29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14" fontId="0" fillId="0" borderId="20" xfId="0" applyNumberFormat="1" applyBorder="1" applyAlignment="1">
      <alignment horizontal="center" vertical="center"/>
    </xf>
    <xf numFmtId="14" fontId="0" fillId="0" borderId="21" xfId="0" applyNumberForma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13" fillId="3" borderId="31" xfId="0" applyFont="1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 vertical="center"/>
    </xf>
    <xf numFmtId="0" fontId="4" fillId="5" borderId="7" xfId="0" applyFont="1" applyFill="1" applyBorder="1" applyAlignment="1">
      <alignment horizontal="center" vertical="center"/>
    </xf>
    <xf numFmtId="0" fontId="7" fillId="5" borderId="12" xfId="0" applyFont="1" applyFill="1" applyBorder="1" applyAlignment="1">
      <alignment horizontal="center" vertical="center"/>
    </xf>
    <xf numFmtId="0" fontId="14" fillId="4" borderId="0" xfId="0" applyFont="1" applyFill="1" applyAlignment="1">
      <alignment horizontal="center" vertical="center"/>
    </xf>
    <xf numFmtId="0" fontId="2" fillId="6" borderId="0" xfId="0" applyFont="1" applyFill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6" borderId="0" xfId="0" applyFont="1" applyFill="1" applyAlignment="1">
      <alignment horizontal="center"/>
    </xf>
  </cellXfs>
  <cellStyles count="1">
    <cellStyle name="Normal" xfId="0" builtinId="0"/>
  </cellStyles>
  <dxfs count="5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  <numFmt numFmtId="0" formatCode="General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scheme val="minor"/>
      </font>
      <numFmt numFmtId="0" formatCode="General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0" formatCode="General"/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  <numFmt numFmtId="0" formatCode="General"/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alignment horizontal="center" vertical="center" textRotation="0" indent="0" justifyLastLine="0" shrinkToFit="0" readingOrder="0"/>
    </dxf>
    <dxf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rial"/>
        <scheme val="none"/>
      </font>
      <alignment horizontal="center" vertical="center" textRotation="0" wrapText="0" indent="0" justifyLastLine="0" shrinkToFit="0" readingOrder="0"/>
    </dxf>
    <dxf>
      <border>
        <bottom style="medium">
          <color rgb="FF000000"/>
        </bottom>
      </border>
    </dxf>
    <dxf>
      <font>
        <b/>
        <strike val="0"/>
        <outline val="0"/>
        <shadow val="0"/>
        <u val="none"/>
        <vertAlign val="baseline"/>
        <sz val="14"/>
        <color theme="0"/>
        <name val="Calibri"/>
        <scheme val="minor"/>
      </font>
      <fill>
        <patternFill patternType="solid">
          <fgColor indexed="64"/>
          <bgColor rgb="FF0099CC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CCFF66"/>
      <color rgb="FF00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3" name="الدورالثاني" displayName="الدورالثاني" ref="B2:Y100" totalsRowCount="1" headerRowDxfId="53" dataDxfId="51" totalsRowDxfId="49" headerRowBorderDxfId="52" tableBorderDxfId="50" totalsRowBorderDxfId="48">
  <autoFilter ref="B2:Y99"/>
  <sortState ref="B4:Y94">
    <sortCondition ref="F2:F99"/>
  </sortState>
  <tableColumns count="24">
    <tableColumn id="1" name="الرقم" dataDxfId="47" totalsRowDxfId="46">
      <calculatedColumnFormula>IF(C3&lt;&gt;"",SUBTOTAL(3,$C$3:C3),"")</calculatedColumnFormula>
    </tableColumn>
    <tableColumn id="2" name="اسم الطالب" dataDxfId="45" totalsRowDxfId="44"/>
    <tableColumn id="7" name="الجنس" dataDxfId="43" totalsRowDxfId="42"/>
    <tableColumn id="3" name="رقم الجلوس" dataDxfId="41" totalsRowDxfId="40"/>
    <tableColumn id="4" name="اسم المدرسة" dataDxfId="39" totalsRowDxfId="38"/>
    <tableColumn id="11" name="تربية إسلامية" totalsRowFunction="custom" dataDxfId="37" totalsRowDxfId="36">
      <totalsRowFormula>COUNTIF(الدورالثاني[تربية إسلامية],G2)</totalsRowFormula>
    </tableColumn>
    <tableColumn id="16" name="ت1" dataDxfId="35" totalsRowDxfId="34">
      <calculatedColumnFormula>IF(G3=$G$2,COUNTIF($G$3:G3,G3),"")</calculatedColumnFormula>
    </tableColumn>
    <tableColumn id="17" name="التاريخ" totalsRowFunction="custom" dataDxfId="33" totalsRowDxfId="32">
      <totalsRowFormula>COUNTIF(الدورالثاني[التاريخ],I2)</totalsRowFormula>
    </tableColumn>
    <tableColumn id="18" name="ت2" dataDxfId="31" totalsRowDxfId="30">
      <calculatedColumnFormula>IF(I3=$I$2,COUNTIF($I$3:I3,I3),"")</calculatedColumnFormula>
    </tableColumn>
    <tableColumn id="19" name="الجغرافيا" totalsRowFunction="custom" dataDxfId="29" totalsRowDxfId="28">
      <totalsRowFormula>COUNTIF(الدورالثاني[الجغرافيا],K2)</totalsRowFormula>
    </tableColumn>
    <tableColumn id="20" name="ت3" dataDxfId="27" totalsRowDxfId="26">
      <calculatedColumnFormula>IF(K3=$K$2,COUNTIF($K$3:K3,K3),"")</calculatedColumnFormula>
    </tableColumn>
    <tableColumn id="13" name="الرياضيات" totalsRowFunction="custom" dataDxfId="25" totalsRowDxfId="24">
      <totalsRowFormula>COUNTIF(الدورالثاني[الرياضيات],M2)</totalsRowFormula>
    </tableColumn>
    <tableColumn id="21" name="ت4" dataDxfId="23" totalsRowDxfId="22">
      <calculatedColumnFormula>IF(M3=$M$2,COUNTIF($M$3:M3,M3),"")</calculatedColumnFormula>
    </tableColumn>
    <tableColumn id="22" name="اللغة الإنجليزية" totalsRowFunction="custom" dataDxfId="21" totalsRowDxfId="20">
      <totalsRowFormula>COUNTIF(الدورالثاني[اللغة الإنجليزية],O2)</totalsRowFormula>
    </tableColumn>
    <tableColumn id="23" name="ت5" dataDxfId="19" totalsRowDxfId="18">
      <calculatedColumnFormula>IF(O3=$O$2,COUNTIF($O$3:O3,O3),"")</calculatedColumnFormula>
    </tableColumn>
    <tableColumn id="24" name="الحاسوب" totalsRowFunction="custom" dataDxfId="17" totalsRowDxfId="16">
      <totalsRowFormula>COUNTIF(الدورالثاني[الحاسوب],Q2)</totalsRowFormula>
    </tableColumn>
    <tableColumn id="25" name="ت6" dataDxfId="15" totalsRowDxfId="14">
      <calculatedColumnFormula>IF(Q3=$Q$2,COUNTIF($Q$3:Q3,Q3),"")</calculatedColumnFormula>
    </tableColumn>
    <tableColumn id="14" name="العلوم" totalsRowFunction="custom" dataDxfId="13" totalsRowDxfId="12">
      <totalsRowFormula>COUNTIF(الدورالثاني[العلوم],S2)</totalsRowFormula>
    </tableColumn>
    <tableColumn id="26" name="ت7" dataDxfId="11" totalsRowDxfId="10">
      <calculatedColumnFormula>IF(S3=$S$2,COUNTIF($S$3:S3,S3),"")</calculatedColumnFormula>
    </tableColumn>
    <tableColumn id="10" name="النحو والقراءة والنصوص" totalsRowFunction="custom" dataDxfId="9" totalsRowDxfId="8">
      <totalsRowFormula>COUNTIF(الدورالثاني[النحو والقراءة والنصوص],U2)</totalsRowFormula>
    </tableColumn>
    <tableColumn id="27" name="ت8" dataDxfId="7" totalsRowDxfId="6">
      <calculatedColumnFormula>IF(U3=$U$2,COUNTIF($U$3:U3,U3),"")</calculatedColumnFormula>
    </tableColumn>
    <tableColumn id="9" name="الكتابة ( التعبير والاملاء والخط )" totalsRowFunction="custom" dataDxfId="5" totalsRowDxfId="4">
      <totalsRowFormula>COUNTIF(الدورالثاني[الكتابة ( التعبير والاملاء والخط )],W2)</totalsRowFormula>
    </tableColumn>
    <tableColumn id="8" name="ت9" dataDxfId="3" totalsRowDxfId="2">
      <calculatedColumnFormula>IF(W3=$W$2,COUNTIF($W$3:W3,W3),"")</calculatedColumnFormula>
    </tableColumn>
    <tableColumn id="5" name="عدد المواد" totalsRowFunction="custom" dataDxfId="1" totalsRowDxfId="0">
      <calculatedColumnFormula>SUMPRODUCT(--(G3:X3&lt;&gt;""))</calculatedColumnFormula>
      <totalsRowFormula>SUMPRODUCT(--(Y99:AG99&lt;&gt;""))</totalsRow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A100"/>
  <sheetViews>
    <sheetView rightToLeft="1" workbookViewId="0">
      <selection activeCell="E7" sqref="E7"/>
    </sheetView>
  </sheetViews>
  <sheetFormatPr defaultColWidth="8.7265625" defaultRowHeight="21"/>
  <cols>
    <col min="1" max="1" width="1.81640625" style="1" customWidth="1"/>
    <col min="2" max="2" width="3.26953125" style="1" customWidth="1"/>
    <col min="3" max="3" width="21.36328125" style="1" bestFit="1" customWidth="1"/>
    <col min="4" max="4" width="4.26953125" style="1" customWidth="1"/>
    <col min="5" max="5" width="7.08984375" style="1" customWidth="1"/>
    <col min="6" max="6" width="9.36328125" style="1" customWidth="1"/>
    <col min="7" max="7" width="8.36328125" style="1" customWidth="1"/>
    <col min="8" max="8" width="2.453125" style="52" customWidth="1"/>
    <col min="9" max="9" width="4.54296875" style="1" customWidth="1"/>
    <col min="10" max="10" width="2.453125" style="1" customWidth="1"/>
    <col min="11" max="11" width="5.54296875" style="1" bestFit="1" customWidth="1"/>
    <col min="12" max="12" width="2.453125" style="1" customWidth="1"/>
    <col min="13" max="13" width="6.6328125" style="1" customWidth="1"/>
    <col min="14" max="14" width="2.453125" style="1" customWidth="1"/>
    <col min="15" max="15" width="6.6328125" style="1" customWidth="1"/>
    <col min="16" max="16" width="2.453125" style="1" customWidth="1"/>
    <col min="17" max="17" width="6.6328125" style="1" customWidth="1"/>
    <col min="18" max="18" width="2.453125" style="1" customWidth="1"/>
    <col min="19" max="19" width="6.26953125" style="1" customWidth="1"/>
    <col min="20" max="20" width="2.453125" style="1" customWidth="1"/>
    <col min="21" max="21" width="8.54296875" style="1" customWidth="1"/>
    <col min="22" max="22" width="2.453125" style="1" customWidth="1"/>
    <col min="23" max="23" width="5.81640625" style="1" customWidth="1"/>
    <col min="24" max="24" width="2.453125" style="1" customWidth="1"/>
    <col min="25" max="25" width="6.08984375" style="1" customWidth="1"/>
    <col min="26" max="26" width="8.7265625" style="1"/>
    <col min="27" max="27" width="0" style="1" hidden="1" customWidth="1"/>
    <col min="28" max="16384" width="8.7265625" style="1"/>
  </cols>
  <sheetData>
    <row r="1" spans="2:27" ht="21.75" thickBot="1"/>
    <row r="2" spans="2:27" s="45" customFormat="1" ht="66" customHeight="1" thickBot="1">
      <c r="B2" s="46" t="s">
        <v>0</v>
      </c>
      <c r="C2" s="47" t="s">
        <v>1</v>
      </c>
      <c r="D2" s="48" t="s">
        <v>4</v>
      </c>
      <c r="E2" s="49" t="s">
        <v>2</v>
      </c>
      <c r="F2" s="50" t="s">
        <v>3</v>
      </c>
      <c r="G2" s="47" t="s">
        <v>14</v>
      </c>
      <c r="H2" s="47" t="s">
        <v>31</v>
      </c>
      <c r="I2" s="47" t="s">
        <v>17</v>
      </c>
      <c r="J2" s="47" t="s">
        <v>20</v>
      </c>
      <c r="K2" s="47" t="s">
        <v>18</v>
      </c>
      <c r="L2" s="47" t="s">
        <v>21</v>
      </c>
      <c r="M2" s="47" t="s">
        <v>15</v>
      </c>
      <c r="N2" s="47" t="s">
        <v>22</v>
      </c>
      <c r="O2" s="47" t="s">
        <v>24</v>
      </c>
      <c r="P2" s="47" t="s">
        <v>23</v>
      </c>
      <c r="Q2" s="47" t="s">
        <v>19</v>
      </c>
      <c r="R2" s="47" t="s">
        <v>25</v>
      </c>
      <c r="S2" s="47" t="s">
        <v>16</v>
      </c>
      <c r="T2" s="47" t="s">
        <v>26</v>
      </c>
      <c r="U2" s="47" t="s">
        <v>27</v>
      </c>
      <c r="V2" s="47" t="s">
        <v>28</v>
      </c>
      <c r="W2" s="47" t="s">
        <v>30</v>
      </c>
      <c r="X2" s="47" t="s">
        <v>29</v>
      </c>
      <c r="Y2" s="51" t="s">
        <v>32</v>
      </c>
      <c r="AA2" s="45" t="s">
        <v>14</v>
      </c>
    </row>
    <row r="3" spans="2:27" ht="21.75" thickBot="1">
      <c r="B3" s="3">
        <f>IF(C3&lt;&gt;"",SUBTOTAL(3,$C$3:C3),"")</f>
        <v>1</v>
      </c>
      <c r="C3" s="6" t="s">
        <v>33</v>
      </c>
      <c r="D3" s="6" t="s">
        <v>6</v>
      </c>
      <c r="E3" s="6">
        <v>129800</v>
      </c>
      <c r="F3" s="6" t="s">
        <v>7</v>
      </c>
      <c r="G3" s="7"/>
      <c r="H3" s="53" t="str">
        <f>IF(G3=$G$2,COUNTIF($G$3:G3,G3),"")</f>
        <v/>
      </c>
      <c r="I3" s="7"/>
      <c r="J3" s="7" t="str">
        <f>IF(I3=$I$2,COUNTIF($I$3:I3,I3),"")</f>
        <v/>
      </c>
      <c r="K3" s="7"/>
      <c r="L3" s="7" t="str">
        <f>IF(K3=$K$2,COUNTIF($K$3:K3,K3),"")</f>
        <v/>
      </c>
      <c r="M3" s="7" t="s">
        <v>15</v>
      </c>
      <c r="N3" s="7">
        <f>IF(M3=$M$2,COUNTIF($M$3:M3,M3),"")</f>
        <v>1</v>
      </c>
      <c r="O3" s="7"/>
      <c r="P3" s="7" t="str">
        <f>IF(O3=$O$2,COUNTIF($O$3:O3,O3),"")</f>
        <v/>
      </c>
      <c r="Q3" s="7"/>
      <c r="R3" s="7" t="str">
        <f>IF(Q3=$Q$2,COUNTIF($Q$3:Q3,Q3),"")</f>
        <v/>
      </c>
      <c r="S3" s="7"/>
      <c r="T3" s="7" t="str">
        <f>IF(S3=$S$2,COUNTIF($S$3:S3,S3),"")</f>
        <v/>
      </c>
      <c r="U3" s="7"/>
      <c r="V3" s="7" t="str">
        <f>IF(U3=$U$2,COUNTIF($U$3:U3,U3),"")</f>
        <v/>
      </c>
      <c r="W3" s="7"/>
      <c r="X3" s="7" t="str">
        <f>IF(W3=$W$2,COUNTIF($W$3:W3,W3),"")</f>
        <v/>
      </c>
      <c r="Y3" s="2">
        <f t="shared" ref="Y3" si="0">SUMPRODUCT(--(G3:X3&lt;&gt;""))</f>
        <v>2</v>
      </c>
      <c r="AA3" s="1" t="s">
        <v>17</v>
      </c>
    </row>
    <row r="4" spans="2:27" ht="21.75" thickBot="1">
      <c r="B4" s="3">
        <f>IF(C4&lt;&gt;"",SUBTOTAL(3,$C$3:C4),"")</f>
        <v>2</v>
      </c>
      <c r="C4" s="6" t="s">
        <v>34</v>
      </c>
      <c r="D4" s="44" t="s">
        <v>6</v>
      </c>
      <c r="E4" s="6">
        <v>130144</v>
      </c>
      <c r="F4" s="6" t="s">
        <v>7</v>
      </c>
      <c r="G4" s="42"/>
      <c r="H4" s="53" t="str">
        <f>IF(G4=$G$2,COUNTIF($G$3:G4,G4),"")</f>
        <v/>
      </c>
      <c r="I4" s="42"/>
      <c r="J4" s="42" t="str">
        <f>IF(I4=$I$2,COUNTIF($I$3:I4,I4),"")</f>
        <v/>
      </c>
      <c r="K4" s="42" t="s">
        <v>18</v>
      </c>
      <c r="L4" s="42">
        <f>IF(K4=$K$2,COUNTIF($K$3:K4,K4),"")</f>
        <v>1</v>
      </c>
      <c r="M4" s="42"/>
      <c r="N4" s="42" t="str">
        <f>IF(M4=$M$2,COUNTIF($M$3:M4,M4),"")</f>
        <v/>
      </c>
      <c r="O4" s="42"/>
      <c r="P4" s="42" t="str">
        <f>IF(O4=$O$2,COUNTIF($O$3:O4,O4),"")</f>
        <v/>
      </c>
      <c r="Q4" s="42"/>
      <c r="R4" s="42" t="str">
        <f>IF(Q4=$Q$2,COUNTIF($Q$3:Q4,Q4),"")</f>
        <v/>
      </c>
      <c r="S4" s="42"/>
      <c r="T4" s="42" t="str">
        <f>IF(S4=$S$2,COUNTIF($S$3:S4,S4),"")</f>
        <v/>
      </c>
      <c r="U4" s="42"/>
      <c r="V4" s="42" t="str">
        <f>IF(U4=$U$2,COUNTIF($U$3:U4,U4),"")</f>
        <v/>
      </c>
      <c r="W4" s="42"/>
      <c r="X4" s="42" t="str">
        <f>IF(W4=$W$2,COUNTIF($W$3:W4,W4),"")</f>
        <v/>
      </c>
      <c r="Y4" s="2">
        <f t="shared" ref="Y4:Y35" si="1">SUMPRODUCT(--(G4:X4&lt;&gt;""))</f>
        <v>2</v>
      </c>
      <c r="AA4" s="65" t="s">
        <v>18</v>
      </c>
    </row>
    <row r="5" spans="2:27" ht="21.75" thickBot="1">
      <c r="B5" s="3">
        <f>IF(C5&lt;&gt;"",SUBTOTAL(3,$C$3:C5),"")</f>
        <v>3</v>
      </c>
      <c r="C5" s="6" t="s">
        <v>35</v>
      </c>
      <c r="D5" s="44" t="s">
        <v>5</v>
      </c>
      <c r="E5" s="6">
        <v>129958</v>
      </c>
      <c r="F5" s="6" t="s">
        <v>7</v>
      </c>
      <c r="G5" s="42"/>
      <c r="H5" s="53" t="str">
        <f>IF(G5=$G$2,COUNTIF($G$3:G5,G5),"")</f>
        <v/>
      </c>
      <c r="I5" s="42" t="s">
        <v>17</v>
      </c>
      <c r="J5" s="42">
        <f>IF(I5=$I$2,COUNTIF($I$3:I5,I5),"")</f>
        <v>1</v>
      </c>
      <c r="K5" s="42" t="s">
        <v>18</v>
      </c>
      <c r="L5" s="42">
        <f>IF(K5=$K$2,COUNTIF($K$3:K5,K5),"")</f>
        <v>2</v>
      </c>
      <c r="M5" s="42"/>
      <c r="N5" s="42" t="str">
        <f>IF(M5=$M$2,COUNTIF($M$3:M5,M5),"")</f>
        <v/>
      </c>
      <c r="O5" s="42" t="s">
        <v>24</v>
      </c>
      <c r="P5" s="42">
        <f>IF(O5=$O$2,COUNTIF($O$3:O5,O5),"")</f>
        <v>1</v>
      </c>
      <c r="Q5" s="42"/>
      <c r="R5" s="42" t="str">
        <f>IF(Q5=$Q$2,COUNTIF($Q$3:Q5,Q5),"")</f>
        <v/>
      </c>
      <c r="S5" s="42"/>
      <c r="T5" s="42" t="str">
        <f>IF(S5=$S$2,COUNTIF($S$3:S5,S5),"")</f>
        <v/>
      </c>
      <c r="U5" s="42"/>
      <c r="V5" s="42" t="str">
        <f>IF(U5=$U$2,COUNTIF($U$3:U5,U5),"")</f>
        <v/>
      </c>
      <c r="W5" s="42" t="s">
        <v>30</v>
      </c>
      <c r="X5" s="42">
        <f>IF(W5=$W$2,COUNTIF($W$3:W5,W5),"")</f>
        <v>1</v>
      </c>
      <c r="Y5" s="2">
        <f t="shared" si="1"/>
        <v>8</v>
      </c>
      <c r="AA5" s="65" t="s">
        <v>15</v>
      </c>
    </row>
    <row r="6" spans="2:27" ht="38.25" thickBot="1">
      <c r="B6" s="3">
        <f>IF(C6&lt;&gt;"",SUBTOTAL(3,$C$3:C6),"")</f>
        <v>4</v>
      </c>
      <c r="C6" s="6" t="s">
        <v>36</v>
      </c>
      <c r="D6" s="44" t="s">
        <v>5</v>
      </c>
      <c r="E6" s="6">
        <v>130029</v>
      </c>
      <c r="F6" s="6" t="s">
        <v>7</v>
      </c>
      <c r="G6" s="42"/>
      <c r="H6" s="53" t="str">
        <f>IF(G6=$G$2,COUNTIF($G$3:G6,G6),"")</f>
        <v/>
      </c>
      <c r="I6" s="42"/>
      <c r="J6" s="42" t="str">
        <f>IF(I6=$I$2,COUNTIF($I$3:I6,I6),"")</f>
        <v/>
      </c>
      <c r="K6" s="42" t="s">
        <v>18</v>
      </c>
      <c r="L6" s="42">
        <f>IF(K6=$K$2,COUNTIF($K$3:K6,K6),"")</f>
        <v>3</v>
      </c>
      <c r="M6" s="42"/>
      <c r="N6" s="42" t="str">
        <f>IF(M6=$M$2,COUNTIF($M$3:M6,M6),"")</f>
        <v/>
      </c>
      <c r="O6" s="42"/>
      <c r="P6" s="42" t="str">
        <f>IF(O6=$O$2,COUNTIF($O$3:O6,O6),"")</f>
        <v/>
      </c>
      <c r="Q6" s="42"/>
      <c r="R6" s="42" t="str">
        <f>IF(Q6=$Q$2,COUNTIF($Q$3:Q6,Q6),"")</f>
        <v/>
      </c>
      <c r="S6" s="42" t="s">
        <v>16</v>
      </c>
      <c r="T6" s="42">
        <f>IF(S6=$S$2,COUNTIF($S$3:S6,S6),"")</f>
        <v>1</v>
      </c>
      <c r="U6" s="42"/>
      <c r="V6" s="42" t="str">
        <f>IF(U6=$U$2,COUNTIF($U$3:U6,U6),"")</f>
        <v/>
      </c>
      <c r="W6" s="42"/>
      <c r="X6" s="42" t="str">
        <f>IF(W6=$W$2,COUNTIF($W$3:W6,W6),"")</f>
        <v/>
      </c>
      <c r="Y6" s="2">
        <f t="shared" si="1"/>
        <v>4</v>
      </c>
      <c r="AA6" s="65" t="s">
        <v>24</v>
      </c>
    </row>
    <row r="7" spans="2:27" ht="21.75" thickBot="1">
      <c r="B7" s="3">
        <f>IF(C7&lt;&gt;"",SUBTOTAL(3,$C$3:C7),"")</f>
        <v>5</v>
      </c>
      <c r="C7" s="6" t="s">
        <v>37</v>
      </c>
      <c r="D7" s="6" t="s">
        <v>6</v>
      </c>
      <c r="E7" s="6">
        <v>129818</v>
      </c>
      <c r="F7" s="6" t="s">
        <v>7</v>
      </c>
      <c r="G7" s="7"/>
      <c r="H7" s="53" t="str">
        <f>IF(G7=$G$2,COUNTIF($G$3:G7,G7),"")</f>
        <v/>
      </c>
      <c r="I7" s="7" t="s">
        <v>17</v>
      </c>
      <c r="J7" s="7">
        <f>IF(I7=$I$2,COUNTIF($I$3:I7,I7),"")</f>
        <v>2</v>
      </c>
      <c r="K7" s="7"/>
      <c r="L7" s="7" t="str">
        <f>IF(K7=$K$2,COUNTIF($K$3:K7,K7),"")</f>
        <v/>
      </c>
      <c r="M7" s="7"/>
      <c r="N7" s="7" t="str">
        <f>IF(M7=$M$2,COUNTIF($M$3:M7,M7),"")</f>
        <v/>
      </c>
      <c r="O7" s="7"/>
      <c r="P7" s="7" t="str">
        <f>IF(O7=$O$2,COUNTIF($O$3:O7,O7),"")</f>
        <v/>
      </c>
      <c r="Q7" s="7"/>
      <c r="R7" s="7" t="str">
        <f>IF(Q7=$Q$2,COUNTIF($Q$3:Q7,Q7),"")</f>
        <v/>
      </c>
      <c r="S7" s="7"/>
      <c r="T7" s="7" t="str">
        <f>IF(S7=$S$2,COUNTIF($S$3:S7,S7),"")</f>
        <v/>
      </c>
      <c r="U7" s="7"/>
      <c r="V7" s="7" t="str">
        <f>IF(U7=$U$2,COUNTIF($U$3:U7,U7),"")</f>
        <v/>
      </c>
      <c r="W7" s="7"/>
      <c r="X7" s="7" t="str">
        <f>IF(W7=$W$2,COUNTIF($W$3:W7,W7),"")</f>
        <v/>
      </c>
      <c r="Y7" s="2">
        <f t="shared" si="1"/>
        <v>2</v>
      </c>
      <c r="AA7" s="65" t="s">
        <v>19</v>
      </c>
    </row>
    <row r="8" spans="2:27" ht="21.75" thickBot="1">
      <c r="B8" s="3">
        <f>IF(C8&lt;&gt;"",SUBTOTAL(3,$C$3:C8),"")</f>
        <v>6</v>
      </c>
      <c r="C8" s="6" t="s">
        <v>38</v>
      </c>
      <c r="D8" s="6" t="s">
        <v>5</v>
      </c>
      <c r="E8" s="6">
        <v>129635</v>
      </c>
      <c r="F8" s="6" t="s">
        <v>7</v>
      </c>
      <c r="G8" s="7"/>
      <c r="H8" s="53" t="str">
        <f>IF(G8=$G$2,COUNTIF($G$3:G8,G8),"")</f>
        <v/>
      </c>
      <c r="I8" s="7"/>
      <c r="J8" s="7" t="str">
        <f>IF(I8=$I$2,COUNTIF($I$3:I8,I8),"")</f>
        <v/>
      </c>
      <c r="K8" s="7"/>
      <c r="L8" s="7" t="str">
        <f>IF(K8=$K$2,COUNTIF($K$3:K8,K8),"")</f>
        <v/>
      </c>
      <c r="M8" s="7" t="s">
        <v>15</v>
      </c>
      <c r="N8" s="7">
        <f>IF(M8=$M$2,COUNTIF($M$3:M8,M8),"")</f>
        <v>2</v>
      </c>
      <c r="O8" s="7"/>
      <c r="P8" s="7" t="str">
        <f>IF(O8=$O$2,COUNTIF($O$3:O8,O8),"")</f>
        <v/>
      </c>
      <c r="Q8" s="7"/>
      <c r="R8" s="7" t="str">
        <f>IF(Q8=$Q$2,COUNTIF($Q$3:Q8,Q8),"")</f>
        <v/>
      </c>
      <c r="S8" s="7"/>
      <c r="T8" s="7" t="str">
        <f>IF(S8=$S$2,COUNTIF($S$3:S8,S8),"")</f>
        <v/>
      </c>
      <c r="U8" s="7"/>
      <c r="V8" s="7" t="str">
        <f>IF(U8=$U$2,COUNTIF($U$3:U8,U8),"")</f>
        <v/>
      </c>
      <c r="W8" s="7"/>
      <c r="X8" s="7" t="str">
        <f>IF(W8=$W$2,COUNTIF($W$3:W8,W8),"")</f>
        <v/>
      </c>
      <c r="Y8" s="2">
        <f t="shared" si="1"/>
        <v>2</v>
      </c>
      <c r="AA8" s="65" t="s">
        <v>16</v>
      </c>
    </row>
    <row r="9" spans="2:27" ht="57" thickBot="1">
      <c r="B9" s="3">
        <f>IF(C9&lt;&gt;"",SUBTOTAL(3,$C$3:C9),"")</f>
        <v>7</v>
      </c>
      <c r="C9" s="6" t="s">
        <v>39</v>
      </c>
      <c r="D9" s="6" t="s">
        <v>5</v>
      </c>
      <c r="E9" s="6">
        <v>129638</v>
      </c>
      <c r="F9" s="6" t="s">
        <v>7</v>
      </c>
      <c r="G9" s="7"/>
      <c r="H9" s="53" t="str">
        <f>IF(G9=$G$2,COUNTIF($G$3:G9,G9),"")</f>
        <v/>
      </c>
      <c r="I9" s="7"/>
      <c r="J9" s="7" t="str">
        <f>IF(I9=$I$2,COUNTIF($I$3:I9,I9),"")</f>
        <v/>
      </c>
      <c r="K9" s="7"/>
      <c r="L9" s="7" t="str">
        <f>IF(K9=$K$2,COUNTIF($K$3:K9,K9),"")</f>
        <v/>
      </c>
      <c r="M9" s="7"/>
      <c r="N9" s="7" t="str">
        <f>IF(M9=$M$2,COUNTIF($M$3:M9,M9),"")</f>
        <v/>
      </c>
      <c r="O9" s="7"/>
      <c r="P9" s="7" t="str">
        <f>IF(O9=$O$2,COUNTIF($O$3:O9,O9),"")</f>
        <v/>
      </c>
      <c r="Q9" s="7"/>
      <c r="R9" s="7" t="str">
        <f>IF(Q9=$Q$2,COUNTIF($Q$3:Q9,Q9),"")</f>
        <v/>
      </c>
      <c r="S9" s="7" t="s">
        <v>16</v>
      </c>
      <c r="T9" s="7">
        <f>IF(S9=$S$2,COUNTIF($S$3:S9,S9),"")</f>
        <v>2</v>
      </c>
      <c r="U9" s="7"/>
      <c r="V9" s="7" t="str">
        <f>IF(U9=$U$2,COUNTIF($U$3:U9,U9),"")</f>
        <v/>
      </c>
      <c r="W9" s="7"/>
      <c r="X9" s="7" t="str">
        <f>IF(W9=$W$2,COUNTIF($W$3:W9,W9),"")</f>
        <v/>
      </c>
      <c r="Y9" s="2">
        <f t="shared" si="1"/>
        <v>2</v>
      </c>
      <c r="AA9" s="65" t="s">
        <v>27</v>
      </c>
    </row>
    <row r="10" spans="2:27" ht="75.75" thickBot="1">
      <c r="B10" s="3">
        <f>IF(C10&lt;&gt;"",SUBTOTAL(3,$C$3:C10),"")</f>
        <v>8</v>
      </c>
      <c r="C10" s="6" t="s">
        <v>40</v>
      </c>
      <c r="D10" s="6" t="s">
        <v>6</v>
      </c>
      <c r="E10" s="6">
        <v>129823</v>
      </c>
      <c r="F10" s="6" t="s">
        <v>7</v>
      </c>
      <c r="G10" s="7"/>
      <c r="H10" s="53" t="str">
        <f>IF(G10=$G$2,COUNTIF($G$3:G10,G10),"")</f>
        <v/>
      </c>
      <c r="I10" s="7"/>
      <c r="J10" s="7" t="str">
        <f>IF(I10=$I$2,COUNTIF($I$3:I10,I10),"")</f>
        <v/>
      </c>
      <c r="K10" s="7"/>
      <c r="L10" s="7" t="str">
        <f>IF(K10=$K$2,COUNTIF($K$3:K10,K10),"")</f>
        <v/>
      </c>
      <c r="M10" s="7" t="s">
        <v>15</v>
      </c>
      <c r="N10" s="7">
        <f>IF(M10=$M$2,COUNTIF($M$3:M10,M10),"")</f>
        <v>3</v>
      </c>
      <c r="O10" s="7"/>
      <c r="P10" s="7" t="str">
        <f>IF(O10=$O$2,COUNTIF($O$3:O10,O10),"")</f>
        <v/>
      </c>
      <c r="Q10" s="7"/>
      <c r="R10" s="7" t="str">
        <f>IF(Q10=$Q$2,COUNTIF($Q$3:Q10,Q10),"")</f>
        <v/>
      </c>
      <c r="S10" s="7"/>
      <c r="T10" s="7" t="str">
        <f>IF(S10=$S$2,COUNTIF($S$3:S10,S10),"")</f>
        <v/>
      </c>
      <c r="U10" s="7"/>
      <c r="V10" s="7" t="str">
        <f>IF(U10=$U$2,COUNTIF($U$3:U10,U10),"")</f>
        <v/>
      </c>
      <c r="W10" s="7"/>
      <c r="X10" s="7" t="str">
        <f>IF(W10=$W$2,COUNTIF($W$3:W10,W10),"")</f>
        <v/>
      </c>
      <c r="Y10" s="2">
        <f t="shared" si="1"/>
        <v>2</v>
      </c>
      <c r="AA10" s="65" t="s">
        <v>30</v>
      </c>
    </row>
    <row r="11" spans="2:27">
      <c r="B11" s="3">
        <f>IF(C11&lt;&gt;"",SUBTOTAL(3,$C$3:C11),"")</f>
        <v>9</v>
      </c>
      <c r="C11" s="6" t="s">
        <v>41</v>
      </c>
      <c r="D11" s="6" t="s">
        <v>6</v>
      </c>
      <c r="E11" s="6">
        <v>129827</v>
      </c>
      <c r="F11" s="6" t="s">
        <v>7</v>
      </c>
      <c r="G11" s="7"/>
      <c r="H11" s="53" t="str">
        <f>IF(G11=$G$2,COUNTIF($G$3:G11,G11),"")</f>
        <v/>
      </c>
      <c r="I11" s="7"/>
      <c r="J11" s="7" t="str">
        <f>IF(I11=$I$2,COUNTIF($I$3:I11,I11),"")</f>
        <v/>
      </c>
      <c r="K11" s="7"/>
      <c r="L11" s="7" t="str">
        <f>IF(K11=$K$2,COUNTIF($K$3:K11,K11),"")</f>
        <v/>
      </c>
      <c r="M11" s="7" t="s">
        <v>15</v>
      </c>
      <c r="N11" s="7">
        <f>IF(M11=$M$2,COUNTIF($M$3:M11,M11),"")</f>
        <v>4</v>
      </c>
      <c r="O11" s="7"/>
      <c r="P11" s="7" t="str">
        <f>IF(O11=$O$2,COUNTIF($O$3:O11,O11),"")</f>
        <v/>
      </c>
      <c r="Q11" s="7"/>
      <c r="R11" s="7" t="str">
        <f>IF(Q11=$Q$2,COUNTIF($Q$3:Q11,Q11),"")</f>
        <v/>
      </c>
      <c r="S11" s="7"/>
      <c r="T11" s="7" t="str">
        <f>IF(S11=$S$2,COUNTIF($S$3:S11,S11),"")</f>
        <v/>
      </c>
      <c r="U11" s="7"/>
      <c r="V11" s="7" t="str">
        <f>IF(U11=$U$2,COUNTIF($U$3:U11,U11),"")</f>
        <v/>
      </c>
      <c r="W11" s="7"/>
      <c r="X11" s="7" t="str">
        <f>IF(W11=$W$2,COUNTIF($W$3:W11,W11),"")</f>
        <v/>
      </c>
      <c r="Y11" s="2">
        <f t="shared" si="1"/>
        <v>2</v>
      </c>
    </row>
    <row r="12" spans="2:27">
      <c r="B12" s="3">
        <f>IF(C12&lt;&gt;"",SUBTOTAL(3,$C$3:C12),"")</f>
        <v>10</v>
      </c>
      <c r="C12" s="6" t="s">
        <v>42</v>
      </c>
      <c r="D12" s="6" t="s">
        <v>5</v>
      </c>
      <c r="E12" s="6">
        <v>129640</v>
      </c>
      <c r="F12" s="6" t="s">
        <v>7</v>
      </c>
      <c r="G12" s="7"/>
      <c r="H12" s="53" t="str">
        <f>IF(G12=$G$2,COUNTIF($G$3:G12,G12),"")</f>
        <v/>
      </c>
      <c r="I12" s="7"/>
      <c r="J12" s="7" t="str">
        <f>IF(I12=$I$2,COUNTIF($I$3:I12,I12),"")</f>
        <v/>
      </c>
      <c r="K12" s="7"/>
      <c r="L12" s="7" t="str">
        <f>IF(K12=$K$2,COUNTIF($K$3:K12,K12),"")</f>
        <v/>
      </c>
      <c r="M12" s="7" t="s">
        <v>15</v>
      </c>
      <c r="N12" s="7">
        <f>IF(M12=$M$2,COUNTIF($M$3:M12,M12),"")</f>
        <v>5</v>
      </c>
      <c r="O12" s="7"/>
      <c r="P12" s="7" t="str">
        <f>IF(O12=$O$2,COUNTIF($O$3:O12,O12),"")</f>
        <v/>
      </c>
      <c r="Q12" s="7"/>
      <c r="R12" s="7" t="str">
        <f>IF(Q12=$Q$2,COUNTIF($Q$3:Q12,Q12),"")</f>
        <v/>
      </c>
      <c r="S12" s="7"/>
      <c r="T12" s="7" t="str">
        <f>IF(S12=$S$2,COUNTIF($S$3:S12,S12),"")</f>
        <v/>
      </c>
      <c r="U12" s="7"/>
      <c r="V12" s="7" t="str">
        <f>IF(U12=$U$2,COUNTIF($U$3:U12,U12),"")</f>
        <v/>
      </c>
      <c r="W12" s="7"/>
      <c r="X12" s="7" t="str">
        <f>IF(W12=$W$2,COUNTIF($W$3:W12,W12),"")</f>
        <v/>
      </c>
      <c r="Y12" s="2">
        <f t="shared" si="1"/>
        <v>2</v>
      </c>
    </row>
    <row r="13" spans="2:27">
      <c r="B13" s="3">
        <f>IF(C13&lt;&gt;"",SUBTOTAL(3,$C$3:C13),"")</f>
        <v>11</v>
      </c>
      <c r="C13" s="6" t="s">
        <v>43</v>
      </c>
      <c r="D13" s="6" t="s">
        <v>5</v>
      </c>
      <c r="E13" s="6">
        <v>129641</v>
      </c>
      <c r="F13" s="6" t="s">
        <v>7</v>
      </c>
      <c r="G13" s="7"/>
      <c r="H13" s="53" t="str">
        <f>IF(G13=$G$2,COUNTIF($G$3:G13,G13),"")</f>
        <v/>
      </c>
      <c r="I13" s="7"/>
      <c r="J13" s="7" t="str">
        <f>IF(I13=$I$2,COUNTIF($I$3:I13,I13),"")</f>
        <v/>
      </c>
      <c r="K13" s="7"/>
      <c r="L13" s="7" t="str">
        <f>IF(K13=$K$2,COUNTIF($K$3:K13,K13),"")</f>
        <v/>
      </c>
      <c r="M13" s="7" t="s">
        <v>15</v>
      </c>
      <c r="N13" s="7">
        <f>IF(M13=$M$2,COUNTIF($M$3:M13,M13),"")</f>
        <v>6</v>
      </c>
      <c r="O13" s="7"/>
      <c r="P13" s="7" t="str">
        <f>IF(O13=$O$2,COUNTIF($O$3:O13,O13),"")</f>
        <v/>
      </c>
      <c r="Q13" s="7"/>
      <c r="R13" s="7" t="str">
        <f>IF(Q13=$Q$2,COUNTIF($Q$3:Q13,Q13),"")</f>
        <v/>
      </c>
      <c r="S13" s="7"/>
      <c r="T13" s="7" t="str">
        <f>IF(S13=$S$2,COUNTIF($S$3:S13,S13),"")</f>
        <v/>
      </c>
      <c r="U13" s="7"/>
      <c r="V13" s="7" t="str">
        <f>IF(U13=$U$2,COUNTIF($U$3:U13,U13),"")</f>
        <v/>
      </c>
      <c r="W13" s="7"/>
      <c r="X13" s="7" t="str">
        <f>IF(W13=$W$2,COUNTIF($W$3:W13,W13),"")</f>
        <v/>
      </c>
      <c r="Y13" s="2">
        <f t="shared" si="1"/>
        <v>2</v>
      </c>
    </row>
    <row r="14" spans="2:27">
      <c r="B14" s="3">
        <f>IF(C14&lt;&gt;"",SUBTOTAL(3,$C$3:C14),"")</f>
        <v>12</v>
      </c>
      <c r="C14" s="6" t="s">
        <v>44</v>
      </c>
      <c r="D14" s="6" t="s">
        <v>5</v>
      </c>
      <c r="E14" s="6">
        <v>129614</v>
      </c>
      <c r="F14" s="6" t="s">
        <v>7</v>
      </c>
      <c r="G14" s="7"/>
      <c r="H14" s="53" t="str">
        <f>IF(G14=$G$2,COUNTIF($G$3:G14,G14),"")</f>
        <v/>
      </c>
      <c r="I14" s="7"/>
      <c r="J14" s="7" t="str">
        <f>IF(I14=$I$2,COUNTIF($I$3:I14,I14),"")</f>
        <v/>
      </c>
      <c r="K14" s="7"/>
      <c r="L14" s="7" t="str">
        <f>IF(K14=$K$2,COUNTIF($K$3:K14,K14),"")</f>
        <v/>
      </c>
      <c r="M14" s="7" t="s">
        <v>15</v>
      </c>
      <c r="N14" s="7">
        <f>IF(M14=$M$2,COUNTIF($M$3:M14,M14),"")</f>
        <v>7</v>
      </c>
      <c r="O14" s="7"/>
      <c r="P14" s="7" t="str">
        <f>IF(O14=$O$2,COUNTIF($O$3:O14,O14),"")</f>
        <v/>
      </c>
      <c r="Q14" s="7"/>
      <c r="R14" s="7" t="str">
        <f>IF(Q14=$Q$2,COUNTIF($Q$3:Q14,Q14),"")</f>
        <v/>
      </c>
      <c r="S14" s="7"/>
      <c r="T14" s="7" t="str">
        <f>IF(S14=$S$2,COUNTIF($S$3:S14,S14),"")</f>
        <v/>
      </c>
      <c r="U14" s="7"/>
      <c r="V14" s="7" t="str">
        <f>IF(U14=$U$2,COUNTIF($U$3:U14,U14),"")</f>
        <v/>
      </c>
      <c r="W14" s="7"/>
      <c r="X14" s="7" t="str">
        <f>IF(W14=$W$2,COUNTIF($W$3:W14,W14),"")</f>
        <v/>
      </c>
      <c r="Y14" s="2">
        <f t="shared" si="1"/>
        <v>2</v>
      </c>
    </row>
    <row r="15" spans="2:27">
      <c r="B15" s="3">
        <f>IF(C15&lt;&gt;"",SUBTOTAL(3,$C$3:C15),"")</f>
        <v>13</v>
      </c>
      <c r="C15" s="6" t="s">
        <v>45</v>
      </c>
      <c r="D15" s="6" t="s">
        <v>5</v>
      </c>
      <c r="E15" s="6">
        <v>129630</v>
      </c>
      <c r="F15" s="6" t="s">
        <v>7</v>
      </c>
      <c r="G15" s="7"/>
      <c r="H15" s="53" t="str">
        <f>IF(G15=$G$2,COUNTIF($G$3:G15,G15),"")</f>
        <v/>
      </c>
      <c r="I15" s="7"/>
      <c r="J15" s="7" t="str">
        <f>IF(I15=$I$2,COUNTIF($I$3:I15,I15),"")</f>
        <v/>
      </c>
      <c r="K15" s="7"/>
      <c r="L15" s="7" t="str">
        <f>IF(K15=$K$2,COUNTIF($K$3:K15,K15),"")</f>
        <v/>
      </c>
      <c r="M15" s="7" t="s">
        <v>15</v>
      </c>
      <c r="N15" s="7">
        <f>IF(M15=$M$2,COUNTIF($M$3:M15,M15),"")</f>
        <v>8</v>
      </c>
      <c r="O15" s="7"/>
      <c r="P15" s="7" t="str">
        <f>IF(O15=$O$2,COUNTIF($O$3:O15,O15),"")</f>
        <v/>
      </c>
      <c r="Q15" s="7"/>
      <c r="R15" s="7" t="str">
        <f>IF(Q15=$Q$2,COUNTIF($Q$3:Q15,Q15),"")</f>
        <v/>
      </c>
      <c r="S15" s="7"/>
      <c r="T15" s="7" t="str">
        <f>IF(S15=$S$2,COUNTIF($S$3:S15,S15),"")</f>
        <v/>
      </c>
      <c r="U15" s="7"/>
      <c r="V15" s="7" t="str">
        <f>IF(U15=$U$2,COUNTIF($U$3:U15,U15),"")</f>
        <v/>
      </c>
      <c r="W15" s="7"/>
      <c r="X15" s="7" t="str">
        <f>IF(W15=$W$2,COUNTIF($W$3:W15,W15),"")</f>
        <v/>
      </c>
      <c r="Y15" s="2">
        <f t="shared" si="1"/>
        <v>2</v>
      </c>
    </row>
    <row r="16" spans="2:27">
      <c r="B16" s="3">
        <f>IF(C16&lt;&gt;"",SUBTOTAL(3,$C$3:C16),"")</f>
        <v>14</v>
      </c>
      <c r="C16" s="6" t="s">
        <v>46</v>
      </c>
      <c r="D16" s="6" t="s">
        <v>5</v>
      </c>
      <c r="E16" s="6">
        <v>129649</v>
      </c>
      <c r="F16" s="6" t="s">
        <v>7</v>
      </c>
      <c r="G16" s="7"/>
      <c r="H16" s="53" t="str">
        <f>IF(G16=$G$2,COUNTIF($G$3:G16,G16),"")</f>
        <v/>
      </c>
      <c r="I16" s="7"/>
      <c r="J16" s="7" t="str">
        <f>IF(I16=$I$2,COUNTIF($I$3:I16,I16),"")</f>
        <v/>
      </c>
      <c r="K16" s="7"/>
      <c r="L16" s="7" t="str">
        <f>IF(K16=$K$2,COUNTIF($K$3:K16,K16),"")</f>
        <v/>
      </c>
      <c r="M16" s="7" t="s">
        <v>15</v>
      </c>
      <c r="N16" s="7">
        <f>IF(M16=$M$2,COUNTIF($M$3:M16,M16),"")</f>
        <v>9</v>
      </c>
      <c r="O16" s="7"/>
      <c r="P16" s="7" t="str">
        <f>IF(O16=$O$2,COUNTIF($O$3:O16,O16),"")</f>
        <v/>
      </c>
      <c r="Q16" s="7"/>
      <c r="R16" s="7" t="str">
        <f>IF(Q16=$Q$2,COUNTIF($Q$3:Q16,Q16),"")</f>
        <v/>
      </c>
      <c r="S16" s="7"/>
      <c r="T16" s="7" t="str">
        <f>IF(S16=$S$2,COUNTIF($S$3:S16,S16),"")</f>
        <v/>
      </c>
      <c r="U16" s="7"/>
      <c r="V16" s="7" t="str">
        <f>IF(U16=$U$2,COUNTIF($U$3:U16,U16),"")</f>
        <v/>
      </c>
      <c r="W16" s="7"/>
      <c r="X16" s="7" t="str">
        <f>IF(W16=$W$2,COUNTIF($W$3:W16,W16),"")</f>
        <v/>
      </c>
      <c r="Y16" s="2">
        <f t="shared" si="1"/>
        <v>2</v>
      </c>
    </row>
    <row r="17" spans="2:25">
      <c r="B17" s="3">
        <f>IF(C17&lt;&gt;"",SUBTOTAL(3,$C$3:C17),"")</f>
        <v>15</v>
      </c>
      <c r="C17" s="6" t="s">
        <v>47</v>
      </c>
      <c r="D17" s="6" t="s">
        <v>5</v>
      </c>
      <c r="E17" s="6">
        <v>129652</v>
      </c>
      <c r="F17" s="6" t="s">
        <v>7</v>
      </c>
      <c r="G17" s="7" t="s">
        <v>14</v>
      </c>
      <c r="H17" s="53">
        <f>IF(G17=$G$2,COUNTIF($G$3:G17,G17),"")</f>
        <v>1</v>
      </c>
      <c r="I17" s="7" t="s">
        <v>17</v>
      </c>
      <c r="J17" s="7">
        <f>IF(I17=$I$2,COUNTIF($I$3:I17,I17),"")</f>
        <v>3</v>
      </c>
      <c r="K17" s="7"/>
      <c r="L17" s="7" t="str">
        <f>IF(K17=$K$2,COUNTIF($K$3:K17,K17),"")</f>
        <v/>
      </c>
      <c r="M17" s="7" t="s">
        <v>15</v>
      </c>
      <c r="N17" s="7">
        <f>IF(M17=$M$2,COUNTIF($M$3:M17,M17),"")</f>
        <v>10</v>
      </c>
      <c r="O17" s="7"/>
      <c r="P17" s="7" t="str">
        <f>IF(O17=$O$2,COUNTIF($O$3:O17,O17),"")</f>
        <v/>
      </c>
      <c r="Q17" s="7"/>
      <c r="R17" s="7" t="str">
        <f>IF(Q17=$Q$2,COUNTIF($Q$3:Q17,Q17),"")</f>
        <v/>
      </c>
      <c r="S17" s="7" t="s">
        <v>16</v>
      </c>
      <c r="T17" s="7">
        <f>IF(S17=$S$2,COUNTIF($S$3:S17,S17),"")</f>
        <v>3</v>
      </c>
      <c r="U17" s="7" t="s">
        <v>27</v>
      </c>
      <c r="V17" s="7">
        <f>IF(U17=$U$2,COUNTIF($U$3:U17,U17),"")</f>
        <v>1</v>
      </c>
      <c r="W17" s="7" t="s">
        <v>30</v>
      </c>
      <c r="X17" s="7">
        <f>IF(W17=$W$2,COUNTIF($W$3:W17,W17),"")</f>
        <v>2</v>
      </c>
      <c r="Y17" s="2">
        <f t="shared" si="1"/>
        <v>12</v>
      </c>
    </row>
    <row r="18" spans="2:25">
      <c r="B18" s="3">
        <f>IF(C18&lt;&gt;"",SUBTOTAL(3,$C$3:C18),"")</f>
        <v>16</v>
      </c>
      <c r="C18" s="6" t="s">
        <v>48</v>
      </c>
      <c r="D18" s="6" t="s">
        <v>6</v>
      </c>
      <c r="E18" s="6">
        <v>129843</v>
      </c>
      <c r="F18" s="6" t="s">
        <v>7</v>
      </c>
      <c r="G18" s="7"/>
      <c r="H18" s="53" t="str">
        <f>IF(G18=$G$2,COUNTIF($G$3:G18,G18),"")</f>
        <v/>
      </c>
      <c r="I18" s="7"/>
      <c r="J18" s="7" t="str">
        <f>IF(I18=$I$2,COUNTIF($I$3:I18,I18),"")</f>
        <v/>
      </c>
      <c r="K18" s="7"/>
      <c r="L18" s="7" t="str">
        <f>IF(K18=$K$2,COUNTIF($K$3:K18,K18),"")</f>
        <v/>
      </c>
      <c r="M18" s="7" t="s">
        <v>15</v>
      </c>
      <c r="N18" s="7">
        <f>IF(M18=$M$2,COUNTIF($M$3:M18,M18),"")</f>
        <v>11</v>
      </c>
      <c r="O18" s="7"/>
      <c r="P18" s="7" t="str">
        <f>IF(O18=$O$2,COUNTIF($O$3:O18,O18),"")</f>
        <v/>
      </c>
      <c r="Q18" s="7"/>
      <c r="R18" s="7" t="str">
        <f>IF(Q18=$Q$2,COUNTIF($Q$3:Q18,Q18),"")</f>
        <v/>
      </c>
      <c r="S18" s="7"/>
      <c r="T18" s="7" t="str">
        <f>IF(S18=$S$2,COUNTIF($S$3:S18,S18),"")</f>
        <v/>
      </c>
      <c r="U18" s="7"/>
      <c r="V18" s="7" t="str">
        <f>IF(U18=$U$2,COUNTIF($U$3:U18,U18),"")</f>
        <v/>
      </c>
      <c r="W18" s="7"/>
      <c r="X18" s="7" t="str">
        <f>IF(W18=$W$2,COUNTIF($W$3:W18,W18),"")</f>
        <v/>
      </c>
      <c r="Y18" s="2">
        <f t="shared" si="1"/>
        <v>2</v>
      </c>
    </row>
    <row r="19" spans="2:25">
      <c r="B19" s="3">
        <f>IF(C19&lt;&gt;"",SUBTOTAL(3,$C$3:C19),"")</f>
        <v>17</v>
      </c>
      <c r="C19" s="6" t="s">
        <v>49</v>
      </c>
      <c r="D19" s="44" t="s">
        <v>6</v>
      </c>
      <c r="E19" s="6">
        <v>130171</v>
      </c>
      <c r="F19" s="6" t="s">
        <v>7</v>
      </c>
      <c r="G19" s="42"/>
      <c r="H19" s="53" t="str">
        <f>IF(G19=$G$2,COUNTIF($G$3:G19,G19),"")</f>
        <v/>
      </c>
      <c r="I19" s="42"/>
      <c r="J19" s="42" t="str">
        <f>IF(I19=$I$2,COUNTIF($I$3:I19,I19),"")</f>
        <v/>
      </c>
      <c r="K19" s="42"/>
      <c r="L19" s="42" t="str">
        <f>IF(K19=$K$2,COUNTIF($K$3:K19,K19),"")</f>
        <v/>
      </c>
      <c r="M19" s="42" t="s">
        <v>15</v>
      </c>
      <c r="N19" s="42">
        <f>IF(M19=$M$2,COUNTIF($M$3:M19,M19),"")</f>
        <v>12</v>
      </c>
      <c r="O19" s="42"/>
      <c r="P19" s="42" t="str">
        <f>IF(O19=$O$2,COUNTIF($O$3:O19,O19),"")</f>
        <v/>
      </c>
      <c r="Q19" s="42"/>
      <c r="R19" s="42" t="str">
        <f>IF(Q19=$Q$2,COUNTIF($Q$3:Q19,Q19),"")</f>
        <v/>
      </c>
      <c r="S19" s="42"/>
      <c r="T19" s="42" t="str">
        <f>IF(S19=$S$2,COUNTIF($S$3:S19,S19),"")</f>
        <v/>
      </c>
      <c r="U19" s="42"/>
      <c r="V19" s="42" t="str">
        <f>IF(U19=$U$2,COUNTIF($U$3:U19,U19),"")</f>
        <v/>
      </c>
      <c r="W19" s="42"/>
      <c r="X19" s="42" t="str">
        <f>IF(W19=$W$2,COUNTIF($W$3:W19,W19),"")</f>
        <v/>
      </c>
      <c r="Y19" s="2">
        <f t="shared" si="1"/>
        <v>2</v>
      </c>
    </row>
    <row r="20" spans="2:25">
      <c r="B20" s="3">
        <f>IF(C20&lt;&gt;"",SUBTOTAL(3,$C$3:C20),"")</f>
        <v>18</v>
      </c>
      <c r="C20" s="6" t="s">
        <v>50</v>
      </c>
      <c r="D20" s="6" t="s">
        <v>6</v>
      </c>
      <c r="E20" s="6">
        <v>129849</v>
      </c>
      <c r="F20" s="6" t="s">
        <v>7</v>
      </c>
      <c r="G20" s="7"/>
      <c r="H20" s="53" t="str">
        <f>IF(G20=$G$2,COUNTIF($G$3:G20,G20),"")</f>
        <v/>
      </c>
      <c r="I20" s="7"/>
      <c r="J20" s="7" t="str">
        <f>IF(I20=$I$2,COUNTIF($I$3:I20,I20),"")</f>
        <v/>
      </c>
      <c r="K20" s="7"/>
      <c r="L20" s="7" t="str">
        <f>IF(K20=$K$2,COUNTIF($K$3:K20,K20),"")</f>
        <v/>
      </c>
      <c r="M20" s="7" t="s">
        <v>15</v>
      </c>
      <c r="N20" s="7">
        <f>IF(M20=$M$2,COUNTIF($M$3:M20,M20),"")</f>
        <v>13</v>
      </c>
      <c r="O20" s="7"/>
      <c r="P20" s="7" t="str">
        <f>IF(O20=$O$2,COUNTIF($O$3:O20,O20),"")</f>
        <v/>
      </c>
      <c r="Q20" s="7"/>
      <c r="R20" s="7" t="str">
        <f>IF(Q20=$Q$2,COUNTIF($Q$3:Q20,Q20),"")</f>
        <v/>
      </c>
      <c r="S20" s="7"/>
      <c r="T20" s="7" t="str">
        <f>IF(S20=$S$2,COUNTIF($S$3:S20,S20),"")</f>
        <v/>
      </c>
      <c r="U20" s="7"/>
      <c r="V20" s="7" t="str">
        <f>IF(U20=$U$2,COUNTIF($U$3:U20,U20),"")</f>
        <v/>
      </c>
      <c r="W20" s="7"/>
      <c r="X20" s="7" t="str">
        <f>IF(W20=$W$2,COUNTIF($W$3:W20,W20),"")</f>
        <v/>
      </c>
      <c r="Y20" s="2">
        <f t="shared" si="1"/>
        <v>2</v>
      </c>
    </row>
    <row r="21" spans="2:25">
      <c r="B21" s="3">
        <f>IF(C21&lt;&gt;"",SUBTOTAL(3,$C$3:C21),"")</f>
        <v>19</v>
      </c>
      <c r="C21" s="6" t="s">
        <v>51</v>
      </c>
      <c r="D21" s="44" t="s">
        <v>6</v>
      </c>
      <c r="E21" s="6">
        <v>130079</v>
      </c>
      <c r="F21" s="6" t="s">
        <v>7</v>
      </c>
      <c r="G21" s="42"/>
      <c r="H21" s="53" t="str">
        <f>IF(G21=$G$2,COUNTIF($G$3:G21,G21),"")</f>
        <v/>
      </c>
      <c r="I21" s="42" t="s">
        <v>17</v>
      </c>
      <c r="J21" s="42">
        <f>IF(I21=$I$2,COUNTIF($I$3:I21,I21),"")</f>
        <v>4</v>
      </c>
      <c r="K21" s="42"/>
      <c r="L21" s="42" t="str">
        <f>IF(K21=$K$2,COUNTIF($K$3:K21,K21),"")</f>
        <v/>
      </c>
      <c r="M21" s="42"/>
      <c r="N21" s="42" t="str">
        <f>IF(M21=$M$2,COUNTIF($M$3:M21,M21),"")</f>
        <v/>
      </c>
      <c r="O21" s="42"/>
      <c r="P21" s="42" t="str">
        <f>IF(O21=$O$2,COUNTIF($O$3:O21,O21),"")</f>
        <v/>
      </c>
      <c r="Q21" s="42"/>
      <c r="R21" s="42" t="str">
        <f>IF(Q21=$Q$2,COUNTIF($Q$3:Q21,Q21),"")</f>
        <v/>
      </c>
      <c r="S21" s="42"/>
      <c r="T21" s="42" t="str">
        <f>IF(S21=$S$2,COUNTIF($S$3:S21,S21),"")</f>
        <v/>
      </c>
      <c r="U21" s="42"/>
      <c r="V21" s="42" t="str">
        <f>IF(U21=$U$2,COUNTIF($U$3:U21,U21),"")</f>
        <v/>
      </c>
      <c r="W21" s="42"/>
      <c r="X21" s="42" t="str">
        <f>IF(W21=$W$2,COUNTIF($W$3:W21,W21),"")</f>
        <v/>
      </c>
      <c r="Y21" s="2">
        <f t="shared" si="1"/>
        <v>2</v>
      </c>
    </row>
    <row r="22" spans="2:25">
      <c r="B22" s="3">
        <f>IF(C22&lt;&gt;"",SUBTOTAL(3,$C$3:C22),"")</f>
        <v>20</v>
      </c>
      <c r="C22" s="6" t="s">
        <v>52</v>
      </c>
      <c r="D22" s="6" t="s">
        <v>6</v>
      </c>
      <c r="E22" s="6">
        <v>129856</v>
      </c>
      <c r="F22" s="6" t="s">
        <v>7</v>
      </c>
      <c r="G22" s="7"/>
      <c r="H22" s="53" t="str">
        <f>IF(G22=$G$2,COUNTIF($G$3:G22,G22),"")</f>
        <v/>
      </c>
      <c r="I22" s="7"/>
      <c r="J22" s="7" t="str">
        <f>IF(I22=$I$2,COUNTIF($I$3:I22,I22),"")</f>
        <v/>
      </c>
      <c r="K22" s="7"/>
      <c r="L22" s="7" t="str">
        <f>IF(K22=$K$2,COUNTIF($K$3:K22,K22),"")</f>
        <v/>
      </c>
      <c r="M22" s="7" t="s">
        <v>15</v>
      </c>
      <c r="N22" s="7">
        <f>IF(M22=$M$2,COUNTIF($M$3:M22,M22),"")</f>
        <v>14</v>
      </c>
      <c r="O22" s="7" t="s">
        <v>24</v>
      </c>
      <c r="P22" s="7">
        <f>IF(O22=$O$2,COUNTIF($O$3:O22,O22),"")</f>
        <v>2</v>
      </c>
      <c r="Q22" s="7"/>
      <c r="R22" s="7" t="str">
        <f>IF(Q22=$Q$2,COUNTIF($Q$3:Q22,Q22),"")</f>
        <v/>
      </c>
      <c r="S22" s="7"/>
      <c r="T22" s="7" t="str">
        <f>IF(S22=$S$2,COUNTIF($S$3:S22,S22),"")</f>
        <v/>
      </c>
      <c r="U22" s="7"/>
      <c r="V22" s="7" t="str">
        <f>IF(U22=$U$2,COUNTIF($U$3:U22,U22),"")</f>
        <v/>
      </c>
      <c r="W22" s="7"/>
      <c r="X22" s="7" t="str">
        <f>IF(W22=$W$2,COUNTIF($W$3:W22,W22),"")</f>
        <v/>
      </c>
      <c r="Y22" s="2">
        <f t="shared" si="1"/>
        <v>4</v>
      </c>
    </row>
    <row r="23" spans="2:25">
      <c r="B23" s="3">
        <f>IF(C23&lt;&gt;"",SUBTOTAL(3,$C$3:C23),"")</f>
        <v>21</v>
      </c>
      <c r="C23" s="6" t="s">
        <v>53</v>
      </c>
      <c r="D23" s="6" t="s">
        <v>6</v>
      </c>
      <c r="E23" s="6">
        <v>129860</v>
      </c>
      <c r="F23" s="6" t="s">
        <v>7</v>
      </c>
      <c r="G23" s="7"/>
      <c r="H23" s="53" t="str">
        <f>IF(G23=$G$2,COUNTIF($G$3:G23,G23),"")</f>
        <v/>
      </c>
      <c r="I23" s="7"/>
      <c r="J23" s="7" t="str">
        <f>IF(I23=$I$2,COUNTIF($I$3:I23,I23),"")</f>
        <v/>
      </c>
      <c r="K23" s="7"/>
      <c r="L23" s="7" t="str">
        <f>IF(K23=$K$2,COUNTIF($K$3:K23,K23),"")</f>
        <v/>
      </c>
      <c r="M23" s="7" t="s">
        <v>15</v>
      </c>
      <c r="N23" s="7">
        <f>IF(M23=$M$2,COUNTIF($M$3:M23,M23),"")</f>
        <v>15</v>
      </c>
      <c r="O23" s="7"/>
      <c r="P23" s="7" t="str">
        <f>IF(O23=$O$2,COUNTIF($O$3:O23,O23),"")</f>
        <v/>
      </c>
      <c r="Q23" s="7"/>
      <c r="R23" s="7" t="str">
        <f>IF(Q23=$Q$2,COUNTIF($Q$3:Q23,Q23),"")</f>
        <v/>
      </c>
      <c r="S23" s="7"/>
      <c r="T23" s="7" t="str">
        <f>IF(S23=$S$2,COUNTIF($S$3:S23,S23),"")</f>
        <v/>
      </c>
      <c r="U23" s="7"/>
      <c r="V23" s="7" t="str">
        <f>IF(U23=$U$2,COUNTIF($U$3:U23,U23),"")</f>
        <v/>
      </c>
      <c r="W23" s="7"/>
      <c r="X23" s="7" t="str">
        <f>IF(W23=$W$2,COUNTIF($W$3:W23,W23),"")</f>
        <v/>
      </c>
      <c r="Y23" s="2">
        <f t="shared" si="1"/>
        <v>2</v>
      </c>
    </row>
    <row r="24" spans="2:25">
      <c r="B24" s="3">
        <f>IF(C24&lt;&gt;"",SUBTOTAL(3,$C$3:C24),"")</f>
        <v>22</v>
      </c>
      <c r="C24" s="6" t="s">
        <v>54</v>
      </c>
      <c r="D24" s="6" t="s">
        <v>5</v>
      </c>
      <c r="E24" s="6">
        <v>129657</v>
      </c>
      <c r="F24" s="6" t="s">
        <v>7</v>
      </c>
      <c r="G24" s="7"/>
      <c r="H24" s="53" t="str">
        <f>IF(G24=$G$2,COUNTIF($G$3:G24,G24),"")</f>
        <v/>
      </c>
      <c r="I24" s="7" t="s">
        <v>17</v>
      </c>
      <c r="J24" s="7">
        <f>IF(I24=$I$2,COUNTIF($I$3:I24,I24),"")</f>
        <v>5</v>
      </c>
      <c r="K24" s="7"/>
      <c r="L24" s="7" t="str">
        <f>IF(K24=$K$2,COUNTIF($K$3:K24,K24),"")</f>
        <v/>
      </c>
      <c r="M24" s="7"/>
      <c r="N24" s="7" t="str">
        <f>IF(M24=$M$2,COUNTIF($M$3:M24,M24),"")</f>
        <v/>
      </c>
      <c r="O24" s="7"/>
      <c r="P24" s="7" t="str">
        <f>IF(O24=$O$2,COUNTIF($O$3:O24,O24),"")</f>
        <v/>
      </c>
      <c r="Q24" s="7"/>
      <c r="R24" s="7" t="str">
        <f>IF(Q24=$Q$2,COUNTIF($Q$3:Q24,Q24),"")</f>
        <v/>
      </c>
      <c r="S24" s="7" t="s">
        <v>16</v>
      </c>
      <c r="T24" s="7">
        <f>IF(S24=$S$2,COUNTIF($S$3:S24,S24),"")</f>
        <v>4</v>
      </c>
      <c r="U24" s="7"/>
      <c r="V24" s="7" t="str">
        <f>IF(U24=$U$2,COUNTIF($U$3:U24,U24),"")</f>
        <v/>
      </c>
      <c r="W24" s="7"/>
      <c r="X24" s="7" t="str">
        <f>IF(W24=$W$2,COUNTIF($W$3:W24,W24),"")</f>
        <v/>
      </c>
      <c r="Y24" s="2">
        <f t="shared" si="1"/>
        <v>4</v>
      </c>
    </row>
    <row r="25" spans="2:25">
      <c r="B25" s="3">
        <f>IF(C25&lt;&gt;"",SUBTOTAL(3,$C$3:C25),"")</f>
        <v>23</v>
      </c>
      <c r="C25" s="6" t="s">
        <v>55</v>
      </c>
      <c r="D25" s="6" t="s">
        <v>6</v>
      </c>
      <c r="E25" s="6">
        <v>129865</v>
      </c>
      <c r="F25" s="6" t="s">
        <v>7</v>
      </c>
      <c r="G25" s="7"/>
      <c r="H25" s="53" t="str">
        <f>IF(G25=$G$2,COUNTIF($G$3:G25,G25),"")</f>
        <v/>
      </c>
      <c r="I25" s="7"/>
      <c r="J25" s="7" t="str">
        <f>IF(I25=$I$2,COUNTIF($I$3:I25,I25),"")</f>
        <v/>
      </c>
      <c r="K25" s="7"/>
      <c r="L25" s="7" t="str">
        <f>IF(K25=$K$2,COUNTIF($K$3:K25,K25),"")</f>
        <v/>
      </c>
      <c r="M25" s="7" t="s">
        <v>15</v>
      </c>
      <c r="N25" s="7">
        <f>IF(M25=$M$2,COUNTIF($M$3:M25,M25),"")</f>
        <v>16</v>
      </c>
      <c r="O25" s="7"/>
      <c r="P25" s="7" t="str">
        <f>IF(O25=$O$2,COUNTIF($O$3:O25,O25),"")</f>
        <v/>
      </c>
      <c r="Q25" s="7"/>
      <c r="R25" s="7" t="str">
        <f>IF(Q25=$Q$2,COUNTIF($Q$3:Q25,Q25),"")</f>
        <v/>
      </c>
      <c r="S25" s="7"/>
      <c r="T25" s="7" t="str">
        <f>IF(S25=$S$2,COUNTIF($S$3:S25,S25),"")</f>
        <v/>
      </c>
      <c r="U25" s="7"/>
      <c r="V25" s="7" t="str">
        <f>IF(U25=$U$2,COUNTIF($U$3:U25,U25),"")</f>
        <v/>
      </c>
      <c r="W25" s="7"/>
      <c r="X25" s="7" t="str">
        <f>IF(W25=$W$2,COUNTIF($W$3:W25,W25),"")</f>
        <v/>
      </c>
      <c r="Y25" s="2">
        <f t="shared" si="1"/>
        <v>2</v>
      </c>
    </row>
    <row r="26" spans="2:25">
      <c r="B26" s="3">
        <f>IF(C26&lt;&gt;"",SUBTOTAL(3,$C$3:C26),"")</f>
        <v>24</v>
      </c>
      <c r="C26" s="6" t="s">
        <v>56</v>
      </c>
      <c r="D26" s="6" t="s">
        <v>5</v>
      </c>
      <c r="E26" s="6">
        <v>129661</v>
      </c>
      <c r="F26" s="6" t="s">
        <v>7</v>
      </c>
      <c r="G26" s="7"/>
      <c r="H26" s="53" t="str">
        <f>IF(G26=$G$2,COUNTIF($G$3:G26,G26),"")</f>
        <v/>
      </c>
      <c r="I26" s="7" t="s">
        <v>17</v>
      </c>
      <c r="J26" s="7">
        <f>IF(I26=$I$2,COUNTIF($I$3:I26,I26),"")</f>
        <v>6</v>
      </c>
      <c r="K26" s="7" t="s">
        <v>18</v>
      </c>
      <c r="L26" s="7">
        <f>IF(K26=$K$2,COUNTIF($K$3:K26,K26),"")</f>
        <v>4</v>
      </c>
      <c r="M26" s="7" t="s">
        <v>15</v>
      </c>
      <c r="N26" s="7">
        <f>IF(M26=$M$2,COUNTIF($M$3:M26,M26),"")</f>
        <v>17</v>
      </c>
      <c r="O26" s="7"/>
      <c r="P26" s="7" t="str">
        <f>IF(O26=$O$2,COUNTIF($O$3:O26,O26),"")</f>
        <v/>
      </c>
      <c r="Q26" s="7"/>
      <c r="R26" s="7" t="str">
        <f>IF(Q26=$Q$2,COUNTIF($Q$3:Q26,Q26),"")</f>
        <v/>
      </c>
      <c r="S26" s="7" t="s">
        <v>16</v>
      </c>
      <c r="T26" s="7">
        <f>IF(S26=$S$2,COUNTIF($S$3:S26,S26),"")</f>
        <v>5</v>
      </c>
      <c r="U26" s="7"/>
      <c r="V26" s="7" t="str">
        <f>IF(U26=$U$2,COUNTIF($U$3:U26,U26),"")</f>
        <v/>
      </c>
      <c r="W26" s="7" t="s">
        <v>30</v>
      </c>
      <c r="X26" s="7">
        <f>IF(W26=$W$2,COUNTIF($W$3:W26,W26),"")</f>
        <v>3</v>
      </c>
      <c r="Y26" s="2">
        <f t="shared" si="1"/>
        <v>10</v>
      </c>
    </row>
    <row r="27" spans="2:25">
      <c r="B27" s="3">
        <f>IF(C27&lt;&gt;"",SUBTOTAL(3,$C$3:C27),"")</f>
        <v>25</v>
      </c>
      <c r="C27" s="6" t="s">
        <v>57</v>
      </c>
      <c r="D27" s="44" t="s">
        <v>6</v>
      </c>
      <c r="E27" s="6">
        <v>130123</v>
      </c>
      <c r="F27" s="6" t="s">
        <v>7</v>
      </c>
      <c r="G27" s="42"/>
      <c r="H27" s="53" t="str">
        <f>IF(G27=$G$2,COUNTIF($G$3:G27,G27),"")</f>
        <v/>
      </c>
      <c r="I27" s="42" t="s">
        <v>17</v>
      </c>
      <c r="J27" s="42">
        <f>IF(I27=$I$2,COUNTIF($I$3:I27,I27),"")</f>
        <v>7</v>
      </c>
      <c r="K27" s="42" t="s">
        <v>18</v>
      </c>
      <c r="L27" s="42">
        <f>IF(K27=$K$2,COUNTIF($K$3:K27,K27),"")</f>
        <v>5</v>
      </c>
      <c r="M27" s="42"/>
      <c r="N27" s="42" t="str">
        <f>IF(M27=$M$2,COUNTIF($M$3:M27,M27),"")</f>
        <v/>
      </c>
      <c r="O27" s="42" t="s">
        <v>24</v>
      </c>
      <c r="P27" s="42">
        <f>IF(O27=$O$2,COUNTIF($O$3:O27,O27),"")</f>
        <v>3</v>
      </c>
      <c r="Q27" s="42"/>
      <c r="R27" s="42" t="str">
        <f>IF(Q27=$Q$2,COUNTIF($Q$3:Q27,Q27),"")</f>
        <v/>
      </c>
      <c r="S27" s="42"/>
      <c r="T27" s="42" t="str">
        <f>IF(S27=$S$2,COUNTIF($S$3:S27,S27),"")</f>
        <v/>
      </c>
      <c r="U27" s="42"/>
      <c r="V27" s="42" t="str">
        <f>IF(U27=$U$2,COUNTIF($U$3:U27,U27),"")</f>
        <v/>
      </c>
      <c r="W27" s="42"/>
      <c r="X27" s="42" t="str">
        <f>IF(W27=$W$2,COUNTIF($W$3:W27,W27),"")</f>
        <v/>
      </c>
      <c r="Y27" s="2">
        <f t="shared" si="1"/>
        <v>6</v>
      </c>
    </row>
    <row r="28" spans="2:25">
      <c r="B28" s="3">
        <f>IF(C28&lt;&gt;"",SUBTOTAL(3,$C$3:C28),"")</f>
        <v>26</v>
      </c>
      <c r="C28" s="6" t="s">
        <v>58</v>
      </c>
      <c r="D28" s="44" t="s">
        <v>6</v>
      </c>
      <c r="E28" s="6">
        <v>130121</v>
      </c>
      <c r="F28" s="6" t="s">
        <v>7</v>
      </c>
      <c r="G28" s="42"/>
      <c r="H28" s="53" t="str">
        <f>IF(G28=$G$2,COUNTIF($G$3:G28,G28),"")</f>
        <v/>
      </c>
      <c r="I28" s="42" t="s">
        <v>17</v>
      </c>
      <c r="J28" s="42">
        <f>IF(I28=$I$2,COUNTIF($I$3:I28,I28),"")</f>
        <v>8</v>
      </c>
      <c r="K28" s="42"/>
      <c r="L28" s="42" t="str">
        <f>IF(K28=$K$2,COUNTIF($K$3:K28,K28),"")</f>
        <v/>
      </c>
      <c r="M28" s="42"/>
      <c r="N28" s="42" t="str">
        <f>IF(M28=$M$2,COUNTIF($M$3:M28,M28),"")</f>
        <v/>
      </c>
      <c r="O28" s="42"/>
      <c r="P28" s="42" t="str">
        <f>IF(O28=$O$2,COUNTIF($O$3:O28,O28),"")</f>
        <v/>
      </c>
      <c r="Q28" s="42"/>
      <c r="R28" s="42" t="str">
        <f>IF(Q28=$Q$2,COUNTIF($Q$3:Q28,Q28),"")</f>
        <v/>
      </c>
      <c r="S28" s="42" t="s">
        <v>16</v>
      </c>
      <c r="T28" s="42">
        <f>IF(S28=$S$2,COUNTIF($S$3:S28,S28),"")</f>
        <v>6</v>
      </c>
      <c r="U28" s="42"/>
      <c r="V28" s="42" t="str">
        <f>IF(U28=$U$2,COUNTIF($U$3:U28,U28),"")</f>
        <v/>
      </c>
      <c r="W28" s="42"/>
      <c r="X28" s="42" t="str">
        <f>IF(W28=$W$2,COUNTIF($W$3:W28,W28),"")</f>
        <v/>
      </c>
      <c r="Y28" s="2">
        <f t="shared" si="1"/>
        <v>4</v>
      </c>
    </row>
    <row r="29" spans="2:25">
      <c r="B29" s="3">
        <f>IF(C29&lt;&gt;"",SUBTOTAL(3,$C$3:C29),"")</f>
        <v>27</v>
      </c>
      <c r="C29" s="6" t="s">
        <v>59</v>
      </c>
      <c r="D29" s="6" t="s">
        <v>6</v>
      </c>
      <c r="E29" s="6">
        <v>129872</v>
      </c>
      <c r="F29" s="6" t="s">
        <v>7</v>
      </c>
      <c r="G29" s="7"/>
      <c r="H29" s="53" t="str">
        <f>IF(G29=$G$2,COUNTIF($G$3:G29,G29),"")</f>
        <v/>
      </c>
      <c r="I29" s="7"/>
      <c r="J29" s="7" t="str">
        <f>IF(I29=$I$2,COUNTIF($I$3:I29,I29),"")</f>
        <v/>
      </c>
      <c r="K29" s="7"/>
      <c r="L29" s="7" t="str">
        <f>IF(K29=$K$2,COUNTIF($K$3:K29,K29),"")</f>
        <v/>
      </c>
      <c r="M29" s="7"/>
      <c r="N29" s="7" t="str">
        <f>IF(M29=$M$2,COUNTIF($M$3:M29,M29),"")</f>
        <v/>
      </c>
      <c r="O29" s="7" t="s">
        <v>24</v>
      </c>
      <c r="P29" s="7">
        <f>IF(O29=$O$2,COUNTIF($O$3:O29,O29),"")</f>
        <v>4</v>
      </c>
      <c r="Q29" s="7"/>
      <c r="R29" s="7" t="str">
        <f>IF(Q29=$Q$2,COUNTIF($Q$3:Q29,Q29),"")</f>
        <v/>
      </c>
      <c r="S29" s="7"/>
      <c r="T29" s="7" t="str">
        <f>IF(S29=$S$2,COUNTIF($S$3:S29,S29),"")</f>
        <v/>
      </c>
      <c r="U29" s="7"/>
      <c r="V29" s="7" t="str">
        <f>IF(U29=$U$2,COUNTIF($U$3:U29,U29),"")</f>
        <v/>
      </c>
      <c r="W29" s="7"/>
      <c r="X29" s="7" t="str">
        <f>IF(W29=$W$2,COUNTIF($W$3:W29,W29),"")</f>
        <v/>
      </c>
      <c r="Y29" s="2">
        <f t="shared" si="1"/>
        <v>2</v>
      </c>
    </row>
    <row r="30" spans="2:25">
      <c r="B30" s="3">
        <f>IF(C30&lt;&gt;"",SUBTOTAL(3,$C$3:C30),"")</f>
        <v>28</v>
      </c>
      <c r="C30" s="6" t="s">
        <v>60</v>
      </c>
      <c r="D30" s="6" t="s">
        <v>6</v>
      </c>
      <c r="E30" s="6">
        <v>129876</v>
      </c>
      <c r="F30" s="6" t="s">
        <v>7</v>
      </c>
      <c r="G30" s="7"/>
      <c r="H30" s="53" t="str">
        <f>IF(G30=$G$2,COUNTIF($G$3:G30,G30),"")</f>
        <v/>
      </c>
      <c r="I30" s="7"/>
      <c r="J30" s="7" t="str">
        <f>IF(I30=$I$2,COUNTIF($I$3:I30,I30),"")</f>
        <v/>
      </c>
      <c r="K30" s="7"/>
      <c r="L30" s="7" t="str">
        <f>IF(K30=$K$2,COUNTIF($K$3:K30,K30),"")</f>
        <v/>
      </c>
      <c r="M30" s="7"/>
      <c r="N30" s="7" t="str">
        <f>IF(M30=$M$2,COUNTIF($M$3:M30,M30),"")</f>
        <v/>
      </c>
      <c r="O30" s="7" t="s">
        <v>24</v>
      </c>
      <c r="P30" s="7">
        <f>IF(O30=$O$2,COUNTIF($O$3:O30,O30),"")</f>
        <v>5</v>
      </c>
      <c r="Q30" s="7"/>
      <c r="R30" s="7" t="str">
        <f>IF(Q30=$Q$2,COUNTIF($Q$3:Q30,Q30),"")</f>
        <v/>
      </c>
      <c r="S30" s="7"/>
      <c r="T30" s="7" t="str">
        <f>IF(S30=$S$2,COUNTIF($S$3:S30,S30),"")</f>
        <v/>
      </c>
      <c r="U30" s="7"/>
      <c r="V30" s="7" t="str">
        <f>IF(U30=$U$2,COUNTIF($U$3:U30,U30),"")</f>
        <v/>
      </c>
      <c r="W30" s="7"/>
      <c r="X30" s="7" t="str">
        <f>IF(W30=$W$2,COUNTIF($W$3:W30,W30),"")</f>
        <v/>
      </c>
      <c r="Y30" s="2">
        <f t="shared" si="1"/>
        <v>2</v>
      </c>
    </row>
    <row r="31" spans="2:25">
      <c r="B31" s="3">
        <f>IF(C31&lt;&gt;"",SUBTOTAL(3,$C$3:C31),"")</f>
        <v>29</v>
      </c>
      <c r="C31" s="6" t="s">
        <v>61</v>
      </c>
      <c r="D31" s="6" t="s">
        <v>5</v>
      </c>
      <c r="E31" s="6">
        <v>129667</v>
      </c>
      <c r="F31" s="6" t="s">
        <v>7</v>
      </c>
      <c r="G31" s="7"/>
      <c r="H31" s="53" t="str">
        <f>IF(G31=$G$2,COUNTIF($G$3:G31,G31),"")</f>
        <v/>
      </c>
      <c r="I31" s="7"/>
      <c r="J31" s="7" t="str">
        <f>IF(I31=$I$2,COUNTIF($I$3:I31,I31),"")</f>
        <v/>
      </c>
      <c r="K31" s="7"/>
      <c r="L31" s="7" t="str">
        <f>IF(K31=$K$2,COUNTIF($K$3:K31,K31),"")</f>
        <v/>
      </c>
      <c r="M31" s="7"/>
      <c r="N31" s="7" t="str">
        <f>IF(M31=$M$2,COUNTIF($M$3:M31,M31),"")</f>
        <v/>
      </c>
      <c r="O31" s="7"/>
      <c r="P31" s="7" t="str">
        <f>IF(O31=$O$2,COUNTIF($O$3:O31,O31),"")</f>
        <v/>
      </c>
      <c r="Q31" s="7"/>
      <c r="R31" s="7" t="str">
        <f>IF(Q31=$Q$2,COUNTIF($Q$3:Q31,Q31),"")</f>
        <v/>
      </c>
      <c r="S31" s="7" t="s">
        <v>16</v>
      </c>
      <c r="T31" s="7">
        <f>IF(S31=$S$2,COUNTIF($S$3:S31,S31),"")</f>
        <v>7</v>
      </c>
      <c r="U31" s="7"/>
      <c r="V31" s="7" t="str">
        <f>IF(U31=$U$2,COUNTIF($U$3:U31,U31),"")</f>
        <v/>
      </c>
      <c r="W31" s="7"/>
      <c r="X31" s="7" t="str">
        <f>IF(W31=$W$2,COUNTIF($W$3:W31,W31),"")</f>
        <v/>
      </c>
      <c r="Y31" s="2">
        <f t="shared" si="1"/>
        <v>2</v>
      </c>
    </row>
    <row r="32" spans="2:25">
      <c r="B32" s="3">
        <f>IF(C32&lt;&gt;"",SUBTOTAL(3,$C$3:C32),"")</f>
        <v>30</v>
      </c>
      <c r="C32" s="6" t="s">
        <v>62</v>
      </c>
      <c r="D32" s="6" t="s">
        <v>6</v>
      </c>
      <c r="E32" s="6">
        <v>129884</v>
      </c>
      <c r="F32" s="6" t="s">
        <v>7</v>
      </c>
      <c r="G32" s="7" t="s">
        <v>14</v>
      </c>
      <c r="H32" s="53">
        <f>IF(G32=$G$2,COUNTIF($G$3:G32,G32),"")</f>
        <v>2</v>
      </c>
      <c r="I32" s="7"/>
      <c r="J32" s="7" t="str">
        <f>IF(I32=$I$2,COUNTIF($I$3:I32,I32),"")</f>
        <v/>
      </c>
      <c r="K32" s="7" t="s">
        <v>18</v>
      </c>
      <c r="L32" s="7">
        <f>IF(K32=$K$2,COUNTIF($K$3:K32,K32),"")</f>
        <v>6</v>
      </c>
      <c r="M32" s="7"/>
      <c r="N32" s="7" t="str">
        <f>IF(M32=$M$2,COUNTIF($M$3:M32,M32),"")</f>
        <v/>
      </c>
      <c r="O32" s="7"/>
      <c r="P32" s="7" t="str">
        <f>IF(O32=$O$2,COUNTIF($O$3:O32,O32),"")</f>
        <v/>
      </c>
      <c r="Q32" s="7"/>
      <c r="R32" s="7" t="str">
        <f>IF(Q32=$Q$2,COUNTIF($Q$3:Q32,Q32),"")</f>
        <v/>
      </c>
      <c r="S32" s="7"/>
      <c r="T32" s="7" t="str">
        <f>IF(S32=$S$2,COUNTIF($S$3:S32,S32),"")</f>
        <v/>
      </c>
      <c r="U32" s="7" t="s">
        <v>27</v>
      </c>
      <c r="V32" s="7">
        <f>IF(U32=$U$2,COUNTIF($U$3:U32,U32),"")</f>
        <v>2</v>
      </c>
      <c r="W32" s="7"/>
      <c r="X32" s="7" t="str">
        <f>IF(W32=$W$2,COUNTIF($W$3:W32,W32),"")</f>
        <v/>
      </c>
      <c r="Y32" s="2">
        <f t="shared" si="1"/>
        <v>6</v>
      </c>
    </row>
    <row r="33" spans="2:25">
      <c r="B33" s="3">
        <f>IF(C33&lt;&gt;"",SUBTOTAL(3,$C$3:C33),"")</f>
        <v>31</v>
      </c>
      <c r="C33" s="6" t="s">
        <v>63</v>
      </c>
      <c r="D33" s="6" t="s">
        <v>6</v>
      </c>
      <c r="E33" s="6">
        <v>129886</v>
      </c>
      <c r="F33" s="6" t="s">
        <v>7</v>
      </c>
      <c r="G33" s="7"/>
      <c r="H33" s="53" t="str">
        <f>IF(G33=$G$2,COUNTIF($G$3:G33,G33),"")</f>
        <v/>
      </c>
      <c r="I33" s="7"/>
      <c r="J33" s="7" t="str">
        <f>IF(I33=$I$2,COUNTIF($I$3:I33,I33),"")</f>
        <v/>
      </c>
      <c r="K33" s="7"/>
      <c r="L33" s="7" t="str">
        <f>IF(K33=$K$2,COUNTIF($K$3:K33,K33),"")</f>
        <v/>
      </c>
      <c r="M33" s="7" t="s">
        <v>15</v>
      </c>
      <c r="N33" s="7">
        <f>IF(M33=$M$2,COUNTIF($M$3:M33,M33),"")</f>
        <v>18</v>
      </c>
      <c r="O33" s="7"/>
      <c r="P33" s="7" t="str">
        <f>IF(O33=$O$2,COUNTIF($O$3:O33,O33),"")</f>
        <v/>
      </c>
      <c r="Q33" s="7"/>
      <c r="R33" s="7" t="str">
        <f>IF(Q33=$Q$2,COUNTIF($Q$3:Q33,Q33),"")</f>
        <v/>
      </c>
      <c r="S33" s="7"/>
      <c r="T33" s="7" t="str">
        <f>IF(S33=$S$2,COUNTIF($S$3:S33,S33),"")</f>
        <v/>
      </c>
      <c r="U33" s="7"/>
      <c r="V33" s="7" t="str">
        <f>IF(U33=$U$2,COUNTIF($U$3:U33,U33),"")</f>
        <v/>
      </c>
      <c r="W33" s="7"/>
      <c r="X33" s="7" t="str">
        <f>IF(W33=$W$2,COUNTIF($W$3:W33,W33),"")</f>
        <v/>
      </c>
      <c r="Y33" s="2">
        <f t="shared" si="1"/>
        <v>2</v>
      </c>
    </row>
    <row r="34" spans="2:25">
      <c r="B34" s="3">
        <f>IF(C34&lt;&gt;"",SUBTOTAL(3,$C$3:C34),"")</f>
        <v>32</v>
      </c>
      <c r="C34" s="6" t="s">
        <v>64</v>
      </c>
      <c r="D34" s="44" t="s">
        <v>6</v>
      </c>
      <c r="E34" s="6">
        <v>130143</v>
      </c>
      <c r="F34" s="6" t="s">
        <v>7</v>
      </c>
      <c r="G34" s="42"/>
      <c r="H34" s="53" t="str">
        <f>IF(G34=$G$2,COUNTIF($G$3:G34,G34),"")</f>
        <v/>
      </c>
      <c r="I34" s="42"/>
      <c r="J34" s="42" t="str">
        <f>IF(I34=$I$2,COUNTIF($I$3:I34,I34),"")</f>
        <v/>
      </c>
      <c r="K34" s="42"/>
      <c r="L34" s="42" t="str">
        <f>IF(K34=$K$2,COUNTIF($K$3:K34,K34),"")</f>
        <v/>
      </c>
      <c r="M34" s="42" t="s">
        <v>15</v>
      </c>
      <c r="N34" s="42">
        <f>IF(M34=$M$2,COUNTIF($M$3:M34,M34),"")</f>
        <v>19</v>
      </c>
      <c r="O34" s="42"/>
      <c r="P34" s="42" t="str">
        <f>IF(O34=$O$2,COUNTIF($O$3:O34,O34),"")</f>
        <v/>
      </c>
      <c r="Q34" s="42"/>
      <c r="R34" s="42" t="str">
        <f>IF(Q34=$Q$2,COUNTIF($Q$3:Q34,Q34),"")</f>
        <v/>
      </c>
      <c r="S34" s="42"/>
      <c r="T34" s="42" t="str">
        <f>IF(S34=$S$2,COUNTIF($S$3:S34,S34),"")</f>
        <v/>
      </c>
      <c r="U34" s="42"/>
      <c r="V34" s="42" t="str">
        <f>IF(U34=$U$2,COUNTIF($U$3:U34,U34),"")</f>
        <v/>
      </c>
      <c r="W34" s="42"/>
      <c r="X34" s="42" t="str">
        <f>IF(W34=$W$2,COUNTIF($W$3:W34,W34),"")</f>
        <v/>
      </c>
      <c r="Y34" s="2">
        <f t="shared" si="1"/>
        <v>2</v>
      </c>
    </row>
    <row r="35" spans="2:25">
      <c r="B35" s="3">
        <f>IF(C35&lt;&gt;"",SUBTOTAL(3,$C$3:C35),"")</f>
        <v>33</v>
      </c>
      <c r="C35" s="6" t="s">
        <v>65</v>
      </c>
      <c r="D35" s="44" t="s">
        <v>5</v>
      </c>
      <c r="E35" s="6">
        <v>129994</v>
      </c>
      <c r="F35" s="6" t="s">
        <v>7</v>
      </c>
      <c r="G35" s="42"/>
      <c r="H35" s="53" t="str">
        <f>IF(G35=$G$2,COUNTIF($G$3:G35,G35),"")</f>
        <v/>
      </c>
      <c r="I35" s="42"/>
      <c r="J35" s="42" t="str">
        <f>IF(I35=$I$2,COUNTIF($I$3:I35,I35),"")</f>
        <v/>
      </c>
      <c r="K35" s="42"/>
      <c r="L35" s="42" t="str">
        <f>IF(K35=$K$2,COUNTIF($K$3:K35,K35),"")</f>
        <v/>
      </c>
      <c r="M35" s="42" t="s">
        <v>15</v>
      </c>
      <c r="N35" s="42">
        <f>IF(M35=$M$2,COUNTIF($M$3:M35,M35),"")</f>
        <v>20</v>
      </c>
      <c r="O35" s="42"/>
      <c r="P35" s="42" t="str">
        <f>IF(O35=$O$2,COUNTIF($O$3:O35,O35),"")</f>
        <v/>
      </c>
      <c r="Q35" s="42"/>
      <c r="R35" s="42" t="str">
        <f>IF(Q35=$Q$2,COUNTIF($Q$3:Q35,Q35),"")</f>
        <v/>
      </c>
      <c r="S35" s="42"/>
      <c r="T35" s="42" t="str">
        <f>IF(S35=$S$2,COUNTIF($S$3:S35,S35),"")</f>
        <v/>
      </c>
      <c r="U35" s="42"/>
      <c r="V35" s="42" t="str">
        <f>IF(U35=$U$2,COUNTIF($U$3:U35,U35),"")</f>
        <v/>
      </c>
      <c r="W35" s="42"/>
      <c r="X35" s="42" t="str">
        <f>IF(W35=$W$2,COUNTIF($W$3:W35,W35),"")</f>
        <v/>
      </c>
      <c r="Y35" s="2">
        <f t="shared" si="1"/>
        <v>2</v>
      </c>
    </row>
    <row r="36" spans="2:25">
      <c r="B36" s="3">
        <f>IF(C36&lt;&gt;"",SUBTOTAL(3,$C$3:C36),"")</f>
        <v>34</v>
      </c>
      <c r="C36" s="6" t="s">
        <v>66</v>
      </c>
      <c r="D36" s="6" t="s">
        <v>6</v>
      </c>
      <c r="E36" s="6">
        <v>129887</v>
      </c>
      <c r="F36" s="6" t="s">
        <v>7</v>
      </c>
      <c r="G36" s="7"/>
      <c r="H36" s="53" t="str">
        <f>IF(G36=$G$2,COUNTIF($G$3:G36,G36),"")</f>
        <v/>
      </c>
      <c r="I36" s="7"/>
      <c r="J36" s="7" t="str">
        <f>IF(I36=$I$2,COUNTIF($I$3:I36,I36),"")</f>
        <v/>
      </c>
      <c r="K36" s="7" t="s">
        <v>18</v>
      </c>
      <c r="L36" s="7">
        <f>IF(K36=$K$2,COUNTIF($K$3:K36,K36),"")</f>
        <v>7</v>
      </c>
      <c r="M36" s="7" t="s">
        <v>15</v>
      </c>
      <c r="N36" s="7">
        <f>IF(M36=$M$2,COUNTIF($M$3:M36,M36),"")</f>
        <v>21</v>
      </c>
      <c r="O36" s="7"/>
      <c r="P36" s="7" t="str">
        <f>IF(O36=$O$2,COUNTIF($O$3:O36,O36),"")</f>
        <v/>
      </c>
      <c r="Q36" s="7"/>
      <c r="R36" s="7" t="str">
        <f>IF(Q36=$Q$2,COUNTIF($Q$3:Q36,Q36),"")</f>
        <v/>
      </c>
      <c r="S36" s="7" t="s">
        <v>16</v>
      </c>
      <c r="T36" s="7">
        <f>IF(S36=$S$2,COUNTIF($S$3:S36,S36),"")</f>
        <v>8</v>
      </c>
      <c r="U36" s="7"/>
      <c r="V36" s="7" t="str">
        <f>IF(U36=$U$2,COUNTIF($U$3:U36,U36),"")</f>
        <v/>
      </c>
      <c r="W36" s="7"/>
      <c r="X36" s="7" t="str">
        <f>IF(W36=$W$2,COUNTIF($W$3:W36,W36),"")</f>
        <v/>
      </c>
      <c r="Y36" s="2">
        <f t="shared" ref="Y36:Y67" si="2">SUMPRODUCT(--(G36:X36&lt;&gt;""))</f>
        <v>6</v>
      </c>
    </row>
    <row r="37" spans="2:25">
      <c r="B37" s="3">
        <f>IF(C37&lt;&gt;"",SUBTOTAL(3,$C$3:C37),"")</f>
        <v>35</v>
      </c>
      <c r="C37" s="6" t="s">
        <v>67</v>
      </c>
      <c r="D37" s="44" t="s">
        <v>6</v>
      </c>
      <c r="E37" s="6">
        <v>130150</v>
      </c>
      <c r="F37" s="6" t="s">
        <v>7</v>
      </c>
      <c r="G37" s="42"/>
      <c r="H37" s="53" t="str">
        <f>IF(G37=$G$2,COUNTIF($G$3:G37,G37),"")</f>
        <v/>
      </c>
      <c r="I37" s="42"/>
      <c r="J37" s="42" t="str">
        <f>IF(I37=$I$2,COUNTIF($I$3:I37,I37),"")</f>
        <v/>
      </c>
      <c r="K37" s="42"/>
      <c r="L37" s="42" t="str">
        <f>IF(K37=$K$2,COUNTIF($K$3:K37,K37),"")</f>
        <v/>
      </c>
      <c r="M37" s="42" t="s">
        <v>15</v>
      </c>
      <c r="N37" s="42">
        <f>IF(M37=$M$2,COUNTIF($M$3:M37,M37),"")</f>
        <v>22</v>
      </c>
      <c r="O37" s="42"/>
      <c r="P37" s="42" t="str">
        <f>IF(O37=$O$2,COUNTIF($O$3:O37,O37),"")</f>
        <v/>
      </c>
      <c r="Q37" s="42"/>
      <c r="R37" s="42" t="str">
        <f>IF(Q37=$Q$2,COUNTIF($Q$3:Q37,Q37),"")</f>
        <v/>
      </c>
      <c r="S37" s="42"/>
      <c r="T37" s="42" t="str">
        <f>IF(S37=$S$2,COUNTIF($S$3:S37,S37),"")</f>
        <v/>
      </c>
      <c r="U37" s="42"/>
      <c r="V37" s="42" t="str">
        <f>IF(U37=$U$2,COUNTIF($U$3:U37,U37),"")</f>
        <v/>
      </c>
      <c r="W37" s="42"/>
      <c r="X37" s="42" t="str">
        <f>IF(W37=$W$2,COUNTIF($W$3:W37,W37),"")</f>
        <v/>
      </c>
      <c r="Y37" s="2">
        <f t="shared" si="2"/>
        <v>2</v>
      </c>
    </row>
    <row r="38" spans="2:25">
      <c r="B38" s="3">
        <f>IF(C38&lt;&gt;"",SUBTOTAL(3,$C$3:C38),"")</f>
        <v>36</v>
      </c>
      <c r="C38" s="6" t="s">
        <v>68</v>
      </c>
      <c r="D38" s="6" t="s">
        <v>5</v>
      </c>
      <c r="E38" s="6">
        <v>129676</v>
      </c>
      <c r="F38" s="6" t="s">
        <v>7</v>
      </c>
      <c r="G38" s="7"/>
      <c r="H38" s="53" t="str">
        <f>IF(G38=$G$2,COUNTIF($G$3:G38,G38),"")</f>
        <v/>
      </c>
      <c r="I38" s="7"/>
      <c r="J38" s="7" t="str">
        <f>IF(I38=$I$2,COUNTIF($I$3:I38,I38),"")</f>
        <v/>
      </c>
      <c r="K38" s="7"/>
      <c r="L38" s="7" t="str">
        <f>IF(K38=$K$2,COUNTIF($K$3:K38,K38),"")</f>
        <v/>
      </c>
      <c r="M38" s="7"/>
      <c r="N38" s="7" t="str">
        <f>IF(M38=$M$2,COUNTIF($M$3:M38,M38),"")</f>
        <v/>
      </c>
      <c r="O38" s="7"/>
      <c r="P38" s="7" t="str">
        <f>IF(O38=$O$2,COUNTIF($O$3:O38,O38),"")</f>
        <v/>
      </c>
      <c r="Q38" s="7"/>
      <c r="R38" s="7" t="str">
        <f>IF(Q38=$Q$2,COUNTIF($Q$3:Q38,Q38),"")</f>
        <v/>
      </c>
      <c r="S38" s="7" t="s">
        <v>16</v>
      </c>
      <c r="T38" s="7">
        <f>IF(S38=$S$2,COUNTIF($S$3:S38,S38),"")</f>
        <v>9</v>
      </c>
      <c r="U38" s="7"/>
      <c r="V38" s="7" t="str">
        <f>IF(U38=$U$2,COUNTIF($U$3:U38,U38),"")</f>
        <v/>
      </c>
      <c r="W38" s="7"/>
      <c r="X38" s="7" t="str">
        <f>IF(W38=$W$2,COUNTIF($W$3:W38,W38),"")</f>
        <v/>
      </c>
      <c r="Y38" s="2">
        <f t="shared" si="2"/>
        <v>2</v>
      </c>
    </row>
    <row r="39" spans="2:25">
      <c r="B39" s="3">
        <f>IF(C39&lt;&gt;"",SUBTOTAL(3,$C$3:C39),"")</f>
        <v>37</v>
      </c>
      <c r="C39" s="6" t="s">
        <v>69</v>
      </c>
      <c r="D39" s="6" t="s">
        <v>5</v>
      </c>
      <c r="E39" s="6">
        <v>129674</v>
      </c>
      <c r="F39" s="6" t="s">
        <v>7</v>
      </c>
      <c r="G39" s="7"/>
      <c r="H39" s="53" t="str">
        <f>IF(G39=$G$2,COUNTIF($G$3:G39,G39),"")</f>
        <v/>
      </c>
      <c r="I39" s="7"/>
      <c r="J39" s="7" t="str">
        <f>IF(I39=$I$2,COUNTIF($I$3:I39,I39),"")</f>
        <v/>
      </c>
      <c r="K39" s="7" t="s">
        <v>18</v>
      </c>
      <c r="L39" s="7">
        <f>IF(K39=$K$2,COUNTIF($K$3:K39,K39),"")</f>
        <v>8</v>
      </c>
      <c r="M39" s="7" t="s">
        <v>15</v>
      </c>
      <c r="N39" s="7">
        <f>IF(M39=$M$2,COUNTIF($M$3:M39,M39),"")</f>
        <v>23</v>
      </c>
      <c r="O39" s="7"/>
      <c r="P39" s="7" t="str">
        <f>IF(O39=$O$2,COUNTIF($O$3:O39,O39),"")</f>
        <v/>
      </c>
      <c r="Q39" s="7"/>
      <c r="R39" s="7" t="str">
        <f>IF(Q39=$Q$2,COUNTIF($Q$3:Q39,Q39),"")</f>
        <v/>
      </c>
      <c r="S39" s="7"/>
      <c r="T39" s="7" t="str">
        <f>IF(S39=$S$2,COUNTIF($S$3:S39,S39),"")</f>
        <v/>
      </c>
      <c r="U39" s="7"/>
      <c r="V39" s="7" t="str">
        <f>IF(U39=$U$2,COUNTIF($U$3:U39,U39),"")</f>
        <v/>
      </c>
      <c r="W39" s="7"/>
      <c r="X39" s="7" t="str">
        <f>IF(W39=$W$2,COUNTIF($W$3:W39,W39),"")</f>
        <v/>
      </c>
      <c r="Y39" s="2">
        <f t="shared" si="2"/>
        <v>4</v>
      </c>
    </row>
    <row r="40" spans="2:25">
      <c r="B40" s="3">
        <f>IF(C40&lt;&gt;"",SUBTOTAL(3,$C$3:C40),"")</f>
        <v>38</v>
      </c>
      <c r="C40" s="6" t="s">
        <v>70</v>
      </c>
      <c r="D40" s="6" t="s">
        <v>5</v>
      </c>
      <c r="E40" s="6">
        <v>129675</v>
      </c>
      <c r="F40" s="6" t="s">
        <v>7</v>
      </c>
      <c r="G40" s="7"/>
      <c r="H40" s="53" t="str">
        <f>IF(G40=$G$2,COUNTIF($G$3:G40,G40),"")</f>
        <v/>
      </c>
      <c r="I40" s="7"/>
      <c r="J40" s="7" t="str">
        <f>IF(I40=$I$2,COUNTIF($I$3:I40,I40),"")</f>
        <v/>
      </c>
      <c r="K40" s="7"/>
      <c r="L40" s="7" t="str">
        <f>IF(K40=$K$2,COUNTIF($K$3:K40,K40),"")</f>
        <v/>
      </c>
      <c r="M40" s="7" t="s">
        <v>15</v>
      </c>
      <c r="N40" s="7">
        <f>IF(M40=$M$2,COUNTIF($M$3:M40,M40),"")</f>
        <v>24</v>
      </c>
      <c r="O40" s="7"/>
      <c r="P40" s="7" t="str">
        <f>IF(O40=$O$2,COUNTIF($O$3:O40,O40),"")</f>
        <v/>
      </c>
      <c r="Q40" s="7"/>
      <c r="R40" s="7" t="str">
        <f>IF(Q40=$Q$2,COUNTIF($Q$3:Q40,Q40),"")</f>
        <v/>
      </c>
      <c r="S40" s="7"/>
      <c r="T40" s="7" t="str">
        <f>IF(S40=$S$2,COUNTIF($S$3:S40,S40),"")</f>
        <v/>
      </c>
      <c r="U40" s="7"/>
      <c r="V40" s="7" t="str">
        <f>IF(U40=$U$2,COUNTIF($U$3:U40,U40),"")</f>
        <v/>
      </c>
      <c r="W40" s="7"/>
      <c r="X40" s="7" t="str">
        <f>IF(W40=$W$2,COUNTIF($W$3:W40,W40),"")</f>
        <v/>
      </c>
      <c r="Y40" s="2">
        <f t="shared" si="2"/>
        <v>2</v>
      </c>
    </row>
    <row r="41" spans="2:25">
      <c r="B41" s="3">
        <f>IF(C41&lt;&gt;"",SUBTOTAL(3,$C$3:C41),"")</f>
        <v>39</v>
      </c>
      <c r="C41" s="6" t="s">
        <v>71</v>
      </c>
      <c r="D41" s="6" t="s">
        <v>6</v>
      </c>
      <c r="E41" s="6">
        <v>129890</v>
      </c>
      <c r="F41" s="6" t="s">
        <v>7</v>
      </c>
      <c r="G41" s="7"/>
      <c r="H41" s="53" t="str">
        <f>IF(G41=$G$2,COUNTIF($G$3:G41,G41),"")</f>
        <v/>
      </c>
      <c r="I41" s="7"/>
      <c r="J41" s="7" t="str">
        <f>IF(I41=$I$2,COUNTIF($I$3:I41,I41),"")</f>
        <v/>
      </c>
      <c r="K41" s="7"/>
      <c r="L41" s="7" t="str">
        <f>IF(K41=$K$2,COUNTIF($K$3:K41,K41),"")</f>
        <v/>
      </c>
      <c r="M41" s="7" t="s">
        <v>15</v>
      </c>
      <c r="N41" s="7">
        <f>IF(M41=$M$2,COUNTIF($M$3:M41,M41),"")</f>
        <v>25</v>
      </c>
      <c r="O41" s="7"/>
      <c r="P41" s="7" t="str">
        <f>IF(O41=$O$2,COUNTIF($O$3:O41,O41),"")</f>
        <v/>
      </c>
      <c r="Q41" s="7"/>
      <c r="R41" s="7" t="str">
        <f>IF(Q41=$Q$2,COUNTIF($Q$3:Q41,Q41),"")</f>
        <v/>
      </c>
      <c r="S41" s="7"/>
      <c r="T41" s="7" t="str">
        <f>IF(S41=$S$2,COUNTIF($S$3:S41,S41),"")</f>
        <v/>
      </c>
      <c r="U41" s="7"/>
      <c r="V41" s="7" t="str">
        <f>IF(U41=$U$2,COUNTIF($U$3:U41,U41),"")</f>
        <v/>
      </c>
      <c r="W41" s="7"/>
      <c r="X41" s="7" t="str">
        <f>IF(W41=$W$2,COUNTIF($W$3:W41,W41),"")</f>
        <v/>
      </c>
      <c r="Y41" s="2">
        <f t="shared" si="2"/>
        <v>2</v>
      </c>
    </row>
    <row r="42" spans="2:25">
      <c r="B42" s="3">
        <f>IF(C42&lt;&gt;"",SUBTOTAL(3,$C$3:C42),"")</f>
        <v>40</v>
      </c>
      <c r="C42" s="6" t="s">
        <v>72</v>
      </c>
      <c r="D42" s="6" t="s">
        <v>5</v>
      </c>
      <c r="E42" s="6">
        <v>129677</v>
      </c>
      <c r="F42" s="6" t="s">
        <v>7</v>
      </c>
      <c r="G42" s="7"/>
      <c r="H42" s="53" t="str">
        <f>IF(G42=$G$2,COUNTIF($G$3:G42,G42),"")</f>
        <v/>
      </c>
      <c r="I42" s="7"/>
      <c r="J42" s="7" t="str">
        <f>IF(I42=$I$2,COUNTIF($I$3:I42,I42),"")</f>
        <v/>
      </c>
      <c r="K42" s="7"/>
      <c r="L42" s="7" t="str">
        <f>IF(K42=$K$2,COUNTIF($K$3:K42,K42),"")</f>
        <v/>
      </c>
      <c r="M42" s="7" t="s">
        <v>15</v>
      </c>
      <c r="N42" s="7">
        <f>IF(M42=$M$2,COUNTIF($M$3:M42,M42),"")</f>
        <v>26</v>
      </c>
      <c r="O42" s="7"/>
      <c r="P42" s="7" t="str">
        <f>IF(O42=$O$2,COUNTIF($O$3:O42,O42),"")</f>
        <v/>
      </c>
      <c r="Q42" s="7"/>
      <c r="R42" s="7" t="str">
        <f>IF(Q42=$Q$2,COUNTIF($Q$3:Q42,Q42),"")</f>
        <v/>
      </c>
      <c r="S42" s="7"/>
      <c r="T42" s="7" t="str">
        <f>IF(S42=$S$2,COUNTIF($S$3:S42,S42),"")</f>
        <v/>
      </c>
      <c r="U42" s="7"/>
      <c r="V42" s="7" t="str">
        <f>IF(U42=$U$2,COUNTIF($U$3:U42,U42),"")</f>
        <v/>
      </c>
      <c r="W42" s="7"/>
      <c r="X42" s="7" t="str">
        <f>IF(W42=$W$2,COUNTIF($W$3:W42,W42),"")</f>
        <v/>
      </c>
      <c r="Y42" s="2">
        <f t="shared" si="2"/>
        <v>2</v>
      </c>
    </row>
    <row r="43" spans="2:25">
      <c r="B43" s="3">
        <f>IF(C43&lt;&gt;"",SUBTOTAL(3,$C$3:C43),"")</f>
        <v>41</v>
      </c>
      <c r="C43" s="6" t="s">
        <v>73</v>
      </c>
      <c r="D43" s="44" t="s">
        <v>5</v>
      </c>
      <c r="E43" s="6">
        <v>129983</v>
      </c>
      <c r="F43" s="6" t="s">
        <v>7</v>
      </c>
      <c r="G43" s="42"/>
      <c r="H43" s="53" t="str">
        <f>IF(G43=$G$2,COUNTIF($G$3:G43,G43),"")</f>
        <v/>
      </c>
      <c r="I43" s="42"/>
      <c r="J43" s="42" t="str">
        <f>IF(I43=$I$2,COUNTIF($I$3:I43,I43),"")</f>
        <v/>
      </c>
      <c r="K43" s="42" t="s">
        <v>18</v>
      </c>
      <c r="L43" s="42">
        <f>IF(K43=$K$2,COUNTIF($K$3:K43,K43),"")</f>
        <v>9</v>
      </c>
      <c r="M43" s="42" t="s">
        <v>15</v>
      </c>
      <c r="N43" s="42">
        <f>IF(M43=$M$2,COUNTIF($M$3:M43,M43),"")</f>
        <v>27</v>
      </c>
      <c r="O43" s="42"/>
      <c r="P43" s="42" t="str">
        <f>IF(O43=$O$2,COUNTIF($O$3:O43,O43),"")</f>
        <v/>
      </c>
      <c r="Q43" s="42"/>
      <c r="R43" s="42" t="str">
        <f>IF(Q43=$Q$2,COUNTIF($Q$3:Q43,Q43),"")</f>
        <v/>
      </c>
      <c r="S43" s="42"/>
      <c r="T43" s="42" t="str">
        <f>IF(S43=$S$2,COUNTIF($S$3:S43,S43),"")</f>
        <v/>
      </c>
      <c r="U43" s="42"/>
      <c r="V43" s="42" t="str">
        <f>IF(U43=$U$2,COUNTIF($U$3:U43,U43),"")</f>
        <v/>
      </c>
      <c r="W43" s="42"/>
      <c r="X43" s="42" t="str">
        <f>IF(W43=$W$2,COUNTIF($W$3:W43,W43),"")</f>
        <v/>
      </c>
      <c r="Y43" s="2">
        <f t="shared" si="2"/>
        <v>4</v>
      </c>
    </row>
    <row r="44" spans="2:25">
      <c r="B44" s="3">
        <f>IF(C44&lt;&gt;"",SUBTOTAL(3,$C$3:C44),"")</f>
        <v>42</v>
      </c>
      <c r="C44" s="6" t="s">
        <v>74</v>
      </c>
      <c r="D44" s="44" t="s">
        <v>5</v>
      </c>
      <c r="E44" s="6">
        <v>130017</v>
      </c>
      <c r="F44" s="6" t="s">
        <v>7</v>
      </c>
      <c r="G44" s="42"/>
      <c r="H44" s="53" t="str">
        <f>IF(G44=$G$2,COUNTIF($G$3:G44,G44),"")</f>
        <v/>
      </c>
      <c r="I44" s="42"/>
      <c r="J44" s="42" t="str">
        <f>IF(I44=$I$2,COUNTIF($I$3:I44,I44),"")</f>
        <v/>
      </c>
      <c r="K44" s="42"/>
      <c r="L44" s="42" t="str">
        <f>IF(K44=$K$2,COUNTIF($K$3:K44,K44),"")</f>
        <v/>
      </c>
      <c r="M44" s="42" t="s">
        <v>15</v>
      </c>
      <c r="N44" s="42">
        <f>IF(M44=$M$2,COUNTIF($M$3:M44,M44),"")</f>
        <v>28</v>
      </c>
      <c r="O44" s="42"/>
      <c r="P44" s="42" t="str">
        <f>IF(O44=$O$2,COUNTIF($O$3:O44,O44),"")</f>
        <v/>
      </c>
      <c r="Q44" s="42"/>
      <c r="R44" s="42" t="str">
        <f>IF(Q44=$Q$2,COUNTIF($Q$3:Q44,Q44),"")</f>
        <v/>
      </c>
      <c r="S44" s="42" t="s">
        <v>16</v>
      </c>
      <c r="T44" s="42">
        <f>IF(S44=$S$2,COUNTIF($S$3:S44,S44),"")</f>
        <v>10</v>
      </c>
      <c r="U44" s="42"/>
      <c r="V44" s="42" t="str">
        <f>IF(U44=$U$2,COUNTIF($U$3:U44,U44),"")</f>
        <v/>
      </c>
      <c r="W44" s="42"/>
      <c r="X44" s="42" t="str">
        <f>IF(W44=$W$2,COUNTIF($W$3:W44,W44),"")</f>
        <v/>
      </c>
      <c r="Y44" s="2">
        <f t="shared" si="2"/>
        <v>4</v>
      </c>
    </row>
    <row r="45" spans="2:25">
      <c r="B45" s="3">
        <f>IF(C45&lt;&gt;"",SUBTOTAL(3,$C$3:C45),"")</f>
        <v>43</v>
      </c>
      <c r="C45" s="6" t="s">
        <v>75</v>
      </c>
      <c r="D45" s="6" t="s">
        <v>5</v>
      </c>
      <c r="E45" s="6">
        <v>129683</v>
      </c>
      <c r="F45" s="6" t="s">
        <v>7</v>
      </c>
      <c r="G45" s="7"/>
      <c r="H45" s="53" t="str">
        <f>IF(G45=$G$2,COUNTIF($G$3:G45,G45),"")</f>
        <v/>
      </c>
      <c r="I45" s="7"/>
      <c r="J45" s="7" t="str">
        <f>IF(I45=$I$2,COUNTIF($I$3:I45,I45),"")</f>
        <v/>
      </c>
      <c r="K45" s="7"/>
      <c r="L45" s="7" t="str">
        <f>IF(K45=$K$2,COUNTIF($K$3:K45,K45),"")</f>
        <v/>
      </c>
      <c r="M45" s="7" t="s">
        <v>15</v>
      </c>
      <c r="N45" s="7">
        <f>IF(M45=$M$2,COUNTIF($M$3:M45,M45),"")</f>
        <v>29</v>
      </c>
      <c r="O45" s="7"/>
      <c r="P45" s="7" t="str">
        <f>IF(O45=$O$2,COUNTIF($O$3:O45,O45),"")</f>
        <v/>
      </c>
      <c r="Q45" s="7"/>
      <c r="R45" s="7" t="str">
        <f>IF(Q45=$Q$2,COUNTIF($Q$3:Q45,Q45),"")</f>
        <v/>
      </c>
      <c r="S45" s="7"/>
      <c r="T45" s="7" t="str">
        <f>IF(S45=$S$2,COUNTIF($S$3:S45,S45),"")</f>
        <v/>
      </c>
      <c r="U45" s="7"/>
      <c r="V45" s="7" t="str">
        <f>IF(U45=$U$2,COUNTIF($U$3:U45,U45),"")</f>
        <v/>
      </c>
      <c r="W45" s="7"/>
      <c r="X45" s="7" t="str">
        <f>IF(W45=$W$2,COUNTIF($W$3:W45,W45),"")</f>
        <v/>
      </c>
      <c r="Y45" s="2">
        <f t="shared" si="2"/>
        <v>2</v>
      </c>
    </row>
    <row r="46" spans="2:25">
      <c r="B46" s="3">
        <f>IF(C46&lt;&gt;"",SUBTOTAL(3,$C$3:C46),"")</f>
        <v>44</v>
      </c>
      <c r="C46" s="6" t="s">
        <v>76</v>
      </c>
      <c r="D46" s="6" t="s">
        <v>5</v>
      </c>
      <c r="E46" s="6">
        <v>129684</v>
      </c>
      <c r="F46" s="6" t="s">
        <v>7</v>
      </c>
      <c r="G46" s="7" t="s">
        <v>14</v>
      </c>
      <c r="H46" s="53">
        <f>IF(G46=$G$2,COUNTIF($G$3:G46,G46),"")</f>
        <v>3</v>
      </c>
      <c r="I46" s="7" t="s">
        <v>17</v>
      </c>
      <c r="J46" s="7">
        <f>IF(I46=$I$2,COUNTIF($I$3:I46,I46),"")</f>
        <v>9</v>
      </c>
      <c r="K46" s="7" t="s">
        <v>18</v>
      </c>
      <c r="L46" s="7">
        <f>IF(K46=$K$2,COUNTIF($K$3:K46,K46),"")</f>
        <v>10</v>
      </c>
      <c r="M46" s="7" t="s">
        <v>15</v>
      </c>
      <c r="N46" s="7">
        <f>IF(M46=$M$2,COUNTIF($M$3:M46,M46),"")</f>
        <v>30</v>
      </c>
      <c r="O46" s="7" t="s">
        <v>24</v>
      </c>
      <c r="P46" s="7">
        <f>IF(O46=$O$2,COUNTIF($O$3:O46,O46),"")</f>
        <v>6</v>
      </c>
      <c r="Q46" s="7" t="s">
        <v>19</v>
      </c>
      <c r="R46" s="7">
        <f>IF(Q46=$Q$2,COUNTIF($Q$3:Q46,Q46),"")</f>
        <v>1</v>
      </c>
      <c r="S46" s="7" t="s">
        <v>16</v>
      </c>
      <c r="T46" s="7">
        <f>IF(S46=$S$2,COUNTIF($S$3:S46,S46),"")</f>
        <v>11</v>
      </c>
      <c r="U46" s="7"/>
      <c r="V46" s="7" t="str">
        <f>IF(U46=$U$2,COUNTIF($U$3:U46,U46),"")</f>
        <v/>
      </c>
      <c r="W46" s="7"/>
      <c r="X46" s="7" t="str">
        <f>IF(W46=$W$2,COUNTIF($W$3:W46,W46),"")</f>
        <v/>
      </c>
      <c r="Y46" s="2">
        <f t="shared" si="2"/>
        <v>14</v>
      </c>
    </row>
    <row r="47" spans="2:25">
      <c r="B47" s="3">
        <f>IF(C47&lt;&gt;"",SUBTOTAL(3,$C$3:C47),"")</f>
        <v>45</v>
      </c>
      <c r="C47" s="6" t="s">
        <v>77</v>
      </c>
      <c r="D47" s="6" t="s">
        <v>5</v>
      </c>
      <c r="E47" s="6">
        <v>129689</v>
      </c>
      <c r="F47" s="6" t="s">
        <v>7</v>
      </c>
      <c r="G47" s="7"/>
      <c r="H47" s="53" t="str">
        <f>IF(G47=$G$2,COUNTIF($G$3:G47,G47),"")</f>
        <v/>
      </c>
      <c r="I47" s="7"/>
      <c r="J47" s="7" t="str">
        <f>IF(I47=$I$2,COUNTIF($I$3:I47,I47),"")</f>
        <v/>
      </c>
      <c r="K47" s="7"/>
      <c r="L47" s="7" t="str">
        <f>IF(K47=$K$2,COUNTIF($K$3:K47,K47),"")</f>
        <v/>
      </c>
      <c r="M47" s="7" t="s">
        <v>15</v>
      </c>
      <c r="N47" s="7">
        <f>IF(M47=$M$2,COUNTIF($M$3:M47,M47),"")</f>
        <v>31</v>
      </c>
      <c r="O47" s="7"/>
      <c r="P47" s="7" t="str">
        <f>IF(O47=$O$2,COUNTIF($O$3:O47,O47),"")</f>
        <v/>
      </c>
      <c r="Q47" s="7"/>
      <c r="R47" s="7" t="str">
        <f>IF(Q47=$Q$2,COUNTIF($Q$3:Q47,Q47),"")</f>
        <v/>
      </c>
      <c r="S47" s="7"/>
      <c r="T47" s="7" t="str">
        <f>IF(S47=$S$2,COUNTIF($S$3:S47,S47),"")</f>
        <v/>
      </c>
      <c r="U47" s="7" t="s">
        <v>27</v>
      </c>
      <c r="V47" s="7">
        <f>IF(U47=$U$2,COUNTIF($U$3:U47,U47),"")</f>
        <v>3</v>
      </c>
      <c r="W47" s="7"/>
      <c r="X47" s="7" t="str">
        <f>IF(W47=$W$2,COUNTIF($W$3:W47,W47),"")</f>
        <v/>
      </c>
      <c r="Y47" s="2">
        <f t="shared" si="2"/>
        <v>4</v>
      </c>
    </row>
    <row r="48" spans="2:25">
      <c r="B48" s="3">
        <f>IF(C48&lt;&gt;"",SUBTOTAL(3,$C$3:C48),"")</f>
        <v>46</v>
      </c>
      <c r="C48" s="6" t="s">
        <v>78</v>
      </c>
      <c r="D48" s="6" t="s">
        <v>5</v>
      </c>
      <c r="E48" s="6">
        <v>129691</v>
      </c>
      <c r="F48" s="6" t="s">
        <v>7</v>
      </c>
      <c r="G48" s="7"/>
      <c r="H48" s="53" t="str">
        <f>IF(G48=$G$2,COUNTIF($G$3:G48,G48),"")</f>
        <v/>
      </c>
      <c r="I48" s="7"/>
      <c r="J48" s="7" t="str">
        <f>IF(I48=$I$2,COUNTIF($I$3:I48,I48),"")</f>
        <v/>
      </c>
      <c r="K48" s="7"/>
      <c r="L48" s="7" t="str">
        <f>IF(K48=$K$2,COUNTIF($K$3:K48,K48),"")</f>
        <v/>
      </c>
      <c r="M48" s="7" t="s">
        <v>15</v>
      </c>
      <c r="N48" s="7">
        <f>IF(M48=$M$2,COUNTIF($M$3:M48,M48),"")</f>
        <v>32</v>
      </c>
      <c r="O48" s="7"/>
      <c r="P48" s="7" t="str">
        <f>IF(O48=$O$2,COUNTIF($O$3:O48,O48),"")</f>
        <v/>
      </c>
      <c r="Q48" s="7"/>
      <c r="R48" s="7" t="str">
        <f>IF(Q48=$Q$2,COUNTIF($Q$3:Q48,Q48),"")</f>
        <v/>
      </c>
      <c r="S48" s="7"/>
      <c r="T48" s="7" t="str">
        <f>IF(S48=$S$2,COUNTIF($S$3:S48,S48),"")</f>
        <v/>
      </c>
      <c r="U48" s="7"/>
      <c r="V48" s="7" t="str">
        <f>IF(U48=$U$2,COUNTIF($U$3:U48,U48),"")</f>
        <v/>
      </c>
      <c r="W48" s="7"/>
      <c r="X48" s="7" t="str">
        <f>IF(W48=$W$2,COUNTIF($W$3:W48,W48),"")</f>
        <v/>
      </c>
      <c r="Y48" s="2">
        <f t="shared" si="2"/>
        <v>2</v>
      </c>
    </row>
    <row r="49" spans="2:25">
      <c r="B49" s="3">
        <f>IF(C49&lt;&gt;"",SUBTOTAL(3,$C$3:C49),"")</f>
        <v>47</v>
      </c>
      <c r="C49" s="6" t="s">
        <v>79</v>
      </c>
      <c r="D49" s="6" t="s">
        <v>5</v>
      </c>
      <c r="E49" s="6">
        <v>129692</v>
      </c>
      <c r="F49" s="6" t="s">
        <v>7</v>
      </c>
      <c r="G49" s="7"/>
      <c r="H49" s="53" t="str">
        <f>IF(G49=$G$2,COUNTIF($G$3:G49,G49),"")</f>
        <v/>
      </c>
      <c r="I49" s="7"/>
      <c r="J49" s="7" t="str">
        <f>IF(I49=$I$2,COUNTIF($I$3:I49,I49),"")</f>
        <v/>
      </c>
      <c r="K49" s="7"/>
      <c r="L49" s="7" t="str">
        <f>IF(K49=$K$2,COUNTIF($K$3:K49,K49),"")</f>
        <v/>
      </c>
      <c r="M49" s="7"/>
      <c r="N49" s="7" t="str">
        <f>IF(M49=$M$2,COUNTIF($M$3:M49,M49),"")</f>
        <v/>
      </c>
      <c r="O49" s="7" t="s">
        <v>24</v>
      </c>
      <c r="P49" s="7">
        <f>IF(O49=$O$2,COUNTIF($O$3:O49,O49),"")</f>
        <v>7</v>
      </c>
      <c r="Q49" s="7"/>
      <c r="R49" s="7" t="str">
        <f>IF(Q49=$Q$2,COUNTIF($Q$3:Q49,Q49),"")</f>
        <v/>
      </c>
      <c r="S49" s="7"/>
      <c r="T49" s="7" t="str">
        <f>IF(S49=$S$2,COUNTIF($S$3:S49,S49),"")</f>
        <v/>
      </c>
      <c r="U49" s="7"/>
      <c r="V49" s="7" t="str">
        <f>IF(U49=$U$2,COUNTIF($U$3:U49,U49),"")</f>
        <v/>
      </c>
      <c r="W49" s="7"/>
      <c r="X49" s="7" t="str">
        <f>IF(W49=$W$2,COUNTIF($W$3:W49,W49),"")</f>
        <v/>
      </c>
      <c r="Y49" s="2">
        <f t="shared" si="2"/>
        <v>2</v>
      </c>
    </row>
    <row r="50" spans="2:25">
      <c r="B50" s="3">
        <f>IF(C50&lt;&gt;"",SUBTOTAL(3,$C$3:C50),"")</f>
        <v>48</v>
      </c>
      <c r="C50" s="6" t="s">
        <v>80</v>
      </c>
      <c r="D50" s="6" t="s">
        <v>5</v>
      </c>
      <c r="E50" s="6">
        <v>129694</v>
      </c>
      <c r="F50" s="6" t="s">
        <v>7</v>
      </c>
      <c r="G50" s="7"/>
      <c r="H50" s="53" t="str">
        <f>IF(G50=$G$2,COUNTIF($G$3:G50,G50),"")</f>
        <v/>
      </c>
      <c r="I50" s="7"/>
      <c r="J50" s="7" t="str">
        <f>IF(I50=$I$2,COUNTIF($I$3:I50,I50),"")</f>
        <v/>
      </c>
      <c r="K50" s="7"/>
      <c r="L50" s="7" t="str">
        <f>IF(K50=$K$2,COUNTIF($K$3:K50,K50),"")</f>
        <v/>
      </c>
      <c r="M50" s="7"/>
      <c r="N50" s="7" t="str">
        <f>IF(M50=$M$2,COUNTIF($M$3:M50,M50),"")</f>
        <v/>
      </c>
      <c r="O50" s="7" t="s">
        <v>24</v>
      </c>
      <c r="P50" s="7">
        <f>IF(O50=$O$2,COUNTIF($O$3:O50,O50),"")</f>
        <v>8</v>
      </c>
      <c r="Q50" s="7"/>
      <c r="R50" s="7" t="str">
        <f>IF(Q50=$Q$2,COUNTIF($Q$3:Q50,Q50),"")</f>
        <v/>
      </c>
      <c r="S50" s="7"/>
      <c r="T50" s="7" t="str">
        <f>IF(S50=$S$2,COUNTIF($S$3:S50,S50),"")</f>
        <v/>
      </c>
      <c r="U50" s="7"/>
      <c r="V50" s="7" t="str">
        <f>IF(U50=$U$2,COUNTIF($U$3:U50,U50),"")</f>
        <v/>
      </c>
      <c r="W50" s="7"/>
      <c r="X50" s="7" t="str">
        <f>IF(W50=$W$2,COUNTIF($W$3:W50,W50),"")</f>
        <v/>
      </c>
      <c r="Y50" s="2">
        <f t="shared" si="2"/>
        <v>2</v>
      </c>
    </row>
    <row r="51" spans="2:25">
      <c r="B51" s="3">
        <f>IF(C51&lt;&gt;"",SUBTOTAL(3,$C$3:C51),"")</f>
        <v>49</v>
      </c>
      <c r="C51" s="6" t="s">
        <v>81</v>
      </c>
      <c r="D51" s="44" t="s">
        <v>5</v>
      </c>
      <c r="E51" s="6">
        <v>130047</v>
      </c>
      <c r="F51" s="6" t="s">
        <v>7</v>
      </c>
      <c r="G51" s="42"/>
      <c r="H51" s="53" t="str">
        <f>IF(G51=$G$2,COUNTIF($G$3:G51,G51),"")</f>
        <v/>
      </c>
      <c r="I51" s="42"/>
      <c r="J51" s="42" t="str">
        <f>IF(I51=$I$2,COUNTIF($I$3:I51,I51),"")</f>
        <v/>
      </c>
      <c r="K51" s="42"/>
      <c r="L51" s="42" t="str">
        <f>IF(K51=$K$2,COUNTIF($K$3:K51,K51),"")</f>
        <v/>
      </c>
      <c r="M51" s="42"/>
      <c r="N51" s="42" t="str">
        <f>IF(M51=$M$2,COUNTIF($M$3:M51,M51),"")</f>
        <v/>
      </c>
      <c r="O51" s="42"/>
      <c r="P51" s="42" t="str">
        <f>IF(O51=$O$2,COUNTIF($O$3:O51,O51),"")</f>
        <v/>
      </c>
      <c r="Q51" s="42"/>
      <c r="R51" s="42" t="str">
        <f>IF(Q51=$Q$2,COUNTIF($Q$3:Q51,Q51),"")</f>
        <v/>
      </c>
      <c r="S51" s="42" t="s">
        <v>16</v>
      </c>
      <c r="T51" s="42">
        <f>IF(S51=$S$2,COUNTIF($S$3:S51,S51),"")</f>
        <v>12</v>
      </c>
      <c r="U51" s="42"/>
      <c r="V51" s="42" t="str">
        <f>IF(U51=$U$2,COUNTIF($U$3:U51,U51),"")</f>
        <v/>
      </c>
      <c r="W51" s="42"/>
      <c r="X51" s="42" t="str">
        <f>IF(W51=$W$2,COUNTIF($W$3:W51,W51),"")</f>
        <v/>
      </c>
      <c r="Y51" s="2">
        <f t="shared" si="2"/>
        <v>2</v>
      </c>
    </row>
    <row r="52" spans="2:25">
      <c r="B52" s="3">
        <f>IF(C52&lt;&gt;"",SUBTOTAL(3,$C$3:C52),"")</f>
        <v>50</v>
      </c>
      <c r="C52" s="6" t="s">
        <v>82</v>
      </c>
      <c r="D52" s="6" t="s">
        <v>5</v>
      </c>
      <c r="E52" s="6">
        <v>129699</v>
      </c>
      <c r="F52" s="6" t="s">
        <v>7</v>
      </c>
      <c r="G52" s="7"/>
      <c r="H52" s="53" t="str">
        <f>IF(G52=$G$2,COUNTIF($G$3:G52,G52),"")</f>
        <v/>
      </c>
      <c r="I52" s="7"/>
      <c r="J52" s="7" t="str">
        <f>IF(I52=$I$2,COUNTIF($I$3:I52,I52),"")</f>
        <v/>
      </c>
      <c r="K52" s="7" t="s">
        <v>18</v>
      </c>
      <c r="L52" s="7">
        <f>IF(K52=$K$2,COUNTIF($K$3:K52,K52),"")</f>
        <v>11</v>
      </c>
      <c r="M52" s="7"/>
      <c r="N52" s="7" t="str">
        <f>IF(M52=$M$2,COUNTIF($M$3:M52,M52),"")</f>
        <v/>
      </c>
      <c r="O52" s="7"/>
      <c r="P52" s="7" t="str">
        <f>IF(O52=$O$2,COUNTIF($O$3:O52,O52),"")</f>
        <v/>
      </c>
      <c r="Q52" s="7" t="s">
        <v>19</v>
      </c>
      <c r="R52" s="7">
        <f>IF(Q52=$Q$2,COUNTIF($Q$3:Q52,Q52),"")</f>
        <v>2</v>
      </c>
      <c r="S52" s="7"/>
      <c r="T52" s="7" t="str">
        <f>IF(S52=$S$2,COUNTIF($S$3:S52,S52),"")</f>
        <v/>
      </c>
      <c r="U52" s="7"/>
      <c r="V52" s="7" t="str">
        <f>IF(U52=$U$2,COUNTIF($U$3:U52,U52),"")</f>
        <v/>
      </c>
      <c r="W52" s="7"/>
      <c r="X52" s="7" t="str">
        <f>IF(W52=$W$2,COUNTIF($W$3:W52,W52),"")</f>
        <v/>
      </c>
      <c r="Y52" s="2">
        <f t="shared" si="2"/>
        <v>4</v>
      </c>
    </row>
    <row r="53" spans="2:25">
      <c r="B53" s="3">
        <f>IF(C53&lt;&gt;"",SUBTOTAL(3,$C$3:C53),"")</f>
        <v>51</v>
      </c>
      <c r="C53" s="6" t="s">
        <v>83</v>
      </c>
      <c r="D53" s="44" t="s">
        <v>5</v>
      </c>
      <c r="E53" s="6">
        <v>129957</v>
      </c>
      <c r="F53" s="6" t="s">
        <v>7</v>
      </c>
      <c r="G53" s="42"/>
      <c r="H53" s="53" t="str">
        <f>IF(G53=$G$2,COUNTIF($G$3:G53,G53),"")</f>
        <v/>
      </c>
      <c r="I53" s="42"/>
      <c r="J53" s="42" t="str">
        <f>IF(I53=$I$2,COUNTIF($I$3:I53,I53),"")</f>
        <v/>
      </c>
      <c r="K53" s="42" t="s">
        <v>18</v>
      </c>
      <c r="L53" s="42">
        <f>IF(K53=$K$2,COUNTIF($K$3:K53,K53),"")</f>
        <v>12</v>
      </c>
      <c r="M53" s="42"/>
      <c r="N53" s="42" t="str">
        <f>IF(M53=$M$2,COUNTIF($M$3:M53,M53),"")</f>
        <v/>
      </c>
      <c r="O53" s="42"/>
      <c r="P53" s="42" t="str">
        <f>IF(O53=$O$2,COUNTIF($O$3:O53,O53),"")</f>
        <v/>
      </c>
      <c r="Q53" s="42"/>
      <c r="R53" s="42" t="str">
        <f>IF(Q53=$Q$2,COUNTIF($Q$3:Q53,Q53),"")</f>
        <v/>
      </c>
      <c r="S53" s="42"/>
      <c r="T53" s="42" t="str">
        <f>IF(S53=$S$2,COUNTIF($S$3:S53,S53),"")</f>
        <v/>
      </c>
      <c r="U53" s="42"/>
      <c r="V53" s="42" t="str">
        <f>IF(U53=$U$2,COUNTIF($U$3:U53,U53),"")</f>
        <v/>
      </c>
      <c r="W53" s="42"/>
      <c r="X53" s="42" t="str">
        <f>IF(W53=$W$2,COUNTIF($W$3:W53,W53),"")</f>
        <v/>
      </c>
      <c r="Y53" s="2">
        <f t="shared" si="2"/>
        <v>2</v>
      </c>
    </row>
    <row r="54" spans="2:25">
      <c r="B54" s="3">
        <f>IF(C54&lt;&gt;"",SUBTOTAL(3,$C$3:C54),"")</f>
        <v>52</v>
      </c>
      <c r="C54" s="6" t="s">
        <v>84</v>
      </c>
      <c r="D54" s="6" t="s">
        <v>5</v>
      </c>
      <c r="E54" s="6">
        <v>129703</v>
      </c>
      <c r="F54" s="6" t="s">
        <v>7</v>
      </c>
      <c r="G54" s="7"/>
      <c r="H54" s="53" t="str">
        <f>IF(G54=$G$2,COUNTIF($G$3:G54,G54),"")</f>
        <v/>
      </c>
      <c r="I54" s="7"/>
      <c r="J54" s="7" t="str">
        <f>IF(I54=$I$2,COUNTIF($I$3:I54,I54),"")</f>
        <v/>
      </c>
      <c r="K54" s="7"/>
      <c r="L54" s="7" t="str">
        <f>IF(K54=$K$2,COUNTIF($K$3:K54,K54),"")</f>
        <v/>
      </c>
      <c r="M54" s="7"/>
      <c r="N54" s="7" t="str">
        <f>IF(M54=$M$2,COUNTIF($M$3:M54,M54),"")</f>
        <v/>
      </c>
      <c r="O54" s="7" t="s">
        <v>24</v>
      </c>
      <c r="P54" s="7">
        <f>IF(O54=$O$2,COUNTIF($O$3:O54,O54),"")</f>
        <v>9</v>
      </c>
      <c r="Q54" s="7"/>
      <c r="R54" s="7" t="str">
        <f>IF(Q54=$Q$2,COUNTIF($Q$3:Q54,Q54),"")</f>
        <v/>
      </c>
      <c r="S54" s="7"/>
      <c r="T54" s="7" t="str">
        <f>IF(S54=$S$2,COUNTIF($S$3:S54,S54),"")</f>
        <v/>
      </c>
      <c r="U54" s="7"/>
      <c r="V54" s="7" t="str">
        <f>IF(U54=$U$2,COUNTIF($U$3:U54,U54),"")</f>
        <v/>
      </c>
      <c r="W54" s="7"/>
      <c r="X54" s="7" t="str">
        <f>IF(W54=$W$2,COUNTIF($W$3:W54,W54),"")</f>
        <v/>
      </c>
      <c r="Y54" s="2">
        <f t="shared" si="2"/>
        <v>2</v>
      </c>
    </row>
    <row r="55" spans="2:25">
      <c r="B55" s="3">
        <f>IF(C55&lt;&gt;"",SUBTOTAL(3,$C$3:C55),"")</f>
        <v>53</v>
      </c>
      <c r="C55" s="6" t="s">
        <v>85</v>
      </c>
      <c r="D55" s="6" t="s">
        <v>5</v>
      </c>
      <c r="E55" s="6">
        <v>129708</v>
      </c>
      <c r="F55" s="6" t="s">
        <v>7</v>
      </c>
      <c r="G55" s="7"/>
      <c r="H55" s="53" t="str">
        <f>IF(G55=$G$2,COUNTIF($G$3:G55,G55),"")</f>
        <v/>
      </c>
      <c r="I55" s="7"/>
      <c r="J55" s="7" t="str">
        <f>IF(I55=$I$2,COUNTIF($I$3:I55,I55),"")</f>
        <v/>
      </c>
      <c r="K55" s="7" t="s">
        <v>18</v>
      </c>
      <c r="L55" s="7">
        <f>IF(K55=$K$2,COUNTIF($K$3:K55,K55),"")</f>
        <v>13</v>
      </c>
      <c r="M55" s="7" t="s">
        <v>15</v>
      </c>
      <c r="N55" s="7">
        <f>IF(M55=$M$2,COUNTIF($M$3:M55,M55),"")</f>
        <v>33</v>
      </c>
      <c r="O55" s="7" t="s">
        <v>24</v>
      </c>
      <c r="P55" s="7">
        <f>IF(O55=$O$2,COUNTIF($O$3:O55,O55),"")</f>
        <v>10</v>
      </c>
      <c r="Q55" s="7"/>
      <c r="R55" s="7" t="str">
        <f>IF(Q55=$Q$2,COUNTIF($Q$3:Q55,Q55),"")</f>
        <v/>
      </c>
      <c r="S55" s="7"/>
      <c r="T55" s="7" t="str">
        <f>IF(S55=$S$2,COUNTIF($S$3:S55,S55),"")</f>
        <v/>
      </c>
      <c r="U55" s="7"/>
      <c r="V55" s="7" t="str">
        <f>IF(U55=$U$2,COUNTIF($U$3:U55,U55),"")</f>
        <v/>
      </c>
      <c r="W55" s="7"/>
      <c r="X55" s="7" t="str">
        <f>IF(W55=$W$2,COUNTIF($W$3:W55,W55),"")</f>
        <v/>
      </c>
      <c r="Y55" s="2">
        <f t="shared" si="2"/>
        <v>6</v>
      </c>
    </row>
    <row r="56" spans="2:25">
      <c r="B56" s="3">
        <f>IF(C56&lt;&gt;"",SUBTOTAL(3,$C$3:C56),"")</f>
        <v>54</v>
      </c>
      <c r="C56" s="6" t="s">
        <v>86</v>
      </c>
      <c r="D56" s="6" t="s">
        <v>5</v>
      </c>
      <c r="E56" s="6">
        <v>129709</v>
      </c>
      <c r="F56" s="6" t="s">
        <v>7</v>
      </c>
      <c r="G56" s="7"/>
      <c r="H56" s="53" t="str">
        <f>IF(G56=$G$2,COUNTIF($G$3:G56,G56),"")</f>
        <v/>
      </c>
      <c r="I56" s="7"/>
      <c r="J56" s="7" t="str">
        <f>IF(I56=$I$2,COUNTIF($I$3:I56,I56),"")</f>
        <v/>
      </c>
      <c r="K56" s="7" t="s">
        <v>18</v>
      </c>
      <c r="L56" s="7">
        <f>IF(K56=$K$2,COUNTIF($K$3:K56,K56),"")</f>
        <v>14</v>
      </c>
      <c r="M56" s="7" t="s">
        <v>15</v>
      </c>
      <c r="N56" s="7">
        <f>IF(M56=$M$2,COUNTIF($M$3:M56,M56),"")</f>
        <v>34</v>
      </c>
      <c r="O56" s="7"/>
      <c r="P56" s="7" t="str">
        <f>IF(O56=$O$2,COUNTIF($O$3:O56,O56),"")</f>
        <v/>
      </c>
      <c r="Q56" s="7"/>
      <c r="R56" s="7" t="str">
        <f>IF(Q56=$Q$2,COUNTIF($Q$3:Q56,Q56),"")</f>
        <v/>
      </c>
      <c r="S56" s="7"/>
      <c r="T56" s="7" t="str">
        <f>IF(S56=$S$2,COUNTIF($S$3:S56,S56),"")</f>
        <v/>
      </c>
      <c r="U56" s="7"/>
      <c r="V56" s="7" t="str">
        <f>IF(U56=$U$2,COUNTIF($U$3:U56,U56),"")</f>
        <v/>
      </c>
      <c r="W56" s="7"/>
      <c r="X56" s="7" t="str">
        <f>IF(W56=$W$2,COUNTIF($W$3:W56,W56),"")</f>
        <v/>
      </c>
      <c r="Y56" s="2">
        <f t="shared" si="2"/>
        <v>4</v>
      </c>
    </row>
    <row r="57" spans="2:25">
      <c r="B57" s="3">
        <f>IF(C57&lt;&gt;"",SUBTOTAL(3,$C$3:C57),"")</f>
        <v>55</v>
      </c>
      <c r="C57" s="6" t="s">
        <v>87</v>
      </c>
      <c r="D57" s="6" t="s">
        <v>5</v>
      </c>
      <c r="E57" s="6">
        <v>129713</v>
      </c>
      <c r="F57" s="6" t="s">
        <v>7</v>
      </c>
      <c r="G57" s="7"/>
      <c r="H57" s="53" t="str">
        <f>IF(G57=$G$2,COUNTIF($G$3:G57,G57),"")</f>
        <v/>
      </c>
      <c r="I57" s="7"/>
      <c r="J57" s="7" t="str">
        <f>IF(I57=$I$2,COUNTIF($I$3:I57,I57),"")</f>
        <v/>
      </c>
      <c r="K57" s="7"/>
      <c r="L57" s="7" t="str">
        <f>IF(K57=$K$2,COUNTIF($K$3:K57,K57),"")</f>
        <v/>
      </c>
      <c r="M57" s="7" t="s">
        <v>15</v>
      </c>
      <c r="N57" s="7">
        <f>IF(M57=$M$2,COUNTIF($M$3:M57,M57),"")</f>
        <v>35</v>
      </c>
      <c r="O57" s="7" t="s">
        <v>24</v>
      </c>
      <c r="P57" s="7">
        <f>IF(O57=$O$2,COUNTIF($O$3:O57,O57),"")</f>
        <v>11</v>
      </c>
      <c r="Q57" s="7"/>
      <c r="R57" s="7" t="str">
        <f>IF(Q57=$Q$2,COUNTIF($Q$3:Q57,Q57),"")</f>
        <v/>
      </c>
      <c r="S57" s="7"/>
      <c r="T57" s="7" t="str">
        <f>IF(S57=$S$2,COUNTIF($S$3:S57,S57),"")</f>
        <v/>
      </c>
      <c r="U57" s="7"/>
      <c r="V57" s="7" t="str">
        <f>IF(U57=$U$2,COUNTIF($U$3:U57,U57),"")</f>
        <v/>
      </c>
      <c r="W57" s="7"/>
      <c r="X57" s="7" t="str">
        <f>IF(W57=$W$2,COUNTIF($W$3:W57,W57),"")</f>
        <v/>
      </c>
      <c r="Y57" s="2">
        <f t="shared" si="2"/>
        <v>4</v>
      </c>
    </row>
    <row r="58" spans="2:25">
      <c r="B58" s="3">
        <f>IF(C58&lt;&gt;"",SUBTOTAL(3,$C$3:C58),"")</f>
        <v>56</v>
      </c>
      <c r="C58" s="6" t="s">
        <v>88</v>
      </c>
      <c r="D58" s="6" t="s">
        <v>5</v>
      </c>
      <c r="E58" s="6">
        <v>129714</v>
      </c>
      <c r="F58" s="6" t="s">
        <v>7</v>
      </c>
      <c r="G58" s="7"/>
      <c r="H58" s="53" t="str">
        <f>IF(G58=$G$2,COUNTIF($G$3:G58,G58),"")</f>
        <v/>
      </c>
      <c r="I58" s="7"/>
      <c r="J58" s="7" t="str">
        <f>IF(I58=$I$2,COUNTIF($I$3:I58,I58),"")</f>
        <v/>
      </c>
      <c r="K58" s="7"/>
      <c r="L58" s="7" t="str">
        <f>IF(K58=$K$2,COUNTIF($K$3:K58,K58),"")</f>
        <v/>
      </c>
      <c r="M58" s="7"/>
      <c r="N58" s="7" t="str">
        <f>IF(M58=$M$2,COUNTIF($M$3:M58,M58),"")</f>
        <v/>
      </c>
      <c r="O58" s="7"/>
      <c r="P58" s="7" t="str">
        <f>IF(O58=$O$2,COUNTIF($O$3:O58,O58),"")</f>
        <v/>
      </c>
      <c r="Q58" s="7"/>
      <c r="R58" s="7" t="str">
        <f>IF(Q58=$Q$2,COUNTIF($Q$3:Q58,Q58),"")</f>
        <v/>
      </c>
      <c r="S58" s="7"/>
      <c r="T58" s="7" t="str">
        <f>IF(S58=$S$2,COUNTIF($S$3:S58,S58),"")</f>
        <v/>
      </c>
      <c r="U58" s="7" t="s">
        <v>27</v>
      </c>
      <c r="V58" s="7">
        <f>IF(U58=$U$2,COUNTIF($U$3:U58,U58),"")</f>
        <v>4</v>
      </c>
      <c r="W58" s="7"/>
      <c r="X58" s="7" t="str">
        <f>IF(W58=$W$2,COUNTIF($W$3:W58,W58),"")</f>
        <v/>
      </c>
      <c r="Y58" s="2">
        <f t="shared" si="2"/>
        <v>2</v>
      </c>
    </row>
    <row r="59" spans="2:25">
      <c r="B59" s="3">
        <f>IF(C59&lt;&gt;"",SUBTOTAL(3,$C$3:C59),"")</f>
        <v>57</v>
      </c>
      <c r="C59" s="6" t="s">
        <v>89</v>
      </c>
      <c r="D59" s="6" t="s">
        <v>5</v>
      </c>
      <c r="E59" s="6">
        <v>129716</v>
      </c>
      <c r="F59" s="6" t="s">
        <v>7</v>
      </c>
      <c r="G59" s="7"/>
      <c r="H59" s="53" t="str">
        <f>IF(G59=$G$2,COUNTIF($G$3:G59,G59),"")</f>
        <v/>
      </c>
      <c r="I59" s="7" t="s">
        <v>17</v>
      </c>
      <c r="J59" s="7">
        <f>IF(I59=$I$2,COUNTIF($I$3:I59,I59),"")</f>
        <v>10</v>
      </c>
      <c r="K59" s="7" t="s">
        <v>18</v>
      </c>
      <c r="L59" s="7">
        <f>IF(K59=$K$2,COUNTIF($K$3:K59,K59),"")</f>
        <v>15</v>
      </c>
      <c r="M59" s="7" t="s">
        <v>15</v>
      </c>
      <c r="N59" s="7">
        <f>IF(M59=$M$2,COUNTIF($M$3:M59,M59),"")</f>
        <v>36</v>
      </c>
      <c r="O59" s="7" t="s">
        <v>24</v>
      </c>
      <c r="P59" s="7">
        <f>IF(O59=$O$2,COUNTIF($O$3:O59,O59),"")</f>
        <v>12</v>
      </c>
      <c r="Q59" s="7"/>
      <c r="R59" s="7" t="str">
        <f>IF(Q59=$Q$2,COUNTIF($Q$3:Q59,Q59),"")</f>
        <v/>
      </c>
      <c r="S59" s="7"/>
      <c r="T59" s="7" t="str">
        <f>IF(S59=$S$2,COUNTIF($S$3:S59,S59),"")</f>
        <v/>
      </c>
      <c r="U59" s="7"/>
      <c r="V59" s="7" t="str">
        <f>IF(U59=$U$2,COUNTIF($U$3:U59,U59),"")</f>
        <v/>
      </c>
      <c r="W59" s="7"/>
      <c r="X59" s="7" t="str">
        <f>IF(W59=$W$2,COUNTIF($W$3:W59,W59),"")</f>
        <v/>
      </c>
      <c r="Y59" s="2">
        <f t="shared" si="2"/>
        <v>8</v>
      </c>
    </row>
    <row r="60" spans="2:25">
      <c r="B60" s="3">
        <f>IF(C60&lt;&gt;"",SUBTOTAL(3,$C$3:C60),"")</f>
        <v>58</v>
      </c>
      <c r="C60" s="6" t="s">
        <v>90</v>
      </c>
      <c r="D60" s="6" t="s">
        <v>5</v>
      </c>
      <c r="E60" s="6">
        <v>129720</v>
      </c>
      <c r="F60" s="6" t="s">
        <v>7</v>
      </c>
      <c r="G60" s="5"/>
      <c r="H60" s="54" t="str">
        <f>IF(G60=$G$2,COUNTIF($G$3:G60,G60),"")</f>
        <v/>
      </c>
      <c r="I60" s="5" t="s">
        <v>17</v>
      </c>
      <c r="J60" s="5">
        <f>IF(I60=$I$2,COUNTIF($I$3:I60,I60),"")</f>
        <v>11</v>
      </c>
      <c r="K60" s="5" t="s">
        <v>18</v>
      </c>
      <c r="L60" s="5">
        <f>IF(K60=$K$2,COUNTIF($K$3:K60,K60),"")</f>
        <v>16</v>
      </c>
      <c r="M60" s="5" t="s">
        <v>15</v>
      </c>
      <c r="N60" s="5">
        <f>IF(M60=$M$2,COUNTIF($M$3:M60,M60),"")</f>
        <v>37</v>
      </c>
      <c r="O60" s="5"/>
      <c r="P60" s="5" t="str">
        <f>IF(O60=$O$2,COUNTIF($O$3:O60,O60),"")</f>
        <v/>
      </c>
      <c r="Q60" s="5"/>
      <c r="R60" s="5" t="str">
        <f>IF(Q60=$Q$2,COUNTIF($Q$3:Q60,Q60),"")</f>
        <v/>
      </c>
      <c r="S60" s="5"/>
      <c r="T60" s="5" t="str">
        <f>IF(S60=$S$2,COUNTIF($S$3:S60,S60),"")</f>
        <v/>
      </c>
      <c r="U60" s="5" t="s">
        <v>27</v>
      </c>
      <c r="V60" s="5">
        <f>IF(U60=$U$2,COUNTIF($U$3:U60,U60),"")</f>
        <v>5</v>
      </c>
      <c r="W60" s="5"/>
      <c r="X60" s="5" t="str">
        <f>IF(W60=$W$2,COUNTIF($W$3:W60,W60),"")</f>
        <v/>
      </c>
      <c r="Y60" s="2">
        <f t="shared" si="2"/>
        <v>8</v>
      </c>
    </row>
    <row r="61" spans="2:25">
      <c r="B61" s="3">
        <f>IF(C61&lt;&gt;"",SUBTOTAL(3,$C$3:C61),"")</f>
        <v>59</v>
      </c>
      <c r="C61" s="6" t="s">
        <v>91</v>
      </c>
      <c r="D61" s="6" t="s">
        <v>5</v>
      </c>
      <c r="E61" s="6">
        <v>129721</v>
      </c>
      <c r="F61" s="6" t="s">
        <v>7</v>
      </c>
      <c r="G61" s="5"/>
      <c r="H61" s="54" t="str">
        <f>IF(G61=$G$2,COUNTIF($G$3:G61,G61),"")</f>
        <v/>
      </c>
      <c r="I61" s="5"/>
      <c r="J61" s="5" t="str">
        <f>IF(I61=$I$2,COUNTIF($I$3:I61,I61),"")</f>
        <v/>
      </c>
      <c r="K61" s="5"/>
      <c r="L61" s="5" t="str">
        <f>IF(K61=$K$2,COUNTIF($K$3:K61,K61),"")</f>
        <v/>
      </c>
      <c r="M61" s="5" t="s">
        <v>15</v>
      </c>
      <c r="N61" s="5">
        <f>IF(M61=$M$2,COUNTIF($M$3:M61,M61),"")</f>
        <v>38</v>
      </c>
      <c r="O61" s="5"/>
      <c r="P61" s="5" t="str">
        <f>IF(O61=$O$2,COUNTIF($O$3:O61,O61),"")</f>
        <v/>
      </c>
      <c r="Q61" s="5"/>
      <c r="R61" s="5" t="str">
        <f>IF(Q61=$Q$2,COUNTIF($Q$3:Q61,Q61),"")</f>
        <v/>
      </c>
      <c r="S61" s="5"/>
      <c r="T61" s="5" t="str">
        <f>IF(S61=$S$2,COUNTIF($S$3:S61,S61),"")</f>
        <v/>
      </c>
      <c r="U61" s="5"/>
      <c r="V61" s="5" t="str">
        <f>IF(U61=$U$2,COUNTIF($U$3:U61,U61),"")</f>
        <v/>
      </c>
      <c r="W61" s="5"/>
      <c r="X61" s="5" t="str">
        <f>IF(W61=$W$2,COUNTIF($W$3:W61,W61),"")</f>
        <v/>
      </c>
      <c r="Y61" s="2">
        <f t="shared" si="2"/>
        <v>2</v>
      </c>
    </row>
    <row r="62" spans="2:25">
      <c r="B62" s="3">
        <f>IF(C62&lt;&gt;"",SUBTOTAL(3,$C$3:C62),"")</f>
        <v>60</v>
      </c>
      <c r="C62" s="6" t="s">
        <v>92</v>
      </c>
      <c r="D62" s="44" t="s">
        <v>5</v>
      </c>
      <c r="E62" s="6">
        <v>129999</v>
      </c>
      <c r="F62" s="6" t="s">
        <v>7</v>
      </c>
      <c r="G62" s="40"/>
      <c r="H62" s="54" t="str">
        <f>IF(G62=$G$2,COUNTIF($G$3:G62,G62),"")</f>
        <v/>
      </c>
      <c r="I62" s="40"/>
      <c r="J62" s="40" t="str">
        <f>IF(I62=$I$2,COUNTIF($I$3:I62,I62),"")</f>
        <v/>
      </c>
      <c r="K62" s="40" t="s">
        <v>18</v>
      </c>
      <c r="L62" s="40">
        <f>IF(K62=$K$2,COUNTIF($K$3:K62,K62),"")</f>
        <v>17</v>
      </c>
      <c r="M62" s="40"/>
      <c r="N62" s="40" t="str">
        <f>IF(M62=$M$2,COUNTIF($M$3:M62,M62),"")</f>
        <v/>
      </c>
      <c r="O62" s="40"/>
      <c r="P62" s="40" t="str">
        <f>IF(O62=$O$2,COUNTIF($O$3:O62,O62),"")</f>
        <v/>
      </c>
      <c r="Q62" s="40"/>
      <c r="R62" s="40" t="str">
        <f>IF(Q62=$Q$2,COUNTIF($Q$3:Q62,Q62),"")</f>
        <v/>
      </c>
      <c r="S62" s="40" t="s">
        <v>16</v>
      </c>
      <c r="T62" s="40">
        <f>IF(S62=$S$2,COUNTIF($S$3:S62,S62),"")</f>
        <v>13</v>
      </c>
      <c r="U62" s="40"/>
      <c r="V62" s="40" t="str">
        <f>IF(U62=$U$2,COUNTIF($U$3:U62,U62),"")</f>
        <v/>
      </c>
      <c r="W62" s="40"/>
      <c r="X62" s="40" t="str">
        <f>IF(W62=$W$2,COUNTIF($W$3:W62,W62),"")</f>
        <v/>
      </c>
      <c r="Y62" s="2">
        <f t="shared" si="2"/>
        <v>4</v>
      </c>
    </row>
    <row r="63" spans="2:25">
      <c r="B63" s="3">
        <f>IF(C63&lt;&gt;"",SUBTOTAL(3,$C$3:C63),"")</f>
        <v>61</v>
      </c>
      <c r="C63" s="6" t="s">
        <v>93</v>
      </c>
      <c r="D63" s="6" t="s">
        <v>5</v>
      </c>
      <c r="E63" s="6">
        <v>129723</v>
      </c>
      <c r="F63" s="6" t="s">
        <v>7</v>
      </c>
      <c r="G63" s="5"/>
      <c r="H63" s="54" t="str">
        <f>IF(G63=$G$2,COUNTIF($G$3:G63,G63),"")</f>
        <v/>
      </c>
      <c r="I63" s="5"/>
      <c r="J63" s="5" t="str">
        <f>IF(I63=$I$2,COUNTIF($I$3:I63,I63),"")</f>
        <v/>
      </c>
      <c r="K63" s="5"/>
      <c r="L63" s="5" t="str">
        <f>IF(K63=$K$2,COUNTIF($K$3:K63,K63),"")</f>
        <v/>
      </c>
      <c r="M63" s="5" t="s">
        <v>15</v>
      </c>
      <c r="N63" s="5">
        <f>IF(M63=$M$2,COUNTIF($M$3:M63,M63),"")</f>
        <v>39</v>
      </c>
      <c r="O63" s="5"/>
      <c r="P63" s="5" t="str">
        <f>IF(O63=$O$2,COUNTIF($O$3:O63,O63),"")</f>
        <v/>
      </c>
      <c r="Q63" s="5"/>
      <c r="R63" s="5" t="str">
        <f>IF(Q63=$Q$2,COUNTIF($Q$3:Q63,Q63),"")</f>
        <v/>
      </c>
      <c r="S63" s="5"/>
      <c r="T63" s="5" t="str">
        <f>IF(S63=$S$2,COUNTIF($S$3:S63,S63),"")</f>
        <v/>
      </c>
      <c r="U63" s="5"/>
      <c r="V63" s="5" t="str">
        <f>IF(U63=$U$2,COUNTIF($U$3:U63,U63),"")</f>
        <v/>
      </c>
      <c r="W63" s="5"/>
      <c r="X63" s="5" t="str">
        <f>IF(W63=$W$2,COUNTIF($W$3:W63,W63),"")</f>
        <v/>
      </c>
      <c r="Y63" s="2">
        <f t="shared" si="2"/>
        <v>2</v>
      </c>
    </row>
    <row r="64" spans="2:25">
      <c r="B64" s="3">
        <f>IF(C64&lt;&gt;"",SUBTOTAL(3,$C$3:C64),"")</f>
        <v>62</v>
      </c>
      <c r="C64" s="6" t="s">
        <v>94</v>
      </c>
      <c r="D64" s="6" t="s">
        <v>6</v>
      </c>
      <c r="E64" s="6">
        <v>129899</v>
      </c>
      <c r="F64" s="6" t="s">
        <v>7</v>
      </c>
      <c r="G64" s="5" t="s">
        <v>14</v>
      </c>
      <c r="H64" s="54">
        <f>IF(G64=$G$2,COUNTIF($G$3:G64,G64),"")</f>
        <v>4</v>
      </c>
      <c r="I64" s="5" t="s">
        <v>17</v>
      </c>
      <c r="J64" s="5">
        <f>IF(I64=$I$2,COUNTIF($I$3:I64,I64),"")</f>
        <v>12</v>
      </c>
      <c r="K64" s="5" t="s">
        <v>18</v>
      </c>
      <c r="L64" s="5">
        <f>IF(K64=$K$2,COUNTIF($K$3:K64,K64),"")</f>
        <v>18</v>
      </c>
      <c r="M64" s="5" t="s">
        <v>15</v>
      </c>
      <c r="N64" s="5">
        <f>IF(M64=$M$2,COUNTIF($M$3:M64,M64),"")</f>
        <v>40</v>
      </c>
      <c r="O64" s="5" t="s">
        <v>24</v>
      </c>
      <c r="P64" s="5">
        <f>IF(O64=$O$2,COUNTIF($O$3:O64,O64),"")</f>
        <v>13</v>
      </c>
      <c r="Q64" s="5" t="s">
        <v>19</v>
      </c>
      <c r="R64" s="5">
        <f>IF(Q64=$Q$2,COUNTIF($Q$3:Q64,Q64),"")</f>
        <v>3</v>
      </c>
      <c r="S64" s="5" t="s">
        <v>16</v>
      </c>
      <c r="T64" s="5">
        <f>IF(S64=$S$2,COUNTIF($S$3:S64,S64),"")</f>
        <v>14</v>
      </c>
      <c r="U64" s="5" t="s">
        <v>27</v>
      </c>
      <c r="V64" s="5">
        <f>IF(U64=$U$2,COUNTIF($U$3:U64,U64),"")</f>
        <v>6</v>
      </c>
      <c r="W64" s="5" t="s">
        <v>30</v>
      </c>
      <c r="X64" s="5">
        <f>IF(W64=$W$2,COUNTIF($W$3:W64,W64),"")</f>
        <v>4</v>
      </c>
      <c r="Y64" s="2">
        <f t="shared" si="2"/>
        <v>18</v>
      </c>
    </row>
    <row r="65" spans="2:25">
      <c r="B65" s="3">
        <f>IF(C65&lt;&gt;"",SUBTOTAL(3,$C$3:C65),"")</f>
        <v>63</v>
      </c>
      <c r="C65" s="6" t="s">
        <v>95</v>
      </c>
      <c r="D65" s="44" t="s">
        <v>5</v>
      </c>
      <c r="E65" s="6">
        <v>130000</v>
      </c>
      <c r="F65" s="6" t="s">
        <v>7</v>
      </c>
      <c r="G65" s="40" t="s">
        <v>14</v>
      </c>
      <c r="H65" s="54">
        <f>IF(G65=$G$2,COUNTIF($G$3:G65,G65),"")</f>
        <v>5</v>
      </c>
      <c r="I65" s="40"/>
      <c r="J65" s="40" t="str">
        <f>IF(I65=$I$2,COUNTIF($I$3:I65,I65),"")</f>
        <v/>
      </c>
      <c r="K65" s="40" t="s">
        <v>18</v>
      </c>
      <c r="L65" s="40">
        <f>IF(K65=$K$2,COUNTIF($K$3:K65,K65),"")</f>
        <v>19</v>
      </c>
      <c r="M65" s="40"/>
      <c r="N65" s="40" t="str">
        <f>IF(M65=$M$2,COUNTIF($M$3:M65,M65),"")</f>
        <v/>
      </c>
      <c r="O65" s="40"/>
      <c r="P65" s="40" t="str">
        <f>IF(O65=$O$2,COUNTIF($O$3:O65,O65),"")</f>
        <v/>
      </c>
      <c r="Q65" s="40"/>
      <c r="R65" s="40" t="str">
        <f>IF(Q65=$Q$2,COUNTIF($Q$3:Q65,Q65),"")</f>
        <v/>
      </c>
      <c r="S65" s="40"/>
      <c r="T65" s="40" t="str">
        <f>IF(S65=$S$2,COUNTIF($S$3:S65,S65),"")</f>
        <v/>
      </c>
      <c r="U65" s="40"/>
      <c r="V65" s="40" t="str">
        <f>IF(U65=$U$2,COUNTIF($U$3:U65,U65),"")</f>
        <v/>
      </c>
      <c r="W65" s="40"/>
      <c r="X65" s="40" t="str">
        <f>IF(W65=$W$2,COUNTIF($W$3:W65,W65),"")</f>
        <v/>
      </c>
      <c r="Y65" s="2">
        <f t="shared" si="2"/>
        <v>4</v>
      </c>
    </row>
    <row r="66" spans="2:25">
      <c r="B66" s="3">
        <f>IF(C66&lt;&gt;"",SUBTOTAL(3,$C$3:C66),"")</f>
        <v>64</v>
      </c>
      <c r="C66" s="6" t="s">
        <v>96</v>
      </c>
      <c r="D66" s="6" t="s">
        <v>6</v>
      </c>
      <c r="E66" s="6">
        <v>129908</v>
      </c>
      <c r="F66" s="6" t="s">
        <v>7</v>
      </c>
      <c r="G66" s="5"/>
      <c r="H66" s="54" t="str">
        <f>IF(G66=$G$2,COUNTIF($G$3:G66,G66),"")</f>
        <v/>
      </c>
      <c r="I66" s="5"/>
      <c r="J66" s="5" t="str">
        <f>IF(I66=$I$2,COUNTIF($I$3:I66,I66),"")</f>
        <v/>
      </c>
      <c r="K66" s="5"/>
      <c r="L66" s="5" t="str">
        <f>IF(K66=$K$2,COUNTIF($K$3:K66,K66),"")</f>
        <v/>
      </c>
      <c r="M66" s="5" t="s">
        <v>15</v>
      </c>
      <c r="N66" s="5">
        <f>IF(M66=$M$2,COUNTIF($M$3:M66,M66),"")</f>
        <v>41</v>
      </c>
      <c r="O66" s="5"/>
      <c r="P66" s="5" t="str">
        <f>IF(O66=$O$2,COUNTIF($O$3:O66,O66),"")</f>
        <v/>
      </c>
      <c r="Q66" s="5"/>
      <c r="R66" s="5" t="str">
        <f>IF(Q66=$Q$2,COUNTIF($Q$3:Q66,Q66),"")</f>
        <v/>
      </c>
      <c r="S66" s="5"/>
      <c r="T66" s="5" t="str">
        <f>IF(S66=$S$2,COUNTIF($S$3:S66,S66),"")</f>
        <v/>
      </c>
      <c r="U66" s="5"/>
      <c r="V66" s="5" t="str">
        <f>IF(U66=$U$2,COUNTIF($U$3:U66,U66),"")</f>
        <v/>
      </c>
      <c r="W66" s="5"/>
      <c r="X66" s="5" t="str">
        <f>IF(W66=$W$2,COUNTIF($W$3:W66,W66),"")</f>
        <v/>
      </c>
      <c r="Y66" s="2">
        <f t="shared" si="2"/>
        <v>2</v>
      </c>
    </row>
    <row r="67" spans="2:25">
      <c r="B67" s="3">
        <f>IF(C67&lt;&gt;"",SUBTOTAL(3,$C$3:C67),"")</f>
        <v>65</v>
      </c>
      <c r="C67" s="6" t="s">
        <v>97</v>
      </c>
      <c r="D67" s="6" t="s">
        <v>5</v>
      </c>
      <c r="E67" s="6">
        <v>129734</v>
      </c>
      <c r="F67" s="6" t="s">
        <v>7</v>
      </c>
      <c r="G67" s="5"/>
      <c r="H67" s="54" t="str">
        <f>IF(G67=$G$2,COUNTIF($G$3:G67,G67),"")</f>
        <v/>
      </c>
      <c r="I67" s="5"/>
      <c r="J67" s="5" t="str">
        <f>IF(I67=$I$2,COUNTIF($I$3:I67,I67),"")</f>
        <v/>
      </c>
      <c r="K67" s="5"/>
      <c r="L67" s="5" t="str">
        <f>IF(K67=$K$2,COUNTIF($K$3:K67,K67),"")</f>
        <v/>
      </c>
      <c r="M67" s="5" t="s">
        <v>15</v>
      </c>
      <c r="N67" s="5">
        <f>IF(M67=$M$2,COUNTIF($M$3:M67,M67),"")</f>
        <v>42</v>
      </c>
      <c r="O67" s="5" t="s">
        <v>24</v>
      </c>
      <c r="P67" s="5">
        <f>IF(O67=$O$2,COUNTIF($O$3:O67,O67),"")</f>
        <v>14</v>
      </c>
      <c r="Q67" s="5"/>
      <c r="R67" s="5" t="str">
        <f>IF(Q67=$Q$2,COUNTIF($Q$3:Q67,Q67),"")</f>
        <v/>
      </c>
      <c r="S67" s="5"/>
      <c r="T67" s="5" t="str">
        <f>IF(S67=$S$2,COUNTIF($S$3:S67,S67),"")</f>
        <v/>
      </c>
      <c r="U67" s="5"/>
      <c r="V67" s="5" t="str">
        <f>IF(U67=$U$2,COUNTIF($U$3:U67,U67),"")</f>
        <v/>
      </c>
      <c r="W67" s="5"/>
      <c r="X67" s="5" t="str">
        <f>IF(W67=$W$2,COUNTIF($W$3:W67,W67),"")</f>
        <v/>
      </c>
      <c r="Y67" s="2">
        <f t="shared" si="2"/>
        <v>4</v>
      </c>
    </row>
    <row r="68" spans="2:25">
      <c r="B68" s="3">
        <f>IF(C68&lt;&gt;"",SUBTOTAL(3,$C$3:C68),"")</f>
        <v>66</v>
      </c>
      <c r="C68" s="6" t="s">
        <v>98</v>
      </c>
      <c r="D68" s="6" t="s">
        <v>5</v>
      </c>
      <c r="E68" s="6">
        <v>129739</v>
      </c>
      <c r="F68" s="6" t="s">
        <v>7</v>
      </c>
      <c r="G68" s="5"/>
      <c r="H68" s="54" t="str">
        <f>IF(G68=$G$2,COUNTIF($G$3:G68,G68),"")</f>
        <v/>
      </c>
      <c r="I68" s="5"/>
      <c r="J68" s="5" t="str">
        <f>IF(I68=$I$2,COUNTIF($I$3:I68,I68),"")</f>
        <v/>
      </c>
      <c r="K68" s="5" t="s">
        <v>18</v>
      </c>
      <c r="L68" s="5">
        <f>IF(K68=$K$2,COUNTIF($K$3:K68,K68),"")</f>
        <v>20</v>
      </c>
      <c r="M68" s="5"/>
      <c r="N68" s="5" t="str">
        <f>IF(M68=$M$2,COUNTIF($M$3:M68,M68),"")</f>
        <v/>
      </c>
      <c r="O68" s="5"/>
      <c r="P68" s="5" t="str">
        <f>IF(O68=$O$2,COUNTIF($O$3:O68,O68),"")</f>
        <v/>
      </c>
      <c r="Q68" s="5"/>
      <c r="R68" s="5" t="str">
        <f>IF(Q68=$Q$2,COUNTIF($Q$3:Q68,Q68),"")</f>
        <v/>
      </c>
      <c r="S68" s="5"/>
      <c r="T68" s="5" t="str">
        <f>IF(S68=$S$2,COUNTIF($S$3:S68,S68),"")</f>
        <v/>
      </c>
      <c r="U68" s="5"/>
      <c r="V68" s="5" t="str">
        <f>IF(U68=$U$2,COUNTIF($U$3:U68,U68),"")</f>
        <v/>
      </c>
      <c r="W68" s="5"/>
      <c r="X68" s="5" t="str">
        <f>IF(W68=$W$2,COUNTIF($W$3:W68,W68),"")</f>
        <v/>
      </c>
      <c r="Y68" s="2">
        <f t="shared" ref="Y68:Y94" si="3">SUMPRODUCT(--(G68:X68&lt;&gt;""))</f>
        <v>2</v>
      </c>
    </row>
    <row r="69" spans="2:25">
      <c r="B69" s="3">
        <f>IF(C69&lt;&gt;"",SUBTOTAL(3,$C$3:C69),"")</f>
        <v>67</v>
      </c>
      <c r="C69" s="6" t="s">
        <v>99</v>
      </c>
      <c r="D69" s="6" t="s">
        <v>5</v>
      </c>
      <c r="E69" s="6">
        <v>129749</v>
      </c>
      <c r="F69" s="6" t="s">
        <v>7</v>
      </c>
      <c r="G69" s="5"/>
      <c r="H69" s="54" t="str">
        <f>IF(G69=$G$2,COUNTIF($G$3:G69,G69),"")</f>
        <v/>
      </c>
      <c r="I69" s="5"/>
      <c r="J69" s="5" t="str">
        <f>IF(I69=$I$2,COUNTIF($I$3:I69,I69),"")</f>
        <v/>
      </c>
      <c r="K69" s="5"/>
      <c r="L69" s="5" t="str">
        <f>IF(K69=$K$2,COUNTIF($K$3:K69,K69),"")</f>
        <v/>
      </c>
      <c r="M69" s="5" t="s">
        <v>15</v>
      </c>
      <c r="N69" s="5">
        <f>IF(M69=$M$2,COUNTIF($M$3:M69,M69),"")</f>
        <v>43</v>
      </c>
      <c r="O69" s="5"/>
      <c r="P69" s="5" t="str">
        <f>IF(O69=$O$2,COUNTIF($O$3:O69,O69),"")</f>
        <v/>
      </c>
      <c r="Q69" s="5"/>
      <c r="R69" s="5" t="str">
        <f>IF(Q69=$Q$2,COUNTIF($Q$3:Q69,Q69),"")</f>
        <v/>
      </c>
      <c r="S69" s="5"/>
      <c r="T69" s="5" t="str">
        <f>IF(S69=$S$2,COUNTIF($S$3:S69,S69),"")</f>
        <v/>
      </c>
      <c r="U69" s="5"/>
      <c r="V69" s="5" t="str">
        <f>IF(U69=$U$2,COUNTIF($U$3:U69,U69),"")</f>
        <v/>
      </c>
      <c r="W69" s="5"/>
      <c r="X69" s="5" t="str">
        <f>IF(W69=$W$2,COUNTIF($W$3:W69,W69),"")</f>
        <v/>
      </c>
      <c r="Y69" s="2">
        <f t="shared" si="3"/>
        <v>2</v>
      </c>
    </row>
    <row r="70" spans="2:25">
      <c r="B70" s="3">
        <f>IF(C70&lt;&gt;"",SUBTOTAL(3,$C$3:C70),"")</f>
        <v>68</v>
      </c>
      <c r="C70" s="6" t="s">
        <v>100</v>
      </c>
      <c r="D70" s="6" t="s">
        <v>5</v>
      </c>
      <c r="E70" s="6">
        <v>129752</v>
      </c>
      <c r="F70" s="6" t="s">
        <v>7</v>
      </c>
      <c r="G70" s="5"/>
      <c r="H70" s="54" t="str">
        <f>IF(G70=$G$2,COUNTIF($G$3:G70,G70),"")</f>
        <v/>
      </c>
      <c r="I70" s="5"/>
      <c r="J70" s="5" t="str">
        <f>IF(I70=$I$2,COUNTIF($I$3:I70,I70),"")</f>
        <v/>
      </c>
      <c r="K70" s="5"/>
      <c r="L70" s="5" t="str">
        <f>IF(K70=$K$2,COUNTIF($K$3:K70,K70),"")</f>
        <v/>
      </c>
      <c r="M70" s="5" t="s">
        <v>15</v>
      </c>
      <c r="N70" s="5">
        <f>IF(M70=$M$2,COUNTIF($M$3:M70,M70),"")</f>
        <v>44</v>
      </c>
      <c r="O70" s="5"/>
      <c r="P70" s="5" t="str">
        <f>IF(O70=$O$2,COUNTIF($O$3:O70,O70),"")</f>
        <v/>
      </c>
      <c r="Q70" s="5"/>
      <c r="R70" s="5" t="str">
        <f>IF(Q70=$Q$2,COUNTIF($Q$3:Q70,Q70),"")</f>
        <v/>
      </c>
      <c r="S70" s="5"/>
      <c r="T70" s="5" t="str">
        <f>IF(S70=$S$2,COUNTIF($S$3:S70,S70),"")</f>
        <v/>
      </c>
      <c r="U70" s="5"/>
      <c r="V70" s="5" t="str">
        <f>IF(U70=$U$2,COUNTIF($U$3:U70,U70),"")</f>
        <v/>
      </c>
      <c r="W70" s="5"/>
      <c r="X70" s="5" t="str">
        <f>IF(W70=$W$2,COUNTIF($W$3:W70,W70),"")</f>
        <v/>
      </c>
      <c r="Y70" s="2">
        <f t="shared" si="3"/>
        <v>2</v>
      </c>
    </row>
    <row r="71" spans="2:25">
      <c r="B71" s="3">
        <f>IF(C71&lt;&gt;"",SUBTOTAL(3,$C$3:C71),"")</f>
        <v>69</v>
      </c>
      <c r="C71" s="6" t="s">
        <v>101</v>
      </c>
      <c r="D71" s="6" t="s">
        <v>5</v>
      </c>
      <c r="E71" s="6">
        <v>129753</v>
      </c>
      <c r="F71" s="6" t="s">
        <v>7</v>
      </c>
      <c r="G71" s="5"/>
      <c r="H71" s="54" t="str">
        <f>IF(G71=$G$2,COUNTIF($G$3:G71,G71),"")</f>
        <v/>
      </c>
      <c r="I71" s="5"/>
      <c r="J71" s="5" t="str">
        <f>IF(I71=$I$2,COUNTIF($I$3:I71,I71),"")</f>
        <v/>
      </c>
      <c r="K71" s="5"/>
      <c r="L71" s="5" t="str">
        <f>IF(K71=$K$2,COUNTIF($K$3:K71,K71),"")</f>
        <v/>
      </c>
      <c r="M71" s="5"/>
      <c r="N71" s="5" t="str">
        <f>IF(M71=$M$2,COUNTIF($M$3:M71,M71),"")</f>
        <v/>
      </c>
      <c r="O71" s="5"/>
      <c r="P71" s="5" t="str">
        <f>IF(O71=$O$2,COUNTIF($O$3:O71,O71),"")</f>
        <v/>
      </c>
      <c r="Q71" s="5"/>
      <c r="R71" s="5" t="str">
        <f>IF(Q71=$Q$2,COUNTIF($Q$3:Q71,Q71),"")</f>
        <v/>
      </c>
      <c r="S71" s="5" t="s">
        <v>16</v>
      </c>
      <c r="T71" s="5">
        <f>IF(S71=$S$2,COUNTIF($S$3:S71,S71),"")</f>
        <v>15</v>
      </c>
      <c r="U71" s="5"/>
      <c r="V71" s="5" t="str">
        <f>IF(U71=$U$2,COUNTIF($U$3:U71,U71),"")</f>
        <v/>
      </c>
      <c r="W71" s="5"/>
      <c r="X71" s="5" t="str">
        <f>IF(W71=$W$2,COUNTIF($W$3:W71,W71),"")</f>
        <v/>
      </c>
      <c r="Y71" s="2">
        <f t="shared" si="3"/>
        <v>2</v>
      </c>
    </row>
    <row r="72" spans="2:25">
      <c r="B72" s="3">
        <f>IF(C72&lt;&gt;"",SUBTOTAL(3,$C$3:C72),"")</f>
        <v>70</v>
      </c>
      <c r="C72" s="6" t="s">
        <v>102</v>
      </c>
      <c r="D72" s="6" t="s">
        <v>5</v>
      </c>
      <c r="E72" s="6">
        <v>129754</v>
      </c>
      <c r="F72" s="6" t="s">
        <v>7</v>
      </c>
      <c r="G72" s="5"/>
      <c r="H72" s="54" t="str">
        <f>IF(G72=$G$2,COUNTIF($G$3:G72,G72),"")</f>
        <v/>
      </c>
      <c r="I72" s="5"/>
      <c r="J72" s="5" t="str">
        <f>IF(I72=$I$2,COUNTIF($I$3:I72,I72),"")</f>
        <v/>
      </c>
      <c r="K72" s="5"/>
      <c r="L72" s="5" t="str">
        <f>IF(K72=$K$2,COUNTIF($K$3:K72,K72),"")</f>
        <v/>
      </c>
      <c r="M72" s="5" t="s">
        <v>15</v>
      </c>
      <c r="N72" s="5">
        <f>IF(M72=$M$2,COUNTIF($M$3:M72,M72),"")</f>
        <v>45</v>
      </c>
      <c r="O72" s="5"/>
      <c r="P72" s="5" t="str">
        <f>IF(O72=$O$2,COUNTIF($O$3:O72,O72),"")</f>
        <v/>
      </c>
      <c r="Q72" s="5"/>
      <c r="R72" s="5" t="str">
        <f>IF(Q72=$Q$2,COUNTIF($Q$3:Q72,Q72),"")</f>
        <v/>
      </c>
      <c r="S72" s="5"/>
      <c r="T72" s="5" t="str">
        <f>IF(S72=$S$2,COUNTIF($S$3:S72,S72),"")</f>
        <v/>
      </c>
      <c r="U72" s="5"/>
      <c r="V72" s="5" t="str">
        <f>IF(U72=$U$2,COUNTIF($U$3:U72,U72),"")</f>
        <v/>
      </c>
      <c r="W72" s="5"/>
      <c r="X72" s="5" t="str">
        <f>IF(W72=$W$2,COUNTIF($W$3:W72,W72),"")</f>
        <v/>
      </c>
      <c r="Y72" s="2">
        <f t="shared" si="3"/>
        <v>2</v>
      </c>
    </row>
    <row r="73" spans="2:25">
      <c r="B73" s="3">
        <f>IF(C73&lt;&gt;"",SUBTOTAL(3,$C$3:C73),"")</f>
        <v>71</v>
      </c>
      <c r="C73" s="6" t="s">
        <v>103</v>
      </c>
      <c r="D73" s="6" t="s">
        <v>5</v>
      </c>
      <c r="E73" s="6">
        <v>129759</v>
      </c>
      <c r="F73" s="6" t="s">
        <v>7</v>
      </c>
      <c r="G73" s="38"/>
      <c r="H73" s="55" t="str">
        <f>IF(G73=$G$2,COUNTIF($G$3:G73,G73),"")</f>
        <v/>
      </c>
      <c r="I73" s="38"/>
      <c r="J73" s="38" t="str">
        <f>IF(I73=$I$2,COUNTIF($I$3:I73,I73),"")</f>
        <v/>
      </c>
      <c r="K73" s="38"/>
      <c r="L73" s="38" t="str">
        <f>IF(K73=$K$2,COUNTIF($K$3:K73,K73),"")</f>
        <v/>
      </c>
      <c r="M73" s="38" t="s">
        <v>15</v>
      </c>
      <c r="N73" s="38">
        <f>IF(M73=$M$2,COUNTIF($M$3:M73,M73),"")</f>
        <v>46</v>
      </c>
      <c r="O73" s="38"/>
      <c r="P73" s="38" t="str">
        <f>IF(O73=$O$2,COUNTIF($O$3:O73,O73),"")</f>
        <v/>
      </c>
      <c r="Q73" s="38"/>
      <c r="R73" s="38" t="str">
        <f>IF(Q73=$Q$2,COUNTIF($Q$3:Q73,Q73),"")</f>
        <v/>
      </c>
      <c r="S73" s="38"/>
      <c r="T73" s="38" t="str">
        <f>IF(S73=$S$2,COUNTIF($S$3:S73,S73),"")</f>
        <v/>
      </c>
      <c r="U73" s="38"/>
      <c r="V73" s="38" t="str">
        <f>IF(U73=$U$2,COUNTIF($U$3:U73,U73),"")</f>
        <v/>
      </c>
      <c r="W73" s="38"/>
      <c r="X73" s="38" t="str">
        <f>IF(W73=$W$2,COUNTIF($W$3:W73,W73),"")</f>
        <v/>
      </c>
      <c r="Y73" s="2">
        <f t="shared" si="3"/>
        <v>2</v>
      </c>
    </row>
    <row r="74" spans="2:25">
      <c r="B74" s="3">
        <f>IF(C74&lt;&gt;"",SUBTOTAL(3,$C$3:C74),"")</f>
        <v>72</v>
      </c>
      <c r="C74" s="6" t="s">
        <v>104</v>
      </c>
      <c r="D74" s="44" t="s">
        <v>5</v>
      </c>
      <c r="E74" s="6">
        <v>130058</v>
      </c>
      <c r="F74" s="6" t="s">
        <v>7</v>
      </c>
      <c r="G74" s="41"/>
      <c r="H74" s="55" t="str">
        <f>IF(G74=$G$2,COUNTIF($G$3:G74,G74),"")</f>
        <v/>
      </c>
      <c r="I74" s="41"/>
      <c r="J74" s="41" t="str">
        <f>IF(I74=$I$2,COUNTIF($I$3:I74,I74),"")</f>
        <v/>
      </c>
      <c r="K74" s="41"/>
      <c r="L74" s="41" t="str">
        <f>IF(K74=$K$2,COUNTIF($K$3:K74,K74),"")</f>
        <v/>
      </c>
      <c r="M74" s="41"/>
      <c r="N74" s="41" t="str">
        <f>IF(M74=$M$2,COUNTIF($M$3:M74,M74),"")</f>
        <v/>
      </c>
      <c r="O74" s="41"/>
      <c r="P74" s="41" t="str">
        <f>IF(O74=$O$2,COUNTIF($O$3:O74,O74),"")</f>
        <v/>
      </c>
      <c r="Q74" s="41"/>
      <c r="R74" s="41" t="str">
        <f>IF(Q74=$Q$2,COUNTIF($Q$3:Q74,Q74),"")</f>
        <v/>
      </c>
      <c r="S74" s="41" t="s">
        <v>16</v>
      </c>
      <c r="T74" s="41">
        <f>IF(S74=$S$2,COUNTIF($S$3:S74,S74),"")</f>
        <v>16</v>
      </c>
      <c r="U74" s="41"/>
      <c r="V74" s="41" t="str">
        <f>IF(U74=$U$2,COUNTIF($U$3:U74,U74),"")</f>
        <v/>
      </c>
      <c r="W74" s="41"/>
      <c r="X74" s="41" t="str">
        <f>IF(W74=$W$2,COUNTIF($W$3:W74,W74),"")</f>
        <v/>
      </c>
      <c r="Y74" s="2">
        <f t="shared" si="3"/>
        <v>2</v>
      </c>
    </row>
    <row r="75" spans="2:25">
      <c r="B75" s="3">
        <f>IF(C75&lt;&gt;"",SUBTOTAL(3,$C$3:C75),"")</f>
        <v>73</v>
      </c>
      <c r="C75" s="6" t="s">
        <v>105</v>
      </c>
      <c r="D75" s="6" t="s">
        <v>5</v>
      </c>
      <c r="E75" s="6">
        <v>129760</v>
      </c>
      <c r="F75" s="6" t="s">
        <v>7</v>
      </c>
      <c r="G75" s="38"/>
      <c r="H75" s="55" t="str">
        <f>IF(G75=$G$2,COUNTIF($G$3:G75,G75),"")</f>
        <v/>
      </c>
      <c r="I75" s="38"/>
      <c r="J75" s="38" t="str">
        <f>IF(I75=$I$2,COUNTIF($I$3:I75,I75),"")</f>
        <v/>
      </c>
      <c r="K75" s="38"/>
      <c r="L75" s="38" t="str">
        <f>IF(K75=$K$2,COUNTIF($K$3:K75,K75),"")</f>
        <v/>
      </c>
      <c r="M75" s="38" t="s">
        <v>15</v>
      </c>
      <c r="N75" s="38">
        <f>IF(M75=$M$2,COUNTIF($M$3:M75,M75),"")</f>
        <v>47</v>
      </c>
      <c r="O75" s="38"/>
      <c r="P75" s="38" t="str">
        <f>IF(O75=$O$2,COUNTIF($O$3:O75,O75),"")</f>
        <v/>
      </c>
      <c r="Q75" s="38"/>
      <c r="R75" s="38" t="str">
        <f>IF(Q75=$Q$2,COUNTIF($Q$3:Q75,Q75),"")</f>
        <v/>
      </c>
      <c r="S75" s="38"/>
      <c r="T75" s="38" t="str">
        <f>IF(S75=$S$2,COUNTIF($S$3:S75,S75),"")</f>
        <v/>
      </c>
      <c r="U75" s="38"/>
      <c r="V75" s="38" t="str">
        <f>IF(U75=$U$2,COUNTIF($U$3:U75,U75),"")</f>
        <v/>
      </c>
      <c r="W75" s="38"/>
      <c r="X75" s="38" t="str">
        <f>IF(W75=$W$2,COUNTIF($W$3:W75,W75),"")</f>
        <v/>
      </c>
      <c r="Y75" s="2">
        <f t="shared" si="3"/>
        <v>2</v>
      </c>
    </row>
    <row r="76" spans="2:25">
      <c r="B76" s="3">
        <f>IF(C76&lt;&gt;"",SUBTOTAL(3,$C$3:C76),"")</f>
        <v>74</v>
      </c>
      <c r="C76" s="6" t="s">
        <v>106</v>
      </c>
      <c r="D76" s="6" t="s">
        <v>5</v>
      </c>
      <c r="E76" s="6">
        <v>129762</v>
      </c>
      <c r="F76" s="6" t="s">
        <v>7</v>
      </c>
      <c r="G76" s="38"/>
      <c r="H76" s="55" t="str">
        <f>IF(G76=$G$2,COUNTIF($G$3:G76,G76),"")</f>
        <v/>
      </c>
      <c r="I76" s="38"/>
      <c r="J76" s="38" t="str">
        <f>IF(I76=$I$2,COUNTIF($I$3:I76,I76),"")</f>
        <v/>
      </c>
      <c r="K76" s="38"/>
      <c r="L76" s="38" t="str">
        <f>IF(K76=$K$2,COUNTIF($K$3:K76,K76),"")</f>
        <v/>
      </c>
      <c r="M76" s="38"/>
      <c r="N76" s="38" t="str">
        <f>IF(M76=$M$2,COUNTIF($M$3:M76,M76),"")</f>
        <v/>
      </c>
      <c r="O76" s="38" t="s">
        <v>24</v>
      </c>
      <c r="P76" s="38">
        <f>IF(O76=$O$2,COUNTIF($O$3:O76,O76),"")</f>
        <v>15</v>
      </c>
      <c r="Q76" s="38"/>
      <c r="R76" s="38" t="str">
        <f>IF(Q76=$Q$2,COUNTIF($Q$3:Q76,Q76),"")</f>
        <v/>
      </c>
      <c r="S76" s="38" t="s">
        <v>16</v>
      </c>
      <c r="T76" s="38">
        <f>IF(S76=$S$2,COUNTIF($S$3:S76,S76),"")</f>
        <v>17</v>
      </c>
      <c r="U76" s="38"/>
      <c r="V76" s="38" t="str">
        <f>IF(U76=$U$2,COUNTIF($U$3:U76,U76),"")</f>
        <v/>
      </c>
      <c r="W76" s="38"/>
      <c r="X76" s="38" t="str">
        <f>IF(W76=$W$2,COUNTIF($W$3:W76,W76),"")</f>
        <v/>
      </c>
      <c r="Y76" s="2">
        <f t="shared" si="3"/>
        <v>4</v>
      </c>
    </row>
    <row r="77" spans="2:25">
      <c r="B77" s="3">
        <f>IF(C77&lt;&gt;"",SUBTOTAL(3,$C$3:C77),"")</f>
        <v>75</v>
      </c>
      <c r="C77" s="6" t="s">
        <v>107</v>
      </c>
      <c r="D77" s="6" t="s">
        <v>5</v>
      </c>
      <c r="E77" s="6">
        <v>129764</v>
      </c>
      <c r="F77" s="6" t="s">
        <v>7</v>
      </c>
      <c r="G77" s="38"/>
      <c r="H77" s="55" t="str">
        <f>IF(G77=$G$2,COUNTIF($G$3:G77,G77),"")</f>
        <v/>
      </c>
      <c r="I77" s="38"/>
      <c r="J77" s="38" t="str">
        <f>IF(I77=$I$2,COUNTIF($I$3:I77,I77),"")</f>
        <v/>
      </c>
      <c r="K77" s="38"/>
      <c r="L77" s="38" t="str">
        <f>IF(K77=$K$2,COUNTIF($K$3:K77,K77),"")</f>
        <v/>
      </c>
      <c r="M77" s="38" t="s">
        <v>15</v>
      </c>
      <c r="N77" s="38">
        <f>IF(M77=$M$2,COUNTIF($M$3:M77,M77),"")</f>
        <v>48</v>
      </c>
      <c r="O77" s="38" t="s">
        <v>24</v>
      </c>
      <c r="P77" s="38">
        <f>IF(O77=$O$2,COUNTIF($O$3:O77,O77),"")</f>
        <v>16</v>
      </c>
      <c r="Q77" s="38"/>
      <c r="R77" s="38" t="str">
        <f>IF(Q77=$Q$2,COUNTIF($Q$3:Q77,Q77),"")</f>
        <v/>
      </c>
      <c r="S77" s="38" t="s">
        <v>16</v>
      </c>
      <c r="T77" s="38">
        <f>IF(S77=$S$2,COUNTIF($S$3:S77,S77),"")</f>
        <v>18</v>
      </c>
      <c r="U77" s="38" t="s">
        <v>27</v>
      </c>
      <c r="V77" s="38">
        <f>IF(U77=$U$2,COUNTIF($U$3:U77,U77),"")</f>
        <v>7</v>
      </c>
      <c r="W77" s="38"/>
      <c r="X77" s="38" t="str">
        <f>IF(W77=$W$2,COUNTIF($W$3:W77,W77),"")</f>
        <v/>
      </c>
      <c r="Y77" s="2">
        <f t="shared" si="3"/>
        <v>8</v>
      </c>
    </row>
    <row r="78" spans="2:25">
      <c r="B78" s="3">
        <f>IF(C78&lt;&gt;"",SUBTOTAL(3,$C$3:C78),"")</f>
        <v>76</v>
      </c>
      <c r="C78" s="6" t="s">
        <v>108</v>
      </c>
      <c r="D78" s="6" t="s">
        <v>5</v>
      </c>
      <c r="E78" s="6">
        <v>129767</v>
      </c>
      <c r="F78" s="6" t="s">
        <v>7</v>
      </c>
      <c r="G78" s="38"/>
      <c r="H78" s="55" t="str">
        <f>IF(G78=$G$2,COUNTIF($G$3:G78,G78),"")</f>
        <v/>
      </c>
      <c r="I78" s="38"/>
      <c r="J78" s="38" t="str">
        <f>IF(I78=$I$2,COUNTIF($I$3:I78,I78),"")</f>
        <v/>
      </c>
      <c r="K78" s="38"/>
      <c r="L78" s="38" t="str">
        <f>IF(K78=$K$2,COUNTIF($K$3:K78,K78),"")</f>
        <v/>
      </c>
      <c r="M78" s="38" t="s">
        <v>15</v>
      </c>
      <c r="N78" s="38">
        <f>IF(M78=$M$2,COUNTIF($M$3:M78,M78),"")</f>
        <v>49</v>
      </c>
      <c r="O78" s="38" t="s">
        <v>24</v>
      </c>
      <c r="P78" s="38">
        <f>IF(O78=$O$2,COUNTIF($O$3:O78,O78),"")</f>
        <v>17</v>
      </c>
      <c r="Q78" s="38"/>
      <c r="R78" s="38" t="str">
        <f>IF(Q78=$Q$2,COUNTIF($Q$3:Q78,Q78),"")</f>
        <v/>
      </c>
      <c r="S78" s="38"/>
      <c r="T78" s="38" t="str">
        <f>IF(S78=$S$2,COUNTIF($S$3:S78,S78),"")</f>
        <v/>
      </c>
      <c r="U78" s="38"/>
      <c r="V78" s="38" t="str">
        <f>IF(U78=$U$2,COUNTIF($U$3:U78,U78),"")</f>
        <v/>
      </c>
      <c r="W78" s="38"/>
      <c r="X78" s="38" t="str">
        <f>IF(W78=$W$2,COUNTIF($W$3:W78,W78),"")</f>
        <v/>
      </c>
      <c r="Y78" s="2">
        <f t="shared" si="3"/>
        <v>4</v>
      </c>
    </row>
    <row r="79" spans="2:25">
      <c r="B79" s="3">
        <f>IF(C79&lt;&gt;"",SUBTOTAL(3,$C$3:C79),"")</f>
        <v>77</v>
      </c>
      <c r="C79" s="6" t="s">
        <v>109</v>
      </c>
      <c r="D79" s="4" t="s">
        <v>5</v>
      </c>
      <c r="E79" s="6">
        <v>129769</v>
      </c>
      <c r="F79" s="6" t="s">
        <v>7</v>
      </c>
      <c r="G79" s="5"/>
      <c r="H79" s="54" t="str">
        <f>IF(G79=$G$2,COUNTIF($G$3:G79,G79),"")</f>
        <v/>
      </c>
      <c r="I79" s="5"/>
      <c r="J79" s="5" t="str">
        <f>IF(I79=$I$2,COUNTIF($I$3:I79,I79),"")</f>
        <v/>
      </c>
      <c r="K79" s="5"/>
      <c r="L79" s="5" t="str">
        <f>IF(K79=$K$2,COUNTIF($K$3:K79,K79),"")</f>
        <v/>
      </c>
      <c r="M79" s="5"/>
      <c r="N79" s="5" t="str">
        <f>IF(M79=$M$2,COUNTIF($M$3:M79,M79),"")</f>
        <v/>
      </c>
      <c r="O79" s="5" t="s">
        <v>24</v>
      </c>
      <c r="P79" s="5">
        <f>IF(O79=$O$2,COUNTIF($O$3:O79,O79),"")</f>
        <v>18</v>
      </c>
      <c r="Q79" s="5"/>
      <c r="R79" s="5" t="str">
        <f>IF(Q79=$Q$2,COUNTIF($Q$3:Q79,Q79),"")</f>
        <v/>
      </c>
      <c r="S79" s="5"/>
      <c r="T79" s="5" t="str">
        <f>IF(S79=$S$2,COUNTIF($S$3:S79,S79),"")</f>
        <v/>
      </c>
      <c r="U79" s="5"/>
      <c r="V79" s="5" t="str">
        <f>IF(U79=$U$2,COUNTIF($U$3:U79,U79),"")</f>
        <v/>
      </c>
      <c r="W79" s="5"/>
      <c r="X79" s="5" t="str">
        <f>IF(W79=$W$2,COUNTIF($W$3:W79,W79),"")</f>
        <v/>
      </c>
      <c r="Y79" s="2">
        <f t="shared" si="3"/>
        <v>2</v>
      </c>
    </row>
    <row r="80" spans="2:25">
      <c r="B80" s="3">
        <f>IF(C80&lt;&gt;"",SUBTOTAL(3,$C$3:C80),"")</f>
        <v>78</v>
      </c>
      <c r="C80" s="6" t="s">
        <v>110</v>
      </c>
      <c r="D80" s="4" t="s">
        <v>5</v>
      </c>
      <c r="E80" s="6">
        <v>129771</v>
      </c>
      <c r="F80" s="6" t="s">
        <v>7</v>
      </c>
      <c r="G80" s="5"/>
      <c r="H80" s="54" t="str">
        <f>IF(G80=$G$2,COUNTIF($G$3:G80,G80),"")</f>
        <v/>
      </c>
      <c r="I80" s="5"/>
      <c r="J80" s="5" t="str">
        <f>IF(I80=$I$2,COUNTIF($I$3:I80,I80),"")</f>
        <v/>
      </c>
      <c r="K80" s="5"/>
      <c r="L80" s="5" t="str">
        <f>IF(K80=$K$2,COUNTIF($K$3:K80,K80),"")</f>
        <v/>
      </c>
      <c r="M80" s="5" t="s">
        <v>15</v>
      </c>
      <c r="N80" s="5">
        <f>IF(M80=$M$2,COUNTIF($M$3:M80,M80),"")</f>
        <v>50</v>
      </c>
      <c r="O80" s="5" t="s">
        <v>24</v>
      </c>
      <c r="P80" s="5">
        <f>IF(O80=$O$2,COUNTIF($O$3:O80,O80),"")</f>
        <v>19</v>
      </c>
      <c r="Q80" s="5"/>
      <c r="R80" s="5" t="str">
        <f>IF(Q80=$Q$2,COUNTIF($Q$3:Q80,Q80),"")</f>
        <v/>
      </c>
      <c r="S80" s="5"/>
      <c r="T80" s="5" t="str">
        <f>IF(S80=$S$2,COUNTIF($S$3:S80,S80),"")</f>
        <v/>
      </c>
      <c r="U80" s="5"/>
      <c r="V80" s="5" t="str">
        <f>IF(U80=$U$2,COUNTIF($U$3:U80,U80),"")</f>
        <v/>
      </c>
      <c r="W80" s="5"/>
      <c r="X80" s="5" t="str">
        <f>IF(W80=$W$2,COUNTIF($W$3:W80,W80),"")</f>
        <v/>
      </c>
      <c r="Y80" s="2">
        <f t="shared" si="3"/>
        <v>4</v>
      </c>
    </row>
    <row r="81" spans="2:25">
      <c r="B81" s="3">
        <f>IF(C81&lt;&gt;"",SUBTOTAL(3,$C$3:C81),"")</f>
        <v>79</v>
      </c>
      <c r="C81" s="6" t="s">
        <v>111</v>
      </c>
      <c r="D81" s="4" t="s">
        <v>5</v>
      </c>
      <c r="E81" s="6">
        <v>129774</v>
      </c>
      <c r="F81" s="6" t="s">
        <v>7</v>
      </c>
      <c r="G81" s="5"/>
      <c r="H81" s="54" t="str">
        <f>IF(G81=$G$2,COUNTIF($G$3:G81,G81),"")</f>
        <v/>
      </c>
      <c r="I81" s="5"/>
      <c r="J81" s="5" t="str">
        <f>IF(I81=$I$2,COUNTIF($I$3:I81,I81),"")</f>
        <v/>
      </c>
      <c r="K81" s="5"/>
      <c r="L81" s="5" t="str">
        <f>IF(K81=$K$2,COUNTIF($K$3:K81,K81),"")</f>
        <v/>
      </c>
      <c r="M81" s="5" t="s">
        <v>15</v>
      </c>
      <c r="N81" s="5">
        <f>IF(M81=$M$2,COUNTIF($M$3:M81,M81),"")</f>
        <v>51</v>
      </c>
      <c r="O81" s="5"/>
      <c r="P81" s="5" t="str">
        <f>IF(O81=$O$2,COUNTIF($O$3:O81,O81),"")</f>
        <v/>
      </c>
      <c r="Q81" s="5"/>
      <c r="R81" s="5" t="str">
        <f>IF(Q81=$Q$2,COUNTIF($Q$3:Q81,Q81),"")</f>
        <v/>
      </c>
      <c r="S81" s="5"/>
      <c r="T81" s="5" t="str">
        <f>IF(S81=$S$2,COUNTIF($S$3:S81,S81),"")</f>
        <v/>
      </c>
      <c r="U81" s="5"/>
      <c r="V81" s="5" t="str">
        <f>IF(U81=$U$2,COUNTIF($U$3:U81,U81),"")</f>
        <v/>
      </c>
      <c r="W81" s="5"/>
      <c r="X81" s="5" t="str">
        <f>IF(W81=$W$2,COUNTIF($W$3:W81,W81),"")</f>
        <v/>
      </c>
      <c r="Y81" s="2">
        <f t="shared" si="3"/>
        <v>2</v>
      </c>
    </row>
    <row r="82" spans="2:25">
      <c r="B82" s="3">
        <f>IF(C82&lt;&gt;"",SUBTOTAL(3,$C$3:C82),"")</f>
        <v>80</v>
      </c>
      <c r="C82" s="6" t="s">
        <v>112</v>
      </c>
      <c r="D82" s="4" t="s">
        <v>5</v>
      </c>
      <c r="E82" s="6">
        <v>129775</v>
      </c>
      <c r="F82" s="6" t="s">
        <v>7</v>
      </c>
      <c r="G82" s="5"/>
      <c r="H82" s="54" t="str">
        <f>IF(G82=$G$2,COUNTIF($G$3:G82,G82),"")</f>
        <v/>
      </c>
      <c r="I82" s="5" t="s">
        <v>17</v>
      </c>
      <c r="J82" s="5">
        <f>IF(I82=$I$2,COUNTIF($I$3:I82,I82),"")</f>
        <v>13</v>
      </c>
      <c r="K82" s="5" t="s">
        <v>18</v>
      </c>
      <c r="L82" s="5">
        <f>IF(K82=$K$2,COUNTIF($K$3:K82,K82),"")</f>
        <v>21</v>
      </c>
      <c r="M82" s="5"/>
      <c r="N82" s="5" t="str">
        <f>IF(M82=$M$2,COUNTIF($M$3:M82,M82),"")</f>
        <v/>
      </c>
      <c r="O82" s="5"/>
      <c r="P82" s="5" t="str">
        <f>IF(O82=$O$2,COUNTIF($O$3:O82,O82),"")</f>
        <v/>
      </c>
      <c r="Q82" s="5"/>
      <c r="R82" s="5" t="str">
        <f>IF(Q82=$Q$2,COUNTIF($Q$3:Q82,Q82),"")</f>
        <v/>
      </c>
      <c r="S82" s="5" t="s">
        <v>16</v>
      </c>
      <c r="T82" s="5">
        <f>IF(S82=$S$2,COUNTIF($S$3:S82,S82),"")</f>
        <v>19</v>
      </c>
      <c r="U82" s="5" t="s">
        <v>27</v>
      </c>
      <c r="V82" s="5">
        <f>IF(U82=$U$2,COUNTIF($U$3:U82,U82),"")</f>
        <v>8</v>
      </c>
      <c r="W82" s="5"/>
      <c r="X82" s="5" t="str">
        <f>IF(W82=$W$2,COUNTIF($W$3:W82,W82),"")</f>
        <v/>
      </c>
      <c r="Y82" s="2">
        <f t="shared" si="3"/>
        <v>8</v>
      </c>
    </row>
    <row r="83" spans="2:25">
      <c r="B83" s="3">
        <f>IF(C83&lt;&gt;"",SUBTOTAL(3,$C$3:C83),"")</f>
        <v>81</v>
      </c>
      <c r="C83" s="6" t="s">
        <v>113</v>
      </c>
      <c r="D83" s="4" t="s">
        <v>5</v>
      </c>
      <c r="E83" s="6">
        <v>129778</v>
      </c>
      <c r="F83" s="6" t="s">
        <v>7</v>
      </c>
      <c r="G83" s="5" t="s">
        <v>14</v>
      </c>
      <c r="H83" s="54">
        <f>IF(G83=$G$2,COUNTIF($G$3:G83,G83),"")</f>
        <v>6</v>
      </c>
      <c r="I83" s="5"/>
      <c r="J83" s="5" t="str">
        <f>IF(I83=$I$2,COUNTIF($I$3:I83,I83),"")</f>
        <v/>
      </c>
      <c r="K83" s="5"/>
      <c r="L83" s="5" t="str">
        <f>IF(K83=$K$2,COUNTIF($K$3:K83,K83),"")</f>
        <v/>
      </c>
      <c r="M83" s="5"/>
      <c r="N83" s="5" t="str">
        <f>IF(M83=$M$2,COUNTIF($M$3:M83,M83),"")</f>
        <v/>
      </c>
      <c r="O83" s="5" t="s">
        <v>24</v>
      </c>
      <c r="P83" s="5">
        <f>IF(O83=$O$2,COUNTIF($O$3:O83,O83),"")</f>
        <v>20</v>
      </c>
      <c r="Q83" s="5"/>
      <c r="R83" s="5" t="str">
        <f>IF(Q83=$Q$2,COUNTIF($Q$3:Q83,Q83),"")</f>
        <v/>
      </c>
      <c r="S83" s="5"/>
      <c r="T83" s="5" t="str">
        <f>IF(S83=$S$2,COUNTIF($S$3:S83,S83),"")</f>
        <v/>
      </c>
      <c r="U83" s="5"/>
      <c r="V83" s="5" t="str">
        <f>IF(U83=$U$2,COUNTIF($U$3:U83,U83),"")</f>
        <v/>
      </c>
      <c r="W83" s="5"/>
      <c r="X83" s="5" t="str">
        <f>IF(W83=$W$2,COUNTIF($W$3:W83,W83),"")</f>
        <v/>
      </c>
      <c r="Y83" s="2">
        <f t="shared" si="3"/>
        <v>4</v>
      </c>
    </row>
    <row r="84" spans="2:25">
      <c r="B84" s="3">
        <f>IF(C84&lt;&gt;"",SUBTOTAL(3,$C$3:C84),"")</f>
        <v>82</v>
      </c>
      <c r="C84" s="6" t="s">
        <v>114</v>
      </c>
      <c r="D84" s="4" t="s">
        <v>5</v>
      </c>
      <c r="E84" s="6">
        <v>129779</v>
      </c>
      <c r="F84" s="6" t="s">
        <v>7</v>
      </c>
      <c r="G84" s="5"/>
      <c r="H84" s="54" t="str">
        <f>IF(G84=$G$2,COUNTIF($G$3:G84,G84),"")</f>
        <v/>
      </c>
      <c r="I84" s="5"/>
      <c r="J84" s="5" t="str">
        <f>IF(I84=$I$2,COUNTIF($I$3:I84,I84),"")</f>
        <v/>
      </c>
      <c r="K84" s="5"/>
      <c r="L84" s="5" t="str">
        <f>IF(K84=$K$2,COUNTIF($K$3:K84,K84),"")</f>
        <v/>
      </c>
      <c r="M84" s="5"/>
      <c r="N84" s="5" t="str">
        <f>IF(M84=$M$2,COUNTIF($M$3:M84,M84),"")</f>
        <v/>
      </c>
      <c r="O84" s="5" t="s">
        <v>24</v>
      </c>
      <c r="P84" s="5">
        <f>IF(O84=$O$2,COUNTIF($O$3:O84,O84),"")</f>
        <v>21</v>
      </c>
      <c r="Q84" s="5"/>
      <c r="R84" s="5" t="str">
        <f>IF(Q84=$Q$2,COUNTIF($Q$3:Q84,Q84),"")</f>
        <v/>
      </c>
      <c r="S84" s="5"/>
      <c r="T84" s="5" t="str">
        <f>IF(S84=$S$2,COUNTIF($S$3:S84,S84),"")</f>
        <v/>
      </c>
      <c r="U84" s="5"/>
      <c r="V84" s="5" t="str">
        <f>IF(U84=$U$2,COUNTIF($U$3:U84,U84),"")</f>
        <v/>
      </c>
      <c r="W84" s="5"/>
      <c r="X84" s="5" t="str">
        <f>IF(W84=$W$2,COUNTIF($W$3:W84,W84),"")</f>
        <v/>
      </c>
      <c r="Y84" s="2">
        <f t="shared" si="3"/>
        <v>2</v>
      </c>
    </row>
    <row r="85" spans="2:25">
      <c r="B85" s="3">
        <f>IF(C85&lt;&gt;"",SUBTOTAL(3,$C$3:C85),"")</f>
        <v>83</v>
      </c>
      <c r="C85" s="6" t="s">
        <v>115</v>
      </c>
      <c r="D85" s="4" t="s">
        <v>5</v>
      </c>
      <c r="E85" s="6">
        <v>129780</v>
      </c>
      <c r="F85" s="6" t="s">
        <v>7</v>
      </c>
      <c r="G85" s="5"/>
      <c r="H85" s="54" t="str">
        <f>IF(G85=$G$2,COUNTIF($G$3:G85,G85),"")</f>
        <v/>
      </c>
      <c r="I85" s="5"/>
      <c r="J85" s="5" t="str">
        <f>IF(I85=$I$2,COUNTIF($I$3:I85,I85),"")</f>
        <v/>
      </c>
      <c r="K85" s="5"/>
      <c r="L85" s="5" t="str">
        <f>IF(K85=$K$2,COUNTIF($K$3:K85,K85),"")</f>
        <v/>
      </c>
      <c r="M85" s="5" t="s">
        <v>15</v>
      </c>
      <c r="N85" s="5">
        <f>IF(M85=$M$2,COUNTIF($M$3:M85,M85),"")</f>
        <v>52</v>
      </c>
      <c r="O85" s="5" t="s">
        <v>24</v>
      </c>
      <c r="P85" s="5">
        <f>IF(O85=$O$2,COUNTIF($O$3:O85,O85),"")</f>
        <v>22</v>
      </c>
      <c r="Q85" s="5"/>
      <c r="R85" s="5" t="str">
        <f>IF(Q85=$Q$2,COUNTIF($Q$3:Q85,Q85),"")</f>
        <v/>
      </c>
      <c r="S85" s="5" t="s">
        <v>16</v>
      </c>
      <c r="T85" s="5">
        <f>IF(S85=$S$2,COUNTIF($S$3:S85,S85),"")</f>
        <v>20</v>
      </c>
      <c r="U85" s="5" t="s">
        <v>27</v>
      </c>
      <c r="V85" s="5">
        <f>IF(U85=$U$2,COUNTIF($U$3:U85,U85),"")</f>
        <v>9</v>
      </c>
      <c r="W85" s="5"/>
      <c r="X85" s="5" t="str">
        <f>IF(W85=$W$2,COUNTIF($W$3:W85,W85),"")</f>
        <v/>
      </c>
      <c r="Y85" s="2">
        <f t="shared" si="3"/>
        <v>8</v>
      </c>
    </row>
    <row r="86" spans="2:25">
      <c r="B86" s="3">
        <f>IF(C86&lt;&gt;"",SUBTOTAL(3,$C$3:C86),"")</f>
        <v>84</v>
      </c>
      <c r="C86" s="6" t="s">
        <v>116</v>
      </c>
      <c r="D86" s="4" t="s">
        <v>5</v>
      </c>
      <c r="E86" s="6">
        <v>129782</v>
      </c>
      <c r="F86" s="6" t="s">
        <v>7</v>
      </c>
      <c r="G86" s="5"/>
      <c r="H86" s="54" t="str">
        <f>IF(G86=$G$2,COUNTIF($G$3:G86,G86),"")</f>
        <v/>
      </c>
      <c r="I86" s="5"/>
      <c r="J86" s="5" t="str">
        <f>IF(I86=$I$2,COUNTIF($I$3:I86,I86),"")</f>
        <v/>
      </c>
      <c r="K86" s="5"/>
      <c r="L86" s="5" t="str">
        <f>IF(K86=$K$2,COUNTIF($K$3:K86,K86),"")</f>
        <v/>
      </c>
      <c r="M86" s="5"/>
      <c r="N86" s="5" t="str">
        <f>IF(M86=$M$2,COUNTIF($M$3:M86,M86),"")</f>
        <v/>
      </c>
      <c r="O86" s="5" t="s">
        <v>24</v>
      </c>
      <c r="P86" s="5">
        <f>IF(O86=$O$2,COUNTIF($O$3:O86,O86),"")</f>
        <v>23</v>
      </c>
      <c r="Q86" s="5" t="s">
        <v>19</v>
      </c>
      <c r="R86" s="5">
        <f>IF(Q86=$Q$2,COUNTIF($Q$3:Q86,Q86),"")</f>
        <v>4</v>
      </c>
      <c r="S86" s="5" t="s">
        <v>16</v>
      </c>
      <c r="T86" s="5">
        <f>IF(S86=$S$2,COUNTIF($S$3:S86,S86),"")</f>
        <v>21</v>
      </c>
      <c r="U86" s="5"/>
      <c r="V86" s="5" t="str">
        <f>IF(U86=$U$2,COUNTIF($U$3:U86,U86),"")</f>
        <v/>
      </c>
      <c r="W86" s="5"/>
      <c r="X86" s="5" t="str">
        <f>IF(W86=$W$2,COUNTIF($W$3:W86,W86),"")</f>
        <v/>
      </c>
      <c r="Y86" s="2">
        <f t="shared" si="3"/>
        <v>6</v>
      </c>
    </row>
    <row r="87" spans="2:25">
      <c r="B87" s="3">
        <f>IF(C87&lt;&gt;"",SUBTOTAL(3,$C$3:C87),"")</f>
        <v>85</v>
      </c>
      <c r="C87" s="6" t="s">
        <v>117</v>
      </c>
      <c r="D87" s="43" t="s">
        <v>6</v>
      </c>
      <c r="E87" s="6">
        <v>130106</v>
      </c>
      <c r="F87" s="6" t="s">
        <v>7</v>
      </c>
      <c r="G87" s="40"/>
      <c r="H87" s="54" t="str">
        <f>IF(G87=$G$2,COUNTIF($G$3:G87,G87),"")</f>
        <v/>
      </c>
      <c r="I87" s="40"/>
      <c r="J87" s="40" t="str">
        <f>IF(I87=$I$2,COUNTIF($I$3:I87,I87),"")</f>
        <v/>
      </c>
      <c r="K87" s="40"/>
      <c r="L87" s="40" t="str">
        <f>IF(K87=$K$2,COUNTIF($K$3:K87,K87),"")</f>
        <v/>
      </c>
      <c r="M87" s="40" t="s">
        <v>15</v>
      </c>
      <c r="N87" s="40">
        <f>IF(M87=$M$2,COUNTIF($M$3:M87,M87),"")</f>
        <v>53</v>
      </c>
      <c r="O87" s="40"/>
      <c r="P87" s="40" t="str">
        <f>IF(O87=$O$2,COUNTIF($O$3:O87,O87),"")</f>
        <v/>
      </c>
      <c r="Q87" s="40"/>
      <c r="R87" s="40" t="str">
        <f>IF(Q87=$Q$2,COUNTIF($Q$3:Q87,Q87),"")</f>
        <v/>
      </c>
      <c r="S87" s="40"/>
      <c r="T87" s="40" t="str">
        <f>IF(S87=$S$2,COUNTIF($S$3:S87,S87),"")</f>
        <v/>
      </c>
      <c r="U87" s="40"/>
      <c r="V87" s="40" t="str">
        <f>IF(U87=$U$2,COUNTIF($U$3:U87,U87),"")</f>
        <v/>
      </c>
      <c r="W87" s="40"/>
      <c r="X87" s="40" t="str">
        <f>IF(W87=$W$2,COUNTIF($W$3:W87,W87),"")</f>
        <v/>
      </c>
      <c r="Y87" s="2">
        <f t="shared" si="3"/>
        <v>2</v>
      </c>
    </row>
    <row r="88" spans="2:25">
      <c r="B88" s="3">
        <f>IF(C88&lt;&gt;"",SUBTOTAL(3,$C$3:C88),"")</f>
        <v>86</v>
      </c>
      <c r="C88" s="6" t="s">
        <v>118</v>
      </c>
      <c r="D88" s="4" t="s">
        <v>5</v>
      </c>
      <c r="E88" s="6">
        <v>129783</v>
      </c>
      <c r="F88" s="6" t="s">
        <v>7</v>
      </c>
      <c r="G88" s="5"/>
      <c r="H88" s="54" t="str">
        <f>IF(G88=$G$2,COUNTIF($G$3:G88,G88),"")</f>
        <v/>
      </c>
      <c r="I88" s="5"/>
      <c r="J88" s="5" t="str">
        <f>IF(I88=$I$2,COUNTIF($I$3:I88,I88),"")</f>
        <v/>
      </c>
      <c r="K88" s="5"/>
      <c r="L88" s="5" t="str">
        <f>IF(K88=$K$2,COUNTIF($K$3:K88,K88),"")</f>
        <v/>
      </c>
      <c r="M88" s="5" t="s">
        <v>15</v>
      </c>
      <c r="N88" s="5">
        <f>IF(M88=$M$2,COUNTIF($M$3:M88,M88),"")</f>
        <v>54</v>
      </c>
      <c r="O88" s="5" t="s">
        <v>24</v>
      </c>
      <c r="P88" s="5">
        <f>IF(O88=$O$2,COUNTIF($O$3:O88,O88),"")</f>
        <v>24</v>
      </c>
      <c r="Q88" s="5"/>
      <c r="R88" s="5" t="str">
        <f>IF(Q88=$Q$2,COUNTIF($Q$3:Q88,Q88),"")</f>
        <v/>
      </c>
      <c r="S88" s="5"/>
      <c r="T88" s="5" t="str">
        <f>IF(S88=$S$2,COUNTIF($S$3:S88,S88),"")</f>
        <v/>
      </c>
      <c r="U88" s="5"/>
      <c r="V88" s="5" t="str">
        <f>IF(U88=$U$2,COUNTIF($U$3:U88,U88),"")</f>
        <v/>
      </c>
      <c r="W88" s="5"/>
      <c r="X88" s="5" t="str">
        <f>IF(W88=$W$2,COUNTIF($W$3:W88,W88),"")</f>
        <v/>
      </c>
      <c r="Y88" s="2">
        <f t="shared" si="3"/>
        <v>4</v>
      </c>
    </row>
    <row r="89" spans="2:25">
      <c r="B89" s="3">
        <f>IF(C89&lt;&gt;"",SUBTOTAL(3,$C$3:C89),"")</f>
        <v>87</v>
      </c>
      <c r="C89" s="6" t="s">
        <v>119</v>
      </c>
      <c r="D89" s="4" t="s">
        <v>6</v>
      </c>
      <c r="E89" s="6">
        <v>129910</v>
      </c>
      <c r="F89" s="6" t="s">
        <v>7</v>
      </c>
      <c r="G89" s="5"/>
      <c r="H89" s="54" t="str">
        <f>IF(G89=$G$2,COUNTIF($G$3:G89,G89),"")</f>
        <v/>
      </c>
      <c r="I89" s="5"/>
      <c r="J89" s="5" t="str">
        <f>IF(I89=$I$2,COUNTIF($I$3:I89,I89),"")</f>
        <v/>
      </c>
      <c r="K89" s="5"/>
      <c r="L89" s="5" t="str">
        <f>IF(K89=$K$2,COUNTIF($K$3:K89,K89),"")</f>
        <v/>
      </c>
      <c r="M89" s="5" t="s">
        <v>15</v>
      </c>
      <c r="N89" s="5">
        <f>IF(M89=$M$2,COUNTIF($M$3:M89,M89),"")</f>
        <v>55</v>
      </c>
      <c r="O89" s="5"/>
      <c r="P89" s="5" t="str">
        <f>IF(O89=$O$2,COUNTIF($O$3:O89,O89),"")</f>
        <v/>
      </c>
      <c r="Q89" s="5"/>
      <c r="R89" s="5" t="str">
        <f>IF(Q89=$Q$2,COUNTIF($Q$3:Q89,Q89),"")</f>
        <v/>
      </c>
      <c r="S89" s="5"/>
      <c r="T89" s="5" t="str">
        <f>IF(S89=$S$2,COUNTIF($S$3:S89,S89),"")</f>
        <v/>
      </c>
      <c r="U89" s="5"/>
      <c r="V89" s="5" t="str">
        <f>IF(U89=$U$2,COUNTIF($U$3:U89,U89),"")</f>
        <v/>
      </c>
      <c r="W89" s="5"/>
      <c r="X89" s="5" t="str">
        <f>IF(W89=$W$2,COUNTIF($W$3:W89,W89),"")</f>
        <v/>
      </c>
      <c r="Y89" s="2">
        <f t="shared" si="3"/>
        <v>2</v>
      </c>
    </row>
    <row r="90" spans="2:25">
      <c r="B90" s="3">
        <f>IF(C90&lt;&gt;"",SUBTOTAL(3,$C$3:C90),"")</f>
        <v>88</v>
      </c>
      <c r="C90" s="6" t="s">
        <v>120</v>
      </c>
      <c r="D90" s="4" t="s">
        <v>6</v>
      </c>
      <c r="E90" s="6">
        <v>129914</v>
      </c>
      <c r="F90" s="6" t="s">
        <v>7</v>
      </c>
      <c r="G90" s="5"/>
      <c r="H90" s="54" t="str">
        <f>IF(G90=$G$2,COUNTIF($G$3:G90,G90),"")</f>
        <v/>
      </c>
      <c r="I90" s="5"/>
      <c r="J90" s="5" t="str">
        <f>IF(I90=$I$2,COUNTIF($I$3:I90,I90),"")</f>
        <v/>
      </c>
      <c r="K90" s="5"/>
      <c r="L90" s="5" t="str">
        <f>IF(K90=$K$2,COUNTIF($K$3:K90,K90),"")</f>
        <v/>
      </c>
      <c r="M90" s="5" t="s">
        <v>15</v>
      </c>
      <c r="N90" s="5">
        <f>IF(M90=$M$2,COUNTIF($M$3:M90,M90),"")</f>
        <v>56</v>
      </c>
      <c r="O90" s="5" t="s">
        <v>24</v>
      </c>
      <c r="P90" s="5">
        <f>IF(O90=$O$2,COUNTIF($O$3:O90,O90),"")</f>
        <v>25</v>
      </c>
      <c r="Q90" s="5"/>
      <c r="R90" s="5" t="str">
        <f>IF(Q90=$Q$2,COUNTIF($Q$3:Q90,Q90),"")</f>
        <v/>
      </c>
      <c r="S90" s="5"/>
      <c r="T90" s="5" t="str">
        <f>IF(S90=$S$2,COUNTIF($S$3:S90,S90),"")</f>
        <v/>
      </c>
      <c r="U90" s="5"/>
      <c r="V90" s="5" t="str">
        <f>IF(U90=$U$2,COUNTIF($U$3:U90,U90),"")</f>
        <v/>
      </c>
      <c r="W90" s="5"/>
      <c r="X90" s="5" t="str">
        <f>IF(W90=$W$2,COUNTIF($W$3:W90,W90),"")</f>
        <v/>
      </c>
      <c r="Y90" s="2">
        <f t="shared" si="3"/>
        <v>4</v>
      </c>
    </row>
    <row r="91" spans="2:25">
      <c r="B91" s="3">
        <f>IF(C91&lt;&gt;"",SUBTOTAL(3,$C$3:C91),"")</f>
        <v>89</v>
      </c>
      <c r="C91" s="6" t="s">
        <v>121</v>
      </c>
      <c r="D91" s="43" t="s">
        <v>5</v>
      </c>
      <c r="E91" s="6">
        <v>130063</v>
      </c>
      <c r="F91" s="6" t="s">
        <v>7</v>
      </c>
      <c r="G91" s="40"/>
      <c r="H91" s="54" t="str">
        <f>IF(G91=$G$2,COUNTIF($G$3:G91,G91),"")</f>
        <v/>
      </c>
      <c r="I91" s="40" t="s">
        <v>17</v>
      </c>
      <c r="J91" s="40">
        <f>IF(I91=$I$2,COUNTIF($I$3:I91,I91),"")</f>
        <v>14</v>
      </c>
      <c r="K91" s="40"/>
      <c r="L91" s="40" t="str">
        <f>IF(K91=$K$2,COUNTIF($K$3:K91,K91),"")</f>
        <v/>
      </c>
      <c r="M91" s="40"/>
      <c r="N91" s="40" t="str">
        <f>IF(M91=$M$2,COUNTIF($M$3:M91,M91),"")</f>
        <v/>
      </c>
      <c r="O91" s="40"/>
      <c r="P91" s="40" t="str">
        <f>IF(O91=$O$2,COUNTIF($O$3:O91,O91),"")</f>
        <v/>
      </c>
      <c r="Q91" s="40"/>
      <c r="R91" s="40" t="str">
        <f>IF(Q91=$Q$2,COUNTIF($Q$3:Q91,Q91),"")</f>
        <v/>
      </c>
      <c r="S91" s="40"/>
      <c r="T91" s="40" t="str">
        <f>IF(S91=$S$2,COUNTIF($S$3:S91,S91),"")</f>
        <v/>
      </c>
      <c r="U91" s="40"/>
      <c r="V91" s="40" t="str">
        <f>IF(U91=$U$2,COUNTIF($U$3:U91,U91),"")</f>
        <v/>
      </c>
      <c r="W91" s="40"/>
      <c r="X91" s="40" t="str">
        <f>IF(W91=$W$2,COUNTIF($W$3:W91,W91),"")</f>
        <v/>
      </c>
      <c r="Y91" s="2">
        <f t="shared" si="3"/>
        <v>2</v>
      </c>
    </row>
    <row r="92" spans="2:25">
      <c r="B92" s="3">
        <f>IF(C92&lt;&gt;"",SUBTOTAL(3,$C$3:C92),"")</f>
        <v>90</v>
      </c>
      <c r="C92" s="6" t="s">
        <v>122</v>
      </c>
      <c r="D92" s="4" t="s">
        <v>5</v>
      </c>
      <c r="E92" s="6">
        <v>129785</v>
      </c>
      <c r="F92" s="6" t="s">
        <v>7</v>
      </c>
      <c r="G92" s="5"/>
      <c r="H92" s="54" t="str">
        <f>IF(G92=$G$2,COUNTIF($G$3:G92,G92),"")</f>
        <v/>
      </c>
      <c r="I92" s="5"/>
      <c r="J92" s="5" t="str">
        <f>IF(I92=$I$2,COUNTIF($I$3:I92,I92),"")</f>
        <v/>
      </c>
      <c r="K92" s="5"/>
      <c r="L92" s="5" t="str">
        <f>IF(K92=$K$2,COUNTIF($K$3:K92,K92),"")</f>
        <v/>
      </c>
      <c r="M92" s="5" t="s">
        <v>15</v>
      </c>
      <c r="N92" s="5">
        <f>IF(M92=$M$2,COUNTIF($M$3:M92,M92),"")</f>
        <v>57</v>
      </c>
      <c r="O92" s="5"/>
      <c r="P92" s="5" t="str">
        <f>IF(O92=$O$2,COUNTIF($O$3:O92,O92),"")</f>
        <v/>
      </c>
      <c r="Q92" s="5"/>
      <c r="R92" s="5" t="str">
        <f>IF(Q92=$Q$2,COUNTIF($Q$3:Q92,Q92),"")</f>
        <v/>
      </c>
      <c r="S92" s="5"/>
      <c r="T92" s="5" t="str">
        <f>IF(S92=$S$2,COUNTIF($S$3:S92,S92),"")</f>
        <v/>
      </c>
      <c r="U92" s="5"/>
      <c r="V92" s="5" t="str">
        <f>IF(U92=$U$2,COUNTIF($U$3:U92,U92),"")</f>
        <v/>
      </c>
      <c r="W92" s="5"/>
      <c r="X92" s="5" t="str">
        <f>IF(W92=$W$2,COUNTIF($W$3:W92,W92),"")</f>
        <v/>
      </c>
      <c r="Y92" s="2">
        <f t="shared" si="3"/>
        <v>2</v>
      </c>
    </row>
    <row r="93" spans="2:25">
      <c r="B93" s="3">
        <f>IF(C93&lt;&gt;"",SUBTOTAL(3,$C$3:C93),"")</f>
        <v>91</v>
      </c>
      <c r="C93" s="6" t="s">
        <v>123</v>
      </c>
      <c r="D93" s="4" t="s">
        <v>6</v>
      </c>
      <c r="E93" s="6">
        <v>129920</v>
      </c>
      <c r="F93" s="6" t="s">
        <v>7</v>
      </c>
      <c r="G93" s="5"/>
      <c r="H93" s="54" t="str">
        <f>IF(G93=$G$2,COUNTIF($G$3:G93,G93),"")</f>
        <v/>
      </c>
      <c r="I93" s="5"/>
      <c r="J93" s="5" t="str">
        <f>IF(I93=$I$2,COUNTIF($I$3:I93,I93),"")</f>
        <v/>
      </c>
      <c r="K93" s="5"/>
      <c r="L93" s="5" t="str">
        <f>IF(K93=$K$2,COUNTIF($K$3:K93,K93),"")</f>
        <v/>
      </c>
      <c r="M93" s="5"/>
      <c r="N93" s="5" t="str">
        <f>IF(M93=$M$2,COUNTIF($M$3:M93,M93),"")</f>
        <v/>
      </c>
      <c r="O93" s="5"/>
      <c r="P93" s="5" t="str">
        <f>IF(O93=$O$2,COUNTIF($O$3:O93,O93),"")</f>
        <v/>
      </c>
      <c r="Q93" s="5"/>
      <c r="R93" s="5" t="str">
        <f>IF(Q93=$Q$2,COUNTIF($Q$3:Q93,Q93),"")</f>
        <v/>
      </c>
      <c r="S93" s="5"/>
      <c r="T93" s="5" t="str">
        <f>IF(S93=$S$2,COUNTIF($S$3:S93,S93),"")</f>
        <v/>
      </c>
      <c r="U93" s="5" t="s">
        <v>27</v>
      </c>
      <c r="V93" s="5">
        <f>IF(U93=$U$2,COUNTIF($U$3:U93,U93),"")</f>
        <v>10</v>
      </c>
      <c r="W93" s="5"/>
      <c r="X93" s="5" t="str">
        <f>IF(W93=$W$2,COUNTIF($W$3:W93,W93),"")</f>
        <v/>
      </c>
      <c r="Y93" s="2">
        <f t="shared" si="3"/>
        <v>2</v>
      </c>
    </row>
    <row r="94" spans="2:25">
      <c r="B94" s="3">
        <f>IF(C94&lt;&gt;"",SUBTOTAL(3,$C$3:C94),"")</f>
        <v>92</v>
      </c>
      <c r="C94" s="6" t="s">
        <v>124</v>
      </c>
      <c r="D94" s="43" t="s">
        <v>5</v>
      </c>
      <c r="E94" s="6">
        <v>130022</v>
      </c>
      <c r="F94" s="6" t="s">
        <v>7</v>
      </c>
      <c r="G94" s="40"/>
      <c r="H94" s="54" t="str">
        <f>IF(G94=$G$2,COUNTIF($G$3:G94,G94),"")</f>
        <v/>
      </c>
      <c r="I94" s="40"/>
      <c r="J94" s="40" t="str">
        <f>IF(I94=$I$2,COUNTIF($I$3:I94,I94),"")</f>
        <v/>
      </c>
      <c r="K94" s="40" t="s">
        <v>18</v>
      </c>
      <c r="L94" s="40">
        <f>IF(K94=$K$2,COUNTIF($K$3:K94,K94),"")</f>
        <v>22</v>
      </c>
      <c r="M94" s="40"/>
      <c r="N94" s="40" t="str">
        <f>IF(M94=$M$2,COUNTIF($M$3:M94,M94),"")</f>
        <v/>
      </c>
      <c r="O94" s="40"/>
      <c r="P94" s="40" t="str">
        <f>IF(O94=$O$2,COUNTIF($O$3:O94,O94),"")</f>
        <v/>
      </c>
      <c r="Q94" s="40"/>
      <c r="R94" s="40" t="str">
        <f>IF(Q94=$Q$2,COUNTIF($Q$3:Q94,Q94),"")</f>
        <v/>
      </c>
      <c r="S94" s="40"/>
      <c r="T94" s="40" t="str">
        <f>IF(S94=$S$2,COUNTIF($S$3:S94,S94),"")</f>
        <v/>
      </c>
      <c r="U94" s="40"/>
      <c r="V94" s="40" t="str">
        <f>IF(U94=$U$2,COUNTIF($U$3:U94,U94),"")</f>
        <v/>
      </c>
      <c r="W94" s="40"/>
      <c r="X94" s="40" t="str">
        <f>IF(W94=$W$2,COUNTIF($W$3:W94,W94),"")</f>
        <v/>
      </c>
      <c r="Y94" s="2">
        <f t="shared" si="3"/>
        <v>2</v>
      </c>
    </row>
    <row r="95" spans="2:25">
      <c r="B95" s="3">
        <f>IF(C95&lt;&gt;"",SUBTOTAL(3,$C$3:C95),"")</f>
        <v>93</v>
      </c>
      <c r="C95" s="6" t="s">
        <v>125</v>
      </c>
      <c r="D95" s="4" t="s">
        <v>6</v>
      </c>
      <c r="E95" s="6">
        <v>129944</v>
      </c>
      <c r="F95" s="6" t="s">
        <v>7</v>
      </c>
      <c r="G95" s="5"/>
      <c r="H95" s="54" t="str">
        <f>IF(G95=$G$2,COUNTIF($G$3:G95,G95),"")</f>
        <v/>
      </c>
      <c r="I95" s="5"/>
      <c r="J95" s="5" t="str">
        <f>IF(I95=$I$2,COUNTIF($I$3:I95,I95),"")</f>
        <v/>
      </c>
      <c r="K95" s="5"/>
      <c r="L95" s="5" t="str">
        <f>IF(K95=$K$2,COUNTIF($K$3:K95,K95),"")</f>
        <v/>
      </c>
      <c r="M95" s="5" t="s">
        <v>15</v>
      </c>
      <c r="N95" s="5">
        <f>IF(M95=$M$2,COUNTIF($M$3:M95,M95),"")</f>
        <v>58</v>
      </c>
      <c r="O95" s="5"/>
      <c r="P95" s="5" t="str">
        <f>IF(O95=$O$2,COUNTIF($O$3:O95,O95),"")</f>
        <v/>
      </c>
      <c r="Q95" s="5"/>
      <c r="R95" s="5" t="str">
        <f>IF(Q95=$Q$2,COUNTIF($Q$3:Q95,Q95),"")</f>
        <v/>
      </c>
      <c r="S95" s="5"/>
      <c r="T95" s="5" t="str">
        <f>IF(S95=$S$2,COUNTIF($S$3:S95,S95),"")</f>
        <v/>
      </c>
      <c r="U95" s="5"/>
      <c r="V95" s="5" t="str">
        <f>IF(U95=$U$2,COUNTIF($U$3:U95,U95),"")</f>
        <v/>
      </c>
      <c r="W95" s="5"/>
      <c r="X95" s="5" t="str">
        <f>IF(W95=$W$2,COUNTIF($W$3:W95,W95),"")</f>
        <v/>
      </c>
      <c r="Y95" s="2">
        <f t="shared" ref="Y95:Y98" si="4">SUMPRODUCT(--(G95:X95&lt;&gt;""))</f>
        <v>2</v>
      </c>
    </row>
    <row r="96" spans="2:25">
      <c r="B96" s="3">
        <f>IF(C96&lt;&gt;"",SUBTOTAL(3,$C$3:C96),"")</f>
        <v>94</v>
      </c>
      <c r="C96" s="6" t="s">
        <v>126</v>
      </c>
      <c r="D96" s="4" t="s">
        <v>6</v>
      </c>
      <c r="E96" s="6">
        <v>129950</v>
      </c>
      <c r="F96" s="6" t="s">
        <v>7</v>
      </c>
      <c r="G96" s="5"/>
      <c r="H96" s="54" t="str">
        <f>IF(G96=$G$2,COUNTIF($G$3:G96,G96),"")</f>
        <v/>
      </c>
      <c r="I96" s="5"/>
      <c r="J96" s="5" t="str">
        <f>IF(I96=$I$2,COUNTIF($I$3:I96,I96),"")</f>
        <v/>
      </c>
      <c r="K96" s="5"/>
      <c r="L96" s="5" t="str">
        <f>IF(K96=$K$2,COUNTIF($K$3:K96,K96),"")</f>
        <v/>
      </c>
      <c r="M96" s="5" t="s">
        <v>15</v>
      </c>
      <c r="N96" s="5">
        <f>IF(M96=$M$2,COUNTIF($M$3:M96,M96),"")</f>
        <v>59</v>
      </c>
      <c r="O96" s="5"/>
      <c r="P96" s="5" t="str">
        <f>IF(O96=$O$2,COUNTIF($O$3:O96,O96),"")</f>
        <v/>
      </c>
      <c r="Q96" s="5"/>
      <c r="R96" s="5" t="str">
        <f>IF(Q96=$Q$2,COUNTIF($Q$3:Q96,Q96),"")</f>
        <v/>
      </c>
      <c r="S96" s="5"/>
      <c r="T96" s="5" t="str">
        <f>IF(S96=$S$2,COUNTIF($S$3:S96,S96),"")</f>
        <v/>
      </c>
      <c r="U96" s="5"/>
      <c r="V96" s="5" t="str">
        <f>IF(U96=$U$2,COUNTIF($U$3:U96,U96),"")</f>
        <v/>
      </c>
      <c r="W96" s="5"/>
      <c r="X96" s="5" t="str">
        <f>IF(W96=$W$2,COUNTIF($W$3:W96,W96),"")</f>
        <v/>
      </c>
      <c r="Y96" s="2">
        <f t="shared" si="4"/>
        <v>2</v>
      </c>
    </row>
    <row r="97" spans="2:25">
      <c r="B97" s="3">
        <f>IF(C97&lt;&gt;"",SUBTOTAL(3,$C$3:C97),"")</f>
        <v>95</v>
      </c>
      <c r="C97" s="6" t="s">
        <v>127</v>
      </c>
      <c r="D97" s="4" t="s">
        <v>5</v>
      </c>
      <c r="E97" s="6">
        <v>129792</v>
      </c>
      <c r="F97" s="6" t="s">
        <v>7</v>
      </c>
      <c r="G97" s="5"/>
      <c r="H97" s="54" t="str">
        <f>IF(G97=$G$2,COUNTIF($G$3:G97,G97),"")</f>
        <v/>
      </c>
      <c r="I97" s="5"/>
      <c r="J97" s="5" t="str">
        <f>IF(I97=$I$2,COUNTIF($I$3:I97,I97),"")</f>
        <v/>
      </c>
      <c r="K97" s="5"/>
      <c r="L97" s="5" t="str">
        <f>IF(K97=$K$2,COUNTIF($K$3:K97,K97),"")</f>
        <v/>
      </c>
      <c r="M97" s="5"/>
      <c r="N97" s="5" t="str">
        <f>IF(M97=$M$2,COUNTIF($M$3:M97,M97),"")</f>
        <v/>
      </c>
      <c r="O97" s="5" t="s">
        <v>24</v>
      </c>
      <c r="P97" s="5">
        <f>IF(O97=$O$2,COUNTIF($O$3:O97,O97),"")</f>
        <v>26</v>
      </c>
      <c r="Q97" s="5"/>
      <c r="R97" s="5" t="str">
        <f>IF(Q97=$Q$2,COUNTIF($Q$3:Q97,Q97),"")</f>
        <v/>
      </c>
      <c r="S97" s="5"/>
      <c r="T97" s="5" t="str">
        <f>IF(S97=$S$2,COUNTIF($S$3:S97,S97),"")</f>
        <v/>
      </c>
      <c r="U97" s="5"/>
      <c r="V97" s="5" t="str">
        <f>IF(U97=$U$2,COUNTIF($U$3:U97,U97),"")</f>
        <v/>
      </c>
      <c r="W97" s="5"/>
      <c r="X97" s="5" t="str">
        <f>IF(W97=$W$2,COUNTIF($W$3:W97,W97),"")</f>
        <v/>
      </c>
      <c r="Y97" s="2">
        <f t="shared" si="4"/>
        <v>2</v>
      </c>
    </row>
    <row r="98" spans="2:25">
      <c r="B98" s="3">
        <f>IF(C98&lt;&gt;"",SUBTOTAL(3,$C$3:C98),"")</f>
        <v>96</v>
      </c>
      <c r="C98" s="6" t="s">
        <v>128</v>
      </c>
      <c r="D98" s="43" t="s">
        <v>5</v>
      </c>
      <c r="E98" s="6">
        <v>130068</v>
      </c>
      <c r="F98" s="6" t="s">
        <v>7</v>
      </c>
      <c r="G98" s="40" t="s">
        <v>14</v>
      </c>
      <c r="H98" s="54">
        <f>IF(G98=$G$2,COUNTIF($G$3:G98,G98),"")</f>
        <v>7</v>
      </c>
      <c r="I98" s="40"/>
      <c r="J98" s="40" t="str">
        <f>IF(I98=$I$2,COUNTIF($I$3:I98,I98),"")</f>
        <v/>
      </c>
      <c r="K98" s="40"/>
      <c r="L98" s="40" t="str">
        <f>IF(K98=$K$2,COUNTIF($K$3:K98,K98),"")</f>
        <v/>
      </c>
      <c r="M98" s="40"/>
      <c r="N98" s="40" t="str">
        <f>IF(M98=$M$2,COUNTIF($M$3:M98,M98),"")</f>
        <v/>
      </c>
      <c r="O98" s="40" t="s">
        <v>24</v>
      </c>
      <c r="P98" s="40">
        <f>IF(O98=$O$2,COUNTIF($O$3:O98,O98),"")</f>
        <v>27</v>
      </c>
      <c r="Q98" s="40"/>
      <c r="R98" s="40" t="str">
        <f>IF(Q98=$Q$2,COUNTIF($Q$3:Q98,Q98),"")</f>
        <v/>
      </c>
      <c r="S98" s="40"/>
      <c r="T98" s="40" t="str">
        <f>IF(S98=$S$2,COUNTIF($S$3:S98,S98),"")</f>
        <v/>
      </c>
      <c r="U98" s="40"/>
      <c r="V98" s="40" t="str">
        <f>IF(U98=$U$2,COUNTIF($U$3:U98,U98),"")</f>
        <v/>
      </c>
      <c r="W98" s="40"/>
      <c r="X98" s="40" t="str">
        <f>IF(W98=$W$2,COUNTIF($W$3:W98,W98),"")</f>
        <v/>
      </c>
      <c r="Y98" s="2">
        <f t="shared" si="4"/>
        <v>4</v>
      </c>
    </row>
    <row r="99" spans="2:25">
      <c r="B99" s="3">
        <f>IF(C99&lt;&gt;"",SUBTOTAL(3,$C$3:C99),"")</f>
        <v>97</v>
      </c>
      <c r="C99" s="6" t="s">
        <v>129</v>
      </c>
      <c r="D99" s="4" t="s">
        <v>5</v>
      </c>
      <c r="E99" s="6">
        <v>129794</v>
      </c>
      <c r="F99" s="6" t="s">
        <v>7</v>
      </c>
      <c r="G99" s="5"/>
      <c r="H99" s="54" t="str">
        <f>IF(G99=$G$2,COUNTIF($G$3:G99,G99),"")</f>
        <v/>
      </c>
      <c r="I99" s="5"/>
      <c r="J99" s="5" t="str">
        <f>IF(I99=$I$2,COUNTIF($I$3:I99,I99),"")</f>
        <v/>
      </c>
      <c r="K99" s="5"/>
      <c r="L99" s="5" t="str">
        <f>IF(K99=$K$2,COUNTIF($K$3:K99,K99),"")</f>
        <v/>
      </c>
      <c r="M99" s="5"/>
      <c r="N99" s="5" t="str">
        <f>IF(M99=$M$2,COUNTIF($M$3:M99,M99),"")</f>
        <v/>
      </c>
      <c r="O99" s="5"/>
      <c r="P99" s="5" t="str">
        <f>IF(O99=$O$2,COUNTIF($O$3:O99,O99),"")</f>
        <v/>
      </c>
      <c r="Q99" s="5"/>
      <c r="R99" s="5" t="str">
        <f>IF(Q99=$Q$2,COUNTIF($Q$3:Q99,Q99),"")</f>
        <v/>
      </c>
      <c r="S99" s="5" t="s">
        <v>16</v>
      </c>
      <c r="T99" s="5">
        <f>IF(S99=$S$2,COUNTIF($S$3:S99,S99),"")</f>
        <v>22</v>
      </c>
      <c r="U99" s="5"/>
      <c r="V99" s="5" t="str">
        <f>IF(U99=$U$2,COUNTIF($U$3:U99,U99),"")</f>
        <v/>
      </c>
      <c r="W99" s="5"/>
      <c r="X99" s="5" t="str">
        <f>IF(W99=$W$2,COUNTIF($W$3:W99,W99),"")</f>
        <v/>
      </c>
      <c r="Y99" s="2">
        <f t="shared" ref="Y99" si="5">SUMPRODUCT(--(G99:X99&lt;&gt;""))</f>
        <v>2</v>
      </c>
    </row>
    <row r="100" spans="2:25">
      <c r="B100" s="21"/>
      <c r="C100" s="4"/>
      <c r="D100" s="4"/>
      <c r="E100" s="4"/>
      <c r="F100" s="4"/>
      <c r="G100" s="5">
        <f>COUNTIF(الدورالثاني[تربية إسلامية],G2)</f>
        <v>7</v>
      </c>
      <c r="H100" s="54"/>
      <c r="I100" s="5">
        <f>COUNTIF(الدورالثاني[التاريخ],I2)</f>
        <v>14</v>
      </c>
      <c r="J100" s="5"/>
      <c r="K100" s="5">
        <f>COUNTIF(الدورالثاني[الجغرافيا],K2)</f>
        <v>22</v>
      </c>
      <c r="L100" s="5"/>
      <c r="M100" s="5">
        <f>COUNTIF(الدورالثاني[الرياضيات],M2)</f>
        <v>59</v>
      </c>
      <c r="N100" s="5"/>
      <c r="O100" s="5">
        <f>COUNTIF(الدورالثاني[اللغة الإنجليزية],O2)</f>
        <v>27</v>
      </c>
      <c r="P100" s="5"/>
      <c r="Q100" s="5">
        <f>COUNTIF(الدورالثاني[الحاسوب],Q2)</f>
        <v>4</v>
      </c>
      <c r="R100" s="5"/>
      <c r="S100" s="5">
        <f>COUNTIF(الدورالثاني[العلوم],S2)</f>
        <v>22</v>
      </c>
      <c r="T100" s="5"/>
      <c r="U100" s="5">
        <f>COUNTIF(الدورالثاني[النحو والقراءة والنصوص],U2)</f>
        <v>10</v>
      </c>
      <c r="V100" s="5"/>
      <c r="W100" s="5">
        <f>COUNTIF(الدورالثاني[الكتابة ( التعبير والاملاء والخط )],W2)</f>
        <v>4</v>
      </c>
      <c r="X100" s="5"/>
      <c r="Y100" s="5">
        <f t="shared" ref="Y100" si="6">SUMPRODUCT(--(Y99:AG99&lt;&gt;""))</f>
        <v>1</v>
      </c>
    </row>
  </sheetData>
  <phoneticPr fontId="12" type="noConversion"/>
  <pageMargins left="0.7" right="0.7" top="0.75" bottom="0.75" header="0.3" footer="0.3"/>
  <pageSetup paperSize="9" orientation="portrait" horizontalDpi="0" verticalDpi="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3"/>
  <dimension ref="B1:F374"/>
  <sheetViews>
    <sheetView showZeros="0" rightToLeft="1" tabSelected="1" topLeftCell="A88" zoomScaleNormal="100" workbookViewId="0">
      <selection activeCell="F1" sqref="F1"/>
    </sheetView>
  </sheetViews>
  <sheetFormatPr defaultRowHeight="26.25"/>
  <cols>
    <col min="1" max="1" width="3.81640625" bestFit="1" customWidth="1"/>
    <col min="2" max="2" width="5.453125" customWidth="1"/>
    <col min="3" max="3" width="29.453125" style="8" customWidth="1"/>
    <col min="4" max="4" width="12.81640625" style="23" customWidth="1"/>
    <col min="5" max="5" width="23" style="29" customWidth="1"/>
  </cols>
  <sheetData>
    <row r="1" spans="2:6" ht="32.25" customHeight="1">
      <c r="B1" s="70" t="s">
        <v>8</v>
      </c>
      <c r="C1" s="70"/>
      <c r="D1" s="70"/>
      <c r="E1" s="70"/>
      <c r="F1" s="69" t="s">
        <v>15</v>
      </c>
    </row>
    <row r="2" spans="2:6" ht="10.5" customHeight="1" thickBot="1"/>
    <row r="3" spans="2:6" thickBot="1">
      <c r="B3" s="66" t="s">
        <v>0</v>
      </c>
      <c r="C3" s="66" t="s">
        <v>1</v>
      </c>
      <c r="D3" s="66" t="s">
        <v>2</v>
      </c>
      <c r="E3" s="67" t="s">
        <v>3</v>
      </c>
    </row>
    <row r="4" spans="2:6">
      <c r="B4" s="26">
        <v>1</v>
      </c>
      <c r="C4" s="39" t="str">
        <f t="array" ref="C4">IFERROR(INDEX('الدور الثاني'!$C$3:$C$500,SMALL(IF('الدور الثاني'!$G$3:$W$500=$F$1,ROW($A$3:$A$439)-ROW($A$3)+1),ROWS($C$4:C4))),"")</f>
        <v>طالب 1</v>
      </c>
      <c r="D4" s="39">
        <f t="array" ref="D4">IFERROR(INDEX('الدور الثاني'!$E$3:$E$500,SMALL(IF('الدور الثاني'!$G$3:$W$500=$F$1,ROW($A$3:$A$439)-ROW($A$3)+1),ROWS($C$4:D4))),"")</f>
        <v>129800</v>
      </c>
      <c r="E4" s="39" t="str">
        <f t="array" ref="E4">IFERROR(INDEX('الدور الثاني'!$F$3:$F$500,SMALL(IF('الدور الثاني'!$G$3:$W$500=$F$1,ROW($A$3:$A$439)-ROW($A$3)+1),ROWS($C$4:E4))),"")</f>
        <v>القلعة</v>
      </c>
    </row>
    <row r="5" spans="2:6">
      <c r="B5" s="27">
        <v>2</v>
      </c>
      <c r="C5" s="39" t="str">
        <f t="array" ref="C5">IFERROR(INDEX('الدور الثاني'!$C$3:$C$500,SMALL(IF('الدور الثاني'!$G$3:$W$500=$F$1,ROW($A$3:$A$439)-ROW($A$3)+1),ROWS($C$4:C5))),"")</f>
        <v>طالب 6</v>
      </c>
      <c r="D5" s="39">
        <f t="array" ref="D5">IFERROR(INDEX('الدور الثاني'!$E$3:$E$500,SMALL(IF('الدور الثاني'!$G$3:$W$500=$F$1,ROW($A$3:$A$439)-ROW($A$3)+1),ROWS($C$4:D5))),"")</f>
        <v>129635</v>
      </c>
      <c r="E5" s="39" t="str">
        <f t="array" ref="E5">IFERROR(INDEX('الدور الثاني'!$F$3:$F$500,SMALL(IF('الدور الثاني'!$G$3:$W$500=$F$1,ROW($A$3:$A$439)-ROW($A$3)+1),ROWS($C$4:E5))),"")</f>
        <v>القلعة</v>
      </c>
    </row>
    <row r="6" spans="2:6">
      <c r="B6" s="27">
        <v>3</v>
      </c>
      <c r="C6" s="39" t="str">
        <f t="array" ref="C6">IFERROR(INDEX('الدور الثاني'!$C$3:$C$500,SMALL(IF('الدور الثاني'!$G$3:$W$500=$F$1,ROW($A$3:$A$439)-ROW($A$3)+1),ROWS($C$4:C6))),"")</f>
        <v>طالب 8</v>
      </c>
      <c r="D6" s="39">
        <f t="array" ref="D6">IFERROR(INDEX('الدور الثاني'!$E$3:$E$500,SMALL(IF('الدور الثاني'!$G$3:$W$500=$F$1,ROW($A$3:$A$439)-ROW($A$3)+1),ROWS($C$4:D6))),"")</f>
        <v>129823</v>
      </c>
      <c r="E6" s="39" t="str">
        <f t="array" ref="E6">IFERROR(INDEX('الدور الثاني'!$F$3:$F$500,SMALL(IF('الدور الثاني'!$G$3:$W$500=$F$1,ROW($A$3:$A$439)-ROW($A$3)+1),ROWS($C$4:E6))),"")</f>
        <v>القلعة</v>
      </c>
    </row>
    <row r="7" spans="2:6">
      <c r="B7" s="27">
        <v>4</v>
      </c>
      <c r="C7" s="39" t="str">
        <f t="array" ref="C7">IFERROR(INDEX('الدور الثاني'!$C$3:$C$500,SMALL(IF('الدور الثاني'!$G$3:$W$500=$F$1,ROW($A$3:$A$439)-ROW($A$3)+1),ROWS($C$4:C7))),"")</f>
        <v>طالب 9</v>
      </c>
      <c r="D7" s="39">
        <f t="array" ref="D7">IFERROR(INDEX('الدور الثاني'!$E$3:$E$500,SMALL(IF('الدور الثاني'!$G$3:$W$500=$F$1,ROW($A$3:$A$439)-ROW($A$3)+1),ROWS($C$4:D7))),"")</f>
        <v>129827</v>
      </c>
      <c r="E7" s="39" t="str">
        <f t="array" ref="E7">IFERROR(INDEX('الدور الثاني'!$F$3:$F$500,SMALL(IF('الدور الثاني'!$G$3:$W$500=$F$1,ROW($A$3:$A$439)-ROW($A$3)+1),ROWS($C$4:E7))),"")</f>
        <v>القلعة</v>
      </c>
    </row>
    <row r="8" spans="2:6">
      <c r="B8" s="27">
        <v>5</v>
      </c>
      <c r="C8" s="39" t="str">
        <f t="array" ref="C8">IFERROR(INDEX('الدور الثاني'!$C$3:$C$500,SMALL(IF('الدور الثاني'!$G$3:$W$500=$F$1,ROW($A$3:$A$439)-ROW($A$3)+1),ROWS($C$4:C8))),"")</f>
        <v>طالب 10</v>
      </c>
      <c r="D8" s="39">
        <f t="array" ref="D8">IFERROR(INDEX('الدور الثاني'!$E$3:$E$500,SMALL(IF('الدور الثاني'!$G$3:$W$500=$F$1,ROW($A$3:$A$439)-ROW($A$3)+1),ROWS($C$4:D8))),"")</f>
        <v>129640</v>
      </c>
      <c r="E8" s="39" t="str">
        <f t="array" ref="E8">IFERROR(INDEX('الدور الثاني'!$F$3:$F$500,SMALL(IF('الدور الثاني'!$G$3:$W$500=$F$1,ROW($A$3:$A$439)-ROW($A$3)+1),ROWS($C$4:E8))),"")</f>
        <v>القلعة</v>
      </c>
    </row>
    <row r="9" spans="2:6">
      <c r="B9" s="27">
        <v>6</v>
      </c>
      <c r="C9" s="39" t="str">
        <f t="array" ref="C9">IFERROR(INDEX('الدور الثاني'!$C$3:$C$500,SMALL(IF('الدور الثاني'!$G$3:$W$500=$F$1,ROW($A$3:$A$439)-ROW($A$3)+1),ROWS($C$4:C9))),"")</f>
        <v>طالب 11</v>
      </c>
      <c r="D9" s="39">
        <f t="array" ref="D9">IFERROR(INDEX('الدور الثاني'!$E$3:$E$500,SMALL(IF('الدور الثاني'!$G$3:$W$500=$F$1,ROW($A$3:$A$439)-ROW($A$3)+1),ROWS($C$4:D9))),"")</f>
        <v>129641</v>
      </c>
      <c r="E9" s="39" t="str">
        <f t="array" ref="E9">IFERROR(INDEX('الدور الثاني'!$F$3:$F$500,SMALL(IF('الدور الثاني'!$G$3:$W$500=$F$1,ROW($A$3:$A$439)-ROW($A$3)+1),ROWS($C$4:E9))),"")</f>
        <v>القلعة</v>
      </c>
    </row>
    <row r="10" spans="2:6">
      <c r="B10" s="27">
        <v>7</v>
      </c>
      <c r="C10" s="39" t="str">
        <f t="array" ref="C10">IFERROR(INDEX('الدور الثاني'!$C$3:$C$500,SMALL(IF('الدور الثاني'!$G$3:$W$500=$F$1,ROW($A$3:$A$439)-ROW($A$3)+1),ROWS($C$4:C10))),"")</f>
        <v>طالب 12</v>
      </c>
      <c r="D10" s="39">
        <f t="array" ref="D10">IFERROR(INDEX('الدور الثاني'!$E$3:$E$500,SMALL(IF('الدور الثاني'!$G$3:$W$500=$F$1,ROW($A$3:$A$439)-ROW($A$3)+1),ROWS($C$4:D10))),"")</f>
        <v>129614</v>
      </c>
      <c r="E10" s="39" t="str">
        <f t="array" ref="E10">IFERROR(INDEX('الدور الثاني'!$F$3:$F$500,SMALL(IF('الدور الثاني'!$G$3:$W$500=$F$1,ROW($A$3:$A$439)-ROW($A$3)+1),ROWS($C$4:E10))),"")</f>
        <v>القلعة</v>
      </c>
    </row>
    <row r="11" spans="2:6" ht="27" thickBot="1">
      <c r="B11" s="27">
        <v>8</v>
      </c>
      <c r="C11" s="39" t="str">
        <f t="array" ref="C11">IFERROR(INDEX('الدور الثاني'!$C$3:$C$500,SMALL(IF('الدور الثاني'!$G$3:$W$500=$F$1,ROW($A$3:$A$439)-ROW($A$3)+1),ROWS($C$4:C11))),"")</f>
        <v>طالب 13</v>
      </c>
      <c r="D11" s="39">
        <f t="array" ref="D11">IFERROR(INDEX('الدور الثاني'!$E$3:$E$500,SMALL(IF('الدور الثاني'!$G$3:$W$500=$F$1,ROW($A$3:$A$439)-ROW($A$3)+1),ROWS($C$4:D11))),"")</f>
        <v>129630</v>
      </c>
      <c r="E11" s="39" t="str">
        <f t="array" ref="E11">IFERROR(INDEX('الدور الثاني'!$F$3:$F$500,SMALL(IF('الدور الثاني'!$G$3:$W$500=$F$1,ROW($A$3:$A$439)-ROW($A$3)+1),ROWS($C$4:E11))),"")</f>
        <v>القلعة</v>
      </c>
    </row>
    <row r="12" spans="2:6">
      <c r="B12" s="26">
        <v>9</v>
      </c>
      <c r="C12" s="39" t="str">
        <f t="array" ref="C12">IFERROR(INDEX('الدور الثاني'!$C$3:$C$500,SMALL(IF('الدور الثاني'!$G$3:$W$500=$F$1,ROW($A$3:$A$439)-ROW($A$3)+1),ROWS($C$4:C12))),"")</f>
        <v>طالب 14</v>
      </c>
      <c r="D12" s="39">
        <f t="array" ref="D12">IFERROR(INDEX('الدور الثاني'!$E$3:$E$500,SMALL(IF('الدور الثاني'!$G$3:$W$500=$F$1,ROW($A$3:$A$439)-ROW($A$3)+1),ROWS($C$4:D12))),"")</f>
        <v>129649</v>
      </c>
      <c r="E12" s="39" t="str">
        <f t="array" ref="E12">IFERROR(INDEX('الدور الثاني'!$F$3:$F$500,SMALL(IF('الدور الثاني'!$G$3:$W$500=$F$1,ROW($A$3:$A$439)-ROW($A$3)+1),ROWS($C$4:E12))),"")</f>
        <v>القلعة</v>
      </c>
    </row>
    <row r="13" spans="2:6">
      <c r="B13" s="27">
        <v>10</v>
      </c>
      <c r="C13" s="39" t="str">
        <f t="array" ref="C13">IFERROR(INDEX('الدور الثاني'!$C$3:$C$500,SMALL(IF('الدور الثاني'!$G$3:$W$500=$F$1,ROW($A$3:$A$439)-ROW($A$3)+1),ROWS($C$4:C13))),"")</f>
        <v>طالب 15</v>
      </c>
      <c r="D13" s="39">
        <f t="array" ref="D13">IFERROR(INDEX('الدور الثاني'!$E$3:$E$500,SMALL(IF('الدور الثاني'!$G$3:$W$500=$F$1,ROW($A$3:$A$439)-ROW($A$3)+1),ROWS($C$4:D13))),"")</f>
        <v>129652</v>
      </c>
      <c r="E13" s="39" t="str">
        <f t="array" ref="E13">IFERROR(INDEX('الدور الثاني'!$F$3:$F$500,SMALL(IF('الدور الثاني'!$G$3:$W$500=$F$1,ROW($A$3:$A$439)-ROW($A$3)+1),ROWS($C$4:E13))),"")</f>
        <v>القلعة</v>
      </c>
    </row>
    <row r="14" spans="2:6">
      <c r="C14"/>
    </row>
    <row r="15" spans="2:6" ht="30">
      <c r="B15" s="72" t="s">
        <v>9</v>
      </c>
      <c r="C15" s="72"/>
      <c r="D15" s="72"/>
      <c r="E15" s="72"/>
    </row>
    <row r="16" spans="2:6" ht="10.5" customHeight="1" thickBot="1"/>
    <row r="17" spans="2:5" thickBot="1">
      <c r="B17" s="66" t="s">
        <v>0</v>
      </c>
      <c r="C17" s="66" t="s">
        <v>1</v>
      </c>
      <c r="D17" s="68" t="s">
        <v>2</v>
      </c>
      <c r="E17" s="67" t="s">
        <v>3</v>
      </c>
    </row>
    <row r="18" spans="2:5">
      <c r="B18" s="26">
        <v>1</v>
      </c>
      <c r="C18" s="39" t="str">
        <f t="array" ref="C18">IFERROR(INDEX('الدور الثاني'!$C$3:$C$500,SMALL(IF('الدور الثاني'!$G$3:$W$500=$F$1,ROW($A$3:$A$439)-ROW($A$3)+1),ROWS($C$4:C14))),"")</f>
        <v>طالب 16</v>
      </c>
      <c r="D18" s="39">
        <f t="array" ref="D18">IFERROR(INDEX('الدور الثاني'!$E$3:$E$500,SMALL(IF('الدور الثاني'!$G$3:$W$500=$F$1,ROW($A$3:$A$439)-ROW($A$3)+1),ROWS($C$4:D14))),"")</f>
        <v>129843</v>
      </c>
      <c r="E18" s="39" t="str">
        <f t="array" ref="E18">IFERROR(INDEX('الدور الثاني'!$F$3:$F$500,SMALL(IF('الدور الثاني'!$G$3:$W$500=$F$1,ROW($A$3:$A$439)-ROW($A$3)+1),ROWS($C$4:E14))),"")</f>
        <v>القلعة</v>
      </c>
    </row>
    <row r="19" spans="2:5">
      <c r="B19" s="27">
        <v>2</v>
      </c>
      <c r="C19" s="39" t="str">
        <f t="array" ref="C19">IFERROR(INDEX('الدور الثاني'!$C$3:$C$500,SMALL(IF('الدور الثاني'!$G$3:$W$500=$F$1,ROW($A$3:$A$439)-ROW($A$3)+1),ROWS($C$4:C15))),"")</f>
        <v>طالب 17</v>
      </c>
      <c r="D19" s="39">
        <f t="array" ref="D19">IFERROR(INDEX('الدور الثاني'!$E$3:$E$500,SMALL(IF('الدور الثاني'!$G$3:$W$500=$F$1,ROW($A$3:$A$439)-ROW($A$3)+1),ROWS($C$4:D15))),"")</f>
        <v>130171</v>
      </c>
      <c r="E19" s="39" t="str">
        <f t="array" ref="E19">IFERROR(INDEX('الدور الثاني'!$F$3:$F$500,SMALL(IF('الدور الثاني'!$G$3:$W$500=$F$1,ROW($A$3:$A$439)-ROW($A$3)+1),ROWS($C$4:E15))),"")</f>
        <v>القلعة</v>
      </c>
    </row>
    <row r="20" spans="2:5">
      <c r="B20" s="27">
        <v>3</v>
      </c>
      <c r="C20" s="39" t="str">
        <f t="array" ref="C20">IFERROR(INDEX('الدور الثاني'!$C$3:$C$500,SMALL(IF('الدور الثاني'!$G$3:$W$500=$F$1,ROW($A$3:$A$439)-ROW($A$3)+1),ROWS($C$4:C16))),"")</f>
        <v>طالب 18</v>
      </c>
      <c r="D20" s="39">
        <f t="array" ref="D20">IFERROR(INDEX('الدور الثاني'!$E$3:$E$500,SMALL(IF('الدور الثاني'!$G$3:$W$500=$F$1,ROW($A$3:$A$439)-ROW($A$3)+1),ROWS($C$4:D16))),"")</f>
        <v>129849</v>
      </c>
      <c r="E20" s="39" t="str">
        <f t="array" ref="E20">IFERROR(INDEX('الدور الثاني'!$F$3:$F$500,SMALL(IF('الدور الثاني'!$G$3:$W$500=$F$1,ROW($A$3:$A$439)-ROW($A$3)+1),ROWS($C$4:E16))),"")</f>
        <v>القلعة</v>
      </c>
    </row>
    <row r="21" spans="2:5">
      <c r="B21" s="27">
        <v>4</v>
      </c>
      <c r="C21" s="39" t="str">
        <f t="array" ref="C21">IFERROR(INDEX('الدور الثاني'!$C$3:$C$500,SMALL(IF('الدور الثاني'!$G$3:$W$500=$F$1,ROW($A$3:$A$439)-ROW($A$3)+1),ROWS($C$4:C17))),"")</f>
        <v>طالب 20</v>
      </c>
      <c r="D21" s="39">
        <f t="array" ref="D21">IFERROR(INDEX('الدور الثاني'!$E$3:$E$500,SMALL(IF('الدور الثاني'!$G$3:$W$500=$F$1,ROW($A$3:$A$439)-ROW($A$3)+1),ROWS($C$4:D17))),"")</f>
        <v>129856</v>
      </c>
      <c r="E21" s="39" t="str">
        <f t="array" ref="E21">IFERROR(INDEX('الدور الثاني'!$F$3:$F$500,SMALL(IF('الدور الثاني'!$G$3:$W$500=$F$1,ROW($A$3:$A$439)-ROW($A$3)+1),ROWS($C$4:E17))),"")</f>
        <v>القلعة</v>
      </c>
    </row>
    <row r="22" spans="2:5">
      <c r="B22" s="27">
        <v>5</v>
      </c>
      <c r="C22" s="39" t="str">
        <f t="array" ref="C22">IFERROR(INDEX('الدور الثاني'!$C$3:$C$500,SMALL(IF('الدور الثاني'!$G$3:$W$500=$F$1,ROW($A$3:$A$439)-ROW($A$3)+1),ROWS($C$4:C18))),"")</f>
        <v>طالب 21</v>
      </c>
      <c r="D22" s="39">
        <f t="array" ref="D22">IFERROR(INDEX('الدور الثاني'!$E$3:$E$500,SMALL(IF('الدور الثاني'!$G$3:$W$500=$F$1,ROW($A$3:$A$439)-ROW($A$3)+1),ROWS($C$4:D18))),"")</f>
        <v>129860</v>
      </c>
      <c r="E22" s="39" t="str">
        <f t="array" ref="E22">IFERROR(INDEX('الدور الثاني'!$F$3:$F$500,SMALL(IF('الدور الثاني'!$G$3:$W$500=$F$1,ROW($A$3:$A$439)-ROW($A$3)+1),ROWS($C$4:E18))),"")</f>
        <v>القلعة</v>
      </c>
    </row>
    <row r="23" spans="2:5">
      <c r="B23" s="27">
        <v>6</v>
      </c>
      <c r="C23" s="39" t="str">
        <f t="array" ref="C23">IFERROR(INDEX('الدور الثاني'!$C$3:$C$500,SMALL(IF('الدور الثاني'!$G$3:$W$500=$F$1,ROW($A$3:$A$439)-ROW($A$3)+1),ROWS($C$4:C19))),"")</f>
        <v>طالب 23</v>
      </c>
      <c r="D23" s="39">
        <f t="array" ref="D23">IFERROR(INDEX('الدور الثاني'!$E$3:$E$500,SMALL(IF('الدور الثاني'!$G$3:$W$500=$F$1,ROW($A$3:$A$439)-ROW($A$3)+1),ROWS($C$4:D19))),"")</f>
        <v>129865</v>
      </c>
      <c r="E23" s="39" t="str">
        <f t="array" ref="E23">IFERROR(INDEX('الدور الثاني'!$F$3:$F$500,SMALL(IF('الدور الثاني'!$G$3:$W$500=$F$1,ROW($A$3:$A$439)-ROW($A$3)+1),ROWS($C$4:E19))),"")</f>
        <v>القلعة</v>
      </c>
    </row>
    <row r="24" spans="2:5">
      <c r="B24" s="27">
        <v>7</v>
      </c>
      <c r="C24" s="39" t="str">
        <f t="array" ref="C24">IFERROR(INDEX('الدور الثاني'!$C$3:$C$500,SMALL(IF('الدور الثاني'!$G$3:$W$500=$F$1,ROW($A$3:$A$439)-ROW($A$3)+1),ROWS($C$4:C20))),"")</f>
        <v>طالب 24</v>
      </c>
      <c r="D24" s="39">
        <f t="array" ref="D24">IFERROR(INDEX('الدور الثاني'!$E$3:$E$500,SMALL(IF('الدور الثاني'!$G$3:$W$500=$F$1,ROW($A$3:$A$439)-ROW($A$3)+1),ROWS($C$4:D20))),"")</f>
        <v>129661</v>
      </c>
      <c r="E24" s="39" t="str">
        <f t="array" ref="E24">IFERROR(INDEX('الدور الثاني'!$F$3:$F$500,SMALL(IF('الدور الثاني'!$G$3:$W$500=$F$1,ROW($A$3:$A$439)-ROW($A$3)+1),ROWS($C$4:E20))),"")</f>
        <v>القلعة</v>
      </c>
    </row>
    <row r="25" spans="2:5" ht="27" thickBot="1">
      <c r="B25" s="27">
        <v>8</v>
      </c>
      <c r="C25" s="39" t="str">
        <f t="array" ref="C25">IFERROR(INDEX('الدور الثاني'!$C$3:$C$500,SMALL(IF('الدور الثاني'!$G$3:$W$500=$F$1,ROW($A$3:$A$439)-ROW($A$3)+1),ROWS($C$4:C21))),"")</f>
        <v>طالب 31</v>
      </c>
      <c r="D25" s="39">
        <f t="array" ref="D25">IFERROR(INDEX('الدور الثاني'!$E$3:$E$500,SMALL(IF('الدور الثاني'!$G$3:$W$500=$F$1,ROW($A$3:$A$439)-ROW($A$3)+1),ROWS($C$4:D21))),"")</f>
        <v>129886</v>
      </c>
      <c r="E25" s="39" t="str">
        <f t="array" ref="E25">IFERROR(INDEX('الدور الثاني'!$F$3:$F$500,SMALL(IF('الدور الثاني'!$G$3:$W$500=$F$1,ROW($A$3:$A$439)-ROW($A$3)+1),ROWS($C$4:E21))),"")</f>
        <v>القلعة</v>
      </c>
    </row>
    <row r="26" spans="2:5">
      <c r="B26" s="26">
        <v>9</v>
      </c>
      <c r="C26" s="39" t="str">
        <f t="array" ref="C26">IFERROR(INDEX('الدور الثاني'!$C$3:$C$500,SMALL(IF('الدور الثاني'!$G$3:$W$500=$F$1,ROW($A$3:$A$439)-ROW($A$3)+1),ROWS($C$4:C22))),"")</f>
        <v>طالب 32</v>
      </c>
      <c r="D26" s="39">
        <f t="array" ref="D26">IFERROR(INDEX('الدور الثاني'!$E$3:$E$500,SMALL(IF('الدور الثاني'!$G$3:$W$500=$F$1,ROW($A$3:$A$439)-ROW($A$3)+1),ROWS($C$4:D22))),"")</f>
        <v>130143</v>
      </c>
      <c r="E26" s="39" t="str">
        <f t="array" ref="E26">IFERROR(INDEX('الدور الثاني'!$F$3:$F$500,SMALL(IF('الدور الثاني'!$G$3:$W$500=$F$1,ROW($A$3:$A$439)-ROW($A$3)+1),ROWS($C$4:E22))),"")</f>
        <v>القلعة</v>
      </c>
    </row>
    <row r="27" spans="2:5">
      <c r="B27" s="27">
        <v>10</v>
      </c>
      <c r="C27" s="39" t="str">
        <f t="array" ref="C27">IFERROR(INDEX('الدور الثاني'!$C$3:$C$500,SMALL(IF('الدور الثاني'!$G$3:$W$500=$F$1,ROW($A$3:$A$439)-ROW($A$3)+1),ROWS($C$4:C23))),"")</f>
        <v>طالب 33</v>
      </c>
      <c r="D27" s="39">
        <f t="array" ref="D27">IFERROR(INDEX('الدور الثاني'!$E$3:$E$500,SMALL(IF('الدور الثاني'!$G$3:$W$500=$F$1,ROW($A$3:$A$439)-ROW($A$3)+1),ROWS($C$4:D23))),"")</f>
        <v>129994</v>
      </c>
      <c r="E27" s="39" t="str">
        <f t="array" ref="E27">IFERROR(INDEX('الدور الثاني'!$F$3:$F$500,SMALL(IF('الدور الثاني'!$G$3:$W$500=$F$1,ROW($A$3:$A$439)-ROW($A$3)+1),ROWS($C$4:E23))),"")</f>
        <v>القلعة</v>
      </c>
    </row>
    <row r="28" spans="2:5">
      <c r="C28"/>
    </row>
    <row r="29" spans="2:5" ht="30">
      <c r="B29" s="72" t="s">
        <v>10</v>
      </c>
      <c r="C29" s="72"/>
      <c r="D29" s="72"/>
      <c r="E29" s="72"/>
    </row>
    <row r="30" spans="2:5" ht="10.5" customHeight="1" thickBot="1"/>
    <row r="31" spans="2:5" thickBot="1">
      <c r="B31" s="66" t="s">
        <v>0</v>
      </c>
      <c r="C31" s="66" t="s">
        <v>1</v>
      </c>
      <c r="D31" s="68" t="s">
        <v>2</v>
      </c>
      <c r="E31" s="67" t="s">
        <v>3</v>
      </c>
    </row>
    <row r="32" spans="2:5">
      <c r="B32" s="26">
        <v>1</v>
      </c>
      <c r="C32" s="39" t="str">
        <f t="array" ref="C32">IFERROR(INDEX('الدور الثاني'!$C$3:$C$500,SMALL(IF('الدور الثاني'!$G$3:$W$500=$F$1,ROW($A$3:$A$439)-ROW($A$3)+1),ROWS($C$4:C24))),"")</f>
        <v>طالب 34</v>
      </c>
      <c r="D32" s="39">
        <f t="array" ref="D32">IFERROR(INDEX('الدور الثاني'!$E$3:$E$500,SMALL(IF('الدور الثاني'!$G$3:$W$500=$F$1,ROW($A$3:$A$439)-ROW($A$3)+1),ROWS($C$4:D24))),"")</f>
        <v>129887</v>
      </c>
      <c r="E32" s="39" t="str">
        <f t="array" ref="E32">IFERROR(INDEX('الدور الثاني'!$F$3:$F$500,SMALL(IF('الدور الثاني'!$G$3:$W$500=$F$1,ROW($A$3:$A$439)-ROW($A$3)+1),ROWS($C$4:E24))),"")</f>
        <v>القلعة</v>
      </c>
    </row>
    <row r="33" spans="2:5">
      <c r="B33" s="27">
        <v>2</v>
      </c>
      <c r="C33" s="39" t="str">
        <f t="array" ref="C33">IFERROR(INDEX('الدور الثاني'!$C$3:$C$500,SMALL(IF('الدور الثاني'!$G$3:$W$500=$F$1,ROW($A$3:$A$439)-ROW($A$3)+1),ROWS($C$4:C25))),"")</f>
        <v>طالب 35</v>
      </c>
      <c r="D33" s="39">
        <f t="array" ref="D33">IFERROR(INDEX('الدور الثاني'!$E$3:$E$500,SMALL(IF('الدور الثاني'!$G$3:$W$500=$F$1,ROW($A$3:$A$439)-ROW($A$3)+1),ROWS($C$4:D25))),"")</f>
        <v>130150</v>
      </c>
      <c r="E33" s="39" t="str">
        <f t="array" ref="E33">IFERROR(INDEX('الدور الثاني'!$F$3:$F$500,SMALL(IF('الدور الثاني'!$G$3:$W$500=$F$1,ROW($A$3:$A$439)-ROW($A$3)+1),ROWS($C$4:E25))),"")</f>
        <v>القلعة</v>
      </c>
    </row>
    <row r="34" spans="2:5">
      <c r="B34" s="27">
        <v>3</v>
      </c>
      <c r="C34" s="39" t="str">
        <f t="array" ref="C34">IFERROR(INDEX('الدور الثاني'!$C$3:$C$500,SMALL(IF('الدور الثاني'!$G$3:$W$500=$F$1,ROW($A$3:$A$439)-ROW($A$3)+1),ROWS($C$4:C26))),"")</f>
        <v>طالب 37</v>
      </c>
      <c r="D34" s="39">
        <f t="array" ref="D34">IFERROR(INDEX('الدور الثاني'!$E$3:$E$500,SMALL(IF('الدور الثاني'!$G$3:$W$500=$F$1,ROW($A$3:$A$439)-ROW($A$3)+1),ROWS($C$4:D26))),"")</f>
        <v>129674</v>
      </c>
      <c r="E34" s="39" t="str">
        <f t="array" ref="E34">IFERROR(INDEX('الدور الثاني'!$F$3:$F$500,SMALL(IF('الدور الثاني'!$G$3:$W$500=$F$1,ROW($A$3:$A$439)-ROW($A$3)+1),ROWS($C$4:E26))),"")</f>
        <v>القلعة</v>
      </c>
    </row>
    <row r="35" spans="2:5">
      <c r="B35" s="27">
        <v>4</v>
      </c>
      <c r="C35" s="39" t="str">
        <f t="array" ref="C35">IFERROR(INDEX('الدور الثاني'!$C$3:$C$500,SMALL(IF('الدور الثاني'!$G$3:$W$500=$F$1,ROW($A$3:$A$439)-ROW($A$3)+1),ROWS($C$4:C27))),"")</f>
        <v>طالب 38</v>
      </c>
      <c r="D35" s="39">
        <f t="array" ref="D35">IFERROR(INDEX('الدور الثاني'!$E$3:$E$500,SMALL(IF('الدور الثاني'!$G$3:$W$500=$F$1,ROW($A$3:$A$439)-ROW($A$3)+1),ROWS($C$4:D27))),"")</f>
        <v>129675</v>
      </c>
      <c r="E35" s="39" t="str">
        <f t="array" ref="E35">IFERROR(INDEX('الدور الثاني'!$F$3:$F$500,SMALL(IF('الدور الثاني'!$G$3:$W$500=$F$1,ROW($A$3:$A$439)-ROW($A$3)+1),ROWS($C$4:E27))),"")</f>
        <v>القلعة</v>
      </c>
    </row>
    <row r="36" spans="2:5">
      <c r="B36" s="27">
        <v>5</v>
      </c>
      <c r="C36" s="39" t="str">
        <f t="array" ref="C36">IFERROR(INDEX('الدور الثاني'!$C$3:$C$500,SMALL(IF('الدور الثاني'!$G$3:$W$500=$F$1,ROW($A$3:$A$439)-ROW($A$3)+1),ROWS($C$4:C28))),"")</f>
        <v>طالب 39</v>
      </c>
      <c r="D36" s="39">
        <f t="array" ref="D36">IFERROR(INDEX('الدور الثاني'!$E$3:$E$500,SMALL(IF('الدور الثاني'!$G$3:$W$500=$F$1,ROW($A$3:$A$439)-ROW($A$3)+1),ROWS($C$4:D28))),"")</f>
        <v>129890</v>
      </c>
      <c r="E36" s="39" t="str">
        <f t="array" ref="E36">IFERROR(INDEX('الدور الثاني'!$F$3:$F$500,SMALL(IF('الدور الثاني'!$G$3:$W$500=$F$1,ROW($A$3:$A$439)-ROW($A$3)+1),ROWS($C$4:E28))),"")</f>
        <v>القلعة</v>
      </c>
    </row>
    <row r="37" spans="2:5">
      <c r="B37" s="27">
        <v>6</v>
      </c>
      <c r="C37" s="39" t="str">
        <f t="array" ref="C37">IFERROR(INDEX('الدور الثاني'!$C$3:$C$500,SMALL(IF('الدور الثاني'!$G$3:$W$500=$F$1,ROW($A$3:$A$439)-ROW($A$3)+1),ROWS($C$4:C29))),"")</f>
        <v>طالب 40</v>
      </c>
      <c r="D37" s="39">
        <f t="array" ref="D37">IFERROR(INDEX('الدور الثاني'!$E$3:$E$500,SMALL(IF('الدور الثاني'!$G$3:$W$500=$F$1,ROW($A$3:$A$439)-ROW($A$3)+1),ROWS($C$4:D29))),"")</f>
        <v>129677</v>
      </c>
      <c r="E37" s="39" t="str">
        <f t="array" ref="E37">IFERROR(INDEX('الدور الثاني'!$F$3:$F$500,SMALL(IF('الدور الثاني'!$G$3:$W$500=$F$1,ROW($A$3:$A$439)-ROW($A$3)+1),ROWS($C$4:E29))),"")</f>
        <v>القلعة</v>
      </c>
    </row>
    <row r="38" spans="2:5">
      <c r="B38" s="27">
        <v>7</v>
      </c>
      <c r="C38" s="39" t="str">
        <f t="array" ref="C38">IFERROR(INDEX('الدور الثاني'!$C$3:$C$500,SMALL(IF('الدور الثاني'!$G$3:$W$500=$F$1,ROW($A$3:$A$439)-ROW($A$3)+1),ROWS($C$4:C30))),"")</f>
        <v>طالب 41</v>
      </c>
      <c r="D38" s="39">
        <f t="array" ref="D38">IFERROR(INDEX('الدور الثاني'!$E$3:$E$500,SMALL(IF('الدور الثاني'!$G$3:$W$500=$F$1,ROW($A$3:$A$439)-ROW($A$3)+1),ROWS($C$4:D30))),"")</f>
        <v>129983</v>
      </c>
      <c r="E38" s="39" t="str">
        <f t="array" ref="E38">IFERROR(INDEX('الدور الثاني'!$F$3:$F$500,SMALL(IF('الدور الثاني'!$G$3:$W$500=$F$1,ROW($A$3:$A$439)-ROW($A$3)+1),ROWS($C$4:E30))),"")</f>
        <v>القلعة</v>
      </c>
    </row>
    <row r="39" spans="2:5" ht="27" thickBot="1">
      <c r="B39" s="27">
        <v>8</v>
      </c>
      <c r="C39" s="39" t="str">
        <f t="array" ref="C39">IFERROR(INDEX('الدور الثاني'!$C$3:$C$500,SMALL(IF('الدور الثاني'!$G$3:$W$500=$F$1,ROW($A$3:$A$439)-ROW($A$3)+1),ROWS($C$4:C31))),"")</f>
        <v>طالب 42</v>
      </c>
      <c r="D39" s="39">
        <f t="array" ref="D39">IFERROR(INDEX('الدور الثاني'!$E$3:$E$500,SMALL(IF('الدور الثاني'!$G$3:$W$500=$F$1,ROW($A$3:$A$439)-ROW($A$3)+1),ROWS($C$4:D31))),"")</f>
        <v>130017</v>
      </c>
      <c r="E39" s="39" t="str">
        <f t="array" ref="E39">IFERROR(INDEX('الدور الثاني'!$F$3:$F$500,SMALL(IF('الدور الثاني'!$G$3:$W$500=$F$1,ROW($A$3:$A$439)-ROW($A$3)+1),ROWS($C$4:E31))),"")</f>
        <v>القلعة</v>
      </c>
    </row>
    <row r="40" spans="2:5">
      <c r="B40" s="26">
        <v>9</v>
      </c>
      <c r="C40" s="39" t="str">
        <f t="array" ref="C40">IFERROR(INDEX('الدور الثاني'!$C$3:$C$500,SMALL(IF('الدور الثاني'!$G$3:$W$500=$F$1,ROW($A$3:$A$439)-ROW($A$3)+1),ROWS($C$4:C32))),"")</f>
        <v>طالب 43</v>
      </c>
      <c r="D40" s="39">
        <f t="array" ref="D40">IFERROR(INDEX('الدور الثاني'!$E$3:$E$500,SMALL(IF('الدور الثاني'!$G$3:$W$500=$F$1,ROW($A$3:$A$439)-ROW($A$3)+1),ROWS($C$4:D32))),"")</f>
        <v>129683</v>
      </c>
      <c r="E40" s="39" t="str">
        <f t="array" ref="E40">IFERROR(INDEX('الدور الثاني'!$F$3:$F$500,SMALL(IF('الدور الثاني'!$G$3:$W$500=$F$1,ROW($A$3:$A$439)-ROW($A$3)+1),ROWS($C$4:E32))),"")</f>
        <v>القلعة</v>
      </c>
    </row>
    <row r="41" spans="2:5">
      <c r="B41" s="27">
        <v>10</v>
      </c>
      <c r="C41" s="39" t="str">
        <f t="array" ref="C41">IFERROR(INDEX('الدور الثاني'!$C$3:$C$500,SMALL(IF('الدور الثاني'!$G$3:$W$500=$F$1,ROW($A$3:$A$439)-ROW($A$3)+1),ROWS($C$4:C33))),"")</f>
        <v>طالب 44</v>
      </c>
      <c r="D41" s="39">
        <f t="array" ref="D41">IFERROR(INDEX('الدور الثاني'!$E$3:$E$500,SMALL(IF('الدور الثاني'!$G$3:$W$500=$F$1,ROW($A$3:$A$439)-ROW($A$3)+1),ROWS($C$4:D33))),"")</f>
        <v>129684</v>
      </c>
      <c r="E41" s="39" t="str">
        <f t="array" ref="E41">IFERROR(INDEX('الدور الثاني'!$F$3:$F$500,SMALL(IF('الدور الثاني'!$G$3:$W$500=$F$1,ROW($A$3:$A$439)-ROW($A$3)+1),ROWS($C$4:E33))),"")</f>
        <v>القلعة</v>
      </c>
    </row>
    <row r="42" spans="2:5">
      <c r="C42"/>
    </row>
    <row r="43" spans="2:5" ht="30">
      <c r="B43" s="72" t="s">
        <v>11</v>
      </c>
      <c r="C43" s="72"/>
      <c r="D43" s="72"/>
      <c r="E43" s="72"/>
    </row>
    <row r="44" spans="2:5" ht="10.5" customHeight="1" thickBot="1"/>
    <row r="45" spans="2:5" thickBot="1">
      <c r="B45" s="66" t="s">
        <v>0</v>
      </c>
      <c r="C45" s="66" t="s">
        <v>1</v>
      </c>
      <c r="D45" s="68" t="s">
        <v>2</v>
      </c>
      <c r="E45" s="67" t="s">
        <v>3</v>
      </c>
    </row>
    <row r="46" spans="2:5" ht="27" thickBot="1">
      <c r="B46" s="26">
        <v>1</v>
      </c>
      <c r="C46" s="64" t="str">
        <f t="array" ref="C46">IFERROR(INDEX('الدور الثاني'!$C$3:$C$500,SMALL(IF('الدور الثاني'!$G$3:$W$500=$F$1,ROW($A$3:$A$439)-ROW($A$3)+1),ROWS($C$4:C34))),"")</f>
        <v>طالب 45</v>
      </c>
      <c r="D46" s="64">
        <f t="array" ref="D46">IFERROR(INDEX('الدور الثاني'!$E$3:$E$500,SMALL(IF('الدور الثاني'!$G$3:$W$500=$F$1,ROW($A$3:$A$439)-ROW($A$3)+1),ROWS($C$4:D34))),"")</f>
        <v>129689</v>
      </c>
      <c r="E46" s="64" t="str">
        <f t="array" ref="E46">IFERROR(INDEX('الدور الثاني'!$F$3:$F$500,SMALL(IF('الدور الثاني'!$G$3:$W$500=$F$1,ROW($A$3:$A$439)-ROW($A$3)+1),ROWS($C$4:E34))),"")</f>
        <v>القلعة</v>
      </c>
    </row>
    <row r="47" spans="2:5" ht="27" thickBot="1">
      <c r="B47" s="27">
        <v>2</v>
      </c>
      <c r="C47" s="64" t="str">
        <f t="array" ref="C47">IFERROR(INDEX('الدور الثاني'!$C$3:$C$500,SMALL(IF('الدور الثاني'!$G$3:$W$500=$F$1,ROW($A$3:$A$439)-ROW($A$3)+1),ROWS($C$4:C35))),"")</f>
        <v>طالب 46</v>
      </c>
      <c r="D47" s="64">
        <f t="array" ref="D47">IFERROR(INDEX('الدور الثاني'!$E$3:$E$500,SMALL(IF('الدور الثاني'!$G$3:$W$500=$F$1,ROW($A$3:$A$439)-ROW($A$3)+1),ROWS($C$4:D35))),"")</f>
        <v>129691</v>
      </c>
      <c r="E47" s="64" t="str">
        <f t="array" ref="E47">IFERROR(INDEX('الدور الثاني'!$F$3:$F$500,SMALL(IF('الدور الثاني'!$G$3:$W$500=$F$1,ROW($A$3:$A$439)-ROW($A$3)+1),ROWS($C$4:E35))),"")</f>
        <v>القلعة</v>
      </c>
    </row>
    <row r="48" spans="2:5" ht="27" thickBot="1">
      <c r="B48" s="27">
        <v>3</v>
      </c>
      <c r="C48" s="64" t="str">
        <f t="array" ref="C48">IFERROR(INDEX('الدور الثاني'!$C$3:$C$500,SMALL(IF('الدور الثاني'!$G$3:$W$500=$F$1,ROW($A$3:$A$439)-ROW($A$3)+1),ROWS($C$4:C36))),"")</f>
        <v>طالب 53</v>
      </c>
      <c r="D48" s="64">
        <f t="array" ref="D48">IFERROR(INDEX('الدور الثاني'!$E$3:$E$500,SMALL(IF('الدور الثاني'!$G$3:$W$500=$F$1,ROW($A$3:$A$439)-ROW($A$3)+1),ROWS($C$4:D36))),"")</f>
        <v>129708</v>
      </c>
      <c r="E48" s="64" t="str">
        <f t="array" ref="E48">IFERROR(INDEX('الدور الثاني'!$F$3:$F$500,SMALL(IF('الدور الثاني'!$G$3:$W$500=$F$1,ROW($A$3:$A$439)-ROW($A$3)+1),ROWS($C$4:E36))),"")</f>
        <v>القلعة</v>
      </c>
    </row>
    <row r="49" spans="2:5" ht="27" thickBot="1">
      <c r="B49" s="27">
        <v>4</v>
      </c>
      <c r="C49" s="64" t="str">
        <f t="array" ref="C49">IFERROR(INDEX('الدور الثاني'!$C$3:$C$500,SMALL(IF('الدور الثاني'!$G$3:$W$500=$F$1,ROW($A$3:$A$439)-ROW($A$3)+1),ROWS($C$4:C37))),"")</f>
        <v>طالب 54</v>
      </c>
      <c r="D49" s="64">
        <f t="array" ref="D49">IFERROR(INDEX('الدور الثاني'!$E$3:$E$500,SMALL(IF('الدور الثاني'!$G$3:$W$500=$F$1,ROW($A$3:$A$439)-ROW($A$3)+1),ROWS($C$4:D37))),"")</f>
        <v>129709</v>
      </c>
      <c r="E49" s="64" t="str">
        <f t="array" ref="E49">IFERROR(INDEX('الدور الثاني'!$F$3:$F$500,SMALL(IF('الدور الثاني'!$G$3:$W$500=$F$1,ROW($A$3:$A$439)-ROW($A$3)+1),ROWS($C$4:E37))),"")</f>
        <v>القلعة</v>
      </c>
    </row>
    <row r="50" spans="2:5" ht="27" thickBot="1">
      <c r="B50" s="27">
        <v>5</v>
      </c>
      <c r="C50" s="64" t="str">
        <f t="array" ref="C50">IFERROR(INDEX('الدور الثاني'!$C$3:$C$500,SMALL(IF('الدور الثاني'!$G$3:$W$500=$F$1,ROW($A$3:$A$439)-ROW($A$3)+1),ROWS($C$4:C38))),"")</f>
        <v>طالب 55</v>
      </c>
      <c r="D50" s="64">
        <f t="array" ref="D50">IFERROR(INDEX('الدور الثاني'!$E$3:$E$500,SMALL(IF('الدور الثاني'!$G$3:$W$500=$F$1,ROW($A$3:$A$439)-ROW($A$3)+1),ROWS($C$4:D38))),"")</f>
        <v>129713</v>
      </c>
      <c r="E50" s="64" t="str">
        <f t="array" ref="E50">IFERROR(INDEX('الدور الثاني'!$F$3:$F$500,SMALL(IF('الدور الثاني'!$G$3:$W$500=$F$1,ROW($A$3:$A$439)-ROW($A$3)+1),ROWS($C$4:E38))),"")</f>
        <v>القلعة</v>
      </c>
    </row>
    <row r="51" spans="2:5" ht="27" thickBot="1">
      <c r="B51" s="27">
        <v>6</v>
      </c>
      <c r="C51" s="64" t="str">
        <f t="array" ref="C51">IFERROR(INDEX('الدور الثاني'!$C$3:$C$500,SMALL(IF('الدور الثاني'!$G$3:$W$500=$F$1,ROW($A$3:$A$439)-ROW($A$3)+1),ROWS($C$4:C39))),"")</f>
        <v>طالب 57</v>
      </c>
      <c r="D51" s="64">
        <f t="array" ref="D51">IFERROR(INDEX('الدور الثاني'!$E$3:$E$500,SMALL(IF('الدور الثاني'!$G$3:$W$500=$F$1,ROW($A$3:$A$439)-ROW($A$3)+1),ROWS($C$4:D39))),"")</f>
        <v>129716</v>
      </c>
      <c r="E51" s="64" t="str">
        <f t="array" ref="E51">IFERROR(INDEX('الدور الثاني'!$F$3:$F$500,SMALL(IF('الدور الثاني'!$G$3:$W$500=$F$1,ROW($A$3:$A$439)-ROW($A$3)+1),ROWS($C$4:E39))),"")</f>
        <v>القلعة</v>
      </c>
    </row>
    <row r="52" spans="2:5" ht="27" thickBot="1">
      <c r="B52" s="27">
        <v>7</v>
      </c>
      <c r="C52" s="64" t="str">
        <f t="array" ref="C52">IFERROR(INDEX('الدور الثاني'!$C$3:$C$500,SMALL(IF('الدور الثاني'!$G$3:$W$500=$F$1,ROW($A$3:$A$439)-ROW($A$3)+1),ROWS($C$4:C40))),"")</f>
        <v>طالب 58</v>
      </c>
      <c r="D52" s="64">
        <f t="array" ref="D52">IFERROR(INDEX('الدور الثاني'!$E$3:$E$500,SMALL(IF('الدور الثاني'!$G$3:$W$500=$F$1,ROW($A$3:$A$439)-ROW($A$3)+1),ROWS($C$4:D40))),"")</f>
        <v>129720</v>
      </c>
      <c r="E52" s="64" t="str">
        <f t="array" ref="E52">IFERROR(INDEX('الدور الثاني'!$F$3:$F$500,SMALL(IF('الدور الثاني'!$G$3:$W$500=$F$1,ROW($A$3:$A$439)-ROW($A$3)+1),ROWS($C$4:E40))),"")</f>
        <v>القلعة</v>
      </c>
    </row>
    <row r="53" spans="2:5" ht="27" thickBot="1">
      <c r="B53" s="27">
        <v>8</v>
      </c>
      <c r="C53" s="64" t="str">
        <f t="array" ref="C53">IFERROR(INDEX('الدور الثاني'!$C$3:$C$500,SMALL(IF('الدور الثاني'!$G$3:$W$500=$F$1,ROW($A$3:$A$439)-ROW($A$3)+1),ROWS($C$4:C41))),"")</f>
        <v>طالب 59</v>
      </c>
      <c r="D53" s="64">
        <f t="array" ref="D53">IFERROR(INDEX('الدور الثاني'!$E$3:$E$500,SMALL(IF('الدور الثاني'!$G$3:$W$500=$F$1,ROW($A$3:$A$439)-ROW($A$3)+1),ROWS($C$4:D41))),"")</f>
        <v>129721</v>
      </c>
      <c r="E53" s="64" t="str">
        <f t="array" ref="E53">IFERROR(INDEX('الدور الثاني'!$F$3:$F$500,SMALL(IF('الدور الثاني'!$G$3:$W$500=$F$1,ROW($A$3:$A$439)-ROW($A$3)+1),ROWS($C$4:E41))),"")</f>
        <v>القلعة</v>
      </c>
    </row>
    <row r="54" spans="2:5" ht="27" thickBot="1">
      <c r="B54" s="26">
        <v>9</v>
      </c>
      <c r="C54" s="64" t="str">
        <f t="array" ref="C54">IFERROR(INDEX('الدور الثاني'!$C$3:$C$500,SMALL(IF('الدور الثاني'!$G$3:$W$500=$F$1,ROW($A$3:$A$439)-ROW($A$3)+1),ROWS($C$4:C42))),"")</f>
        <v>طالب 61</v>
      </c>
      <c r="D54" s="64">
        <f t="array" ref="D54">IFERROR(INDEX('الدور الثاني'!$E$3:$E$500,SMALL(IF('الدور الثاني'!$G$3:$W$500=$F$1,ROW($A$3:$A$439)-ROW($A$3)+1),ROWS($C$4:D42))),"")</f>
        <v>129723</v>
      </c>
      <c r="E54" s="64" t="str">
        <f t="array" ref="E54">IFERROR(INDEX('الدور الثاني'!$F$3:$F$500,SMALL(IF('الدور الثاني'!$G$3:$W$500=$F$1,ROW($A$3:$A$439)-ROW($A$3)+1),ROWS($C$4:E42))),"")</f>
        <v>القلعة</v>
      </c>
    </row>
    <row r="55" spans="2:5">
      <c r="B55" s="27">
        <v>10</v>
      </c>
      <c r="C55" s="64" t="str">
        <f t="array" ref="C55">IFERROR(INDEX('الدور الثاني'!$C$3:$C$500,SMALL(IF('الدور الثاني'!$G$3:$W$500=$F$1,ROW($A$3:$A$439)-ROW($A$3)+1),ROWS($C$4:C43))),"")</f>
        <v>طالب 62</v>
      </c>
      <c r="D55" s="64">
        <f t="array" ref="D55">IFERROR(INDEX('الدور الثاني'!$E$3:$E$500,SMALL(IF('الدور الثاني'!$G$3:$W$500=$F$1,ROW($A$3:$A$439)-ROW($A$3)+1),ROWS($C$4:D43))),"")</f>
        <v>129899</v>
      </c>
      <c r="E55" s="64" t="str">
        <f t="array" ref="E55">IFERROR(INDEX('الدور الثاني'!$F$3:$F$500,SMALL(IF('الدور الثاني'!$G$3:$W$500=$F$1,ROW($A$3:$A$439)-ROW($A$3)+1),ROWS($C$4:E43))),"")</f>
        <v>القلعة</v>
      </c>
    </row>
    <row r="56" spans="2:5">
      <c r="C56"/>
    </row>
    <row r="57" spans="2:5" ht="30">
      <c r="B57" s="72" t="s">
        <v>12</v>
      </c>
      <c r="C57" s="72"/>
      <c r="D57" s="72"/>
      <c r="E57" s="72"/>
    </row>
    <row r="58" spans="2:5" ht="10.5" customHeight="1" thickBot="1"/>
    <row r="59" spans="2:5" thickBot="1">
      <c r="B59" s="66" t="s">
        <v>0</v>
      </c>
      <c r="C59" s="66" t="s">
        <v>1</v>
      </c>
      <c r="D59" s="68" t="s">
        <v>2</v>
      </c>
      <c r="E59" s="67" t="s">
        <v>3</v>
      </c>
    </row>
    <row r="60" spans="2:5" ht="27" thickBot="1">
      <c r="B60" s="26">
        <v>1</v>
      </c>
      <c r="C60" s="64" t="str">
        <f t="array" ref="C60">IFERROR(INDEX('الدور الثاني'!$C$3:$C$500,SMALL(IF('الدور الثاني'!$G$3:$W$500=$F$1,ROW($A$3:$A$439)-ROW($A$3)+1),ROWS($C$4:C44))),"")</f>
        <v>طالب 64</v>
      </c>
      <c r="D60" s="64">
        <f t="array" ref="D60">IFERROR(INDEX('الدور الثاني'!$E$3:$E$500,SMALL(IF('الدور الثاني'!$G$3:$W$500=$F$1,ROW($A$3:$A$439)-ROW($A$3)+1),ROWS($C$4:D44))),"")</f>
        <v>129908</v>
      </c>
      <c r="E60" s="64" t="str">
        <f t="array" ref="E60">IFERROR(INDEX('الدور الثاني'!$F$3:$F$500,SMALL(IF('الدور الثاني'!$G$3:$W$500=$F$1,ROW($A$3:$A$439)-ROW($A$3)+1),ROWS($C$4:E44))),"")</f>
        <v>القلعة</v>
      </c>
    </row>
    <row r="61" spans="2:5" ht="27" thickBot="1">
      <c r="B61" s="27">
        <v>2</v>
      </c>
      <c r="C61" s="64" t="str">
        <f t="array" ref="C61">IFERROR(INDEX('الدور الثاني'!$C$3:$C$500,SMALL(IF('الدور الثاني'!$G$3:$W$500=$F$1,ROW($A$3:$A$439)-ROW($A$3)+1),ROWS($C$4:C45))),"")</f>
        <v>طالب 65</v>
      </c>
      <c r="D61" s="64">
        <f t="array" ref="D61">IFERROR(INDEX('الدور الثاني'!$E$3:$E$500,SMALL(IF('الدور الثاني'!$G$3:$W$500=$F$1,ROW($A$3:$A$439)-ROW($A$3)+1),ROWS($C$4:D45))),"")</f>
        <v>129734</v>
      </c>
      <c r="E61" s="64" t="str">
        <f t="array" ref="E61">IFERROR(INDEX('الدور الثاني'!$F$3:$F$500,SMALL(IF('الدور الثاني'!$G$3:$W$500=$F$1,ROW($A$3:$A$439)-ROW($A$3)+1),ROWS($C$4:E45))),"")</f>
        <v>القلعة</v>
      </c>
    </row>
    <row r="62" spans="2:5" ht="27" thickBot="1">
      <c r="B62" s="27">
        <v>3</v>
      </c>
      <c r="C62" s="64" t="str">
        <f t="array" ref="C62">IFERROR(INDEX('الدور الثاني'!$C$3:$C$500,SMALL(IF('الدور الثاني'!$G$3:$W$500=$F$1,ROW($A$3:$A$439)-ROW($A$3)+1),ROWS($C$4:C46))),"")</f>
        <v>طالب 67</v>
      </c>
      <c r="D62" s="64">
        <f t="array" ref="D62">IFERROR(INDEX('الدور الثاني'!$E$3:$E$500,SMALL(IF('الدور الثاني'!$G$3:$W$500=$F$1,ROW($A$3:$A$439)-ROW($A$3)+1),ROWS($C$4:D46))),"")</f>
        <v>129749</v>
      </c>
      <c r="E62" s="64" t="str">
        <f t="array" ref="E62">IFERROR(INDEX('الدور الثاني'!$F$3:$F$500,SMALL(IF('الدور الثاني'!$G$3:$W$500=$F$1,ROW($A$3:$A$439)-ROW($A$3)+1),ROWS($C$4:E46))),"")</f>
        <v>القلعة</v>
      </c>
    </row>
    <row r="63" spans="2:5" ht="27" thickBot="1">
      <c r="B63" s="27">
        <v>4</v>
      </c>
      <c r="C63" s="64" t="str">
        <f t="array" ref="C63">IFERROR(INDEX('الدور الثاني'!$C$3:$C$500,SMALL(IF('الدور الثاني'!$G$3:$W$500=$F$1,ROW($A$3:$A$439)-ROW($A$3)+1),ROWS($C$4:C47))),"")</f>
        <v>طالب 68</v>
      </c>
      <c r="D63" s="64">
        <f t="array" ref="D63">IFERROR(INDEX('الدور الثاني'!$E$3:$E$500,SMALL(IF('الدور الثاني'!$G$3:$W$500=$F$1,ROW($A$3:$A$439)-ROW($A$3)+1),ROWS($C$4:D47))),"")</f>
        <v>129752</v>
      </c>
      <c r="E63" s="64" t="str">
        <f t="array" ref="E63">IFERROR(INDEX('الدور الثاني'!$F$3:$F$500,SMALL(IF('الدور الثاني'!$G$3:$W$500=$F$1,ROW($A$3:$A$439)-ROW($A$3)+1),ROWS($C$4:E47))),"")</f>
        <v>القلعة</v>
      </c>
    </row>
    <row r="64" spans="2:5" ht="27" thickBot="1">
      <c r="B64" s="27">
        <v>5</v>
      </c>
      <c r="C64" s="64" t="str">
        <f t="array" ref="C64">IFERROR(INDEX('الدور الثاني'!$C$3:$C$500,SMALL(IF('الدور الثاني'!$G$3:$W$500=$F$1,ROW($A$3:$A$439)-ROW($A$3)+1),ROWS($C$4:C48))),"")</f>
        <v>طالب 70</v>
      </c>
      <c r="D64" s="64">
        <f t="array" ref="D64">IFERROR(INDEX('الدور الثاني'!$E$3:$E$500,SMALL(IF('الدور الثاني'!$G$3:$W$500=$F$1,ROW($A$3:$A$439)-ROW($A$3)+1),ROWS($C$4:D48))),"")</f>
        <v>129754</v>
      </c>
      <c r="E64" s="64" t="str">
        <f t="array" ref="E64">IFERROR(INDEX('الدور الثاني'!$F$3:$F$500,SMALL(IF('الدور الثاني'!$G$3:$W$500=$F$1,ROW($A$3:$A$439)-ROW($A$3)+1),ROWS($C$4:E48))),"")</f>
        <v>القلعة</v>
      </c>
    </row>
    <row r="65" spans="2:5" ht="27" thickBot="1">
      <c r="B65" s="27">
        <v>6</v>
      </c>
      <c r="C65" s="64" t="str">
        <f t="array" ref="C65">IFERROR(INDEX('الدور الثاني'!$C$3:$C$500,SMALL(IF('الدور الثاني'!$G$3:$W$500=$F$1,ROW($A$3:$A$439)-ROW($A$3)+1),ROWS($C$4:C49))),"")</f>
        <v>طالب 71</v>
      </c>
      <c r="D65" s="64">
        <f t="array" ref="D65">IFERROR(INDEX('الدور الثاني'!$E$3:$E$500,SMALL(IF('الدور الثاني'!$G$3:$W$500=$F$1,ROW($A$3:$A$439)-ROW($A$3)+1),ROWS($C$4:D49))),"")</f>
        <v>129759</v>
      </c>
      <c r="E65" s="64" t="str">
        <f t="array" ref="E65">IFERROR(INDEX('الدور الثاني'!$F$3:$F$500,SMALL(IF('الدور الثاني'!$G$3:$W$500=$F$1,ROW($A$3:$A$439)-ROW($A$3)+1),ROWS($C$4:E49))),"")</f>
        <v>القلعة</v>
      </c>
    </row>
    <row r="66" spans="2:5" ht="27" thickBot="1">
      <c r="B66" s="27">
        <v>7</v>
      </c>
      <c r="C66" s="64" t="str">
        <f t="array" ref="C66">IFERROR(INDEX('الدور الثاني'!$C$3:$C$500,SMALL(IF('الدور الثاني'!$G$3:$W$500=$F$1,ROW($A$3:$A$439)-ROW($A$3)+1),ROWS($C$4:C50))),"")</f>
        <v>طالب 73</v>
      </c>
      <c r="D66" s="64">
        <f t="array" ref="D66">IFERROR(INDEX('الدور الثاني'!$E$3:$E$500,SMALL(IF('الدور الثاني'!$G$3:$W$500=$F$1,ROW($A$3:$A$439)-ROW($A$3)+1),ROWS($C$4:D50))),"")</f>
        <v>129760</v>
      </c>
      <c r="E66" s="64" t="str">
        <f t="array" ref="E66">IFERROR(INDEX('الدور الثاني'!$F$3:$F$500,SMALL(IF('الدور الثاني'!$G$3:$W$500=$F$1,ROW($A$3:$A$439)-ROW($A$3)+1),ROWS($C$4:E50))),"")</f>
        <v>القلعة</v>
      </c>
    </row>
    <row r="67" spans="2:5" ht="27" thickBot="1">
      <c r="B67" s="27">
        <v>8</v>
      </c>
      <c r="C67" s="64" t="str">
        <f t="array" ref="C67">IFERROR(INDEX('الدور الثاني'!$C$3:$C$500,SMALL(IF('الدور الثاني'!$G$3:$W$500=$F$1,ROW($A$3:$A$439)-ROW($A$3)+1),ROWS($C$4:C51))),"")</f>
        <v>طالب 75</v>
      </c>
      <c r="D67" s="64">
        <f t="array" ref="D67">IFERROR(INDEX('الدور الثاني'!$E$3:$E$500,SMALL(IF('الدور الثاني'!$G$3:$W$500=$F$1,ROW($A$3:$A$439)-ROW($A$3)+1),ROWS($C$4:D51))),"")</f>
        <v>129764</v>
      </c>
      <c r="E67" s="64" t="str">
        <f t="array" ref="E67">IFERROR(INDEX('الدور الثاني'!$F$3:$F$500,SMALL(IF('الدور الثاني'!$G$3:$W$500=$F$1,ROW($A$3:$A$439)-ROW($A$3)+1),ROWS($C$4:E51))),"")</f>
        <v>القلعة</v>
      </c>
    </row>
    <row r="68" spans="2:5" ht="27" thickBot="1">
      <c r="B68" s="26">
        <v>9</v>
      </c>
      <c r="C68" s="64" t="str">
        <f t="array" ref="C68">IFERROR(INDEX('الدور الثاني'!$C$3:$C$500,SMALL(IF('الدور الثاني'!$G$3:$W$500=$F$1,ROW($A$3:$A$439)-ROW($A$3)+1),ROWS($C$4:C52))),"")</f>
        <v>طالب 76</v>
      </c>
      <c r="D68" s="64">
        <f t="array" ref="D68">IFERROR(INDEX('الدور الثاني'!$E$3:$E$500,SMALL(IF('الدور الثاني'!$G$3:$W$500=$F$1,ROW($A$3:$A$439)-ROW($A$3)+1),ROWS($C$4:D52))),"")</f>
        <v>129767</v>
      </c>
      <c r="E68" s="64" t="str">
        <f t="array" ref="E68">IFERROR(INDEX('الدور الثاني'!$F$3:$F$500,SMALL(IF('الدور الثاني'!$G$3:$W$500=$F$1,ROW($A$3:$A$439)-ROW($A$3)+1),ROWS($C$4:E52))),"")</f>
        <v>القلعة</v>
      </c>
    </row>
    <row r="69" spans="2:5">
      <c r="B69" s="27">
        <v>10</v>
      </c>
      <c r="C69" s="64" t="str">
        <f t="array" ref="C69">IFERROR(INDEX('الدور الثاني'!$C$3:$C$500,SMALL(IF('الدور الثاني'!$G$3:$W$500=$F$1,ROW($A$3:$A$439)-ROW($A$3)+1),ROWS($C$4:C53))),"")</f>
        <v>طالب 78</v>
      </c>
      <c r="D69" s="64">
        <f t="array" ref="D69">IFERROR(INDEX('الدور الثاني'!$E$3:$E$500,SMALL(IF('الدور الثاني'!$G$3:$W$500=$F$1,ROW($A$3:$A$439)-ROW($A$3)+1),ROWS($C$4:D53))),"")</f>
        <v>129771</v>
      </c>
      <c r="E69" s="64" t="str">
        <f t="array" ref="E69">IFERROR(INDEX('الدور الثاني'!$F$3:$F$500,SMALL(IF('الدور الثاني'!$G$3:$W$500=$F$1,ROW($A$3:$A$439)-ROW($A$3)+1),ROWS($C$4:E53))),"")</f>
        <v>القلعة</v>
      </c>
    </row>
    <row r="70" spans="2:5">
      <c r="C70"/>
    </row>
    <row r="71" spans="2:5" ht="30">
      <c r="B71" s="72" t="s">
        <v>13</v>
      </c>
      <c r="C71" s="72"/>
      <c r="D71" s="72"/>
      <c r="E71" s="72"/>
    </row>
    <row r="72" spans="2:5" ht="10.5" customHeight="1" thickBot="1"/>
    <row r="73" spans="2:5" thickBot="1">
      <c r="B73" s="66" t="s">
        <v>0</v>
      </c>
      <c r="C73" s="66" t="s">
        <v>1</v>
      </c>
      <c r="D73" s="68" t="s">
        <v>2</v>
      </c>
      <c r="E73" s="67" t="s">
        <v>3</v>
      </c>
    </row>
    <row r="74" spans="2:5" ht="27" thickBot="1">
      <c r="B74" s="26">
        <v>1</v>
      </c>
      <c r="C74" s="64" t="str">
        <f t="array" ref="C74">IFERROR(INDEX('الدور الثاني'!$C$3:$C$500,SMALL(IF('الدور الثاني'!$G$3:$W$500=$F$1,ROW($A$3:$A$439)-ROW($A$3)+1),ROWS($C$4:C54))),"")</f>
        <v>طالب 79</v>
      </c>
      <c r="D74" s="64">
        <f t="array" ref="D74">IFERROR(INDEX('الدور الثاني'!$E$3:$E$500,SMALL(IF('الدور الثاني'!$G$3:$W$500=$F$1,ROW($A$3:$A$439)-ROW($A$3)+1),ROWS($C$4:D54))),"")</f>
        <v>129774</v>
      </c>
      <c r="E74" s="64" t="str">
        <f t="array" ref="E74">IFERROR(INDEX('الدور الثاني'!$F$3:$F$500,SMALL(IF('الدور الثاني'!$G$3:$W$500=$F$1,ROW($A$3:$A$439)-ROW($A$3)+1),ROWS($C$4:E54))),"")</f>
        <v>القلعة</v>
      </c>
    </row>
    <row r="75" spans="2:5" ht="27" thickBot="1">
      <c r="B75" s="27">
        <v>2</v>
      </c>
      <c r="C75" s="64" t="str">
        <f t="array" ref="C75">IFERROR(INDEX('الدور الثاني'!$C$3:$C$500,SMALL(IF('الدور الثاني'!$G$3:$W$500=$F$1,ROW($A$3:$A$439)-ROW($A$3)+1),ROWS($C$4:C55))),"")</f>
        <v>طالب 83</v>
      </c>
      <c r="D75" s="64">
        <f t="array" ref="D75">IFERROR(INDEX('الدور الثاني'!$E$3:$E$500,SMALL(IF('الدور الثاني'!$G$3:$W$500=$F$1,ROW($A$3:$A$439)-ROW($A$3)+1),ROWS($C$4:D55))),"")</f>
        <v>129780</v>
      </c>
      <c r="E75" s="64" t="str">
        <f t="array" ref="E75">IFERROR(INDEX('الدور الثاني'!$F$3:$F$500,SMALL(IF('الدور الثاني'!$G$3:$W$500=$F$1,ROW($A$3:$A$439)-ROW($A$3)+1),ROWS($C$4:E55))),"")</f>
        <v>القلعة</v>
      </c>
    </row>
    <row r="76" spans="2:5" ht="27" thickBot="1">
      <c r="B76" s="27">
        <v>3</v>
      </c>
      <c r="C76" s="64" t="str">
        <f t="array" ref="C76">IFERROR(INDEX('الدور الثاني'!$C$3:$C$500,SMALL(IF('الدور الثاني'!$G$3:$W$500=$F$1,ROW($A$3:$A$439)-ROW($A$3)+1),ROWS($C$4:C56))),"")</f>
        <v>طالب 85</v>
      </c>
      <c r="D76" s="64">
        <f t="array" ref="D76">IFERROR(INDEX('الدور الثاني'!$E$3:$E$500,SMALL(IF('الدور الثاني'!$G$3:$W$500=$F$1,ROW($A$3:$A$439)-ROW($A$3)+1),ROWS($C$4:D56))),"")</f>
        <v>130106</v>
      </c>
      <c r="E76" s="64" t="str">
        <f t="array" ref="E76">IFERROR(INDEX('الدور الثاني'!$F$3:$F$500,SMALL(IF('الدور الثاني'!$G$3:$W$500=$F$1,ROW($A$3:$A$439)-ROW($A$3)+1),ROWS($C$4:E56))),"")</f>
        <v>القلعة</v>
      </c>
    </row>
    <row r="77" spans="2:5" ht="27" thickBot="1">
      <c r="B77" s="27">
        <v>4</v>
      </c>
      <c r="C77" s="64" t="str">
        <f t="array" ref="C77">IFERROR(INDEX('الدور الثاني'!$C$3:$C$500,SMALL(IF('الدور الثاني'!$G$3:$W$500=$F$1,ROW($A$3:$A$439)-ROW($A$3)+1),ROWS($C$4:C57))),"")</f>
        <v>طالب 86</v>
      </c>
      <c r="D77" s="64">
        <f t="array" ref="D77">IFERROR(INDEX('الدور الثاني'!$E$3:$E$500,SMALL(IF('الدور الثاني'!$G$3:$W$500=$F$1,ROW($A$3:$A$439)-ROW($A$3)+1),ROWS($C$4:D57))),"")</f>
        <v>129783</v>
      </c>
      <c r="E77" s="64" t="str">
        <f t="array" ref="E77">IFERROR(INDEX('الدور الثاني'!$F$3:$F$500,SMALL(IF('الدور الثاني'!$G$3:$W$500=$F$1,ROW($A$3:$A$439)-ROW($A$3)+1),ROWS($C$4:E57))),"")</f>
        <v>القلعة</v>
      </c>
    </row>
    <row r="78" spans="2:5" ht="27" thickBot="1">
      <c r="B78" s="27">
        <v>5</v>
      </c>
      <c r="C78" s="64" t="str">
        <f t="array" ref="C78">IFERROR(INDEX('الدور الثاني'!$C$3:$C$500,SMALL(IF('الدور الثاني'!$G$3:$W$500=$F$1,ROW($A$3:$A$439)-ROW($A$3)+1),ROWS($C$4:C58))),"")</f>
        <v>طالب 87</v>
      </c>
      <c r="D78" s="64">
        <f t="array" ref="D78">IFERROR(INDEX('الدور الثاني'!$E$3:$E$500,SMALL(IF('الدور الثاني'!$G$3:$W$500=$F$1,ROW($A$3:$A$439)-ROW($A$3)+1),ROWS($C$4:D58))),"")</f>
        <v>129910</v>
      </c>
      <c r="E78" s="64" t="str">
        <f t="array" ref="E78">IFERROR(INDEX('الدور الثاني'!$F$3:$F$500,SMALL(IF('الدور الثاني'!$G$3:$W$500=$F$1,ROW($A$3:$A$439)-ROW($A$3)+1),ROWS($C$4:E58))),"")</f>
        <v>القلعة</v>
      </c>
    </row>
    <row r="79" spans="2:5" ht="27" thickBot="1">
      <c r="B79" s="27">
        <v>6</v>
      </c>
      <c r="C79" s="64" t="str">
        <f t="array" ref="C79">IFERROR(INDEX('الدور الثاني'!$C$3:$C$500,SMALL(IF('الدور الثاني'!$G$3:$W$500=$F$1,ROW($A$3:$A$439)-ROW($A$3)+1),ROWS($C$4:C59))),"")</f>
        <v>طالب 88</v>
      </c>
      <c r="D79" s="64">
        <f t="array" ref="D79">IFERROR(INDEX('الدور الثاني'!$E$3:$E$500,SMALL(IF('الدور الثاني'!$G$3:$W$500=$F$1,ROW($A$3:$A$439)-ROW($A$3)+1),ROWS($C$4:D59))),"")</f>
        <v>129914</v>
      </c>
      <c r="E79" s="64" t="str">
        <f t="array" ref="E79">IFERROR(INDEX('الدور الثاني'!$F$3:$F$500,SMALL(IF('الدور الثاني'!$G$3:$W$500=$F$1,ROW($A$3:$A$439)-ROW($A$3)+1),ROWS($C$4:E59))),"")</f>
        <v>القلعة</v>
      </c>
    </row>
    <row r="80" spans="2:5" ht="27" thickBot="1">
      <c r="B80" s="27">
        <v>7</v>
      </c>
      <c r="C80" s="64" t="str">
        <f t="array" ref="C80">IFERROR(INDEX('الدور الثاني'!$C$3:$C$500,SMALL(IF('الدور الثاني'!$G$3:$W$500=$F$1,ROW($A$3:$A$439)-ROW($A$3)+1),ROWS($C$4:C60))),"")</f>
        <v>طالب 90</v>
      </c>
      <c r="D80" s="64">
        <f t="array" ref="D80">IFERROR(INDEX('الدور الثاني'!$E$3:$E$500,SMALL(IF('الدور الثاني'!$G$3:$W$500=$F$1,ROW($A$3:$A$439)-ROW($A$3)+1),ROWS($C$4:D60))),"")</f>
        <v>129785</v>
      </c>
      <c r="E80" s="64" t="str">
        <f t="array" ref="E80">IFERROR(INDEX('الدور الثاني'!$F$3:$F$500,SMALL(IF('الدور الثاني'!$G$3:$W$500=$F$1,ROW($A$3:$A$439)-ROW($A$3)+1),ROWS($C$4:E60))),"")</f>
        <v>القلعة</v>
      </c>
    </row>
    <row r="81" spans="2:5" ht="27" thickBot="1">
      <c r="B81" s="27">
        <v>8</v>
      </c>
      <c r="C81" s="64" t="str">
        <f t="array" ref="C81">IFERROR(INDEX('الدور الثاني'!$C$3:$C$500,SMALL(IF('الدور الثاني'!$G$3:$W$500=$F$1,ROW($A$3:$A$439)-ROW($A$3)+1),ROWS($C$4:C61))),"")</f>
        <v>طالب 93</v>
      </c>
      <c r="D81" s="64">
        <f t="array" ref="D81">IFERROR(INDEX('الدور الثاني'!$E$3:$E$500,SMALL(IF('الدور الثاني'!$G$3:$W$500=$F$1,ROW($A$3:$A$439)-ROW($A$3)+1),ROWS($C$4:D61))),"")</f>
        <v>129944</v>
      </c>
      <c r="E81" s="64" t="str">
        <f t="array" ref="E81">IFERROR(INDEX('الدور الثاني'!$F$3:$F$500,SMALL(IF('الدور الثاني'!$G$3:$W$500=$F$1,ROW($A$3:$A$439)-ROW($A$3)+1),ROWS($C$4:E61))),"")</f>
        <v>القلعة</v>
      </c>
    </row>
    <row r="82" spans="2:5" ht="27" thickBot="1">
      <c r="B82" s="26">
        <v>9</v>
      </c>
      <c r="C82" s="64" t="str">
        <f t="array" ref="C82">IFERROR(INDEX('الدور الثاني'!$C$3:$C$500,SMALL(IF('الدور الثاني'!$G$3:$W$500=$F$1,ROW($A$3:$A$439)-ROW($A$3)+1),ROWS($C$4:C62))),"")</f>
        <v>طالب 94</v>
      </c>
      <c r="D82" s="64">
        <f t="array" ref="D82">IFERROR(INDEX('الدور الثاني'!$E$3:$E$500,SMALL(IF('الدور الثاني'!$G$3:$W$500=$F$1,ROW($A$3:$A$439)-ROW($A$3)+1),ROWS($C$4:D62))),"")</f>
        <v>129950</v>
      </c>
      <c r="E82" s="64" t="str">
        <f t="array" ref="E82">IFERROR(INDEX('الدور الثاني'!$F$3:$F$500,SMALL(IF('الدور الثاني'!$G$3:$W$500=$F$1,ROW($A$3:$A$439)-ROW($A$3)+1),ROWS($C$4:E62))),"")</f>
        <v>القلعة</v>
      </c>
    </row>
    <row r="83" spans="2:5" ht="27" thickBot="1">
      <c r="B83" s="27">
        <v>10</v>
      </c>
      <c r="C83" s="64" t="str">
        <f t="array" ref="C83">IFERROR(INDEX('الدور الثاني'!$C$3:$C$500,SMALL(IF('الدور الثاني'!$G$3:$W$500=$F$1,ROW($A$3:$A$439)-ROW($A$3)+1),ROWS($C$4:C63))),"")</f>
        <v/>
      </c>
      <c r="D83" s="64" t="str">
        <f t="array" ref="D83">IFERROR(INDEX('الدور الثاني'!$E$3:$E$500,SMALL(IF('الدور الثاني'!$G$3:$W$500=$F$1,ROW($A$3:$A$439)-ROW($A$3)+1),ROWS($C$4:D63))),"")</f>
        <v/>
      </c>
      <c r="E83" s="64" t="str">
        <f t="array" ref="E83">IFERROR(INDEX('الدور الثاني'!$F$3:$F$500,SMALL(IF('الدور الثاني'!$G$3:$W$500=$F$1,ROW($A$3:$A$439)-ROW($A$3)+1),ROWS($C$4:E63))),"")</f>
        <v/>
      </c>
    </row>
    <row r="84" spans="2:5" ht="21" customHeight="1">
      <c r="B84" s="31"/>
      <c r="C84" s="14"/>
      <c r="D84" s="25"/>
      <c r="E84" s="15"/>
    </row>
    <row r="85" spans="2:5" ht="30">
      <c r="B85" s="72" t="s">
        <v>139</v>
      </c>
      <c r="C85" s="72"/>
      <c r="D85" s="72"/>
      <c r="E85" s="72"/>
    </row>
    <row r="86" spans="2:5" ht="10.5" customHeight="1" thickBot="1"/>
    <row r="87" spans="2:5" thickBot="1">
      <c r="B87" s="66" t="s">
        <v>0</v>
      </c>
      <c r="C87" s="66" t="s">
        <v>1</v>
      </c>
      <c r="D87" s="68" t="s">
        <v>2</v>
      </c>
      <c r="E87" s="67" t="s">
        <v>3</v>
      </c>
    </row>
    <row r="88" spans="2:5" ht="27" thickBot="1">
      <c r="B88" s="26">
        <v>1</v>
      </c>
      <c r="C88" s="64" t="str">
        <f t="array" ref="C88">IFERROR(INDEX('الدور الثاني'!$C$3:$C$500,SMALL(IF('الدور الثاني'!$G$3:$W$500=$F$1,ROW($A$3:$A$439)-ROW($A$3)+1),ROWS($C$4:C64))),"")</f>
        <v/>
      </c>
      <c r="D88" s="64" t="str">
        <f t="array" ref="D88">IFERROR(INDEX('الدور الثاني'!$E$3:$E$500,SMALL(IF('الدور الثاني'!$G$3:$W$500=$F$1,ROW($A$3:$A$439)-ROW($A$3)+1),ROWS($C$4:D64))),"")</f>
        <v/>
      </c>
      <c r="E88" s="64" t="str">
        <f t="array" ref="E88">IFERROR(INDEX('الدور الثاني'!$F$3:$F$500,SMALL(IF('الدور الثاني'!$G$3:$W$500=$F$1,ROW($A$3:$A$439)-ROW($A$3)+1),ROWS($C$4:E64))),"")</f>
        <v/>
      </c>
    </row>
    <row r="89" spans="2:5" ht="27" thickBot="1">
      <c r="B89" s="27">
        <v>2</v>
      </c>
      <c r="C89" s="64" t="str">
        <f t="array" ref="C89">IFERROR(INDEX('الدور الثاني'!$C$3:$C$500,SMALL(IF('الدور الثاني'!$G$3:$W$500=$F$1,ROW($A$3:$A$439)-ROW($A$3)+1),ROWS($C$4:C65))),"")</f>
        <v/>
      </c>
      <c r="D89" s="64" t="str">
        <f t="array" ref="D89">IFERROR(INDEX('الدور الثاني'!$E$3:$E$500,SMALL(IF('الدور الثاني'!$G$3:$W$500=$F$1,ROW($A$3:$A$439)-ROW($A$3)+1),ROWS($C$4:D65))),"")</f>
        <v/>
      </c>
      <c r="E89" s="64" t="str">
        <f t="array" ref="E89">IFERROR(INDEX('الدور الثاني'!$F$3:$F$500,SMALL(IF('الدور الثاني'!$G$3:$W$500=$F$1,ROW($A$3:$A$439)-ROW($A$3)+1),ROWS($C$4:E65))),"")</f>
        <v/>
      </c>
    </row>
    <row r="90" spans="2:5" ht="27" thickBot="1">
      <c r="B90" s="27">
        <v>3</v>
      </c>
      <c r="C90" s="64" t="str">
        <f t="array" ref="C90">IFERROR(INDEX('الدور الثاني'!$C$3:$C$500,SMALL(IF('الدور الثاني'!$G$3:$W$500=$F$1,ROW($A$3:$A$439)-ROW($A$3)+1),ROWS($C$4:C66))),"")</f>
        <v/>
      </c>
      <c r="D90" s="64" t="str">
        <f t="array" ref="D90">IFERROR(INDEX('الدور الثاني'!$E$3:$E$500,SMALL(IF('الدور الثاني'!$G$3:$W$500=$F$1,ROW($A$3:$A$439)-ROW($A$3)+1),ROWS($C$4:D66))),"")</f>
        <v/>
      </c>
      <c r="E90" s="64" t="str">
        <f t="array" ref="E90">IFERROR(INDEX('الدور الثاني'!$F$3:$F$500,SMALL(IF('الدور الثاني'!$G$3:$W$500=$F$1,ROW($A$3:$A$439)-ROW($A$3)+1),ROWS($C$4:E66))),"")</f>
        <v/>
      </c>
    </row>
    <row r="91" spans="2:5" ht="27" thickBot="1">
      <c r="B91" s="27">
        <v>4</v>
      </c>
      <c r="C91" s="64" t="str">
        <f t="array" ref="C91">IFERROR(INDEX('الدور الثاني'!$C$3:$C$500,SMALL(IF('الدور الثاني'!$G$3:$W$500=$F$1,ROW($A$3:$A$439)-ROW($A$3)+1),ROWS($C$4:C67))),"")</f>
        <v/>
      </c>
      <c r="D91" s="64" t="str">
        <f t="array" ref="D91">IFERROR(INDEX('الدور الثاني'!$E$3:$E$500,SMALL(IF('الدور الثاني'!$G$3:$W$500=$F$1,ROW($A$3:$A$439)-ROW($A$3)+1),ROWS($C$4:D67))),"")</f>
        <v/>
      </c>
      <c r="E91" s="64" t="str">
        <f t="array" ref="E91">IFERROR(INDEX('الدور الثاني'!$F$3:$F$500,SMALL(IF('الدور الثاني'!$G$3:$W$500=$F$1,ROW($A$3:$A$439)-ROW($A$3)+1),ROWS($C$4:E67))),"")</f>
        <v/>
      </c>
    </row>
    <row r="92" spans="2:5" ht="27" thickBot="1">
      <c r="B92" s="27">
        <v>5</v>
      </c>
      <c r="C92" s="64" t="str">
        <f t="array" ref="C92">IFERROR(INDEX('الدور الثاني'!$C$3:$C$500,SMALL(IF('الدور الثاني'!$G$3:$W$500=$F$1,ROW($A$3:$A$439)-ROW($A$3)+1),ROWS($C$4:C68))),"")</f>
        <v/>
      </c>
      <c r="D92" s="64" t="str">
        <f t="array" ref="D92">IFERROR(INDEX('الدور الثاني'!$E$3:$E$500,SMALL(IF('الدور الثاني'!$G$3:$W$500=$F$1,ROW($A$3:$A$439)-ROW($A$3)+1),ROWS($C$4:D68))),"")</f>
        <v/>
      </c>
      <c r="E92" s="64" t="str">
        <f t="array" ref="E92">IFERROR(INDEX('الدور الثاني'!$F$3:$F$500,SMALL(IF('الدور الثاني'!$G$3:$W$500=$F$1,ROW($A$3:$A$439)-ROW($A$3)+1),ROWS($C$4:E68))),"")</f>
        <v/>
      </c>
    </row>
    <row r="93" spans="2:5" ht="27" thickBot="1">
      <c r="B93" s="27">
        <v>6</v>
      </c>
      <c r="C93" s="64" t="str">
        <f t="array" ref="C93">IFERROR(INDEX('الدور الثاني'!$C$3:$C$500,SMALL(IF('الدور الثاني'!$G$3:$W$500=$F$1,ROW($A$3:$A$439)-ROW($A$3)+1),ROWS($C$4:C69))),"")</f>
        <v/>
      </c>
      <c r="D93" s="64" t="str">
        <f t="array" ref="D93">IFERROR(INDEX('الدور الثاني'!$E$3:$E$500,SMALL(IF('الدور الثاني'!$G$3:$W$500=$F$1,ROW($A$3:$A$439)-ROW($A$3)+1),ROWS($C$4:D69))),"")</f>
        <v/>
      </c>
      <c r="E93" s="64" t="str">
        <f t="array" ref="E93">IFERROR(INDEX('الدور الثاني'!$F$3:$F$500,SMALL(IF('الدور الثاني'!$G$3:$W$500=$F$1,ROW($A$3:$A$439)-ROW($A$3)+1),ROWS($C$4:E69))),"")</f>
        <v/>
      </c>
    </row>
    <row r="94" spans="2:5" ht="27" thickBot="1">
      <c r="B94" s="27">
        <v>7</v>
      </c>
      <c r="C94" s="64" t="str">
        <f t="array" ref="C94">IFERROR(INDEX('الدور الثاني'!$C$3:$C$500,SMALL(IF('الدور الثاني'!$G$3:$W$500=$F$1,ROW($A$3:$A$439)-ROW($A$3)+1),ROWS($C$4:C70))),"")</f>
        <v/>
      </c>
      <c r="D94" s="64" t="str">
        <f t="array" ref="D94">IFERROR(INDEX('الدور الثاني'!$E$3:$E$500,SMALL(IF('الدور الثاني'!$G$3:$W$500=$F$1,ROW($A$3:$A$439)-ROW($A$3)+1),ROWS($C$4:D70))),"")</f>
        <v/>
      </c>
      <c r="E94" s="64" t="str">
        <f t="array" ref="E94">IFERROR(INDEX('الدور الثاني'!$F$3:$F$500,SMALL(IF('الدور الثاني'!$G$3:$W$500=$F$1,ROW($A$3:$A$439)-ROW($A$3)+1),ROWS($C$4:E70))),"")</f>
        <v/>
      </c>
    </row>
    <row r="95" spans="2:5" ht="27" thickBot="1">
      <c r="B95" s="27">
        <v>8</v>
      </c>
      <c r="C95" s="64" t="str">
        <f t="array" ref="C95">IFERROR(INDEX('الدور الثاني'!$C$3:$C$500,SMALL(IF('الدور الثاني'!$G$3:$W$500=$F$1,ROW($A$3:$A$439)-ROW($A$3)+1),ROWS($C$4:C71))),"")</f>
        <v/>
      </c>
      <c r="D95" s="64" t="str">
        <f t="array" ref="D95">IFERROR(INDEX('الدور الثاني'!$E$3:$E$500,SMALL(IF('الدور الثاني'!$G$3:$W$500=$F$1,ROW($A$3:$A$439)-ROW($A$3)+1),ROWS($C$4:D71))),"")</f>
        <v/>
      </c>
      <c r="E95" s="64" t="str">
        <f t="array" ref="E95">IFERROR(INDEX('الدور الثاني'!$F$3:$F$500,SMALL(IF('الدور الثاني'!$G$3:$W$500=$F$1,ROW($A$3:$A$439)-ROW($A$3)+1),ROWS($C$4:E71))),"")</f>
        <v/>
      </c>
    </row>
    <row r="96" spans="2:5" ht="27" thickBot="1">
      <c r="B96" s="26">
        <v>9</v>
      </c>
      <c r="C96" s="64" t="str">
        <f t="array" ref="C96">IFERROR(INDEX('الدور الثاني'!$C$3:$C$500,SMALL(IF('الدور الثاني'!$G$3:$W$500=$F$1,ROW($A$3:$A$439)-ROW($A$3)+1),ROWS($C$4:C72))),"")</f>
        <v/>
      </c>
      <c r="D96" s="64" t="str">
        <f t="array" ref="D96">IFERROR(INDEX('الدور الثاني'!$E$3:$E$500,SMALL(IF('الدور الثاني'!$G$3:$W$500=$F$1,ROW($A$3:$A$439)-ROW($A$3)+1),ROWS($C$4:D72))),"")</f>
        <v/>
      </c>
      <c r="E96" s="64" t="str">
        <f t="array" ref="E96">IFERROR(INDEX('الدور الثاني'!$F$3:$F$500,SMALL(IF('الدور الثاني'!$G$3:$W$500=$F$1,ROW($A$3:$A$439)-ROW($A$3)+1),ROWS($C$4:E72))),"")</f>
        <v/>
      </c>
    </row>
    <row r="97" spans="2:5">
      <c r="B97" s="27">
        <v>10</v>
      </c>
      <c r="C97" s="64" t="str">
        <f t="array" ref="C97">IFERROR(INDEX('الدور الثاني'!$C$3:$C$500,SMALL(IF('الدور الثاني'!$G$3:$W$500=$F$1,ROW($A$3:$A$439)-ROW($A$3)+1),ROWS($C$4:C73))),"")</f>
        <v/>
      </c>
      <c r="D97" s="64" t="str">
        <f t="array" ref="D97">IFERROR(INDEX('الدور الثاني'!$E$3:$E$500,SMALL(IF('الدور الثاني'!$G$3:$W$500=$F$1,ROW($A$3:$A$439)-ROW($A$3)+1),ROWS($C$4:D73))),"")</f>
        <v/>
      </c>
      <c r="E97" s="64" t="str">
        <f t="array" ref="E97">IFERROR(INDEX('الدور الثاني'!$F$3:$F$500,SMALL(IF('الدور الثاني'!$G$3:$W$500=$F$1,ROW($A$3:$A$439)-ROW($A$3)+1),ROWS($C$4:E73))),"")</f>
        <v/>
      </c>
    </row>
    <row r="98" spans="2:5">
      <c r="B98" s="27"/>
      <c r="C98" s="11"/>
      <c r="D98" s="27"/>
      <c r="E98" s="9"/>
    </row>
    <row r="99" spans="2:5">
      <c r="B99" s="27"/>
      <c r="C99" s="11"/>
      <c r="D99" s="27"/>
      <c r="E99" s="9"/>
    </row>
    <row r="100" spans="2:5">
      <c r="B100" s="27"/>
      <c r="C100" s="11"/>
      <c r="D100" s="27"/>
      <c r="E100" s="9"/>
    </row>
    <row r="101" spans="2:5">
      <c r="B101" s="27"/>
      <c r="C101" s="11"/>
      <c r="D101" s="27"/>
      <c r="E101" s="9"/>
    </row>
    <row r="102" spans="2:5">
      <c r="B102" s="27"/>
      <c r="C102" s="11"/>
      <c r="D102" s="27"/>
      <c r="E102" s="9"/>
    </row>
    <row r="103" spans="2:5" ht="27" thickBot="1">
      <c r="B103" s="27"/>
      <c r="C103" s="11"/>
      <c r="D103" s="27"/>
      <c r="E103" s="9"/>
    </row>
    <row r="104" spans="2:5">
      <c r="B104" s="26"/>
      <c r="C104" s="11"/>
      <c r="D104" s="26"/>
      <c r="E104" s="9"/>
    </row>
    <row r="105" spans="2:5">
      <c r="B105" s="27"/>
      <c r="C105" s="11"/>
      <c r="D105" s="27"/>
      <c r="E105" s="9"/>
    </row>
    <row r="106" spans="2:5">
      <c r="B106" s="27"/>
      <c r="C106" s="11"/>
      <c r="D106" s="27"/>
      <c r="E106" s="9"/>
    </row>
    <row r="107" spans="2:5" ht="27" thickBot="1">
      <c r="B107" s="27"/>
      <c r="C107" s="11"/>
      <c r="D107" s="27"/>
      <c r="E107" s="20"/>
    </row>
    <row r="108" spans="2:5" ht="27" thickBot="1">
      <c r="B108" s="26"/>
      <c r="C108" s="18"/>
      <c r="D108" s="30"/>
      <c r="E108" s="19"/>
    </row>
    <row r="109" spans="2:5" ht="21" customHeight="1">
      <c r="B109" s="13"/>
      <c r="C109" s="14"/>
      <c r="D109" s="25"/>
      <c r="E109" s="15"/>
    </row>
    <row r="110" spans="2:5" ht="30">
      <c r="B110" s="71"/>
      <c r="C110" s="71"/>
      <c r="D110" s="71"/>
      <c r="E110" s="71"/>
    </row>
    <row r="111" spans="2:5" ht="10.5" customHeight="1" thickBot="1"/>
    <row r="112" spans="2:5" thickBot="1">
      <c r="B112" s="16"/>
      <c r="C112" s="16"/>
      <c r="D112" s="24"/>
      <c r="E112" s="17"/>
    </row>
    <row r="113" spans="2:5">
      <c r="B113" s="26"/>
      <c r="C113" s="11"/>
      <c r="D113" s="26"/>
      <c r="E113" s="9"/>
    </row>
    <row r="114" spans="2:5">
      <c r="B114" s="27"/>
      <c r="C114" s="11"/>
      <c r="D114" s="27"/>
      <c r="E114" s="9"/>
    </row>
    <row r="115" spans="2:5">
      <c r="B115" s="27"/>
      <c r="C115" s="11"/>
      <c r="D115" s="27"/>
      <c r="E115" s="9"/>
    </row>
    <row r="116" spans="2:5">
      <c r="B116" s="27"/>
      <c r="C116" s="11"/>
      <c r="D116" s="27"/>
      <c r="E116" s="9"/>
    </row>
    <row r="117" spans="2:5">
      <c r="B117" s="27"/>
      <c r="C117" s="11"/>
      <c r="D117" s="27"/>
      <c r="E117" s="9"/>
    </row>
    <row r="118" spans="2:5">
      <c r="B118" s="27"/>
      <c r="C118" s="11"/>
      <c r="D118" s="27"/>
      <c r="E118" s="9"/>
    </row>
    <row r="119" spans="2:5">
      <c r="B119" s="27"/>
      <c r="C119" s="11"/>
      <c r="D119" s="27"/>
      <c r="E119" s="9"/>
    </row>
    <row r="120" spans="2:5" ht="27" thickBot="1">
      <c r="B120" s="27"/>
      <c r="C120" s="11"/>
      <c r="D120" s="27"/>
      <c r="E120" s="9"/>
    </row>
    <row r="121" spans="2:5">
      <c r="B121" s="26"/>
      <c r="C121" s="11"/>
      <c r="D121" s="26"/>
      <c r="E121" s="9"/>
    </row>
    <row r="122" spans="2:5">
      <c r="B122" s="27"/>
      <c r="C122" s="11"/>
      <c r="D122" s="27"/>
      <c r="E122" s="9"/>
    </row>
    <row r="123" spans="2:5">
      <c r="B123" s="27"/>
      <c r="C123" s="11"/>
      <c r="D123" s="27"/>
      <c r="E123" s="9"/>
    </row>
    <row r="124" spans="2:5">
      <c r="B124" s="27"/>
      <c r="C124" s="11"/>
      <c r="D124" s="27"/>
      <c r="E124" s="9"/>
    </row>
    <row r="125" spans="2:5">
      <c r="B125" s="27"/>
      <c r="C125" s="11"/>
      <c r="D125" s="27"/>
      <c r="E125" s="9"/>
    </row>
    <row r="126" spans="2:5">
      <c r="B126" s="27"/>
      <c r="C126" s="11"/>
      <c r="D126" s="27"/>
      <c r="E126" s="9"/>
    </row>
    <row r="127" spans="2:5" ht="27" thickBot="1">
      <c r="B127" s="28"/>
      <c r="C127" s="12"/>
      <c r="D127" s="32"/>
      <c r="E127" s="10"/>
    </row>
    <row r="128" spans="2:5" ht="21" customHeight="1">
      <c r="B128" s="13"/>
      <c r="C128" s="14"/>
      <c r="D128" s="33"/>
      <c r="E128" s="15"/>
    </row>
    <row r="129" spans="2:5" ht="30">
      <c r="B129" s="71"/>
      <c r="C129" s="71"/>
      <c r="D129" s="71"/>
      <c r="E129" s="71"/>
    </row>
    <row r="130" spans="2:5" ht="10.5" customHeight="1" thickBot="1"/>
    <row r="131" spans="2:5" thickBot="1">
      <c r="B131" s="16"/>
      <c r="C131" s="16"/>
      <c r="D131" s="24"/>
      <c r="E131" s="17"/>
    </row>
    <row r="132" spans="2:5">
      <c r="B132" s="26"/>
      <c r="C132" s="11"/>
      <c r="D132" s="26"/>
      <c r="E132" s="9"/>
    </row>
    <row r="133" spans="2:5">
      <c r="B133" s="27"/>
      <c r="C133" s="11"/>
      <c r="D133" s="27"/>
      <c r="E133" s="9"/>
    </row>
    <row r="134" spans="2:5">
      <c r="B134" s="27"/>
      <c r="C134" s="11"/>
      <c r="D134" s="27"/>
      <c r="E134" s="9"/>
    </row>
    <row r="135" spans="2:5">
      <c r="B135" s="27"/>
      <c r="C135" s="11"/>
      <c r="D135" s="27"/>
      <c r="E135" s="9"/>
    </row>
    <row r="136" spans="2:5">
      <c r="B136" s="27"/>
      <c r="C136" s="11"/>
      <c r="D136" s="27"/>
      <c r="E136" s="9"/>
    </row>
    <row r="137" spans="2:5">
      <c r="B137" s="27"/>
      <c r="C137" s="11"/>
      <c r="D137" s="27"/>
      <c r="E137" s="9"/>
    </row>
    <row r="138" spans="2:5">
      <c r="B138" s="27"/>
      <c r="C138" s="11"/>
      <c r="D138" s="27"/>
      <c r="E138" s="9"/>
    </row>
    <row r="139" spans="2:5" ht="27" thickBot="1">
      <c r="B139" s="27"/>
      <c r="C139" s="11"/>
      <c r="D139" s="27"/>
      <c r="E139" s="9"/>
    </row>
    <row r="140" spans="2:5">
      <c r="B140" s="26"/>
      <c r="C140" s="11"/>
      <c r="D140" s="26"/>
      <c r="E140" s="9"/>
    </row>
    <row r="141" spans="2:5">
      <c r="B141" s="27"/>
      <c r="C141" s="11"/>
      <c r="D141" s="27"/>
      <c r="E141" s="9"/>
    </row>
    <row r="142" spans="2:5">
      <c r="B142" s="27"/>
      <c r="C142" s="11"/>
      <c r="D142" s="27"/>
      <c r="E142" s="9"/>
    </row>
    <row r="143" spans="2:5">
      <c r="B143" s="27"/>
      <c r="C143" s="11"/>
      <c r="D143" s="27"/>
      <c r="E143" s="9"/>
    </row>
    <row r="144" spans="2:5">
      <c r="B144" s="27"/>
      <c r="C144" s="11"/>
      <c r="D144" s="27"/>
      <c r="E144" s="9"/>
    </row>
    <row r="145" spans="2:5">
      <c r="B145" s="27"/>
      <c r="C145" s="11"/>
      <c r="D145" s="27"/>
      <c r="E145" s="9"/>
    </row>
    <row r="146" spans="2:5" ht="27" thickBot="1">
      <c r="B146" s="27"/>
      <c r="C146" s="11"/>
      <c r="D146" s="27"/>
      <c r="E146" s="9"/>
    </row>
    <row r="147" spans="2:5">
      <c r="B147" s="26"/>
      <c r="C147" s="11"/>
      <c r="D147" s="26"/>
      <c r="E147" s="9"/>
    </row>
    <row r="148" spans="2:5">
      <c r="B148" s="27"/>
      <c r="C148" s="11"/>
      <c r="D148" s="27"/>
      <c r="E148" s="9"/>
    </row>
    <row r="149" spans="2:5" ht="27" thickBot="1">
      <c r="B149" s="28"/>
      <c r="C149" s="12"/>
      <c r="D149" s="32"/>
      <c r="E149" s="10"/>
    </row>
    <row r="150" spans="2:5">
      <c r="C150"/>
      <c r="D150" s="34"/>
    </row>
    <row r="151" spans="2:5" ht="30">
      <c r="B151" s="71"/>
      <c r="C151" s="71"/>
      <c r="D151" s="71"/>
      <c r="E151" s="71"/>
    </row>
    <row r="152" spans="2:5" ht="10.5" customHeight="1" thickBot="1"/>
    <row r="153" spans="2:5" thickBot="1">
      <c r="B153" s="16"/>
      <c r="C153" s="16"/>
      <c r="D153" s="24"/>
      <c r="E153" s="17"/>
    </row>
    <row r="154" spans="2:5">
      <c r="B154" s="26"/>
      <c r="C154" s="11"/>
      <c r="D154" s="26"/>
      <c r="E154" s="9"/>
    </row>
    <row r="155" spans="2:5">
      <c r="B155" s="27"/>
      <c r="C155" s="11"/>
      <c r="D155" s="27"/>
      <c r="E155" s="9"/>
    </row>
    <row r="156" spans="2:5">
      <c r="B156" s="27"/>
      <c r="C156" s="11"/>
      <c r="D156" s="27"/>
      <c r="E156" s="9"/>
    </row>
    <row r="157" spans="2:5">
      <c r="B157" s="27"/>
      <c r="C157" s="11"/>
      <c r="D157" s="27"/>
      <c r="E157" s="9"/>
    </row>
    <row r="158" spans="2:5">
      <c r="B158" s="27"/>
      <c r="C158" s="11"/>
      <c r="D158" s="27"/>
      <c r="E158" s="9"/>
    </row>
    <row r="159" spans="2:5">
      <c r="B159" s="27"/>
      <c r="C159" s="11"/>
      <c r="D159" s="27"/>
      <c r="E159" s="9"/>
    </row>
    <row r="160" spans="2:5">
      <c r="B160" s="27"/>
      <c r="C160" s="11"/>
      <c r="D160" s="27"/>
      <c r="E160" s="9"/>
    </row>
    <row r="161" spans="2:5" ht="27" thickBot="1">
      <c r="B161" s="27"/>
      <c r="C161" s="11"/>
      <c r="D161" s="27"/>
      <c r="E161" s="9"/>
    </row>
    <row r="162" spans="2:5">
      <c r="B162" s="26"/>
      <c r="C162" s="11"/>
      <c r="D162" s="26"/>
      <c r="E162" s="9"/>
    </row>
    <row r="163" spans="2:5">
      <c r="B163" s="27"/>
      <c r="C163" s="11"/>
      <c r="D163" s="27"/>
      <c r="E163" s="9"/>
    </row>
    <row r="164" spans="2:5">
      <c r="B164" s="27"/>
      <c r="C164" s="11"/>
      <c r="D164" s="27"/>
      <c r="E164" s="9"/>
    </row>
    <row r="165" spans="2:5">
      <c r="B165" s="27"/>
      <c r="C165" s="11"/>
      <c r="D165" s="27"/>
      <c r="E165" s="9"/>
    </row>
    <row r="166" spans="2:5">
      <c r="B166" s="27"/>
      <c r="C166" s="11"/>
      <c r="D166" s="27"/>
      <c r="E166" s="9"/>
    </row>
    <row r="167" spans="2:5">
      <c r="B167" s="27"/>
      <c r="C167" s="11"/>
      <c r="D167" s="27"/>
      <c r="E167" s="9"/>
    </row>
    <row r="168" spans="2:5" ht="27" thickBot="1">
      <c r="B168" s="27"/>
      <c r="C168" s="11"/>
      <c r="D168" s="27"/>
      <c r="E168" s="9"/>
    </row>
    <row r="169" spans="2:5">
      <c r="B169" s="26"/>
      <c r="C169" s="11"/>
      <c r="D169" s="26"/>
      <c r="E169" s="9"/>
    </row>
    <row r="170" spans="2:5" ht="27" thickBot="1">
      <c r="B170" s="27"/>
      <c r="C170" s="12"/>
      <c r="D170" s="32"/>
      <c r="E170" s="10"/>
    </row>
    <row r="171" spans="2:5">
      <c r="C171"/>
      <c r="D171" s="34"/>
    </row>
    <row r="172" spans="2:5" ht="30">
      <c r="B172" s="71"/>
      <c r="C172" s="71"/>
      <c r="D172" s="71"/>
      <c r="E172" s="71"/>
    </row>
    <row r="173" spans="2:5" ht="10.5" customHeight="1" thickBot="1"/>
    <row r="174" spans="2:5" thickBot="1">
      <c r="B174" s="16"/>
      <c r="C174" s="16"/>
      <c r="D174" s="24"/>
      <c r="E174" s="17"/>
    </row>
    <row r="175" spans="2:5">
      <c r="B175" s="26"/>
      <c r="C175" s="11"/>
      <c r="D175" s="26"/>
      <c r="E175" s="9"/>
    </row>
    <row r="176" spans="2:5">
      <c r="B176" s="27"/>
      <c r="C176" s="11"/>
      <c r="D176" s="27"/>
      <c r="E176" s="9"/>
    </row>
    <row r="177" spans="2:5">
      <c r="B177" s="27"/>
      <c r="C177" s="11"/>
      <c r="D177" s="27"/>
      <c r="E177" s="9"/>
    </row>
    <row r="178" spans="2:5">
      <c r="B178" s="27"/>
      <c r="C178" s="11"/>
      <c r="D178" s="27"/>
      <c r="E178" s="9"/>
    </row>
    <row r="179" spans="2:5">
      <c r="B179" s="27"/>
      <c r="C179" s="11"/>
      <c r="D179" s="27"/>
      <c r="E179" s="9"/>
    </row>
    <row r="180" spans="2:5">
      <c r="B180" s="27"/>
      <c r="C180" s="11"/>
      <c r="D180" s="27"/>
      <c r="E180" s="9"/>
    </row>
    <row r="181" spans="2:5">
      <c r="B181" s="27"/>
      <c r="C181" s="11"/>
      <c r="D181" s="27"/>
      <c r="E181" s="9"/>
    </row>
    <row r="182" spans="2:5" ht="27" thickBot="1">
      <c r="B182" s="27"/>
      <c r="C182" s="11"/>
      <c r="D182" s="27"/>
      <c r="E182" s="9"/>
    </row>
    <row r="183" spans="2:5">
      <c r="B183" s="26"/>
      <c r="C183" s="11"/>
      <c r="D183" s="26"/>
      <c r="E183" s="9"/>
    </row>
    <row r="184" spans="2:5">
      <c r="B184" s="27"/>
      <c r="C184" s="11"/>
      <c r="D184" s="27"/>
      <c r="E184" s="9"/>
    </row>
    <row r="185" spans="2:5">
      <c r="B185" s="27"/>
      <c r="C185" s="11"/>
      <c r="D185" s="27"/>
      <c r="E185" s="9"/>
    </row>
    <row r="186" spans="2:5">
      <c r="B186" s="27"/>
      <c r="C186" s="11"/>
      <c r="D186" s="27"/>
      <c r="E186" s="9"/>
    </row>
    <row r="187" spans="2:5">
      <c r="B187" s="27"/>
      <c r="C187" s="11"/>
      <c r="D187" s="27"/>
      <c r="E187" s="9"/>
    </row>
    <row r="188" spans="2:5" ht="27" thickBot="1">
      <c r="B188" s="32"/>
      <c r="C188" s="12"/>
      <c r="D188" s="32"/>
      <c r="E188" s="10"/>
    </row>
    <row r="189" spans="2:5">
      <c r="B189" s="22"/>
      <c r="C189"/>
      <c r="D189" s="34"/>
    </row>
    <row r="190" spans="2:5" ht="30">
      <c r="B190" s="71"/>
      <c r="C190" s="71"/>
      <c r="D190" s="71"/>
      <c r="E190" s="71"/>
    </row>
    <row r="191" spans="2:5" ht="10.5" customHeight="1" thickBot="1"/>
    <row r="192" spans="2:5" thickBot="1">
      <c r="B192" s="16"/>
      <c r="C192" s="16"/>
      <c r="D192" s="24"/>
      <c r="E192" s="17"/>
    </row>
    <row r="193" spans="2:5">
      <c r="B193" s="26"/>
      <c r="C193" s="11"/>
      <c r="D193" s="26"/>
      <c r="E193" s="9"/>
    </row>
    <row r="194" spans="2:5">
      <c r="B194" s="27"/>
      <c r="C194" s="11"/>
      <c r="D194" s="27"/>
      <c r="E194" s="9"/>
    </row>
    <row r="195" spans="2:5">
      <c r="B195" s="27"/>
      <c r="C195" s="11"/>
      <c r="D195" s="27"/>
      <c r="E195" s="9"/>
    </row>
    <row r="196" spans="2:5">
      <c r="B196" s="27"/>
      <c r="C196" s="11"/>
      <c r="D196" s="27"/>
      <c r="E196" s="9"/>
    </row>
    <row r="197" spans="2:5">
      <c r="B197" s="27"/>
      <c r="C197" s="11"/>
      <c r="D197" s="27"/>
      <c r="E197" s="9"/>
    </row>
    <row r="198" spans="2:5">
      <c r="B198" s="27"/>
      <c r="C198" s="11"/>
      <c r="D198" s="27"/>
      <c r="E198" s="9"/>
    </row>
    <row r="199" spans="2:5">
      <c r="B199" s="27"/>
      <c r="C199" s="11"/>
      <c r="D199" s="27"/>
      <c r="E199" s="9"/>
    </row>
    <row r="200" spans="2:5" ht="27" thickBot="1">
      <c r="B200" s="27"/>
      <c r="C200" s="11"/>
      <c r="D200" s="27"/>
      <c r="E200" s="9"/>
    </row>
    <row r="201" spans="2:5">
      <c r="B201" s="26"/>
      <c r="C201" s="11"/>
      <c r="D201" s="26"/>
      <c r="E201" s="9"/>
    </row>
    <row r="202" spans="2:5">
      <c r="B202" s="27"/>
      <c r="C202" s="11"/>
      <c r="D202" s="27"/>
      <c r="E202" s="9"/>
    </row>
    <row r="203" spans="2:5">
      <c r="B203" s="27"/>
      <c r="C203" s="11"/>
      <c r="D203" s="27"/>
      <c r="E203" s="9"/>
    </row>
    <row r="204" spans="2:5">
      <c r="B204" s="27"/>
      <c r="C204" s="11"/>
      <c r="D204" s="27"/>
      <c r="E204" s="9"/>
    </row>
    <row r="205" spans="2:5">
      <c r="B205" s="27"/>
      <c r="C205" s="11"/>
      <c r="D205" s="27"/>
      <c r="E205" s="9"/>
    </row>
    <row r="206" spans="2:5" ht="27" thickBot="1">
      <c r="B206" s="27"/>
      <c r="C206" s="11"/>
      <c r="D206" s="27"/>
      <c r="E206" s="9"/>
    </row>
    <row r="207" spans="2:5">
      <c r="B207" s="26"/>
      <c r="C207" s="11"/>
      <c r="D207" s="26"/>
      <c r="E207" s="9"/>
    </row>
    <row r="208" spans="2:5">
      <c r="B208" s="27"/>
      <c r="C208" s="11"/>
      <c r="D208" s="27"/>
      <c r="E208" s="9"/>
    </row>
    <row r="209" spans="2:5">
      <c r="B209" s="27"/>
      <c r="C209" s="11"/>
      <c r="D209" s="27"/>
      <c r="E209" s="9"/>
    </row>
    <row r="210" spans="2:5" ht="27" thickBot="1">
      <c r="B210" s="32"/>
      <c r="C210" s="12"/>
      <c r="D210" s="32"/>
      <c r="E210" s="10"/>
    </row>
    <row r="211" spans="2:5">
      <c r="B211" s="22"/>
      <c r="C211"/>
      <c r="D211" s="34"/>
    </row>
    <row r="212" spans="2:5" ht="30">
      <c r="B212" s="71"/>
      <c r="C212" s="71"/>
      <c r="D212" s="71"/>
      <c r="E212" s="71"/>
    </row>
    <row r="213" spans="2:5" ht="10.5" customHeight="1" thickBot="1"/>
    <row r="214" spans="2:5" thickBot="1">
      <c r="B214" s="16"/>
      <c r="C214" s="16"/>
      <c r="D214" s="24"/>
      <c r="E214" s="17"/>
    </row>
    <row r="215" spans="2:5">
      <c r="B215" s="26"/>
      <c r="C215" s="11"/>
      <c r="D215" s="26"/>
      <c r="E215" s="9"/>
    </row>
    <row r="216" spans="2:5">
      <c r="B216" s="27"/>
      <c r="C216" s="11"/>
      <c r="D216" s="27"/>
      <c r="E216" s="9"/>
    </row>
    <row r="217" spans="2:5">
      <c r="B217" s="27"/>
      <c r="C217" s="11"/>
      <c r="D217" s="27"/>
      <c r="E217" s="9"/>
    </row>
    <row r="218" spans="2:5">
      <c r="B218" s="27"/>
      <c r="C218" s="11"/>
      <c r="D218" s="27"/>
      <c r="E218" s="9"/>
    </row>
    <row r="219" spans="2:5">
      <c r="B219" s="27"/>
      <c r="C219" s="11"/>
      <c r="D219" s="27"/>
      <c r="E219" s="9"/>
    </row>
    <row r="220" spans="2:5">
      <c r="B220" s="27"/>
      <c r="C220" s="11"/>
      <c r="D220" s="27"/>
      <c r="E220" s="9"/>
    </row>
    <row r="221" spans="2:5">
      <c r="B221" s="27"/>
      <c r="C221" s="11"/>
      <c r="D221" s="27"/>
      <c r="E221" s="9"/>
    </row>
    <row r="222" spans="2:5" ht="27" thickBot="1">
      <c r="B222" s="27"/>
      <c r="C222" s="11"/>
      <c r="D222" s="27"/>
      <c r="E222" s="9"/>
    </row>
    <row r="223" spans="2:5">
      <c r="B223" s="26"/>
      <c r="C223" s="11"/>
      <c r="D223" s="26"/>
      <c r="E223" s="9"/>
    </row>
    <row r="224" spans="2:5">
      <c r="B224" s="27"/>
      <c r="C224" s="11"/>
      <c r="D224" s="27"/>
      <c r="E224" s="9"/>
    </row>
    <row r="225" spans="2:5">
      <c r="B225" s="27"/>
      <c r="C225" s="11"/>
      <c r="D225" s="27"/>
      <c r="E225" s="9"/>
    </row>
    <row r="226" spans="2:5">
      <c r="B226" s="27"/>
      <c r="C226" s="11"/>
      <c r="D226" s="27"/>
      <c r="E226" s="9"/>
    </row>
    <row r="227" spans="2:5">
      <c r="B227" s="27"/>
      <c r="C227" s="11"/>
      <c r="D227" s="27"/>
      <c r="E227" s="9"/>
    </row>
    <row r="228" spans="2:5" ht="27" thickBot="1">
      <c r="B228" s="27"/>
      <c r="C228" s="11"/>
      <c r="D228" s="27"/>
      <c r="E228" s="9"/>
    </row>
    <row r="229" spans="2:5">
      <c r="B229" s="26"/>
      <c r="C229" s="11"/>
      <c r="D229" s="26"/>
      <c r="E229" s="9"/>
    </row>
    <row r="230" spans="2:5">
      <c r="B230" s="27"/>
      <c r="C230" s="11"/>
      <c r="D230" s="27"/>
      <c r="E230" s="9"/>
    </row>
    <row r="231" spans="2:5">
      <c r="B231" s="27"/>
      <c r="C231" s="11"/>
      <c r="D231" s="27"/>
      <c r="E231" s="9"/>
    </row>
    <row r="232" spans="2:5" ht="27" thickBot="1">
      <c r="B232" s="27"/>
      <c r="C232" s="11"/>
      <c r="D232" s="27"/>
      <c r="E232" s="9"/>
    </row>
    <row r="233" spans="2:5">
      <c r="B233" s="26"/>
      <c r="C233" s="11"/>
      <c r="D233" s="26"/>
      <c r="E233" s="9"/>
    </row>
    <row r="234" spans="2:5" ht="27" thickBot="1">
      <c r="B234" s="28"/>
      <c r="C234" s="12"/>
      <c r="D234" s="32"/>
      <c r="E234" s="10"/>
    </row>
    <row r="235" spans="2:5">
      <c r="C235"/>
      <c r="D235" s="34"/>
    </row>
    <row r="236" spans="2:5" ht="30">
      <c r="B236" s="71"/>
      <c r="C236" s="71"/>
      <c r="D236" s="71"/>
      <c r="E236" s="71"/>
    </row>
    <row r="237" spans="2:5" ht="10.5" customHeight="1" thickBot="1"/>
    <row r="238" spans="2:5" thickBot="1">
      <c r="B238" s="16"/>
      <c r="C238" s="16"/>
      <c r="D238" s="24"/>
      <c r="E238" s="17"/>
    </row>
    <row r="239" spans="2:5">
      <c r="B239" s="26"/>
      <c r="C239" s="11"/>
      <c r="D239" s="26"/>
      <c r="E239" s="9"/>
    </row>
    <row r="240" spans="2:5">
      <c r="B240" s="27"/>
      <c r="C240" s="11"/>
      <c r="D240" s="27"/>
      <c r="E240" s="9"/>
    </row>
    <row r="241" spans="2:5">
      <c r="B241" s="27"/>
      <c r="C241" s="11"/>
      <c r="D241" s="27"/>
      <c r="E241" s="9"/>
    </row>
    <row r="242" spans="2:5">
      <c r="B242" s="27"/>
      <c r="C242" s="11"/>
      <c r="D242" s="27"/>
      <c r="E242" s="9"/>
    </row>
    <row r="243" spans="2:5">
      <c r="B243" s="27"/>
      <c r="C243" s="11"/>
      <c r="D243" s="27"/>
      <c r="E243" s="9"/>
    </row>
    <row r="244" spans="2:5">
      <c r="B244" s="27"/>
      <c r="C244" s="11"/>
      <c r="D244" s="27"/>
      <c r="E244" s="9"/>
    </row>
    <row r="245" spans="2:5">
      <c r="B245" s="27"/>
      <c r="C245" s="11"/>
      <c r="D245" s="27"/>
      <c r="E245" s="9"/>
    </row>
    <row r="246" spans="2:5" ht="27" thickBot="1">
      <c r="B246" s="27"/>
      <c r="C246" s="11"/>
      <c r="D246" s="27"/>
      <c r="E246" s="9"/>
    </row>
    <row r="247" spans="2:5">
      <c r="B247" s="26"/>
      <c r="C247" s="11"/>
      <c r="D247" s="26"/>
      <c r="E247" s="9"/>
    </row>
    <row r="248" spans="2:5">
      <c r="B248" s="27"/>
      <c r="C248" s="11"/>
      <c r="D248" s="27"/>
      <c r="E248" s="9"/>
    </row>
    <row r="249" spans="2:5">
      <c r="B249" s="27"/>
      <c r="C249" s="11"/>
      <c r="D249" s="27"/>
      <c r="E249" s="9"/>
    </row>
    <row r="250" spans="2:5">
      <c r="B250" s="27"/>
      <c r="C250" s="11"/>
      <c r="D250" s="27"/>
      <c r="E250" s="9"/>
    </row>
    <row r="251" spans="2:5">
      <c r="B251" s="27"/>
      <c r="C251" s="11"/>
      <c r="D251" s="27"/>
      <c r="E251" s="9"/>
    </row>
    <row r="252" spans="2:5" ht="27" thickBot="1">
      <c r="B252" s="27"/>
      <c r="C252" s="11"/>
      <c r="D252" s="27"/>
      <c r="E252" s="9"/>
    </row>
    <row r="253" spans="2:5">
      <c r="B253" s="26"/>
      <c r="C253" s="11"/>
      <c r="D253" s="26"/>
      <c r="E253" s="9"/>
    </row>
    <row r="254" spans="2:5">
      <c r="B254" s="27"/>
      <c r="C254" s="11"/>
      <c r="D254" s="27"/>
      <c r="E254" s="9"/>
    </row>
    <row r="255" spans="2:5">
      <c r="B255" s="27"/>
      <c r="C255" s="11"/>
      <c r="D255" s="27"/>
      <c r="E255" s="9"/>
    </row>
    <row r="256" spans="2:5" ht="27" thickBot="1">
      <c r="B256" s="27"/>
      <c r="C256" s="11"/>
      <c r="D256" s="27"/>
      <c r="E256" s="9"/>
    </row>
    <row r="257" spans="2:5">
      <c r="B257" s="26"/>
      <c r="C257" s="11"/>
      <c r="D257" s="26"/>
      <c r="E257" s="9"/>
    </row>
    <row r="258" spans="2:5" ht="27" thickBot="1">
      <c r="B258" s="32"/>
      <c r="C258" s="12"/>
      <c r="D258" s="28"/>
      <c r="E258" s="10"/>
    </row>
    <row r="259" spans="2:5">
      <c r="B259" s="22"/>
      <c r="C259"/>
    </row>
    <row r="260" spans="2:5" ht="30">
      <c r="B260" s="71"/>
      <c r="C260" s="71"/>
      <c r="D260" s="71"/>
      <c r="E260" s="71"/>
    </row>
    <row r="261" spans="2:5" ht="10.5" customHeight="1" thickBot="1"/>
    <row r="262" spans="2:5" thickBot="1">
      <c r="B262" s="16"/>
      <c r="C262" s="16"/>
      <c r="D262" s="24"/>
      <c r="E262" s="17"/>
    </row>
    <row r="263" spans="2:5">
      <c r="B263" s="26"/>
      <c r="C263" s="11"/>
      <c r="D263" s="26"/>
      <c r="E263" s="9"/>
    </row>
    <row r="264" spans="2:5">
      <c r="B264" s="27"/>
      <c r="C264" s="11"/>
      <c r="D264" s="27"/>
      <c r="E264" s="9"/>
    </row>
    <row r="265" spans="2:5">
      <c r="B265" s="27"/>
      <c r="C265" s="11"/>
      <c r="D265" s="27"/>
      <c r="E265" s="9"/>
    </row>
    <row r="266" spans="2:5">
      <c r="B266" s="27"/>
      <c r="C266" s="11"/>
      <c r="D266" s="27"/>
      <c r="E266" s="9"/>
    </row>
    <row r="267" spans="2:5">
      <c r="B267" s="27"/>
      <c r="C267" s="11"/>
      <c r="D267" s="27"/>
      <c r="E267" s="9"/>
    </row>
    <row r="268" spans="2:5">
      <c r="B268" s="27"/>
      <c r="C268" s="11"/>
      <c r="D268" s="27"/>
      <c r="E268" s="9"/>
    </row>
    <row r="269" spans="2:5">
      <c r="B269" s="27"/>
      <c r="C269" s="11"/>
      <c r="D269" s="27"/>
      <c r="E269" s="9"/>
    </row>
    <row r="270" spans="2:5" ht="27" thickBot="1">
      <c r="B270" s="27"/>
      <c r="C270" s="11"/>
      <c r="D270" s="27"/>
      <c r="E270" s="9"/>
    </row>
    <row r="271" spans="2:5">
      <c r="B271" s="26"/>
      <c r="C271" s="11"/>
      <c r="D271" s="26"/>
      <c r="E271" s="9"/>
    </row>
    <row r="272" spans="2:5">
      <c r="B272" s="27"/>
      <c r="C272" s="11"/>
      <c r="D272" s="27"/>
      <c r="E272" s="9"/>
    </row>
    <row r="273" spans="2:5">
      <c r="B273" s="27"/>
      <c r="C273" s="11"/>
      <c r="D273" s="27"/>
      <c r="E273" s="9"/>
    </row>
    <row r="274" spans="2:5">
      <c r="B274" s="27"/>
      <c r="C274" s="11"/>
      <c r="D274" s="27"/>
      <c r="E274" s="9"/>
    </row>
    <row r="275" spans="2:5">
      <c r="B275" s="27"/>
      <c r="C275" s="11"/>
      <c r="D275" s="27"/>
      <c r="E275" s="9"/>
    </row>
    <row r="276" spans="2:5" ht="27" thickBot="1">
      <c r="B276" s="27"/>
      <c r="C276" s="11"/>
      <c r="D276" s="27"/>
      <c r="E276" s="9"/>
    </row>
    <row r="277" spans="2:5">
      <c r="B277" s="26"/>
      <c r="C277" s="11"/>
      <c r="D277" s="26"/>
      <c r="E277" s="9"/>
    </row>
    <row r="278" spans="2:5">
      <c r="B278" s="27"/>
      <c r="C278" s="11"/>
      <c r="D278" s="27"/>
      <c r="E278" s="9"/>
    </row>
    <row r="279" spans="2:5">
      <c r="B279" s="27"/>
      <c r="C279" s="11"/>
      <c r="D279" s="27"/>
      <c r="E279" s="9"/>
    </row>
    <row r="280" spans="2:5" ht="27" thickBot="1">
      <c r="B280" s="27"/>
      <c r="C280" s="11"/>
      <c r="D280" s="27"/>
      <c r="E280" s="9"/>
    </row>
    <row r="281" spans="2:5">
      <c r="B281" s="26"/>
      <c r="C281" s="11"/>
      <c r="D281" s="26"/>
      <c r="E281" s="9"/>
    </row>
    <row r="282" spans="2:5" ht="27" thickBot="1">
      <c r="B282" s="28"/>
      <c r="C282" s="12"/>
      <c r="D282" s="28"/>
      <c r="E282" s="10"/>
    </row>
    <row r="283" spans="2:5">
      <c r="C283"/>
    </row>
    <row r="284" spans="2:5" ht="30">
      <c r="B284" s="71"/>
      <c r="C284" s="71"/>
      <c r="D284" s="71"/>
      <c r="E284" s="71"/>
    </row>
    <row r="285" spans="2:5" ht="10.5" customHeight="1" thickBot="1"/>
    <row r="286" spans="2:5" thickBot="1">
      <c r="B286" s="16"/>
      <c r="C286" s="16"/>
      <c r="D286" s="24"/>
      <c r="E286" s="17"/>
    </row>
    <row r="287" spans="2:5">
      <c r="B287" s="26"/>
      <c r="C287" s="11"/>
      <c r="D287" s="26"/>
      <c r="E287" s="9"/>
    </row>
    <row r="288" spans="2:5">
      <c r="B288" s="27"/>
      <c r="C288" s="11"/>
      <c r="D288" s="27"/>
      <c r="E288" s="9"/>
    </row>
    <row r="289" spans="2:5">
      <c r="B289" s="27"/>
      <c r="C289" s="11"/>
      <c r="D289" s="27"/>
      <c r="E289" s="9"/>
    </row>
    <row r="290" spans="2:5">
      <c r="B290" s="27"/>
      <c r="C290" s="11"/>
      <c r="D290" s="27"/>
      <c r="E290" s="9"/>
    </row>
    <row r="291" spans="2:5">
      <c r="B291" s="27"/>
      <c r="C291" s="11"/>
      <c r="D291" s="27"/>
      <c r="E291" s="9"/>
    </row>
    <row r="292" spans="2:5">
      <c r="B292" s="27"/>
      <c r="C292" s="11"/>
      <c r="D292" s="27"/>
      <c r="E292" s="9"/>
    </row>
    <row r="293" spans="2:5">
      <c r="B293" s="27"/>
      <c r="C293" s="11"/>
      <c r="D293" s="27"/>
      <c r="E293" s="9"/>
    </row>
    <row r="294" spans="2:5" ht="27" thickBot="1">
      <c r="B294" s="27"/>
      <c r="C294" s="11"/>
      <c r="D294" s="27"/>
      <c r="E294" s="9"/>
    </row>
    <row r="295" spans="2:5">
      <c r="B295" s="26"/>
      <c r="C295" s="11"/>
      <c r="D295" s="26"/>
      <c r="E295" s="9"/>
    </row>
    <row r="296" spans="2:5">
      <c r="B296" s="27"/>
      <c r="C296" s="11"/>
      <c r="D296" s="27"/>
      <c r="E296" s="9"/>
    </row>
    <row r="297" spans="2:5">
      <c r="B297" s="27"/>
      <c r="C297" s="11"/>
      <c r="D297" s="27"/>
      <c r="E297" s="9"/>
    </row>
    <row r="298" spans="2:5">
      <c r="B298" s="27"/>
      <c r="C298" s="11"/>
      <c r="D298" s="27"/>
      <c r="E298" s="9"/>
    </row>
    <row r="299" spans="2:5">
      <c r="B299" s="27"/>
      <c r="C299" s="11"/>
      <c r="D299" s="27"/>
      <c r="E299" s="9"/>
    </row>
    <row r="300" spans="2:5" ht="27" thickBot="1">
      <c r="B300" s="27"/>
      <c r="C300" s="11"/>
      <c r="D300" s="27"/>
      <c r="E300" s="9"/>
    </row>
    <row r="301" spans="2:5">
      <c r="B301" s="26"/>
      <c r="C301" s="11"/>
      <c r="D301" s="26"/>
      <c r="E301" s="9"/>
    </row>
    <row r="302" spans="2:5">
      <c r="B302" s="27"/>
      <c r="C302" s="11"/>
      <c r="D302" s="27"/>
      <c r="E302" s="9"/>
    </row>
    <row r="303" spans="2:5">
      <c r="B303" s="27"/>
      <c r="C303" s="11"/>
      <c r="D303" s="27"/>
      <c r="E303" s="9"/>
    </row>
    <row r="304" spans="2:5" ht="27" thickBot="1">
      <c r="B304" s="27"/>
      <c r="C304" s="11"/>
      <c r="D304" s="27"/>
      <c r="E304" s="9"/>
    </row>
    <row r="305" spans="2:5">
      <c r="B305" s="26"/>
      <c r="C305" s="11"/>
      <c r="D305" s="26"/>
      <c r="E305" s="9"/>
    </row>
    <row r="306" spans="2:5" ht="27" thickBot="1">
      <c r="B306" s="28"/>
      <c r="C306" s="12"/>
      <c r="D306" s="32"/>
      <c r="E306" s="10"/>
    </row>
    <row r="307" spans="2:5">
      <c r="C307"/>
      <c r="D307" s="34"/>
    </row>
    <row r="308" spans="2:5" ht="30">
      <c r="B308" s="71"/>
      <c r="C308" s="71"/>
      <c r="D308" s="71"/>
      <c r="E308" s="71"/>
    </row>
    <row r="309" spans="2:5" ht="10.5" customHeight="1" thickBot="1"/>
    <row r="310" spans="2:5" thickBot="1">
      <c r="B310" s="16"/>
      <c r="C310" s="16"/>
      <c r="D310" s="24"/>
      <c r="E310" s="17"/>
    </row>
    <row r="311" spans="2:5">
      <c r="B311" s="26"/>
      <c r="C311" s="11"/>
      <c r="D311" s="26"/>
      <c r="E311" s="9"/>
    </row>
    <row r="312" spans="2:5">
      <c r="B312" s="27"/>
      <c r="C312" s="11"/>
      <c r="D312" s="27"/>
      <c r="E312" s="9"/>
    </row>
    <row r="313" spans="2:5">
      <c r="B313" s="27"/>
      <c r="C313" s="11"/>
      <c r="D313" s="27"/>
      <c r="E313" s="9"/>
    </row>
    <row r="314" spans="2:5">
      <c r="B314" s="27"/>
      <c r="C314" s="11"/>
      <c r="D314" s="27"/>
      <c r="E314" s="9"/>
    </row>
    <row r="315" spans="2:5">
      <c r="B315" s="27"/>
      <c r="C315" s="11"/>
      <c r="D315" s="27"/>
      <c r="E315" s="9"/>
    </row>
    <row r="316" spans="2:5">
      <c r="B316" s="27"/>
      <c r="C316" s="11"/>
      <c r="D316" s="27"/>
      <c r="E316" s="9"/>
    </row>
    <row r="317" spans="2:5">
      <c r="B317" s="27"/>
      <c r="C317" s="11"/>
      <c r="D317" s="27"/>
      <c r="E317" s="9"/>
    </row>
    <row r="318" spans="2:5" ht="27" thickBot="1">
      <c r="B318" s="27"/>
      <c r="C318" s="11"/>
      <c r="D318" s="27"/>
      <c r="E318" s="9"/>
    </row>
    <row r="319" spans="2:5">
      <c r="B319" s="26"/>
      <c r="C319" s="11"/>
      <c r="D319" s="26"/>
      <c r="E319" s="9"/>
    </row>
    <row r="320" spans="2:5">
      <c r="B320" s="27"/>
      <c r="C320" s="11"/>
      <c r="D320" s="27"/>
      <c r="E320" s="9"/>
    </row>
    <row r="321" spans="2:5">
      <c r="B321" s="27"/>
      <c r="C321" s="11"/>
      <c r="D321" s="27"/>
      <c r="E321" s="9"/>
    </row>
    <row r="322" spans="2:5">
      <c r="B322" s="27"/>
      <c r="C322" s="11"/>
      <c r="D322" s="27"/>
      <c r="E322" s="9"/>
    </row>
    <row r="323" spans="2:5">
      <c r="B323" s="27"/>
      <c r="C323" s="11"/>
      <c r="D323" s="27"/>
      <c r="E323" s="9"/>
    </row>
    <row r="324" spans="2:5" ht="27" thickBot="1">
      <c r="B324" s="27"/>
      <c r="C324" s="11"/>
      <c r="D324" s="27"/>
      <c r="E324" s="9"/>
    </row>
    <row r="325" spans="2:5">
      <c r="B325" s="26"/>
      <c r="C325" s="11"/>
      <c r="D325" s="26"/>
      <c r="E325" s="9"/>
    </row>
    <row r="326" spans="2:5">
      <c r="B326" s="27"/>
      <c r="C326" s="11"/>
      <c r="D326" s="27"/>
      <c r="E326" s="9"/>
    </row>
    <row r="327" spans="2:5">
      <c r="B327" s="27"/>
      <c r="C327" s="11"/>
      <c r="D327" s="27"/>
      <c r="E327" s="9"/>
    </row>
    <row r="328" spans="2:5" ht="27" thickBot="1">
      <c r="B328" s="27"/>
      <c r="C328" s="11"/>
      <c r="D328" s="27"/>
      <c r="E328" s="9"/>
    </row>
    <row r="329" spans="2:5">
      <c r="B329" s="26"/>
      <c r="C329" s="11"/>
      <c r="D329" s="26"/>
      <c r="E329" s="9"/>
    </row>
    <row r="330" spans="2:5" ht="27" thickBot="1">
      <c r="B330" s="28"/>
      <c r="C330" s="12"/>
      <c r="D330" s="28"/>
      <c r="E330" s="10"/>
    </row>
    <row r="331" spans="2:5">
      <c r="C331"/>
    </row>
    <row r="332" spans="2:5" ht="30">
      <c r="B332" s="71"/>
      <c r="C332" s="71"/>
      <c r="D332" s="71"/>
      <c r="E332" s="71"/>
    </row>
    <row r="333" spans="2:5" ht="10.5" customHeight="1" thickBot="1"/>
    <row r="334" spans="2:5" thickBot="1">
      <c r="B334" s="16"/>
      <c r="C334" s="16"/>
      <c r="D334" s="24"/>
      <c r="E334" s="17"/>
    </row>
    <row r="335" spans="2:5">
      <c r="B335" s="26"/>
      <c r="C335" s="11"/>
      <c r="D335" s="26"/>
      <c r="E335" s="9"/>
    </row>
    <row r="336" spans="2:5">
      <c r="B336" s="27"/>
      <c r="C336" s="11"/>
      <c r="D336" s="27"/>
      <c r="E336" s="9"/>
    </row>
    <row r="337" spans="2:5">
      <c r="B337" s="27"/>
      <c r="C337" s="11"/>
      <c r="D337" s="27"/>
      <c r="E337" s="9"/>
    </row>
    <row r="338" spans="2:5">
      <c r="B338" s="27"/>
      <c r="C338" s="11"/>
      <c r="D338" s="27"/>
      <c r="E338" s="9"/>
    </row>
    <row r="339" spans="2:5">
      <c r="B339" s="27"/>
      <c r="C339" s="11"/>
      <c r="D339" s="27"/>
      <c r="E339" s="9"/>
    </row>
    <row r="340" spans="2:5">
      <c r="B340" s="27"/>
      <c r="C340" s="11"/>
      <c r="D340" s="27"/>
      <c r="E340" s="9"/>
    </row>
    <row r="341" spans="2:5">
      <c r="B341" s="27"/>
      <c r="C341" s="11"/>
      <c r="D341" s="27"/>
      <c r="E341" s="9"/>
    </row>
    <row r="342" spans="2:5" ht="27" thickBot="1">
      <c r="B342" s="27"/>
      <c r="C342" s="11"/>
      <c r="D342" s="27"/>
      <c r="E342" s="9"/>
    </row>
    <row r="343" spans="2:5">
      <c r="B343" s="26"/>
      <c r="C343" s="11"/>
      <c r="D343" s="26"/>
      <c r="E343" s="9"/>
    </row>
    <row r="344" spans="2:5">
      <c r="B344" s="27"/>
      <c r="C344" s="11"/>
      <c r="D344" s="27"/>
      <c r="E344" s="9"/>
    </row>
    <row r="345" spans="2:5">
      <c r="B345" s="27"/>
      <c r="C345" s="11"/>
      <c r="D345" s="27"/>
      <c r="E345" s="9"/>
    </row>
    <row r="346" spans="2:5">
      <c r="B346" s="27"/>
      <c r="C346" s="11"/>
      <c r="D346" s="27"/>
      <c r="E346" s="9"/>
    </row>
    <row r="347" spans="2:5">
      <c r="B347" s="27"/>
      <c r="C347" s="11"/>
      <c r="D347" s="27"/>
      <c r="E347" s="9"/>
    </row>
    <row r="348" spans="2:5" ht="27" thickBot="1">
      <c r="B348" s="27"/>
      <c r="C348" s="11"/>
      <c r="D348" s="27"/>
      <c r="E348" s="9"/>
    </row>
    <row r="349" spans="2:5">
      <c r="B349" s="26"/>
      <c r="C349" s="11"/>
      <c r="D349" s="26"/>
      <c r="E349" s="9"/>
    </row>
    <row r="350" spans="2:5">
      <c r="B350" s="27"/>
      <c r="C350" s="11"/>
      <c r="D350" s="27"/>
      <c r="E350" s="9"/>
    </row>
    <row r="351" spans="2:5">
      <c r="B351" s="27"/>
      <c r="C351" s="11"/>
      <c r="D351" s="27"/>
      <c r="E351" s="9"/>
    </row>
    <row r="352" spans="2:5" ht="27" thickBot="1">
      <c r="B352" s="27"/>
      <c r="C352" s="11"/>
      <c r="D352" s="27"/>
      <c r="E352" s="9"/>
    </row>
    <row r="353" spans="2:5">
      <c r="B353" s="26"/>
      <c r="C353" s="11"/>
      <c r="D353" s="26"/>
      <c r="E353" s="9"/>
    </row>
    <row r="354" spans="2:5" ht="27" thickBot="1">
      <c r="B354" s="28"/>
      <c r="C354" s="12"/>
      <c r="D354" s="28"/>
      <c r="E354" s="10"/>
    </row>
    <row r="356" spans="2:5" ht="30">
      <c r="B356" s="71"/>
      <c r="C356" s="71"/>
      <c r="D356" s="71"/>
      <c r="E356" s="71"/>
    </row>
    <row r="357" spans="2:5" ht="27" thickBot="1"/>
    <row r="358" spans="2:5" thickBot="1">
      <c r="B358" s="16"/>
      <c r="C358" s="16"/>
      <c r="D358" s="24"/>
      <c r="E358" s="17"/>
    </row>
    <row r="359" spans="2:5">
      <c r="B359" s="26"/>
      <c r="C359" s="11"/>
      <c r="D359" s="26"/>
      <c r="E359" s="9"/>
    </row>
    <row r="360" spans="2:5">
      <c r="B360" s="27"/>
      <c r="C360" s="11"/>
      <c r="D360" s="27"/>
      <c r="E360" s="9"/>
    </row>
    <row r="361" spans="2:5">
      <c r="B361" s="27"/>
      <c r="C361" s="11"/>
      <c r="D361" s="27"/>
      <c r="E361" s="9"/>
    </row>
    <row r="362" spans="2:5">
      <c r="B362" s="27"/>
      <c r="C362" s="11"/>
      <c r="D362" s="27"/>
      <c r="E362" s="9"/>
    </row>
    <row r="363" spans="2:5">
      <c r="B363" s="27"/>
      <c r="C363" s="11"/>
      <c r="D363" s="27"/>
      <c r="E363" s="9"/>
    </row>
    <row r="364" spans="2:5">
      <c r="B364" s="27"/>
      <c r="C364" s="11"/>
      <c r="D364" s="27"/>
      <c r="E364" s="9"/>
    </row>
    <row r="365" spans="2:5">
      <c r="B365" s="27"/>
      <c r="C365" s="11"/>
      <c r="D365" s="27"/>
      <c r="E365" s="9"/>
    </row>
    <row r="366" spans="2:5" ht="27" thickBot="1">
      <c r="B366" s="27"/>
      <c r="C366" s="11"/>
      <c r="D366" s="27"/>
      <c r="E366" s="9"/>
    </row>
    <row r="367" spans="2:5">
      <c r="B367" s="26"/>
      <c r="C367" s="11"/>
      <c r="D367" s="26"/>
      <c r="E367" s="9"/>
    </row>
    <row r="368" spans="2:5">
      <c r="B368" s="27"/>
      <c r="C368" s="11"/>
      <c r="D368" s="27"/>
      <c r="E368" s="9"/>
    </row>
    <row r="369" spans="2:5">
      <c r="B369" s="27"/>
      <c r="C369" s="11"/>
      <c r="D369" s="27"/>
      <c r="E369" s="9"/>
    </row>
    <row r="370" spans="2:5">
      <c r="B370" s="27"/>
      <c r="C370" s="11"/>
      <c r="D370" s="27"/>
      <c r="E370" s="9"/>
    </row>
    <row r="371" spans="2:5">
      <c r="B371" s="27"/>
      <c r="C371" s="11"/>
      <c r="D371" s="27"/>
      <c r="E371" s="9"/>
    </row>
    <row r="372" spans="2:5">
      <c r="B372" s="27"/>
      <c r="C372" s="11"/>
      <c r="D372" s="27"/>
      <c r="E372" s="9"/>
    </row>
    <row r="373" spans="2:5" ht="27" thickBot="1">
      <c r="B373" s="35"/>
      <c r="C373" s="11"/>
      <c r="D373" s="27"/>
      <c r="E373" s="37"/>
    </row>
    <row r="374" spans="2:5" ht="27" thickBot="1">
      <c r="B374" s="30"/>
      <c r="C374" s="36"/>
      <c r="D374" s="28"/>
      <c r="E374" s="10"/>
    </row>
  </sheetData>
  <mergeCells count="19">
    <mergeCell ref="B356:E356"/>
    <mergeCell ref="B332:E332"/>
    <mergeCell ref="B85:E85"/>
    <mergeCell ref="B110:E110"/>
    <mergeCell ref="B129:E129"/>
    <mergeCell ref="B151:E151"/>
    <mergeCell ref="B172:E172"/>
    <mergeCell ref="B190:E190"/>
    <mergeCell ref="B212:E212"/>
    <mergeCell ref="B236:E236"/>
    <mergeCell ref="B260:E260"/>
    <mergeCell ref="B284:E284"/>
    <mergeCell ref="B308:E308"/>
    <mergeCell ref="B1:E1"/>
    <mergeCell ref="B71:E71"/>
    <mergeCell ref="B15:E15"/>
    <mergeCell ref="B29:E29"/>
    <mergeCell ref="B43:E43"/>
    <mergeCell ref="B57:E57"/>
  </mergeCells>
  <printOptions horizontalCentered="1"/>
  <pageMargins left="0" right="0" top="0.75" bottom="0.75" header="0.3" footer="0.3"/>
  <pageSetup paperSize="9" scale="85" orientation="portrait" horizontalDpi="4294967295" verticalDpi="4294967295" r:id="rId1"/>
  <rowBreaks count="18" manualBreakCount="18">
    <brk id="14" min="1" max="4" man="1"/>
    <brk id="28" min="1" max="4" man="1"/>
    <brk id="42" min="1" max="4" man="1"/>
    <brk id="56" min="1" max="4" man="1"/>
    <brk id="70" min="1" max="4" man="1"/>
    <brk id="84" min="1" max="4" man="1"/>
    <brk id="109" min="1" max="4" man="1"/>
    <brk id="128" min="1" max="4" man="1"/>
    <brk id="150" min="1" max="4" man="1"/>
    <brk id="171" min="1" max="4" man="1"/>
    <brk id="189" min="1" max="4" man="1"/>
    <brk id="211" min="1" max="4" man="1"/>
    <brk id="235" min="1" max="4" man="1"/>
    <brk id="259" min="1" max="4" man="1"/>
    <brk id="283" min="1" max="4" man="1"/>
    <brk id="307" min="1" max="4" man="1"/>
    <brk id="331" min="1" max="4" man="1"/>
    <brk id="355" min="1" max="4" man="1"/>
  </row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'الدور الثاني'!$AA$2:$AA$10</xm:f>
          </x14:formula1>
          <xm:sqref>F1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12"/>
  <sheetViews>
    <sheetView rightToLeft="1" workbookViewId="0">
      <selection activeCell="D17" sqref="D17"/>
    </sheetView>
  </sheetViews>
  <sheetFormatPr defaultRowHeight="21"/>
  <cols>
    <col min="1" max="1" width="2.81640625" customWidth="1"/>
    <col min="2" max="2" width="12" customWidth="1"/>
    <col min="3" max="3" width="13.08984375" customWidth="1"/>
    <col min="4" max="4" width="13.6328125" customWidth="1"/>
  </cols>
  <sheetData>
    <row r="1" spans="2:4" ht="21.75" thickBot="1"/>
    <row r="2" spans="2:4" ht="21.75" thickBot="1">
      <c r="B2" s="57" t="s">
        <v>130</v>
      </c>
      <c r="C2" s="61" t="s">
        <v>17</v>
      </c>
      <c r="D2" s="57" t="s">
        <v>131</v>
      </c>
    </row>
    <row r="3" spans="2:4">
      <c r="B3" s="58" t="s">
        <v>132</v>
      </c>
      <c r="C3" s="56">
        <v>43709</v>
      </c>
      <c r="D3" s="58" t="s">
        <v>137</v>
      </c>
    </row>
    <row r="4" spans="2:4">
      <c r="B4" s="59" t="s">
        <v>133</v>
      </c>
      <c r="C4" s="62">
        <v>43710</v>
      </c>
      <c r="D4" s="59" t="s">
        <v>17</v>
      </c>
    </row>
    <row r="5" spans="2:4">
      <c r="B5" s="59" t="s">
        <v>134</v>
      </c>
      <c r="C5" s="62">
        <v>43711</v>
      </c>
      <c r="D5" s="59" t="s">
        <v>138</v>
      </c>
    </row>
    <row r="6" spans="2:4">
      <c r="B6" s="59" t="s">
        <v>135</v>
      </c>
      <c r="C6" s="62">
        <v>43712</v>
      </c>
      <c r="D6" s="59" t="s">
        <v>18</v>
      </c>
    </row>
    <row r="7" spans="2:4">
      <c r="B7" s="59" t="s">
        <v>136</v>
      </c>
      <c r="C7" s="62">
        <v>43713</v>
      </c>
      <c r="D7" s="59"/>
    </row>
    <row r="8" spans="2:4">
      <c r="B8" s="59" t="s">
        <v>132</v>
      </c>
      <c r="C8" s="62">
        <v>43714</v>
      </c>
      <c r="D8" s="59"/>
    </row>
    <row r="9" spans="2:4">
      <c r="B9" s="59" t="s">
        <v>133</v>
      </c>
      <c r="C9" s="62">
        <v>43715</v>
      </c>
      <c r="D9" s="59"/>
    </row>
    <row r="10" spans="2:4">
      <c r="B10" s="59" t="s">
        <v>134</v>
      </c>
      <c r="C10" s="62">
        <v>43716</v>
      </c>
      <c r="D10" s="59"/>
    </row>
    <row r="11" spans="2:4">
      <c r="B11" s="59" t="s">
        <v>135</v>
      </c>
      <c r="C11" s="62">
        <v>43717</v>
      </c>
      <c r="D11" s="59"/>
    </row>
    <row r="12" spans="2:4" ht="21.75" thickBot="1">
      <c r="B12" s="60" t="s">
        <v>136</v>
      </c>
      <c r="C12" s="63">
        <v>43718</v>
      </c>
      <c r="D12" s="60"/>
    </row>
  </sheetData>
  <phoneticPr fontId="1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الدور الثاني</vt:lpstr>
      <vt:lpstr>اللجنة</vt:lpstr>
      <vt:lpstr>الجدول</vt:lpstr>
      <vt:lpstr>اللجنة!Print_Area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khairi</dc:creator>
  <cp:lastModifiedBy>Windows User</cp:lastModifiedBy>
  <cp:lastPrinted>2019-09-19T09:21:07Z</cp:lastPrinted>
  <dcterms:created xsi:type="dcterms:W3CDTF">2019-07-19T07:02:42Z</dcterms:created>
  <dcterms:modified xsi:type="dcterms:W3CDTF">2019-09-20T08:57:47Z</dcterms:modified>
</cp:coreProperties>
</file>