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980"/>
  </bookViews>
  <sheets>
    <sheet name="ورقة1" sheetId="1" r:id="rId1"/>
    <sheet name="ورقة2" sheetId="2" r:id="rId2"/>
    <sheet name="ورقة3" sheetId="3" r:id="rId3"/>
  </sheets>
  <calcPr calcId="162913" iterateDelta="0"/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" i="1"/>
  <c r="Y3" i="1"/>
  <c r="Y4" i="1"/>
  <c r="Y5" i="1"/>
  <c r="Y6" i="1"/>
  <c r="Y7" i="1"/>
  <c r="AC7" i="1" s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" i="1"/>
  <c r="X2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3" i="1"/>
  <c r="AS22" i="2"/>
  <c r="AR22" i="2"/>
  <c r="AQ22" i="2"/>
  <c r="AP22" i="2"/>
  <c r="AB22" i="2"/>
  <c r="AA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C22" i="2"/>
  <c r="B22" i="2"/>
  <c r="AT21" i="2"/>
  <c r="Z21" i="2"/>
  <c r="Y21" i="2"/>
  <c r="X21" i="2"/>
  <c r="G21" i="2"/>
  <c r="F21" i="2"/>
  <c r="E21" i="2"/>
  <c r="D21" i="2"/>
  <c r="AT20" i="2"/>
  <c r="Z20" i="2"/>
  <c r="Y20" i="2"/>
  <c r="X20" i="2"/>
  <c r="G20" i="2"/>
  <c r="F20" i="2"/>
  <c r="E20" i="2"/>
  <c r="D20" i="2"/>
  <c r="AT19" i="2"/>
  <c r="Z19" i="2"/>
  <c r="Y19" i="2"/>
  <c r="X19" i="2"/>
  <c r="G19" i="2"/>
  <c r="F19" i="2"/>
  <c r="E19" i="2"/>
  <c r="D19" i="2"/>
  <c r="AT18" i="2"/>
  <c r="Z18" i="2"/>
  <c r="Y18" i="2"/>
  <c r="X18" i="2"/>
  <c r="G18" i="2"/>
  <c r="F18" i="2"/>
  <c r="E18" i="2"/>
  <c r="D18" i="2"/>
  <c r="AT17" i="2"/>
  <c r="Z17" i="2"/>
  <c r="Y17" i="2"/>
  <c r="X17" i="2"/>
  <c r="G17" i="2"/>
  <c r="F17" i="2"/>
  <c r="E17" i="2"/>
  <c r="D17" i="2"/>
  <c r="AT16" i="2"/>
  <c r="Z16" i="2"/>
  <c r="Y16" i="2"/>
  <c r="X16" i="2"/>
  <c r="G16" i="2"/>
  <c r="F16" i="2"/>
  <c r="E16" i="2"/>
  <c r="D16" i="2"/>
  <c r="AT15" i="2"/>
  <c r="Z15" i="2"/>
  <c r="Y15" i="2"/>
  <c r="X15" i="2"/>
  <c r="G15" i="2"/>
  <c r="F15" i="2"/>
  <c r="E15" i="2"/>
  <c r="D15" i="2"/>
  <c r="AT14" i="2"/>
  <c r="Z14" i="2"/>
  <c r="Y14" i="2"/>
  <c r="X14" i="2"/>
  <c r="G14" i="2"/>
  <c r="F14" i="2"/>
  <c r="E14" i="2"/>
  <c r="D14" i="2"/>
  <c r="AT13" i="2"/>
  <c r="Z13" i="2"/>
  <c r="Y13" i="2"/>
  <c r="X13" i="2"/>
  <c r="G13" i="2"/>
  <c r="F13" i="2"/>
  <c r="E13" i="2"/>
  <c r="D13" i="2"/>
  <c r="AT12" i="2"/>
  <c r="Z12" i="2"/>
  <c r="Y12" i="2"/>
  <c r="X12" i="2"/>
  <c r="G12" i="2"/>
  <c r="F12" i="2"/>
  <c r="E12" i="2"/>
  <c r="D12" i="2"/>
  <c r="AT11" i="2"/>
  <c r="Z11" i="2"/>
  <c r="Y11" i="2"/>
  <c r="X11" i="2"/>
  <c r="G11" i="2"/>
  <c r="F11" i="2"/>
  <c r="E11" i="2"/>
  <c r="D11" i="2"/>
  <c r="AT10" i="2"/>
  <c r="Z10" i="2"/>
  <c r="Y10" i="2"/>
  <c r="X10" i="2"/>
  <c r="G10" i="2"/>
  <c r="F10" i="2"/>
  <c r="E10" i="2"/>
  <c r="D10" i="2"/>
  <c r="AT9" i="2"/>
  <c r="Z9" i="2"/>
  <c r="Y9" i="2"/>
  <c r="X9" i="2"/>
  <c r="G9" i="2"/>
  <c r="F9" i="2"/>
  <c r="E9" i="2"/>
  <c r="D9" i="2"/>
  <c r="AT8" i="2"/>
  <c r="Z8" i="2"/>
  <c r="Y8" i="2"/>
  <c r="X8" i="2"/>
  <c r="G8" i="2"/>
  <c r="F8" i="2"/>
  <c r="E8" i="2"/>
  <c r="D8" i="2"/>
  <c r="AT7" i="2"/>
  <c r="Z7" i="2"/>
  <c r="Y7" i="2"/>
  <c r="X7" i="2"/>
  <c r="G7" i="2"/>
  <c r="F7" i="2"/>
  <c r="E7" i="2"/>
  <c r="D7" i="2"/>
  <c r="AT6" i="2"/>
  <c r="Z6" i="2"/>
  <c r="Y6" i="2"/>
  <c r="X6" i="2"/>
  <c r="V6" i="2"/>
  <c r="G6" i="2"/>
  <c r="F6" i="2"/>
  <c r="E6" i="2"/>
  <c r="D6" i="2"/>
  <c r="AT5" i="2"/>
  <c r="V5" i="2"/>
  <c r="W5" i="2" s="1"/>
  <c r="G5" i="2"/>
  <c r="F5" i="2"/>
  <c r="E5" i="2"/>
  <c r="D5" i="2"/>
  <c r="AT4" i="2"/>
  <c r="V4" i="2"/>
  <c r="W4" i="2" s="1"/>
  <c r="G4" i="2"/>
  <c r="F4" i="2"/>
  <c r="E4" i="2"/>
  <c r="D4" i="2"/>
  <c r="AJ3" i="2"/>
  <c r="AI3" i="2"/>
  <c r="AH3" i="2"/>
  <c r="AG3" i="2"/>
  <c r="AF3" i="2"/>
  <c r="AE3" i="2"/>
  <c r="AD3" i="2"/>
  <c r="V3" i="2"/>
  <c r="W3" i="2" s="1"/>
  <c r="G3" i="2"/>
  <c r="F3" i="2"/>
  <c r="E3" i="2"/>
  <c r="D3" i="2"/>
  <c r="AJ2" i="2"/>
  <c r="AJ22" i="2" s="1"/>
  <c r="AI2" i="2"/>
  <c r="AI22" i="2" s="1"/>
  <c r="AH2" i="2"/>
  <c r="AH22" i="2" s="1"/>
  <c r="AG2" i="2"/>
  <c r="AG22" i="2" s="1"/>
  <c r="AF2" i="2"/>
  <c r="AF22" i="2" s="1"/>
  <c r="AE2" i="2"/>
  <c r="AE22" i="2" s="1"/>
  <c r="AD2" i="2"/>
  <c r="AD22" i="2" s="1"/>
  <c r="V2" i="2"/>
  <c r="V22" i="2" s="1"/>
  <c r="G2" i="2"/>
  <c r="G22" i="2" s="1"/>
  <c r="F2" i="2"/>
  <c r="E2" i="2"/>
  <c r="D2" i="2"/>
  <c r="D22" i="2" s="1"/>
  <c r="D3" i="1"/>
  <c r="E3" i="1"/>
  <c r="F3" i="1"/>
  <c r="G3" i="1"/>
  <c r="D4" i="1"/>
  <c r="E4" i="1"/>
  <c r="F4" i="1"/>
  <c r="G4" i="1"/>
  <c r="D5" i="1"/>
  <c r="E5" i="1"/>
  <c r="F5" i="1"/>
  <c r="G5" i="1"/>
  <c r="D6" i="1"/>
  <c r="E6" i="1"/>
  <c r="F6" i="1"/>
  <c r="G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AC10" i="1" s="1"/>
  <c r="AU10" i="1" s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G15" i="1"/>
  <c r="D16" i="1"/>
  <c r="E16" i="1"/>
  <c r="F16" i="1"/>
  <c r="G16" i="1"/>
  <c r="D17" i="1"/>
  <c r="E17" i="1"/>
  <c r="F17" i="1"/>
  <c r="G17" i="1"/>
  <c r="D18" i="1"/>
  <c r="AC18" i="1" s="1"/>
  <c r="E18" i="1"/>
  <c r="F18" i="1"/>
  <c r="G18" i="1"/>
  <c r="D19" i="1"/>
  <c r="E19" i="1"/>
  <c r="F19" i="1"/>
  <c r="G19" i="1"/>
  <c r="D20" i="1"/>
  <c r="E20" i="1"/>
  <c r="F20" i="1"/>
  <c r="G20" i="1"/>
  <c r="D21" i="1"/>
  <c r="E21" i="1"/>
  <c r="F21" i="1"/>
  <c r="G21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V2" i="1"/>
  <c r="W2" i="1" s="1"/>
  <c r="C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AA22" i="1"/>
  <c r="AB22" i="1"/>
  <c r="AP22" i="1"/>
  <c r="AQ22" i="1"/>
  <c r="AR22" i="1"/>
  <c r="AS22" i="1"/>
  <c r="B22" i="1"/>
  <c r="V3" i="1"/>
  <c r="W3" i="1" s="1"/>
  <c r="V4" i="1"/>
  <c r="W4" i="1" s="1"/>
  <c r="V5" i="1"/>
  <c r="W5" i="1" s="1"/>
  <c r="V6" i="1"/>
  <c r="AD3" i="1"/>
  <c r="AE3" i="1"/>
  <c r="AF3" i="1"/>
  <c r="AG3" i="1"/>
  <c r="AH3" i="1"/>
  <c r="AI3" i="1"/>
  <c r="AJ3" i="1"/>
  <c r="AJ2" i="1"/>
  <c r="AI2" i="1"/>
  <c r="AH2" i="1"/>
  <c r="AH22" i="1" s="1"/>
  <c r="AG2" i="1"/>
  <c r="AG22" i="1" s="1"/>
  <c r="AF2" i="1"/>
  <c r="AE2" i="1"/>
  <c r="AD2" i="1"/>
  <c r="G2" i="1"/>
  <c r="G22" i="1" s="1"/>
  <c r="F2" i="1"/>
  <c r="F22" i="1" s="1"/>
  <c r="E2" i="1"/>
  <c r="E22" i="1" s="1"/>
  <c r="D2" i="1"/>
  <c r="AC11" i="1" l="1"/>
  <c r="AU11" i="1" s="1"/>
  <c r="AC19" i="1"/>
  <c r="AC15" i="1"/>
  <c r="D22" i="1"/>
  <c r="AC6" i="2"/>
  <c r="AU6" i="2" s="1"/>
  <c r="AE22" i="1"/>
  <c r="AI22" i="1"/>
  <c r="E22" i="2"/>
  <c r="AC10" i="2"/>
  <c r="AU10" i="2" s="1"/>
  <c r="AC11" i="2"/>
  <c r="AU11" i="2" s="1"/>
  <c r="AC12" i="2"/>
  <c r="AU12" i="2" s="1"/>
  <c r="AC13" i="2"/>
  <c r="AU13" i="2" s="1"/>
  <c r="AC14" i="2"/>
  <c r="AU14" i="2" s="1"/>
  <c r="AC15" i="2"/>
  <c r="AU15" i="2" s="1"/>
  <c r="AC16" i="2"/>
  <c r="AU16" i="2" s="1"/>
  <c r="AC17" i="2"/>
  <c r="AU17" i="2" s="1"/>
  <c r="AC18" i="2"/>
  <c r="AU18" i="2" s="1"/>
  <c r="AC19" i="2"/>
  <c r="AU19" i="2" s="1"/>
  <c r="AC20" i="2"/>
  <c r="AU20" i="2" s="1"/>
  <c r="AC21" i="2"/>
  <c r="AU21" i="2" s="1"/>
  <c r="AF22" i="1"/>
  <c r="AJ22" i="1"/>
  <c r="F22" i="2"/>
  <c r="AC7" i="2"/>
  <c r="AU7" i="2" s="1"/>
  <c r="AC8" i="2"/>
  <c r="AU8" i="2" s="1"/>
  <c r="AC9" i="2"/>
  <c r="AU9" i="2" s="1"/>
  <c r="AN2" i="1"/>
  <c r="AL2" i="1"/>
  <c r="AO2" i="1"/>
  <c r="AM2" i="1"/>
  <c r="AK2" i="1"/>
  <c r="AC5" i="1"/>
  <c r="AU5" i="1" s="1"/>
  <c r="X22" i="1"/>
  <c r="AL3" i="1"/>
  <c r="AL22" i="1" s="1"/>
  <c r="AD22" i="1"/>
  <c r="AU18" i="1"/>
  <c r="AU19" i="1"/>
  <c r="AC14" i="1"/>
  <c r="AU14" i="1" s="1"/>
  <c r="AC6" i="1"/>
  <c r="AU6" i="1" s="1"/>
  <c r="V22" i="1"/>
  <c r="AU15" i="1"/>
  <c r="AU7" i="1"/>
  <c r="AC21" i="1"/>
  <c r="AU21" i="1" s="1"/>
  <c r="AC17" i="1"/>
  <c r="AU17" i="1" s="1"/>
  <c r="AC13" i="1"/>
  <c r="AU13" i="1" s="1"/>
  <c r="AC9" i="1"/>
  <c r="AU9" i="1" s="1"/>
  <c r="AC20" i="1"/>
  <c r="AU20" i="1" s="1"/>
  <c r="AC16" i="1"/>
  <c r="AU16" i="1" s="1"/>
  <c r="AC12" i="1"/>
  <c r="AU12" i="1" s="1"/>
  <c r="AC8" i="1"/>
  <c r="AU8" i="1" s="1"/>
  <c r="Z22" i="1"/>
  <c r="W22" i="1"/>
  <c r="AC4" i="1"/>
  <c r="AU4" i="1" s="1"/>
  <c r="AN3" i="2"/>
  <c r="AL3" i="2"/>
  <c r="X3" i="2"/>
  <c r="AO3" i="2"/>
  <c r="AM3" i="2"/>
  <c r="AK3" i="2"/>
  <c r="Y3" i="2"/>
  <c r="Z3" i="2"/>
  <c r="AC3" i="2" s="1"/>
  <c r="X4" i="2"/>
  <c r="Y4" i="2"/>
  <c r="Z4" i="2"/>
  <c r="Z5" i="2"/>
  <c r="X5" i="2"/>
  <c r="AC5" i="2" s="1"/>
  <c r="AU5" i="2" s="1"/>
  <c r="Y5" i="2"/>
  <c r="W2" i="2"/>
  <c r="AM3" i="1"/>
  <c r="AO3" i="1"/>
  <c r="AO22" i="1" s="1"/>
  <c r="AK3" i="1"/>
  <c r="AN3" i="1"/>
  <c r="AN22" i="1" l="1"/>
  <c r="AC4" i="2"/>
  <c r="AU4" i="2" s="1"/>
  <c r="AT3" i="2"/>
  <c r="AU3" i="2" s="1"/>
  <c r="AT2" i="1"/>
  <c r="AM22" i="1"/>
  <c r="AC3" i="1"/>
  <c r="Y22" i="1"/>
  <c r="AC2" i="1"/>
  <c r="AU2" i="1" s="1"/>
  <c r="AK22" i="1"/>
  <c r="AT3" i="1"/>
  <c r="AN2" i="2"/>
  <c r="AN22" i="2" s="1"/>
  <c r="Z2" i="2"/>
  <c r="Z22" i="2" s="1"/>
  <c r="W22" i="2"/>
  <c r="AO2" i="2"/>
  <c r="AO22" i="2" s="1"/>
  <c r="AM2" i="2"/>
  <c r="AM22" i="2" s="1"/>
  <c r="AK2" i="2"/>
  <c r="Y2" i="2"/>
  <c r="Y22" i="2" s="1"/>
  <c r="AL2" i="2"/>
  <c r="AL22" i="2" s="1"/>
  <c r="X2" i="2"/>
  <c r="AC22" i="1" l="1"/>
  <c r="AU3" i="1"/>
  <c r="AT22" i="1"/>
  <c r="AK22" i="2"/>
  <c r="AT2" i="2"/>
  <c r="AT22" i="2" s="1"/>
  <c r="X22" i="2"/>
  <c r="AC2" i="2"/>
  <c r="AU22" i="1" l="1"/>
  <c r="AW9" i="1"/>
  <c r="AC22" i="2"/>
  <c r="AU2" i="2"/>
  <c r="AU22" i="2" l="1"/>
</calcChain>
</file>

<file path=xl/sharedStrings.xml><?xml version="1.0" encoding="utf-8"?>
<sst xmlns="http://schemas.openxmlformats.org/spreadsheetml/2006/main" count="71" uniqueCount="35">
  <si>
    <t>رقم</t>
  </si>
  <si>
    <t>الاسم</t>
  </si>
  <si>
    <t>الاساسى</t>
  </si>
  <si>
    <t>10%2014</t>
  </si>
  <si>
    <t>10%2015</t>
  </si>
  <si>
    <t>كادر</t>
  </si>
  <si>
    <t>مهن طبية</t>
  </si>
  <si>
    <t>الاجر الوظيفى</t>
  </si>
  <si>
    <t>حافز اضافى</t>
  </si>
  <si>
    <t>جملة المتغيرات</t>
  </si>
  <si>
    <t>المبلغ المستحق معاش</t>
  </si>
  <si>
    <t>بدل نقدى</t>
  </si>
  <si>
    <t>جملة الاستحقاقات</t>
  </si>
  <si>
    <t>3% تامين صحى</t>
  </si>
  <si>
    <t>1%تامين صحى</t>
  </si>
  <si>
    <t>15%متغير</t>
  </si>
  <si>
    <t>تقابة العامليىن</t>
  </si>
  <si>
    <t>مصر للتأمين</t>
  </si>
  <si>
    <t>كسب عمل</t>
  </si>
  <si>
    <t>نسبية</t>
  </si>
  <si>
    <t>جملة الاستقطاعات</t>
  </si>
  <si>
    <t>اساسى تأمينى</t>
  </si>
  <si>
    <t>بدل مخاطر</t>
  </si>
  <si>
    <t>منحة شهرية</t>
  </si>
  <si>
    <t>100%حافز</t>
  </si>
  <si>
    <t>بدل اقامة</t>
  </si>
  <si>
    <t>بدل عدوى</t>
  </si>
  <si>
    <t>بدل طبيعة عمل</t>
  </si>
  <si>
    <t>بدل حرمان</t>
  </si>
  <si>
    <t>حافز تعويضى</t>
  </si>
  <si>
    <t xml:space="preserve">عبد الناصر احمد ركابى على </t>
  </si>
  <si>
    <t>رضا محمد سواح</t>
  </si>
  <si>
    <t>احمد محمود احمد يوسف</t>
  </si>
  <si>
    <t>سيدة عبدالحميد عبدالعظيم</t>
  </si>
  <si>
    <t>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</si>
</sst>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shrinkToFit="1" readingOrder="2"/>
    </xf>
    <xf numFmtId="9" fontId="1" fillId="2" borderId="1" xfId="0" applyNumberFormat="1" applyFont="1" applyFill="1" applyBorder="1" applyAlignment="1">
      <alignment horizontal="center" shrinkToFit="1" readingOrder="2"/>
    </xf>
    <xf numFmtId="0" fontId="1" fillId="0" borderId="1" xfId="0" applyFont="1" applyBorder="1" applyAlignment="1">
      <alignment readingOrder="2"/>
    </xf>
    <xf numFmtId="9" fontId="1" fillId="2" borderId="1" xfId="0" applyNumberFormat="1" applyFont="1" applyFill="1" applyBorder="1" applyAlignment="1">
      <alignment horizontal="center" wrapText="1" readingOrder="2"/>
    </xf>
    <xf numFmtId="9" fontId="1" fillId="2" borderId="1" xfId="0" applyNumberFormat="1" applyFont="1" applyFill="1" applyBorder="1" applyAlignment="1">
      <alignment horizontal="center" readingOrder="2"/>
    </xf>
    <xf numFmtId="2" fontId="1" fillId="0" borderId="1" xfId="0" applyNumberFormat="1" applyFont="1" applyBorder="1" applyAlignment="1">
      <alignment readingOrder="2"/>
    </xf>
    <xf numFmtId="0" fontId="1" fillId="2" borderId="2" xfId="0" applyFont="1" applyFill="1" applyBorder="1" applyAlignment="1">
      <alignment horizontal="center" shrinkToFit="1" readingOrder="2"/>
    </xf>
    <xf numFmtId="0" fontId="1" fillId="2" borderId="1" xfId="0" applyFont="1" applyFill="1" applyBorder="1" applyAlignment="1">
      <alignment readingOrder="2"/>
    </xf>
    <xf numFmtId="9" fontId="1" fillId="2" borderId="1" xfId="0" applyNumberFormat="1" applyFont="1" applyFill="1" applyBorder="1" applyAlignment="1">
      <alignment horizontal="right" wrapText="1" shrinkToFit="1" readingOrder="2"/>
    </xf>
    <xf numFmtId="0" fontId="1" fillId="2" borderId="1" xfId="0" applyFont="1" applyFill="1" applyBorder="1" applyAlignment="1">
      <alignment horizontal="center" wrapText="1" readingOrder="2"/>
    </xf>
    <xf numFmtId="0" fontId="1" fillId="2" borderId="1" xfId="0" applyFont="1" applyFill="1" applyBorder="1" applyAlignment="1">
      <alignment horizontal="right" wrapText="1" readingOrder="2"/>
    </xf>
    <xf numFmtId="9" fontId="1" fillId="2" borderId="1" xfId="0" applyNumberFormat="1" applyFont="1" applyFill="1" applyBorder="1" applyAlignment="1">
      <alignment horizontal="right" wrapText="1" readingOrder="2"/>
    </xf>
    <xf numFmtId="0" fontId="1" fillId="2" borderId="1" xfId="0" applyFont="1" applyFill="1" applyBorder="1" applyAlignment="1">
      <alignment wrapText="1" readingOrder="2"/>
    </xf>
    <xf numFmtId="0" fontId="1" fillId="2" borderId="1" xfId="0" applyFont="1" applyFill="1" applyBorder="1" applyAlignment="1">
      <alignment horizontal="center" readingOrder="2"/>
    </xf>
    <xf numFmtId="0" fontId="1" fillId="0" borderId="0" xfId="0" applyFont="1" applyAlignment="1">
      <alignment readingOrder="2"/>
    </xf>
    <xf numFmtId="2" fontId="1" fillId="2" borderId="1" xfId="0" applyNumberFormat="1" applyFont="1" applyFill="1" applyBorder="1" applyAlignment="1">
      <alignment horizontal="center" wrapText="1" readingOrder="2"/>
    </xf>
    <xf numFmtId="2" fontId="1" fillId="0" borderId="0" xfId="0" applyNumberFormat="1" applyFont="1" applyAlignment="1">
      <alignment readingOrder="2"/>
    </xf>
    <xf numFmtId="2" fontId="1" fillId="2" borderId="1" xfId="0" applyNumberFormat="1" applyFont="1" applyFill="1" applyBorder="1" applyAlignment="1">
      <alignment horizontal="center" shrinkToFit="1" readingOrder="2"/>
    </xf>
    <xf numFmtId="2" fontId="0" fillId="0" borderId="0" xfId="0" applyNumberFormat="1"/>
    <xf numFmtId="2" fontId="1" fillId="2" borderId="1" xfId="0" applyNumberFormat="1" applyFont="1" applyFill="1" applyBorder="1" applyAlignment="1">
      <alignment readingOrder="2"/>
    </xf>
    <xf numFmtId="0" fontId="1" fillId="2" borderId="0" xfId="0" applyFont="1" applyFill="1" applyAlignment="1">
      <alignment readingOrder="2"/>
    </xf>
    <xf numFmtId="2" fontId="2" fillId="3" borderId="1" xfId="0" applyNumberFormat="1" applyFont="1" applyFill="1" applyBorder="1" applyAlignment="1">
      <alignment readingOrder="2"/>
    </xf>
    <xf numFmtId="9" fontId="1" fillId="3" borderId="1" xfId="0" applyNumberFormat="1" applyFont="1" applyFill="1" applyBorder="1" applyAlignment="1">
      <alignment horizontal="center" shrinkToFit="1" readingOrder="2"/>
    </xf>
    <xf numFmtId="2" fontId="1" fillId="3" borderId="1" xfId="0" applyNumberFormat="1" applyFont="1" applyFill="1" applyBorder="1" applyAlignment="1">
      <alignment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7"/>
  <sheetViews>
    <sheetView rightToLeft="1" tabSelected="1" topLeftCell="O1" workbookViewId="0">
      <pane ySplit="1" topLeftCell="A2" activePane="bottomLeft" state="frozen"/>
      <selection activeCell="O1" sqref="O1"/>
      <selection pane="bottomLeft" activeCell="X22" sqref="X22"/>
    </sheetView>
  </sheetViews>
  <sheetFormatPr defaultColWidth="9" defaultRowHeight="14.5"/>
  <cols>
    <col min="1" max="3" width="9" style="15"/>
    <col min="4" max="4" width="9" style="17"/>
    <col min="5" max="21" width="9" style="15"/>
    <col min="22" max="22" width="10.26953125" style="17" bestFit="1" customWidth="1"/>
    <col min="23" max="23" width="13.7265625" style="15" bestFit="1" customWidth="1"/>
    <col min="24" max="24" width="10.453125" style="17" bestFit="1" customWidth="1"/>
    <col min="25" max="28" width="9" style="15"/>
    <col min="29" max="29" width="11.26953125" style="15" bestFit="1" customWidth="1"/>
    <col min="30" max="36" width="9" style="15"/>
    <col min="37" max="37" width="8.36328125" style="15" bestFit="1" customWidth="1"/>
    <col min="38" max="38" width="8.36328125" style="15" customWidth="1"/>
    <col min="39" max="45" width="9" style="15"/>
    <col min="46" max="46" width="11.90625" style="15" bestFit="1" customWidth="1"/>
    <col min="47" max="47" width="11.26953125" style="17" bestFit="1" customWidth="1"/>
    <col min="48" max="48" width="18.7265625" style="15" bestFit="1" customWidth="1"/>
    <col min="49" max="16384" width="9" style="15"/>
  </cols>
  <sheetData>
    <row r="1" spans="1:94" ht="29">
      <c r="A1" s="1" t="s">
        <v>0</v>
      </c>
      <c r="B1" s="1" t="s">
        <v>21</v>
      </c>
      <c r="C1" s="1" t="s">
        <v>2</v>
      </c>
      <c r="D1" s="2">
        <v>0.15</v>
      </c>
      <c r="E1" s="2">
        <v>0.01</v>
      </c>
      <c r="F1" s="2">
        <v>0.02</v>
      </c>
      <c r="G1" s="2">
        <v>0.03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22</v>
      </c>
      <c r="M1" s="7" t="s">
        <v>8</v>
      </c>
      <c r="N1" s="1" t="s">
        <v>7</v>
      </c>
      <c r="O1" s="2">
        <v>7.0000000000000007E-2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1" t="s">
        <v>29</v>
      </c>
      <c r="V1" s="18" t="s">
        <v>9</v>
      </c>
      <c r="W1" s="1" t="s">
        <v>10</v>
      </c>
      <c r="X1" s="23">
        <v>0.15</v>
      </c>
      <c r="Y1" s="23">
        <v>0.01</v>
      </c>
      <c r="Z1" s="2">
        <v>0.03</v>
      </c>
      <c r="AA1" s="8" t="s">
        <v>11</v>
      </c>
      <c r="AB1" s="8" t="s">
        <v>23</v>
      </c>
      <c r="AC1" s="8" t="s">
        <v>12</v>
      </c>
      <c r="AD1" s="12">
        <v>0.15</v>
      </c>
      <c r="AE1" s="4">
        <v>0.01</v>
      </c>
      <c r="AF1" s="4">
        <v>0.02</v>
      </c>
      <c r="AG1" s="4">
        <v>0.03</v>
      </c>
      <c r="AH1" s="4">
        <v>0.1</v>
      </c>
      <c r="AI1" s="9" t="s">
        <v>13</v>
      </c>
      <c r="AJ1" s="10" t="s">
        <v>14</v>
      </c>
      <c r="AK1" s="11" t="s">
        <v>15</v>
      </c>
      <c r="AL1" s="12">
        <v>0.01</v>
      </c>
      <c r="AM1" s="5">
        <v>0.1</v>
      </c>
      <c r="AN1" s="5">
        <v>0.03</v>
      </c>
      <c r="AO1" s="4">
        <v>0.01</v>
      </c>
      <c r="AP1" s="10" t="s">
        <v>16</v>
      </c>
      <c r="AQ1" s="13" t="s">
        <v>17</v>
      </c>
      <c r="AR1" s="14" t="s">
        <v>18</v>
      </c>
      <c r="AS1" s="14" t="s">
        <v>19</v>
      </c>
      <c r="AT1" s="10" t="s">
        <v>20</v>
      </c>
      <c r="AU1" s="16" t="s">
        <v>12</v>
      </c>
      <c r="AV1" s="8" t="s">
        <v>1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</row>
    <row r="2" spans="1:94">
      <c r="A2" s="3">
        <v>1</v>
      </c>
      <c r="B2" s="6">
        <v>721.99</v>
      </c>
      <c r="C2" s="6"/>
      <c r="D2" s="6">
        <f>B2*15%</f>
        <v>108.2985</v>
      </c>
      <c r="E2" s="6">
        <f>B2*1%</f>
        <v>7.2199</v>
      </c>
      <c r="F2" s="6">
        <f>B2*2%</f>
        <v>14.4398</v>
      </c>
      <c r="G2" s="6">
        <f>B2*3%</f>
        <v>21.659700000000001</v>
      </c>
      <c r="H2" s="6"/>
      <c r="I2" s="6"/>
      <c r="J2" s="6"/>
      <c r="K2" s="6"/>
      <c r="L2" s="6"/>
      <c r="M2" s="6">
        <v>150</v>
      </c>
      <c r="N2" s="6">
        <v>2197.66</v>
      </c>
      <c r="O2" s="6">
        <v>153.83000000000001</v>
      </c>
      <c r="P2" s="6">
        <v>469.26</v>
      </c>
      <c r="Q2" s="6">
        <v>28.5</v>
      </c>
      <c r="R2" s="6">
        <v>15</v>
      </c>
      <c r="S2" s="6"/>
      <c r="T2" s="6"/>
      <c r="U2" s="6">
        <v>35.78</v>
      </c>
      <c r="V2" s="6">
        <f>U2+R2+Q2+P2+O2+N2+M2</f>
        <v>3050.0299999999997</v>
      </c>
      <c r="W2" s="6">
        <f>V2-B2</f>
        <v>2328.04</v>
      </c>
      <c r="X2" s="24">
        <f>ROUND($W2*X$1,2)</f>
        <v>349.21</v>
      </c>
      <c r="Y2" s="24">
        <f>ROUND($W2*Y$1,2)</f>
        <v>23.28</v>
      </c>
      <c r="Z2" s="6">
        <f>ROUND($W2*Z$1,2)</f>
        <v>69.84</v>
      </c>
      <c r="AA2" s="6">
        <v>549.99</v>
      </c>
      <c r="AB2" s="6"/>
      <c r="AC2" s="6">
        <f t="shared" ref="AC2:AC21" si="0">SUM(D2:U2)+SUM(X2:AB2)</f>
        <v>4193.9679000000006</v>
      </c>
      <c r="AD2" s="6">
        <f>B2*15%</f>
        <v>108.2985</v>
      </c>
      <c r="AE2" s="6">
        <f>B2*1%</f>
        <v>7.2199</v>
      </c>
      <c r="AF2" s="6">
        <f>B2*2%</f>
        <v>14.4398</v>
      </c>
      <c r="AG2" s="6">
        <f>B2*3%</f>
        <v>21.659700000000001</v>
      </c>
      <c r="AH2" s="6">
        <f>B2*10%</f>
        <v>72.198999999999998</v>
      </c>
      <c r="AI2" s="6">
        <f>B2*3%</f>
        <v>21.659700000000001</v>
      </c>
      <c r="AJ2" s="6">
        <f>B2*1%</f>
        <v>7.2199</v>
      </c>
      <c r="AK2" s="6">
        <f>W2*15%</f>
        <v>349.20599999999996</v>
      </c>
      <c r="AL2" s="6">
        <f>W2*1%</f>
        <v>23.2804</v>
      </c>
      <c r="AM2" s="6">
        <f>W2*10%</f>
        <v>232.804</v>
      </c>
      <c r="AN2" s="6">
        <f>W2*3%</f>
        <v>69.841200000000001</v>
      </c>
      <c r="AO2" s="6">
        <f>W2*1%</f>
        <v>23.2804</v>
      </c>
      <c r="AP2" s="6"/>
      <c r="AQ2" s="6"/>
      <c r="AR2" s="6">
        <v>29.35</v>
      </c>
      <c r="AS2" s="6">
        <v>10.01</v>
      </c>
      <c r="AT2" s="6">
        <f>SUM(AD2:AS2)</f>
        <v>990.46849999999984</v>
      </c>
      <c r="AU2" s="6">
        <f>AC2-AT2</f>
        <v>3203.4994000000006</v>
      </c>
      <c r="AV2" s="3" t="s">
        <v>30</v>
      </c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</row>
    <row r="3" spans="1:94">
      <c r="A3" s="3">
        <v>2</v>
      </c>
      <c r="B3" s="6">
        <v>348.46</v>
      </c>
      <c r="C3" s="6"/>
      <c r="D3" s="6">
        <f t="shared" ref="D3:D21" si="1">B3*15%</f>
        <v>52.268999999999998</v>
      </c>
      <c r="E3" s="6">
        <f t="shared" ref="E3:E21" si="2">B3*1%</f>
        <v>3.4845999999999999</v>
      </c>
      <c r="F3" s="6">
        <f t="shared" ref="F3:F21" si="3">B3*2%</f>
        <v>6.9691999999999998</v>
      </c>
      <c r="G3" s="6">
        <f t="shared" ref="G3:G21" si="4">B3*3%</f>
        <v>10.453799999999999</v>
      </c>
      <c r="H3" s="6"/>
      <c r="I3" s="6"/>
      <c r="J3" s="6"/>
      <c r="K3" s="6"/>
      <c r="L3" s="6"/>
      <c r="M3" s="6">
        <v>150</v>
      </c>
      <c r="N3" s="6">
        <v>1384.37</v>
      </c>
      <c r="O3" s="6">
        <v>96.9</v>
      </c>
      <c r="P3" s="6">
        <v>226.5</v>
      </c>
      <c r="Q3" s="6">
        <v>14.4</v>
      </c>
      <c r="R3" s="6">
        <v>15</v>
      </c>
      <c r="S3" s="6"/>
      <c r="T3" s="6"/>
      <c r="U3" s="6"/>
      <c r="V3" s="6">
        <f t="shared" ref="V3:V6" si="5">U3+R3+Q3+P3+O3+N3+M3</f>
        <v>1887.1699999999998</v>
      </c>
      <c r="W3" s="6">
        <f t="shared" ref="W3:W5" si="6">V3-B3</f>
        <v>1538.7099999999998</v>
      </c>
      <c r="X3" s="24">
        <f>ROUND(W3*X$1,2)</f>
        <v>230.81</v>
      </c>
      <c r="Y3" s="24">
        <f t="shared" ref="Y3:Z21" si="7">ROUND($W3*Y$1,2)</f>
        <v>15.39</v>
      </c>
      <c r="Z3" s="6">
        <f t="shared" si="7"/>
        <v>46.16</v>
      </c>
      <c r="AA3" s="6">
        <v>504.17</v>
      </c>
      <c r="AB3" s="6"/>
      <c r="AC3" s="6">
        <f t="shared" si="0"/>
        <v>2756.8766000000001</v>
      </c>
      <c r="AD3" s="6">
        <f>B3*15%</f>
        <v>52.268999999999998</v>
      </c>
      <c r="AE3" s="6">
        <f>B3*1%</f>
        <v>3.4845999999999999</v>
      </c>
      <c r="AF3" s="6">
        <f>B3*2%</f>
        <v>6.9691999999999998</v>
      </c>
      <c r="AG3" s="6">
        <f>B3*3%</f>
        <v>10.453799999999999</v>
      </c>
      <c r="AH3" s="6">
        <f>B3*10%</f>
        <v>34.845999999999997</v>
      </c>
      <c r="AI3" s="6">
        <f>B3*3%</f>
        <v>10.453799999999999</v>
      </c>
      <c r="AJ3" s="6">
        <f>B3*1%</f>
        <v>3.4845999999999999</v>
      </c>
      <c r="AK3" s="6">
        <f>W3*15%</f>
        <v>230.80649999999997</v>
      </c>
      <c r="AL3" s="6">
        <f>W3*1%</f>
        <v>15.387099999999998</v>
      </c>
      <c r="AM3" s="6">
        <f>W3*10%</f>
        <v>153.87099999999998</v>
      </c>
      <c r="AN3" s="6">
        <f>W3*3%</f>
        <v>46.16129999999999</v>
      </c>
      <c r="AO3" s="6">
        <f>W3*1%</f>
        <v>15.387099999999998</v>
      </c>
      <c r="AP3" s="6"/>
      <c r="AQ3" s="6"/>
      <c r="AR3" s="6">
        <v>13.58</v>
      </c>
      <c r="AS3" s="6">
        <v>5.0199999999999996</v>
      </c>
      <c r="AT3" s="6">
        <f t="shared" ref="AT3:AT21" si="8">SUM(AD3:AS3)</f>
        <v>602.17399999999998</v>
      </c>
      <c r="AU3" s="6">
        <f t="shared" ref="AU3:AU21" si="9">AC3-AT3</f>
        <v>2154.7026000000001</v>
      </c>
      <c r="AV3" s="3" t="s">
        <v>31</v>
      </c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>
      <c r="A4" s="3">
        <v>3</v>
      </c>
      <c r="B4" s="6"/>
      <c r="C4" s="6"/>
      <c r="D4" s="6">
        <f t="shared" si="1"/>
        <v>0</v>
      </c>
      <c r="E4" s="6">
        <f t="shared" si="2"/>
        <v>0</v>
      </c>
      <c r="F4" s="6">
        <f t="shared" si="3"/>
        <v>0</v>
      </c>
      <c r="G4" s="6">
        <f t="shared" si="4"/>
        <v>0</v>
      </c>
      <c r="H4" s="6"/>
      <c r="I4" s="6"/>
      <c r="J4" s="6"/>
      <c r="K4" s="6"/>
      <c r="L4" s="6"/>
      <c r="M4" s="6"/>
      <c r="N4" s="6"/>
      <c r="O4" s="6"/>
      <c r="P4" s="6"/>
      <c r="Q4" s="6">
        <v>28.5</v>
      </c>
      <c r="R4" s="6">
        <v>15</v>
      </c>
      <c r="S4" s="6"/>
      <c r="T4" s="6"/>
      <c r="U4" s="6"/>
      <c r="V4" s="6">
        <f t="shared" si="5"/>
        <v>43.5</v>
      </c>
      <c r="W4" s="6">
        <f t="shared" si="6"/>
        <v>43.5</v>
      </c>
      <c r="X4" s="24">
        <f t="shared" ref="X4:X21" si="10">ROUND(W4*X$1,2)</f>
        <v>6.53</v>
      </c>
      <c r="Y4" s="24">
        <f t="shared" si="7"/>
        <v>0.44</v>
      </c>
      <c r="Z4" s="6">
        <f t="shared" si="7"/>
        <v>1.31</v>
      </c>
      <c r="AA4" s="6"/>
      <c r="AB4" s="6"/>
      <c r="AC4" s="6">
        <f t="shared" si="0"/>
        <v>51.78</v>
      </c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>
        <f t="shared" si="8"/>
        <v>0</v>
      </c>
      <c r="AU4" s="6">
        <f t="shared" si="9"/>
        <v>51.78</v>
      </c>
      <c r="AV4" s="3" t="s">
        <v>32</v>
      </c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</row>
    <row r="5" spans="1:94">
      <c r="A5" s="3">
        <v>4</v>
      </c>
      <c r="B5" s="6"/>
      <c r="C5" s="6"/>
      <c r="D5" s="6">
        <f t="shared" si="1"/>
        <v>0</v>
      </c>
      <c r="E5" s="6">
        <f t="shared" si="2"/>
        <v>0</v>
      </c>
      <c r="F5" s="6">
        <f t="shared" si="3"/>
        <v>0</v>
      </c>
      <c r="G5" s="6">
        <f t="shared" si="4"/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>
        <f t="shared" si="5"/>
        <v>0</v>
      </c>
      <c r="W5" s="6">
        <f t="shared" si="6"/>
        <v>0</v>
      </c>
      <c r="X5" s="24">
        <f t="shared" si="10"/>
        <v>0</v>
      </c>
      <c r="Y5" s="24">
        <f t="shared" si="7"/>
        <v>0</v>
      </c>
      <c r="Z5" s="6">
        <f t="shared" si="7"/>
        <v>0</v>
      </c>
      <c r="AA5" s="6"/>
      <c r="AB5" s="6"/>
      <c r="AC5" s="6">
        <f t="shared" si="0"/>
        <v>0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>
        <f t="shared" si="8"/>
        <v>0</v>
      </c>
      <c r="AU5" s="6">
        <f t="shared" si="9"/>
        <v>0</v>
      </c>
      <c r="AV5" s="3" t="s">
        <v>33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</row>
    <row r="6" spans="1:94">
      <c r="A6" s="3"/>
      <c r="B6" s="6"/>
      <c r="C6" s="6"/>
      <c r="D6" s="6">
        <f t="shared" si="1"/>
        <v>0</v>
      </c>
      <c r="E6" s="6">
        <f t="shared" si="2"/>
        <v>0</v>
      </c>
      <c r="F6" s="6">
        <f t="shared" si="3"/>
        <v>0</v>
      </c>
      <c r="G6" s="6">
        <f t="shared" si="4"/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>
        <f t="shared" si="5"/>
        <v>0</v>
      </c>
      <c r="W6" s="6"/>
      <c r="X6" s="24">
        <f t="shared" si="10"/>
        <v>0</v>
      </c>
      <c r="Y6" s="24">
        <f t="shared" si="7"/>
        <v>0</v>
      </c>
      <c r="Z6" s="6">
        <f t="shared" si="7"/>
        <v>0</v>
      </c>
      <c r="AA6" s="6"/>
      <c r="AB6" s="6"/>
      <c r="AC6" s="6">
        <f t="shared" si="0"/>
        <v>0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>
        <f t="shared" si="8"/>
        <v>0</v>
      </c>
      <c r="AU6" s="6">
        <f t="shared" si="9"/>
        <v>0</v>
      </c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</row>
    <row r="7" spans="1:94">
      <c r="A7" s="3"/>
      <c r="B7" s="6"/>
      <c r="C7" s="6"/>
      <c r="D7" s="6">
        <f t="shared" si="1"/>
        <v>0</v>
      </c>
      <c r="E7" s="6">
        <f t="shared" si="2"/>
        <v>0</v>
      </c>
      <c r="F7" s="6">
        <f t="shared" si="3"/>
        <v>0</v>
      </c>
      <c r="G7" s="6">
        <f t="shared" si="4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24">
        <f t="shared" si="10"/>
        <v>0</v>
      </c>
      <c r="Y7" s="24">
        <f t="shared" si="7"/>
        <v>0</v>
      </c>
      <c r="Z7" s="6">
        <f t="shared" si="7"/>
        <v>0</v>
      </c>
      <c r="AA7" s="6"/>
      <c r="AB7" s="6"/>
      <c r="AC7" s="6">
        <f t="shared" si="0"/>
        <v>0</v>
      </c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>
        <f t="shared" si="8"/>
        <v>0</v>
      </c>
      <c r="AU7" s="6">
        <f t="shared" si="9"/>
        <v>0</v>
      </c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</row>
    <row r="8" spans="1:94">
      <c r="A8" s="3"/>
      <c r="B8" s="6"/>
      <c r="C8" s="6"/>
      <c r="D8" s="6">
        <f t="shared" si="1"/>
        <v>0</v>
      </c>
      <c r="E8" s="6">
        <f t="shared" si="2"/>
        <v>0</v>
      </c>
      <c r="F8" s="6">
        <f t="shared" si="3"/>
        <v>0</v>
      </c>
      <c r="G8" s="6">
        <f t="shared" si="4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24">
        <f t="shared" si="10"/>
        <v>0</v>
      </c>
      <c r="Y8" s="24">
        <f t="shared" si="7"/>
        <v>0</v>
      </c>
      <c r="Z8" s="6">
        <f t="shared" si="7"/>
        <v>0</v>
      </c>
      <c r="AA8" s="6"/>
      <c r="AB8" s="6"/>
      <c r="AC8" s="6">
        <f t="shared" si="0"/>
        <v>0</v>
      </c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>
        <f t="shared" si="8"/>
        <v>0</v>
      </c>
      <c r="AU8" s="6">
        <f t="shared" si="9"/>
        <v>0</v>
      </c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</row>
    <row r="9" spans="1:94">
      <c r="A9" s="3"/>
      <c r="B9" s="6"/>
      <c r="C9" s="6"/>
      <c r="D9" s="6">
        <f t="shared" si="1"/>
        <v>0</v>
      </c>
      <c r="E9" s="6">
        <f t="shared" si="2"/>
        <v>0</v>
      </c>
      <c r="F9" s="6">
        <f t="shared" si="3"/>
        <v>0</v>
      </c>
      <c r="G9" s="6">
        <f t="shared" si="4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24">
        <f t="shared" si="10"/>
        <v>0</v>
      </c>
      <c r="Y9" s="24">
        <f t="shared" si="7"/>
        <v>0</v>
      </c>
      <c r="Z9" s="6">
        <f t="shared" si="7"/>
        <v>0</v>
      </c>
      <c r="AA9" s="6"/>
      <c r="AB9" s="6"/>
      <c r="AC9" s="6">
        <f t="shared" si="0"/>
        <v>0</v>
      </c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>
        <f t="shared" si="8"/>
        <v>0</v>
      </c>
      <c r="AU9" s="6">
        <f t="shared" si="9"/>
        <v>0</v>
      </c>
      <c r="AV9" s="3"/>
      <c r="AW9" s="6">
        <f>AU2+AU3</f>
        <v>5358.2020000000011</v>
      </c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</row>
    <row r="10" spans="1:94">
      <c r="A10" s="3"/>
      <c r="B10" s="6"/>
      <c r="C10" s="6"/>
      <c r="D10" s="6">
        <f t="shared" si="1"/>
        <v>0</v>
      </c>
      <c r="E10" s="6">
        <f t="shared" si="2"/>
        <v>0</v>
      </c>
      <c r="F10" s="6">
        <f t="shared" si="3"/>
        <v>0</v>
      </c>
      <c r="G10" s="6">
        <f t="shared" si="4"/>
        <v>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24">
        <f t="shared" si="10"/>
        <v>0</v>
      </c>
      <c r="Y10" s="24">
        <f t="shared" si="7"/>
        <v>0</v>
      </c>
      <c r="Z10" s="6">
        <f t="shared" si="7"/>
        <v>0</v>
      </c>
      <c r="AA10" s="6"/>
      <c r="AB10" s="6"/>
      <c r="AC10" s="6">
        <f t="shared" si="0"/>
        <v>0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>
        <f t="shared" si="8"/>
        <v>0</v>
      </c>
      <c r="AU10" s="6">
        <f t="shared" si="9"/>
        <v>0</v>
      </c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</row>
    <row r="11" spans="1:94">
      <c r="A11" s="3"/>
      <c r="B11" s="6"/>
      <c r="C11" s="6"/>
      <c r="D11" s="6">
        <f t="shared" si="1"/>
        <v>0</v>
      </c>
      <c r="E11" s="6">
        <f t="shared" si="2"/>
        <v>0</v>
      </c>
      <c r="F11" s="6">
        <f t="shared" si="3"/>
        <v>0</v>
      </c>
      <c r="G11" s="6">
        <f t="shared" si="4"/>
        <v>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24">
        <f t="shared" si="10"/>
        <v>0</v>
      </c>
      <c r="Y11" s="24">
        <f t="shared" si="7"/>
        <v>0</v>
      </c>
      <c r="Z11" s="6">
        <f t="shared" si="7"/>
        <v>0</v>
      </c>
      <c r="AA11" s="6"/>
      <c r="AB11" s="6"/>
      <c r="AC11" s="6">
        <f t="shared" si="0"/>
        <v>0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>
        <f t="shared" si="8"/>
        <v>0</v>
      </c>
      <c r="AU11" s="6">
        <f t="shared" si="9"/>
        <v>0</v>
      </c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</row>
    <row r="12" spans="1:94">
      <c r="A12" s="3"/>
      <c r="B12" s="6"/>
      <c r="C12" s="6"/>
      <c r="D12" s="6">
        <f t="shared" si="1"/>
        <v>0</v>
      </c>
      <c r="E12" s="6">
        <f t="shared" si="2"/>
        <v>0</v>
      </c>
      <c r="F12" s="6">
        <f t="shared" si="3"/>
        <v>0</v>
      </c>
      <c r="G12" s="6">
        <f t="shared" si="4"/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24">
        <f t="shared" si="10"/>
        <v>0</v>
      </c>
      <c r="Y12" s="24">
        <f t="shared" si="7"/>
        <v>0</v>
      </c>
      <c r="Z12" s="6">
        <f t="shared" si="7"/>
        <v>0</v>
      </c>
      <c r="AA12" s="6"/>
      <c r="AB12" s="6"/>
      <c r="AC12" s="6">
        <f t="shared" si="0"/>
        <v>0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>
        <f t="shared" si="8"/>
        <v>0</v>
      </c>
      <c r="AU12" s="6">
        <f t="shared" si="9"/>
        <v>0</v>
      </c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</row>
    <row r="13" spans="1:94">
      <c r="A13" s="3"/>
      <c r="B13" s="6"/>
      <c r="C13" s="6"/>
      <c r="D13" s="6">
        <f t="shared" si="1"/>
        <v>0</v>
      </c>
      <c r="E13" s="6">
        <f t="shared" si="2"/>
        <v>0</v>
      </c>
      <c r="F13" s="6">
        <f t="shared" si="3"/>
        <v>0</v>
      </c>
      <c r="G13" s="6">
        <f t="shared" si="4"/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4">
        <f t="shared" si="10"/>
        <v>0</v>
      </c>
      <c r="Y13" s="24">
        <f t="shared" si="7"/>
        <v>0</v>
      </c>
      <c r="Z13" s="6">
        <f t="shared" si="7"/>
        <v>0</v>
      </c>
      <c r="AA13" s="6"/>
      <c r="AB13" s="6"/>
      <c r="AC13" s="6">
        <f t="shared" si="0"/>
        <v>0</v>
      </c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>
        <f t="shared" si="8"/>
        <v>0</v>
      </c>
      <c r="AU13" s="6">
        <f t="shared" si="9"/>
        <v>0</v>
      </c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</row>
    <row r="14" spans="1:94">
      <c r="A14" s="3"/>
      <c r="B14" s="6"/>
      <c r="C14" s="6"/>
      <c r="D14" s="6">
        <f t="shared" si="1"/>
        <v>0</v>
      </c>
      <c r="E14" s="6">
        <f t="shared" si="2"/>
        <v>0</v>
      </c>
      <c r="F14" s="6">
        <f t="shared" si="3"/>
        <v>0</v>
      </c>
      <c r="G14" s="6">
        <f t="shared" si="4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24">
        <f t="shared" si="10"/>
        <v>0</v>
      </c>
      <c r="Y14" s="24">
        <f t="shared" si="7"/>
        <v>0</v>
      </c>
      <c r="Z14" s="6">
        <f t="shared" si="7"/>
        <v>0</v>
      </c>
      <c r="AA14" s="6"/>
      <c r="AB14" s="6"/>
      <c r="AC14" s="6">
        <f t="shared" si="0"/>
        <v>0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>
        <f t="shared" si="8"/>
        <v>0</v>
      </c>
      <c r="AU14" s="6">
        <f t="shared" si="9"/>
        <v>0</v>
      </c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</row>
    <row r="15" spans="1:94">
      <c r="A15" s="3"/>
      <c r="B15" s="6"/>
      <c r="C15" s="6"/>
      <c r="D15" s="6">
        <f t="shared" si="1"/>
        <v>0</v>
      </c>
      <c r="E15" s="6">
        <f t="shared" si="2"/>
        <v>0</v>
      </c>
      <c r="F15" s="6">
        <f t="shared" si="3"/>
        <v>0</v>
      </c>
      <c r="G15" s="6">
        <f t="shared" si="4"/>
        <v>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24">
        <f t="shared" si="10"/>
        <v>0</v>
      </c>
      <c r="Y15" s="24">
        <f t="shared" si="7"/>
        <v>0</v>
      </c>
      <c r="Z15" s="6">
        <f t="shared" si="7"/>
        <v>0</v>
      </c>
      <c r="AA15" s="6"/>
      <c r="AB15" s="6"/>
      <c r="AC15" s="6">
        <f t="shared" si="0"/>
        <v>0</v>
      </c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>
        <f t="shared" si="8"/>
        <v>0</v>
      </c>
      <c r="AU15" s="6">
        <f t="shared" si="9"/>
        <v>0</v>
      </c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</row>
    <row r="16" spans="1:94">
      <c r="A16" s="3"/>
      <c r="B16" s="6"/>
      <c r="C16" s="6"/>
      <c r="D16" s="6">
        <f t="shared" si="1"/>
        <v>0</v>
      </c>
      <c r="E16" s="6">
        <f t="shared" si="2"/>
        <v>0</v>
      </c>
      <c r="F16" s="6">
        <f t="shared" si="3"/>
        <v>0</v>
      </c>
      <c r="G16" s="6">
        <f t="shared" si="4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24">
        <f t="shared" si="10"/>
        <v>0</v>
      </c>
      <c r="Y16" s="24">
        <f t="shared" si="7"/>
        <v>0</v>
      </c>
      <c r="Z16" s="6">
        <f t="shared" si="7"/>
        <v>0</v>
      </c>
      <c r="AA16" s="6"/>
      <c r="AB16" s="6"/>
      <c r="AC16" s="6">
        <f t="shared" si="0"/>
        <v>0</v>
      </c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>
        <f t="shared" si="8"/>
        <v>0</v>
      </c>
      <c r="AU16" s="6">
        <f t="shared" si="9"/>
        <v>0</v>
      </c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</row>
    <row r="17" spans="1:94">
      <c r="A17" s="3"/>
      <c r="B17" s="6"/>
      <c r="C17" s="6"/>
      <c r="D17" s="6">
        <f t="shared" si="1"/>
        <v>0</v>
      </c>
      <c r="E17" s="6">
        <f t="shared" si="2"/>
        <v>0</v>
      </c>
      <c r="F17" s="6">
        <f t="shared" si="3"/>
        <v>0</v>
      </c>
      <c r="G17" s="6">
        <f t="shared" si="4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24">
        <f t="shared" si="10"/>
        <v>0</v>
      </c>
      <c r="Y17" s="24">
        <f t="shared" si="7"/>
        <v>0</v>
      </c>
      <c r="Z17" s="6">
        <f t="shared" si="7"/>
        <v>0</v>
      </c>
      <c r="AA17" s="6"/>
      <c r="AB17" s="6"/>
      <c r="AC17" s="6">
        <f t="shared" si="0"/>
        <v>0</v>
      </c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>
        <f t="shared" si="8"/>
        <v>0</v>
      </c>
      <c r="AU17" s="6">
        <f t="shared" si="9"/>
        <v>0</v>
      </c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</row>
    <row r="18" spans="1:94">
      <c r="A18" s="3"/>
      <c r="B18" s="6"/>
      <c r="C18" s="6"/>
      <c r="D18" s="6">
        <f t="shared" si="1"/>
        <v>0</v>
      </c>
      <c r="E18" s="6">
        <f t="shared" si="2"/>
        <v>0</v>
      </c>
      <c r="F18" s="6">
        <f t="shared" si="3"/>
        <v>0</v>
      </c>
      <c r="G18" s="6">
        <f t="shared" si="4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24">
        <f t="shared" si="10"/>
        <v>0</v>
      </c>
      <c r="Y18" s="24">
        <f t="shared" si="7"/>
        <v>0</v>
      </c>
      <c r="Z18" s="6">
        <f t="shared" si="7"/>
        <v>0</v>
      </c>
      <c r="AA18" s="6"/>
      <c r="AB18" s="6"/>
      <c r="AC18" s="6">
        <f t="shared" si="0"/>
        <v>0</v>
      </c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>
        <f t="shared" si="8"/>
        <v>0</v>
      </c>
      <c r="AU18" s="6">
        <f t="shared" si="9"/>
        <v>0</v>
      </c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</row>
    <row r="19" spans="1:94">
      <c r="A19" s="3"/>
      <c r="B19" s="6"/>
      <c r="C19" s="6"/>
      <c r="D19" s="6">
        <f t="shared" si="1"/>
        <v>0</v>
      </c>
      <c r="E19" s="6">
        <f t="shared" si="2"/>
        <v>0</v>
      </c>
      <c r="F19" s="6">
        <f t="shared" si="3"/>
        <v>0</v>
      </c>
      <c r="G19" s="6">
        <f t="shared" si="4"/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24">
        <f t="shared" si="10"/>
        <v>0</v>
      </c>
      <c r="Y19" s="24">
        <f t="shared" si="7"/>
        <v>0</v>
      </c>
      <c r="Z19" s="6">
        <f t="shared" si="7"/>
        <v>0</v>
      </c>
      <c r="AA19" s="6"/>
      <c r="AB19" s="6"/>
      <c r="AC19" s="6">
        <f t="shared" si="0"/>
        <v>0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>
        <f t="shared" si="8"/>
        <v>0</v>
      </c>
      <c r="AU19" s="6">
        <f t="shared" si="9"/>
        <v>0</v>
      </c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</row>
    <row r="20" spans="1:94">
      <c r="A20" s="3"/>
      <c r="B20" s="6"/>
      <c r="C20" s="6"/>
      <c r="D20" s="6">
        <f t="shared" si="1"/>
        <v>0</v>
      </c>
      <c r="E20" s="6">
        <f t="shared" si="2"/>
        <v>0</v>
      </c>
      <c r="F20" s="6">
        <f t="shared" si="3"/>
        <v>0</v>
      </c>
      <c r="G20" s="6">
        <f t="shared" si="4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24">
        <f t="shared" si="10"/>
        <v>0</v>
      </c>
      <c r="Y20" s="24">
        <f t="shared" si="7"/>
        <v>0</v>
      </c>
      <c r="Z20" s="6">
        <f t="shared" si="7"/>
        <v>0</v>
      </c>
      <c r="AA20" s="6"/>
      <c r="AB20" s="6"/>
      <c r="AC20" s="6">
        <f t="shared" si="0"/>
        <v>0</v>
      </c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>
        <f t="shared" si="8"/>
        <v>0</v>
      </c>
      <c r="AU20" s="6">
        <f t="shared" si="9"/>
        <v>0</v>
      </c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</row>
    <row r="21" spans="1:94">
      <c r="A21" s="3"/>
      <c r="B21" s="6"/>
      <c r="C21" s="6"/>
      <c r="D21" s="6">
        <f t="shared" si="1"/>
        <v>0</v>
      </c>
      <c r="E21" s="6">
        <f t="shared" si="2"/>
        <v>0</v>
      </c>
      <c r="F21" s="6">
        <f t="shared" si="3"/>
        <v>0</v>
      </c>
      <c r="G21" s="6">
        <f t="shared" si="4"/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24">
        <f t="shared" si="10"/>
        <v>0</v>
      </c>
      <c r="Y21" s="24">
        <f t="shared" si="7"/>
        <v>0</v>
      </c>
      <c r="Z21" s="6">
        <f t="shared" si="7"/>
        <v>0</v>
      </c>
      <c r="AA21" s="6"/>
      <c r="AB21" s="6"/>
      <c r="AC21" s="6">
        <f t="shared" si="0"/>
        <v>0</v>
      </c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>
        <f t="shared" si="8"/>
        <v>0</v>
      </c>
      <c r="AU21" s="6">
        <f t="shared" si="9"/>
        <v>0</v>
      </c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</row>
    <row r="22" spans="1:94" s="21" customFormat="1" ht="24.75" customHeight="1">
      <c r="A22" s="8" t="s">
        <v>34</v>
      </c>
      <c r="B22" s="20">
        <f>SUM(B2:B21)</f>
        <v>1070.45</v>
      </c>
      <c r="C22" s="20">
        <f t="shared" ref="C22:AU22" si="11">SUM(C2:C21)</f>
        <v>0</v>
      </c>
      <c r="D22" s="20">
        <f t="shared" si="11"/>
        <v>160.5675</v>
      </c>
      <c r="E22" s="20">
        <f t="shared" si="11"/>
        <v>10.704499999999999</v>
      </c>
      <c r="F22" s="20">
        <f t="shared" si="11"/>
        <v>21.408999999999999</v>
      </c>
      <c r="G22" s="20">
        <f t="shared" si="11"/>
        <v>32.113500000000002</v>
      </c>
      <c r="H22" s="20">
        <f t="shared" si="11"/>
        <v>0</v>
      </c>
      <c r="I22" s="20">
        <f t="shared" si="11"/>
        <v>0</v>
      </c>
      <c r="J22" s="20">
        <f t="shared" si="11"/>
        <v>0</v>
      </c>
      <c r="K22" s="20">
        <f t="shared" si="11"/>
        <v>0</v>
      </c>
      <c r="L22" s="20">
        <f t="shared" si="11"/>
        <v>0</v>
      </c>
      <c r="M22" s="20">
        <f t="shared" si="11"/>
        <v>300</v>
      </c>
      <c r="N22" s="20">
        <f t="shared" si="11"/>
        <v>3582.0299999999997</v>
      </c>
      <c r="O22" s="20">
        <f t="shared" si="11"/>
        <v>250.73000000000002</v>
      </c>
      <c r="P22" s="20">
        <f t="shared" si="11"/>
        <v>695.76</v>
      </c>
      <c r="Q22" s="20">
        <f t="shared" si="11"/>
        <v>71.400000000000006</v>
      </c>
      <c r="R22" s="20">
        <f t="shared" si="11"/>
        <v>45</v>
      </c>
      <c r="S22" s="20">
        <f t="shared" si="11"/>
        <v>0</v>
      </c>
      <c r="T22" s="20">
        <f t="shared" si="11"/>
        <v>0</v>
      </c>
      <c r="U22" s="20">
        <f t="shared" si="11"/>
        <v>35.78</v>
      </c>
      <c r="V22" s="20">
        <f t="shared" si="11"/>
        <v>4980.7</v>
      </c>
      <c r="W22" s="20">
        <f t="shared" si="11"/>
        <v>3910.25</v>
      </c>
      <c r="X22" s="22">
        <f t="shared" si="11"/>
        <v>586.54999999999995</v>
      </c>
      <c r="Y22" s="22">
        <f t="shared" si="11"/>
        <v>39.11</v>
      </c>
      <c r="Z22" s="20">
        <f t="shared" si="11"/>
        <v>117.31</v>
      </c>
      <c r="AA22" s="20">
        <f t="shared" si="11"/>
        <v>1054.1600000000001</v>
      </c>
      <c r="AB22" s="20">
        <f t="shared" si="11"/>
        <v>0</v>
      </c>
      <c r="AC22" s="20">
        <f t="shared" si="11"/>
        <v>7002.6245000000008</v>
      </c>
      <c r="AD22" s="20">
        <f t="shared" si="11"/>
        <v>160.5675</v>
      </c>
      <c r="AE22" s="20">
        <f t="shared" si="11"/>
        <v>10.704499999999999</v>
      </c>
      <c r="AF22" s="20">
        <f t="shared" si="11"/>
        <v>21.408999999999999</v>
      </c>
      <c r="AG22" s="20">
        <f t="shared" si="11"/>
        <v>32.113500000000002</v>
      </c>
      <c r="AH22" s="20">
        <f t="shared" si="11"/>
        <v>107.04499999999999</v>
      </c>
      <c r="AI22" s="20">
        <f t="shared" si="11"/>
        <v>32.113500000000002</v>
      </c>
      <c r="AJ22" s="20">
        <f t="shared" si="11"/>
        <v>10.704499999999999</v>
      </c>
      <c r="AK22" s="20">
        <f t="shared" si="11"/>
        <v>580.01249999999993</v>
      </c>
      <c r="AL22" s="20">
        <f t="shared" si="11"/>
        <v>38.667499999999997</v>
      </c>
      <c r="AM22" s="20">
        <f t="shared" si="11"/>
        <v>386.67499999999995</v>
      </c>
      <c r="AN22" s="20">
        <f t="shared" si="11"/>
        <v>116.0025</v>
      </c>
      <c r="AO22" s="20">
        <f t="shared" si="11"/>
        <v>38.667499999999997</v>
      </c>
      <c r="AP22" s="20">
        <f t="shared" si="11"/>
        <v>0</v>
      </c>
      <c r="AQ22" s="20">
        <f t="shared" si="11"/>
        <v>0</v>
      </c>
      <c r="AR22" s="20">
        <f t="shared" si="11"/>
        <v>42.93</v>
      </c>
      <c r="AS22" s="20">
        <f t="shared" si="11"/>
        <v>15.03</v>
      </c>
      <c r="AT22" s="20">
        <f t="shared" si="11"/>
        <v>1592.6424999999999</v>
      </c>
      <c r="AU22" s="20">
        <f t="shared" si="11"/>
        <v>5409.9820000000009</v>
      </c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</row>
    <row r="26" spans="1:94">
      <c r="S26" s="17"/>
    </row>
    <row r="27" spans="1:94">
      <c r="Q27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rightToLeft="1" topLeftCell="Q1" workbookViewId="0">
      <selection activeCell="AV18" sqref="AV18"/>
    </sheetView>
  </sheetViews>
  <sheetFormatPr defaultColWidth="9" defaultRowHeight="14.5"/>
  <cols>
    <col min="1" max="16384" width="9" style="19"/>
  </cols>
  <sheetData>
    <row r="1" spans="1:48">
      <c r="A1" s="19" t="s">
        <v>0</v>
      </c>
      <c r="B1" s="19" t="s">
        <v>21</v>
      </c>
      <c r="C1" s="19" t="s">
        <v>2</v>
      </c>
      <c r="D1" s="19">
        <v>0.15</v>
      </c>
      <c r="E1" s="19">
        <v>0.01</v>
      </c>
      <c r="F1" s="19">
        <v>0.02</v>
      </c>
      <c r="G1" s="19">
        <v>0.03</v>
      </c>
      <c r="H1" s="19" t="s">
        <v>3</v>
      </c>
      <c r="I1" s="19" t="s">
        <v>4</v>
      </c>
      <c r="J1" s="19" t="s">
        <v>5</v>
      </c>
      <c r="K1" s="19" t="s">
        <v>6</v>
      </c>
      <c r="L1" s="19" t="s">
        <v>22</v>
      </c>
      <c r="M1" s="19" t="s">
        <v>8</v>
      </c>
      <c r="N1" s="19" t="s">
        <v>7</v>
      </c>
      <c r="O1" s="19">
        <v>7.0000000000000007E-2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9</v>
      </c>
      <c r="W1" s="19" t="s">
        <v>10</v>
      </c>
      <c r="X1" s="19">
        <v>0.15</v>
      </c>
      <c r="Y1" s="19">
        <v>0.01</v>
      </c>
      <c r="Z1" s="19">
        <v>0.03</v>
      </c>
      <c r="AA1" s="19" t="s">
        <v>11</v>
      </c>
      <c r="AB1" s="19" t="s">
        <v>23</v>
      </c>
      <c r="AC1" s="19" t="s">
        <v>12</v>
      </c>
      <c r="AD1" s="19">
        <v>0.15</v>
      </c>
      <c r="AE1" s="19">
        <v>0.01</v>
      </c>
      <c r="AF1" s="19">
        <v>0.02</v>
      </c>
      <c r="AG1" s="19">
        <v>0.03</v>
      </c>
      <c r="AH1" s="19">
        <v>0.1</v>
      </c>
      <c r="AI1" s="19" t="s">
        <v>13</v>
      </c>
      <c r="AJ1" s="19" t="s">
        <v>14</v>
      </c>
      <c r="AK1" s="19" t="s">
        <v>15</v>
      </c>
      <c r="AL1" s="19">
        <v>0.01</v>
      </c>
      <c r="AM1" s="19">
        <v>0.1</v>
      </c>
      <c r="AN1" s="19">
        <v>0.03</v>
      </c>
      <c r="AO1" s="19">
        <v>0.01</v>
      </c>
      <c r="AP1" s="19" t="s">
        <v>16</v>
      </c>
      <c r="AQ1" s="19" t="s">
        <v>17</v>
      </c>
      <c r="AR1" s="19" t="s">
        <v>18</v>
      </c>
      <c r="AS1" s="19" t="s">
        <v>19</v>
      </c>
      <c r="AT1" s="19" t="s">
        <v>20</v>
      </c>
      <c r="AU1" s="19" t="s">
        <v>12</v>
      </c>
      <c r="AV1" s="19" t="s">
        <v>1</v>
      </c>
    </row>
    <row r="2" spans="1:48">
      <c r="A2" s="19">
        <v>1</v>
      </c>
      <c r="B2" s="19">
        <v>721.99</v>
      </c>
      <c r="D2" s="19">
        <f>B2*15%</f>
        <v>108.2985</v>
      </c>
      <c r="E2" s="19">
        <f>B2*1%</f>
        <v>7.2199</v>
      </c>
      <c r="F2" s="19">
        <f>B2*2%</f>
        <v>14.4398</v>
      </c>
      <c r="G2" s="19">
        <f>B2*3%</f>
        <v>21.659700000000001</v>
      </c>
      <c r="M2" s="19">
        <v>150</v>
      </c>
      <c r="N2" s="19">
        <v>2197.66</v>
      </c>
      <c r="O2" s="19">
        <v>153.83000000000001</v>
      </c>
      <c r="P2" s="19">
        <v>469.26</v>
      </c>
      <c r="Q2" s="19">
        <v>28.5</v>
      </c>
      <c r="R2" s="19">
        <v>15</v>
      </c>
      <c r="U2" s="19">
        <v>35.78</v>
      </c>
      <c r="V2" s="19">
        <f>U2+R2+Q2+P2+O2+N2+M2</f>
        <v>3050.0299999999997</v>
      </c>
      <c r="W2" s="19">
        <f>V2-B2</f>
        <v>2328.04</v>
      </c>
      <c r="X2" s="19">
        <f>W2*15%</f>
        <v>349.20599999999996</v>
      </c>
      <c r="Y2" s="19">
        <f>W2*1%</f>
        <v>23.2804</v>
      </c>
      <c r="Z2" s="19">
        <f>W2*3%</f>
        <v>69.841200000000001</v>
      </c>
      <c r="AA2" s="19">
        <v>549.99</v>
      </c>
      <c r="AC2" s="19">
        <f>SUM(D2:U2)+SUM(X2:AB2)</f>
        <v>4193.9655000000002</v>
      </c>
      <c r="AD2" s="19">
        <f>B2*15%</f>
        <v>108.2985</v>
      </c>
      <c r="AE2" s="19">
        <f>B2*1%</f>
        <v>7.2199</v>
      </c>
      <c r="AF2" s="19">
        <f>B2*2%</f>
        <v>14.4398</v>
      </c>
      <c r="AG2" s="19">
        <f>B2*3%</f>
        <v>21.659700000000001</v>
      </c>
      <c r="AH2" s="19">
        <f>B2*10%</f>
        <v>72.198999999999998</v>
      </c>
      <c r="AI2" s="19">
        <f>B2*3%</f>
        <v>21.659700000000001</v>
      </c>
      <c r="AJ2" s="19">
        <f>B2*1%</f>
        <v>7.2199</v>
      </c>
      <c r="AK2" s="19">
        <f>W2*15%</f>
        <v>349.20599999999996</v>
      </c>
      <c r="AL2" s="19">
        <f>W2*1%</f>
        <v>23.2804</v>
      </c>
      <c r="AM2" s="19">
        <f>W2*10%</f>
        <v>232.804</v>
      </c>
      <c r="AN2" s="19">
        <f>W2*3%</f>
        <v>69.841200000000001</v>
      </c>
      <c r="AO2" s="19">
        <f>W2*1%</f>
        <v>23.2804</v>
      </c>
      <c r="AR2" s="19">
        <v>29.35</v>
      </c>
      <c r="AS2" s="19">
        <v>10.01</v>
      </c>
      <c r="AT2" s="19">
        <f>SUM(AD2:AS2)</f>
        <v>990.46849999999984</v>
      </c>
      <c r="AU2" s="19">
        <f>AC2-AT2</f>
        <v>3203.4970000000003</v>
      </c>
      <c r="AV2" s="19" t="s">
        <v>30</v>
      </c>
    </row>
    <row r="3" spans="1:48">
      <c r="A3" s="19">
        <v>2</v>
      </c>
      <c r="B3" s="19">
        <v>348.46</v>
      </c>
      <c r="D3" s="19">
        <f t="shared" ref="D3:D21" si="0">B3*15%</f>
        <v>52.268999999999998</v>
      </c>
      <c r="E3" s="19">
        <f t="shared" ref="E3:E21" si="1">B3*1%</f>
        <v>3.4845999999999999</v>
      </c>
      <c r="F3" s="19">
        <f t="shared" ref="F3:F21" si="2">B3*2%</f>
        <v>6.9691999999999998</v>
      </c>
      <c r="G3" s="19">
        <f t="shared" ref="G3:G21" si="3">B3*3%</f>
        <v>10.453799999999999</v>
      </c>
      <c r="M3" s="19">
        <v>150</v>
      </c>
      <c r="N3" s="19">
        <v>1384.37</v>
      </c>
      <c r="O3" s="19">
        <v>96.9</v>
      </c>
      <c r="P3" s="19">
        <v>226.5</v>
      </c>
      <c r="Q3" s="19">
        <v>14.4</v>
      </c>
      <c r="R3" s="19">
        <v>15</v>
      </c>
      <c r="V3" s="19">
        <f t="shared" ref="V3:V6" si="4">U3+R3+Q3+P3+O3+N3+M3</f>
        <v>1887.1699999999998</v>
      </c>
      <c r="W3" s="19">
        <f>V3-B3</f>
        <v>1538.7099999999998</v>
      </c>
      <c r="X3" s="19">
        <f>W3*15%</f>
        <v>230.80649999999997</v>
      </c>
      <c r="Y3" s="19">
        <f t="shared" ref="Y3:Y21" si="5">W3*1%</f>
        <v>15.387099999999998</v>
      </c>
      <c r="Z3" s="19">
        <f t="shared" ref="Z3:Z21" si="6">W3*3%</f>
        <v>46.16129999999999</v>
      </c>
      <c r="AA3" s="19">
        <v>504.17</v>
      </c>
      <c r="AC3" s="19">
        <f t="shared" ref="AC3:AC21" si="7">SUM(D3:U3)+SUM(X3:AB3)</f>
        <v>2756.8715000000002</v>
      </c>
      <c r="AD3" s="19">
        <f>B3*15%</f>
        <v>52.268999999999998</v>
      </c>
      <c r="AE3" s="19">
        <f>B3*1%</f>
        <v>3.4845999999999999</v>
      </c>
      <c r="AF3" s="19">
        <f>B3*2%</f>
        <v>6.9691999999999998</v>
      </c>
      <c r="AG3" s="19">
        <f>B3*3%</f>
        <v>10.453799999999999</v>
      </c>
      <c r="AH3" s="19">
        <f>B3*10%</f>
        <v>34.845999999999997</v>
      </c>
      <c r="AI3" s="19">
        <f>B3*3%</f>
        <v>10.453799999999999</v>
      </c>
      <c r="AJ3" s="19">
        <f>B3*1%</f>
        <v>3.4845999999999999</v>
      </c>
      <c r="AK3" s="19">
        <f>W3*15%</f>
        <v>230.80649999999997</v>
      </c>
      <c r="AL3" s="19">
        <f>W3*1%</f>
        <v>15.387099999999998</v>
      </c>
      <c r="AM3" s="19">
        <f>W3*10%</f>
        <v>153.87099999999998</v>
      </c>
      <c r="AN3" s="19">
        <f>W3*3%</f>
        <v>46.16129999999999</v>
      </c>
      <c r="AO3" s="19">
        <f>W3*1%</f>
        <v>15.387099999999998</v>
      </c>
      <c r="AR3" s="19">
        <v>13.58</v>
      </c>
      <c r="AS3" s="19">
        <v>5.0199999999999996</v>
      </c>
      <c r="AT3" s="19">
        <f t="shared" ref="AT3:AT21" si="8">SUM(AD3:AS3)</f>
        <v>602.17399999999998</v>
      </c>
      <c r="AU3" s="19">
        <f t="shared" ref="AU3:AU21" si="9">AC3-AT3</f>
        <v>2154.6975000000002</v>
      </c>
      <c r="AV3" s="19" t="s">
        <v>31</v>
      </c>
    </row>
    <row r="4" spans="1:48">
      <c r="A4" s="19">
        <v>3</v>
      </c>
      <c r="D4" s="19">
        <f t="shared" si="0"/>
        <v>0</v>
      </c>
      <c r="E4" s="19">
        <f t="shared" si="1"/>
        <v>0</v>
      </c>
      <c r="F4" s="19">
        <f t="shared" si="2"/>
        <v>0</v>
      </c>
      <c r="G4" s="19">
        <f t="shared" si="3"/>
        <v>0</v>
      </c>
      <c r="Q4" s="19">
        <v>28.5</v>
      </c>
      <c r="R4" s="19">
        <v>15</v>
      </c>
      <c r="V4" s="19">
        <f t="shared" si="4"/>
        <v>43.5</v>
      </c>
      <c r="W4" s="19">
        <f>V4-B4</f>
        <v>43.5</v>
      </c>
      <c r="X4" s="19">
        <f>W4*15%</f>
        <v>6.5249999999999995</v>
      </c>
      <c r="Y4" s="19">
        <f t="shared" si="5"/>
        <v>0.435</v>
      </c>
      <c r="Z4" s="19">
        <f t="shared" si="6"/>
        <v>1.3049999999999999</v>
      </c>
      <c r="AC4" s="19">
        <f t="shared" si="7"/>
        <v>51.765000000000001</v>
      </c>
      <c r="AT4" s="19">
        <f t="shared" si="8"/>
        <v>0</v>
      </c>
      <c r="AU4" s="19">
        <f t="shared" si="9"/>
        <v>51.765000000000001</v>
      </c>
      <c r="AV4" s="19" t="s">
        <v>32</v>
      </c>
    </row>
    <row r="5" spans="1:48">
      <c r="A5" s="19">
        <v>4</v>
      </c>
      <c r="D5" s="19">
        <f t="shared" si="0"/>
        <v>0</v>
      </c>
      <c r="E5" s="19">
        <f t="shared" si="1"/>
        <v>0</v>
      </c>
      <c r="F5" s="19">
        <f t="shared" si="2"/>
        <v>0</v>
      </c>
      <c r="G5" s="19">
        <f t="shared" si="3"/>
        <v>0</v>
      </c>
      <c r="V5" s="19">
        <f t="shared" si="4"/>
        <v>0</v>
      </c>
      <c r="W5" s="19">
        <f>V5-B5</f>
        <v>0</v>
      </c>
      <c r="X5" s="19">
        <f t="shared" ref="X5:X21" si="10">W5*15%</f>
        <v>0</v>
      </c>
      <c r="Y5" s="19">
        <f t="shared" si="5"/>
        <v>0</v>
      </c>
      <c r="Z5" s="19">
        <f t="shared" si="6"/>
        <v>0</v>
      </c>
      <c r="AC5" s="19">
        <f t="shared" si="7"/>
        <v>0</v>
      </c>
      <c r="AT5" s="19">
        <f t="shared" si="8"/>
        <v>0</v>
      </c>
      <c r="AU5" s="19">
        <f t="shared" si="9"/>
        <v>0</v>
      </c>
      <c r="AV5" s="19" t="s">
        <v>33</v>
      </c>
    </row>
    <row r="6" spans="1:48">
      <c r="D6" s="19">
        <f t="shared" si="0"/>
        <v>0</v>
      </c>
      <c r="E6" s="19">
        <f t="shared" si="1"/>
        <v>0</v>
      </c>
      <c r="F6" s="19">
        <f t="shared" si="2"/>
        <v>0</v>
      </c>
      <c r="G6" s="19">
        <f t="shared" si="3"/>
        <v>0</v>
      </c>
      <c r="V6" s="19">
        <f t="shared" si="4"/>
        <v>0</v>
      </c>
      <c r="X6" s="19">
        <f t="shared" si="10"/>
        <v>0</v>
      </c>
      <c r="Y6" s="19">
        <f t="shared" si="5"/>
        <v>0</v>
      </c>
      <c r="Z6" s="19">
        <f t="shared" si="6"/>
        <v>0</v>
      </c>
      <c r="AC6" s="19">
        <f t="shared" si="7"/>
        <v>0</v>
      </c>
      <c r="AT6" s="19">
        <f t="shared" si="8"/>
        <v>0</v>
      </c>
      <c r="AU6" s="19">
        <f t="shared" si="9"/>
        <v>0</v>
      </c>
    </row>
    <row r="7" spans="1:48">
      <c r="D7" s="19">
        <f t="shared" si="0"/>
        <v>0</v>
      </c>
      <c r="E7" s="19">
        <f t="shared" si="1"/>
        <v>0</v>
      </c>
      <c r="F7" s="19">
        <f t="shared" si="2"/>
        <v>0</v>
      </c>
      <c r="G7" s="19">
        <f t="shared" si="3"/>
        <v>0</v>
      </c>
      <c r="X7" s="19">
        <f t="shared" si="10"/>
        <v>0</v>
      </c>
      <c r="Y7" s="19">
        <f t="shared" si="5"/>
        <v>0</v>
      </c>
      <c r="Z7" s="19">
        <f t="shared" si="6"/>
        <v>0</v>
      </c>
      <c r="AC7" s="19">
        <f t="shared" si="7"/>
        <v>0</v>
      </c>
      <c r="AT7" s="19">
        <f t="shared" si="8"/>
        <v>0</v>
      </c>
      <c r="AU7" s="19">
        <f t="shared" si="9"/>
        <v>0</v>
      </c>
    </row>
    <row r="8" spans="1:48">
      <c r="D8" s="19">
        <f t="shared" si="0"/>
        <v>0</v>
      </c>
      <c r="E8" s="19">
        <f t="shared" si="1"/>
        <v>0</v>
      </c>
      <c r="F8" s="19">
        <f t="shared" si="2"/>
        <v>0</v>
      </c>
      <c r="G8" s="19">
        <f t="shared" si="3"/>
        <v>0</v>
      </c>
      <c r="X8" s="19">
        <f t="shared" si="10"/>
        <v>0</v>
      </c>
      <c r="Y8" s="19">
        <f t="shared" si="5"/>
        <v>0</v>
      </c>
      <c r="Z8" s="19">
        <f t="shared" si="6"/>
        <v>0</v>
      </c>
      <c r="AC8" s="19">
        <f t="shared" si="7"/>
        <v>0</v>
      </c>
      <c r="AT8" s="19">
        <f t="shared" si="8"/>
        <v>0</v>
      </c>
      <c r="AU8" s="19">
        <f t="shared" si="9"/>
        <v>0</v>
      </c>
    </row>
    <row r="9" spans="1:48">
      <c r="D9" s="19">
        <f t="shared" si="0"/>
        <v>0</v>
      </c>
      <c r="E9" s="19">
        <f t="shared" si="1"/>
        <v>0</v>
      </c>
      <c r="F9" s="19">
        <f t="shared" si="2"/>
        <v>0</v>
      </c>
      <c r="G9" s="19">
        <f t="shared" si="3"/>
        <v>0</v>
      </c>
      <c r="X9" s="19">
        <f t="shared" si="10"/>
        <v>0</v>
      </c>
      <c r="Y9" s="19">
        <f t="shared" si="5"/>
        <v>0</v>
      </c>
      <c r="Z9" s="19">
        <f t="shared" si="6"/>
        <v>0</v>
      </c>
      <c r="AC9" s="19">
        <f t="shared" si="7"/>
        <v>0</v>
      </c>
      <c r="AT9" s="19">
        <f t="shared" si="8"/>
        <v>0</v>
      </c>
      <c r="AU9" s="19">
        <f t="shared" si="9"/>
        <v>0</v>
      </c>
    </row>
    <row r="10" spans="1:48">
      <c r="D10" s="19">
        <f t="shared" si="0"/>
        <v>0</v>
      </c>
      <c r="E10" s="19">
        <f t="shared" si="1"/>
        <v>0</v>
      </c>
      <c r="F10" s="19">
        <f t="shared" si="2"/>
        <v>0</v>
      </c>
      <c r="G10" s="19">
        <f t="shared" si="3"/>
        <v>0</v>
      </c>
      <c r="X10" s="19">
        <f t="shared" si="10"/>
        <v>0</v>
      </c>
      <c r="Y10" s="19">
        <f t="shared" si="5"/>
        <v>0</v>
      </c>
      <c r="Z10" s="19">
        <f t="shared" si="6"/>
        <v>0</v>
      </c>
      <c r="AC10" s="19">
        <f t="shared" si="7"/>
        <v>0</v>
      </c>
      <c r="AT10" s="19">
        <f t="shared" si="8"/>
        <v>0</v>
      </c>
      <c r="AU10" s="19">
        <f t="shared" si="9"/>
        <v>0</v>
      </c>
    </row>
    <row r="11" spans="1:48">
      <c r="D11" s="19">
        <f t="shared" si="0"/>
        <v>0</v>
      </c>
      <c r="E11" s="19">
        <f t="shared" si="1"/>
        <v>0</v>
      </c>
      <c r="F11" s="19">
        <f t="shared" si="2"/>
        <v>0</v>
      </c>
      <c r="G11" s="19">
        <f t="shared" si="3"/>
        <v>0</v>
      </c>
      <c r="X11" s="19">
        <f t="shared" si="10"/>
        <v>0</v>
      </c>
      <c r="Y11" s="19">
        <f t="shared" si="5"/>
        <v>0</v>
      </c>
      <c r="Z11" s="19">
        <f t="shared" si="6"/>
        <v>0</v>
      </c>
      <c r="AC11" s="19">
        <f t="shared" si="7"/>
        <v>0</v>
      </c>
      <c r="AT11" s="19">
        <f t="shared" si="8"/>
        <v>0</v>
      </c>
      <c r="AU11" s="19">
        <f t="shared" si="9"/>
        <v>0</v>
      </c>
    </row>
    <row r="12" spans="1:48">
      <c r="D12" s="19">
        <f t="shared" si="0"/>
        <v>0</v>
      </c>
      <c r="E12" s="19">
        <f t="shared" si="1"/>
        <v>0</v>
      </c>
      <c r="F12" s="19">
        <f t="shared" si="2"/>
        <v>0</v>
      </c>
      <c r="G12" s="19">
        <f t="shared" si="3"/>
        <v>0</v>
      </c>
      <c r="X12" s="19">
        <f t="shared" si="10"/>
        <v>0</v>
      </c>
      <c r="Y12" s="19">
        <f>W12*1%</f>
        <v>0</v>
      </c>
      <c r="Z12" s="19">
        <f t="shared" si="6"/>
        <v>0</v>
      </c>
      <c r="AC12" s="19">
        <f t="shared" si="7"/>
        <v>0</v>
      </c>
      <c r="AT12" s="19">
        <f t="shared" si="8"/>
        <v>0</v>
      </c>
      <c r="AU12" s="19">
        <f t="shared" si="9"/>
        <v>0</v>
      </c>
    </row>
    <row r="13" spans="1:48">
      <c r="D13" s="19">
        <f t="shared" si="0"/>
        <v>0</v>
      </c>
      <c r="E13" s="19">
        <f t="shared" si="1"/>
        <v>0</v>
      </c>
      <c r="F13" s="19">
        <f t="shared" si="2"/>
        <v>0</v>
      </c>
      <c r="G13" s="19">
        <f t="shared" si="3"/>
        <v>0</v>
      </c>
      <c r="X13" s="19">
        <f t="shared" si="10"/>
        <v>0</v>
      </c>
      <c r="Y13" s="19">
        <f t="shared" si="5"/>
        <v>0</v>
      </c>
      <c r="Z13" s="19">
        <f t="shared" si="6"/>
        <v>0</v>
      </c>
      <c r="AC13" s="19">
        <f t="shared" si="7"/>
        <v>0</v>
      </c>
      <c r="AT13" s="19">
        <f t="shared" si="8"/>
        <v>0</v>
      </c>
      <c r="AU13" s="19">
        <f t="shared" si="9"/>
        <v>0</v>
      </c>
    </row>
    <row r="14" spans="1:48">
      <c r="D14" s="19">
        <f t="shared" si="0"/>
        <v>0</v>
      </c>
      <c r="E14" s="19">
        <f t="shared" si="1"/>
        <v>0</v>
      </c>
      <c r="F14" s="19">
        <f t="shared" si="2"/>
        <v>0</v>
      </c>
      <c r="G14" s="19">
        <f t="shared" si="3"/>
        <v>0</v>
      </c>
      <c r="X14" s="19">
        <f t="shared" si="10"/>
        <v>0</v>
      </c>
      <c r="Y14" s="19">
        <f t="shared" si="5"/>
        <v>0</v>
      </c>
      <c r="Z14" s="19">
        <f t="shared" si="6"/>
        <v>0</v>
      </c>
      <c r="AC14" s="19">
        <f t="shared" si="7"/>
        <v>0</v>
      </c>
      <c r="AT14" s="19">
        <f t="shared" si="8"/>
        <v>0</v>
      </c>
      <c r="AU14" s="19">
        <f t="shared" si="9"/>
        <v>0</v>
      </c>
    </row>
    <row r="15" spans="1:48">
      <c r="D15" s="19">
        <f t="shared" si="0"/>
        <v>0</v>
      </c>
      <c r="E15" s="19">
        <f t="shared" si="1"/>
        <v>0</v>
      </c>
      <c r="F15" s="19">
        <f t="shared" si="2"/>
        <v>0</v>
      </c>
      <c r="G15" s="19">
        <f t="shared" si="3"/>
        <v>0</v>
      </c>
      <c r="X15" s="19">
        <f t="shared" si="10"/>
        <v>0</v>
      </c>
      <c r="Y15" s="19">
        <f t="shared" si="5"/>
        <v>0</v>
      </c>
      <c r="Z15" s="19">
        <f t="shared" si="6"/>
        <v>0</v>
      </c>
      <c r="AC15" s="19">
        <f t="shared" si="7"/>
        <v>0</v>
      </c>
      <c r="AT15" s="19">
        <f t="shared" si="8"/>
        <v>0</v>
      </c>
      <c r="AU15" s="19">
        <f t="shared" si="9"/>
        <v>0</v>
      </c>
    </row>
    <row r="16" spans="1:48">
      <c r="D16" s="19">
        <f t="shared" si="0"/>
        <v>0</v>
      </c>
      <c r="E16" s="19">
        <f t="shared" si="1"/>
        <v>0</v>
      </c>
      <c r="F16" s="19">
        <f t="shared" si="2"/>
        <v>0</v>
      </c>
      <c r="G16" s="19">
        <f t="shared" si="3"/>
        <v>0</v>
      </c>
      <c r="X16" s="19">
        <f t="shared" si="10"/>
        <v>0</v>
      </c>
      <c r="Y16" s="19">
        <f t="shared" si="5"/>
        <v>0</v>
      </c>
      <c r="Z16" s="19">
        <f t="shared" si="6"/>
        <v>0</v>
      </c>
      <c r="AC16" s="19">
        <f t="shared" si="7"/>
        <v>0</v>
      </c>
      <c r="AT16" s="19">
        <f t="shared" si="8"/>
        <v>0</v>
      </c>
      <c r="AU16" s="19">
        <f t="shared" si="9"/>
        <v>0</v>
      </c>
    </row>
    <row r="17" spans="2:47">
      <c r="D17" s="19">
        <f t="shared" si="0"/>
        <v>0</v>
      </c>
      <c r="E17" s="19">
        <f t="shared" si="1"/>
        <v>0</v>
      </c>
      <c r="F17" s="19">
        <f t="shared" si="2"/>
        <v>0</v>
      </c>
      <c r="G17" s="19">
        <f t="shared" si="3"/>
        <v>0</v>
      </c>
      <c r="X17" s="19">
        <f t="shared" si="10"/>
        <v>0</v>
      </c>
      <c r="Y17" s="19">
        <f t="shared" si="5"/>
        <v>0</v>
      </c>
      <c r="Z17" s="19">
        <f t="shared" si="6"/>
        <v>0</v>
      </c>
      <c r="AC17" s="19">
        <f t="shared" si="7"/>
        <v>0</v>
      </c>
      <c r="AT17" s="19">
        <f t="shared" si="8"/>
        <v>0</v>
      </c>
      <c r="AU17" s="19">
        <f t="shared" si="9"/>
        <v>0</v>
      </c>
    </row>
    <row r="18" spans="2:47">
      <c r="D18" s="19">
        <f t="shared" si="0"/>
        <v>0</v>
      </c>
      <c r="E18" s="19">
        <f t="shared" si="1"/>
        <v>0</v>
      </c>
      <c r="F18" s="19">
        <f t="shared" si="2"/>
        <v>0</v>
      </c>
      <c r="G18" s="19">
        <f t="shared" si="3"/>
        <v>0</v>
      </c>
      <c r="X18" s="19">
        <f t="shared" si="10"/>
        <v>0</v>
      </c>
      <c r="Y18" s="19">
        <f t="shared" si="5"/>
        <v>0</v>
      </c>
      <c r="Z18" s="19">
        <f t="shared" si="6"/>
        <v>0</v>
      </c>
      <c r="AC18" s="19">
        <f t="shared" si="7"/>
        <v>0</v>
      </c>
      <c r="AT18" s="19">
        <f t="shared" si="8"/>
        <v>0</v>
      </c>
      <c r="AU18" s="19">
        <f t="shared" si="9"/>
        <v>0</v>
      </c>
    </row>
    <row r="19" spans="2:47">
      <c r="D19" s="19">
        <f t="shared" si="0"/>
        <v>0</v>
      </c>
      <c r="E19" s="19">
        <f t="shared" si="1"/>
        <v>0</v>
      </c>
      <c r="F19" s="19">
        <f t="shared" si="2"/>
        <v>0</v>
      </c>
      <c r="G19" s="19">
        <f t="shared" si="3"/>
        <v>0</v>
      </c>
      <c r="X19" s="19">
        <f t="shared" si="10"/>
        <v>0</v>
      </c>
      <c r="Y19" s="19">
        <f t="shared" si="5"/>
        <v>0</v>
      </c>
      <c r="Z19" s="19">
        <f t="shared" si="6"/>
        <v>0</v>
      </c>
      <c r="AC19" s="19">
        <f t="shared" si="7"/>
        <v>0</v>
      </c>
      <c r="AT19" s="19">
        <f t="shared" si="8"/>
        <v>0</v>
      </c>
      <c r="AU19" s="19">
        <f t="shared" si="9"/>
        <v>0</v>
      </c>
    </row>
    <row r="20" spans="2:47">
      <c r="D20" s="19">
        <f t="shared" si="0"/>
        <v>0</v>
      </c>
      <c r="E20" s="19">
        <f t="shared" si="1"/>
        <v>0</v>
      </c>
      <c r="F20" s="19">
        <f t="shared" si="2"/>
        <v>0</v>
      </c>
      <c r="G20" s="19">
        <f t="shared" si="3"/>
        <v>0</v>
      </c>
      <c r="X20" s="19">
        <f t="shared" si="10"/>
        <v>0</v>
      </c>
      <c r="Y20" s="19">
        <f t="shared" si="5"/>
        <v>0</v>
      </c>
      <c r="Z20" s="19">
        <f t="shared" si="6"/>
        <v>0</v>
      </c>
      <c r="AC20" s="19">
        <f t="shared" si="7"/>
        <v>0</v>
      </c>
      <c r="AT20" s="19">
        <f t="shared" si="8"/>
        <v>0</v>
      </c>
      <c r="AU20" s="19">
        <f t="shared" si="9"/>
        <v>0</v>
      </c>
    </row>
    <row r="21" spans="2:47">
      <c r="D21" s="19">
        <f t="shared" si="0"/>
        <v>0</v>
      </c>
      <c r="E21" s="19">
        <f t="shared" si="1"/>
        <v>0</v>
      </c>
      <c r="F21" s="19">
        <f t="shared" si="2"/>
        <v>0</v>
      </c>
      <c r="G21" s="19">
        <f t="shared" si="3"/>
        <v>0</v>
      </c>
      <c r="X21" s="19">
        <f t="shared" si="10"/>
        <v>0</v>
      </c>
      <c r="Y21" s="19">
        <f t="shared" si="5"/>
        <v>0</v>
      </c>
      <c r="Z21" s="19">
        <f t="shared" si="6"/>
        <v>0</v>
      </c>
      <c r="AC21" s="19">
        <f t="shared" si="7"/>
        <v>0</v>
      </c>
      <c r="AT21" s="19">
        <f t="shared" si="8"/>
        <v>0</v>
      </c>
      <c r="AU21" s="19">
        <f t="shared" si="9"/>
        <v>0</v>
      </c>
    </row>
    <row r="22" spans="2:47">
      <c r="B22" s="19">
        <f>SUM(B2:B21)</f>
        <v>1070.45</v>
      </c>
      <c r="C22" s="19">
        <f t="shared" ref="C22:AU22" si="11">SUM(C2:C21)</f>
        <v>0</v>
      </c>
      <c r="D22" s="19">
        <f t="shared" si="11"/>
        <v>160.5675</v>
      </c>
      <c r="E22" s="19">
        <f t="shared" si="11"/>
        <v>10.704499999999999</v>
      </c>
      <c r="F22" s="19">
        <f t="shared" si="11"/>
        <v>21.408999999999999</v>
      </c>
      <c r="G22" s="19">
        <f t="shared" si="11"/>
        <v>32.113500000000002</v>
      </c>
      <c r="H22" s="19">
        <f t="shared" si="11"/>
        <v>0</v>
      </c>
      <c r="I22" s="19">
        <f t="shared" si="11"/>
        <v>0</v>
      </c>
      <c r="J22" s="19">
        <f t="shared" si="11"/>
        <v>0</v>
      </c>
      <c r="K22" s="19">
        <f t="shared" si="11"/>
        <v>0</v>
      </c>
      <c r="L22" s="19">
        <f t="shared" si="11"/>
        <v>0</v>
      </c>
      <c r="M22" s="19">
        <f t="shared" si="11"/>
        <v>300</v>
      </c>
      <c r="N22" s="19">
        <f t="shared" si="11"/>
        <v>3582.0299999999997</v>
      </c>
      <c r="O22" s="19">
        <f t="shared" si="11"/>
        <v>250.73000000000002</v>
      </c>
      <c r="P22" s="19">
        <f t="shared" si="11"/>
        <v>695.76</v>
      </c>
      <c r="Q22" s="19">
        <f t="shared" si="11"/>
        <v>71.400000000000006</v>
      </c>
      <c r="R22" s="19">
        <f t="shared" si="11"/>
        <v>45</v>
      </c>
      <c r="S22" s="19">
        <f t="shared" si="11"/>
        <v>0</v>
      </c>
      <c r="T22" s="19">
        <f t="shared" si="11"/>
        <v>0</v>
      </c>
      <c r="U22" s="19">
        <f t="shared" si="11"/>
        <v>35.78</v>
      </c>
      <c r="V22" s="19">
        <f t="shared" si="11"/>
        <v>4980.7</v>
      </c>
      <c r="W22" s="19">
        <f t="shared" si="11"/>
        <v>3910.25</v>
      </c>
      <c r="X22" s="19">
        <f t="shared" si="11"/>
        <v>586.53749999999991</v>
      </c>
      <c r="Y22" s="19">
        <f t="shared" si="11"/>
        <v>39.102499999999999</v>
      </c>
      <c r="Z22" s="19">
        <f t="shared" si="11"/>
        <v>117.3075</v>
      </c>
      <c r="AA22" s="19">
        <f t="shared" si="11"/>
        <v>1054.1600000000001</v>
      </c>
      <c r="AB22" s="19">
        <f t="shared" si="11"/>
        <v>0</v>
      </c>
      <c r="AC22" s="19">
        <f t="shared" si="11"/>
        <v>7002.6020000000008</v>
      </c>
      <c r="AD22" s="19">
        <f t="shared" si="11"/>
        <v>160.5675</v>
      </c>
      <c r="AE22" s="19">
        <f t="shared" si="11"/>
        <v>10.704499999999999</v>
      </c>
      <c r="AF22" s="19">
        <f t="shared" si="11"/>
        <v>21.408999999999999</v>
      </c>
      <c r="AG22" s="19">
        <f t="shared" si="11"/>
        <v>32.113500000000002</v>
      </c>
      <c r="AH22" s="19">
        <f t="shared" si="11"/>
        <v>107.04499999999999</v>
      </c>
      <c r="AI22" s="19">
        <f t="shared" si="11"/>
        <v>32.113500000000002</v>
      </c>
      <c r="AJ22" s="19">
        <f t="shared" si="11"/>
        <v>10.704499999999999</v>
      </c>
      <c r="AK22" s="19">
        <f t="shared" si="11"/>
        <v>580.01249999999993</v>
      </c>
      <c r="AL22" s="19">
        <f t="shared" si="11"/>
        <v>38.667499999999997</v>
      </c>
      <c r="AM22" s="19">
        <f t="shared" si="11"/>
        <v>386.67499999999995</v>
      </c>
      <c r="AN22" s="19">
        <f t="shared" si="11"/>
        <v>116.0025</v>
      </c>
      <c r="AO22" s="19">
        <f t="shared" si="11"/>
        <v>38.667499999999997</v>
      </c>
      <c r="AP22" s="19">
        <f t="shared" si="11"/>
        <v>0</v>
      </c>
      <c r="AQ22" s="19">
        <f t="shared" si="11"/>
        <v>0</v>
      </c>
      <c r="AR22" s="19">
        <f t="shared" si="11"/>
        <v>42.93</v>
      </c>
      <c r="AS22" s="19">
        <f t="shared" si="11"/>
        <v>15.03</v>
      </c>
      <c r="AT22" s="19">
        <f t="shared" si="11"/>
        <v>1592.6424999999999</v>
      </c>
      <c r="AU22" s="19">
        <f t="shared" si="11"/>
        <v>5409.9595000000008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zeko</dc:creator>
  <cp:lastModifiedBy>Salim _Mali</cp:lastModifiedBy>
  <dcterms:created xsi:type="dcterms:W3CDTF">2019-11-13T22:50:54Z</dcterms:created>
  <dcterms:modified xsi:type="dcterms:W3CDTF">2019-11-15T23:02:00Z</dcterms:modified>
</cp:coreProperties>
</file>