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جدول التسكين" sheetId="2" r:id="rId1"/>
    <sheet name="ورقة1" sheetId="1" r:id="rId2"/>
  </sheets>
  <definedNames>
    <definedName name="_xlnm.Print_Area" localSheetId="0">'جدول التسكين'!$A$1:$AG$46</definedName>
  </definedNames>
  <calcPr calcId="152511"/>
</workbook>
</file>

<file path=xl/calcChain.xml><?xml version="1.0" encoding="utf-8"?>
<calcChain xmlns="http://schemas.openxmlformats.org/spreadsheetml/2006/main">
  <c r="C37" i="2" l="1"/>
  <c r="U35" i="2"/>
  <c r="T35" i="2"/>
  <c r="S35" i="2"/>
  <c r="R35" i="2"/>
  <c r="Q35" i="2"/>
  <c r="P35" i="2"/>
  <c r="O35" i="2"/>
  <c r="N35" i="2"/>
  <c r="AF35" i="2" s="1"/>
  <c r="M35" i="2"/>
  <c r="AF34" i="2"/>
  <c r="AF33" i="2"/>
  <c r="O32" i="2"/>
  <c r="N32" i="2"/>
  <c r="J32" i="2"/>
  <c r="I32" i="2"/>
  <c r="H32" i="2"/>
  <c r="G32" i="2"/>
  <c r="F32" i="2"/>
  <c r="AF32" i="2" s="1"/>
  <c r="W31" i="2"/>
  <c r="V31" i="2"/>
  <c r="U31" i="2"/>
  <c r="T31" i="2"/>
  <c r="S31" i="2"/>
  <c r="R31" i="2"/>
  <c r="Q31" i="2"/>
  <c r="P31" i="2"/>
  <c r="O31" i="2"/>
  <c r="N31" i="2"/>
  <c r="K31" i="2"/>
  <c r="J31" i="2"/>
  <c r="I31" i="2"/>
  <c r="H31" i="2"/>
  <c r="AF31" i="2" s="1"/>
  <c r="U30" i="2"/>
  <c r="T30" i="2"/>
  <c r="S30" i="2"/>
  <c r="R30" i="2"/>
  <c r="Q30" i="2"/>
  <c r="P30" i="2"/>
  <c r="O30" i="2"/>
  <c r="N30" i="2"/>
  <c r="E30" i="2"/>
  <c r="D30" i="2"/>
  <c r="C30" i="2"/>
  <c r="B30" i="2"/>
  <c r="AF30" i="2" s="1"/>
  <c r="U29" i="2"/>
  <c r="T29" i="2"/>
  <c r="Q29" i="2"/>
  <c r="P29" i="2"/>
  <c r="N29" i="2"/>
  <c r="M29" i="2"/>
  <c r="I29" i="2"/>
  <c r="H29" i="2"/>
  <c r="G29" i="2"/>
  <c r="F29" i="2"/>
  <c r="C29" i="2"/>
  <c r="B29" i="2"/>
  <c r="AF29" i="2" s="1"/>
  <c r="AE28" i="2"/>
  <c r="AD28" i="2"/>
  <c r="AC28" i="2"/>
  <c r="AB28" i="2"/>
  <c r="AA28" i="2"/>
  <c r="AA36" i="2" s="1"/>
  <c r="Z28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AF28" i="2" s="1"/>
  <c r="M27" i="2"/>
  <c r="L27" i="2"/>
  <c r="K27" i="2"/>
  <c r="J27" i="2"/>
  <c r="I27" i="2"/>
  <c r="E27" i="2"/>
  <c r="D27" i="2"/>
  <c r="C27" i="2"/>
  <c r="AF27" i="2" s="1"/>
  <c r="B27" i="2"/>
  <c r="AE26" i="2"/>
  <c r="AD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AF26" i="2" s="1"/>
  <c r="C26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B25" i="2"/>
  <c r="AF25" i="2" s="1"/>
  <c r="U24" i="2"/>
  <c r="T24" i="2"/>
  <c r="S24" i="2"/>
  <c r="R24" i="2"/>
  <c r="Q24" i="2"/>
  <c r="P24" i="2"/>
  <c r="O24" i="2"/>
  <c r="N24" i="2"/>
  <c r="AF24" i="2" s="1"/>
  <c r="T23" i="2"/>
  <c r="S23" i="2"/>
  <c r="R23" i="2"/>
  <c r="Q23" i="2"/>
  <c r="J23" i="2"/>
  <c r="G23" i="2"/>
  <c r="F23" i="2"/>
  <c r="B23" i="2"/>
  <c r="AF23" i="2" s="1"/>
  <c r="Q22" i="2"/>
  <c r="P22" i="2"/>
  <c r="O22" i="2"/>
  <c r="N22" i="2"/>
  <c r="L22" i="2"/>
  <c r="K22" i="2"/>
  <c r="I22" i="2"/>
  <c r="H22" i="2"/>
  <c r="G22" i="2"/>
  <c r="F22" i="2"/>
  <c r="E22" i="2"/>
  <c r="D22" i="2"/>
  <c r="AF22" i="2" s="1"/>
  <c r="C22" i="2"/>
  <c r="B22" i="2"/>
  <c r="X21" i="2"/>
  <c r="W21" i="2"/>
  <c r="V21" i="2"/>
  <c r="U21" i="2"/>
  <c r="T21" i="2"/>
  <c r="S21" i="2"/>
  <c r="R21" i="2"/>
  <c r="P21" i="2"/>
  <c r="O21" i="2"/>
  <c r="N21" i="2"/>
  <c r="M21" i="2"/>
  <c r="L21" i="2"/>
  <c r="K21" i="2"/>
  <c r="K36" i="2" s="1"/>
  <c r="J21" i="2"/>
  <c r="I21" i="2"/>
  <c r="H21" i="2"/>
  <c r="G21" i="2"/>
  <c r="F21" i="2"/>
  <c r="E21" i="2"/>
  <c r="D21" i="2"/>
  <c r="C21" i="2"/>
  <c r="C36" i="2" s="1"/>
  <c r="B21" i="2"/>
  <c r="AF21" i="2" s="1"/>
  <c r="S20" i="2"/>
  <c r="R20" i="2"/>
  <c r="P20" i="2"/>
  <c r="O20" i="2"/>
  <c r="H20" i="2"/>
  <c r="G20" i="2"/>
  <c r="E20" i="2"/>
  <c r="D20" i="2"/>
  <c r="AF20" i="2" s="1"/>
  <c r="W19" i="2"/>
  <c r="W36" i="2" s="1"/>
  <c r="V19" i="2"/>
  <c r="U19" i="2"/>
  <c r="T19" i="2"/>
  <c r="S19" i="2"/>
  <c r="S36" i="2" s="1"/>
  <c r="R19" i="2"/>
  <c r="Q19" i="2"/>
  <c r="P19" i="2"/>
  <c r="O19" i="2"/>
  <c r="N19" i="2"/>
  <c r="M19" i="2"/>
  <c r="H19" i="2"/>
  <c r="G19" i="2"/>
  <c r="F19" i="2"/>
  <c r="AF19" i="2" s="1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AF18" i="2" s="1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AF17" i="2" s="1"/>
  <c r="B17" i="2"/>
  <c r="AF16" i="2"/>
  <c r="T16" i="2"/>
  <c r="S16" i="2"/>
  <c r="R16" i="2"/>
  <c r="Q16" i="2"/>
  <c r="P16" i="2"/>
  <c r="N16" i="2"/>
  <c r="I16" i="2"/>
  <c r="H16" i="2"/>
  <c r="G16" i="2"/>
  <c r="B16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B15" i="2"/>
  <c r="AF15" i="2" s="1"/>
  <c r="W14" i="2"/>
  <c r="V14" i="2"/>
  <c r="U14" i="2"/>
  <c r="T14" i="2"/>
  <c r="S14" i="2"/>
  <c r="R14" i="2"/>
  <c r="Q14" i="2"/>
  <c r="P14" i="2"/>
  <c r="O14" i="2"/>
  <c r="N14" i="2"/>
  <c r="M14" i="2"/>
  <c r="K14" i="2"/>
  <c r="J14" i="2"/>
  <c r="I14" i="2"/>
  <c r="H14" i="2"/>
  <c r="G14" i="2"/>
  <c r="C14" i="2"/>
  <c r="AF14" i="2" s="1"/>
  <c r="B14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H13" i="2"/>
  <c r="G13" i="2"/>
  <c r="AF13" i="2" s="1"/>
  <c r="F13" i="2"/>
  <c r="Q12" i="2"/>
  <c r="P12" i="2"/>
  <c r="O12" i="2"/>
  <c r="O36" i="2" s="1"/>
  <c r="I12" i="2"/>
  <c r="H12" i="2"/>
  <c r="G12" i="2"/>
  <c r="AF12" i="2" s="1"/>
  <c r="F12" i="2"/>
  <c r="AE11" i="2"/>
  <c r="AE36" i="2" s="1"/>
  <c r="AD11" i="2"/>
  <c r="AD36" i="2" s="1"/>
  <c r="AC11" i="2"/>
  <c r="AC36" i="2" s="1"/>
  <c r="AB11" i="2"/>
  <c r="AB36" i="2" s="1"/>
  <c r="AA11" i="2"/>
  <c r="Z11" i="2"/>
  <c r="Z36" i="2" s="1"/>
  <c r="Y11" i="2"/>
  <c r="Y36" i="2" s="1"/>
  <c r="X11" i="2"/>
  <c r="X36" i="2" s="1"/>
  <c r="W11" i="2"/>
  <c r="V11" i="2"/>
  <c r="V36" i="2" s="1"/>
  <c r="U11" i="2"/>
  <c r="U36" i="2" s="1"/>
  <c r="T11" i="2"/>
  <c r="T36" i="2" s="1"/>
  <c r="S11" i="2"/>
  <c r="R11" i="2"/>
  <c r="R36" i="2" s="1"/>
  <c r="Q11" i="2"/>
  <c r="Q36" i="2" s="1"/>
  <c r="P11" i="2"/>
  <c r="P36" i="2" s="1"/>
  <c r="O11" i="2"/>
  <c r="N11" i="2"/>
  <c r="N36" i="2" s="1"/>
  <c r="M11" i="2"/>
  <c r="M36" i="2" s="1"/>
  <c r="L11" i="2"/>
  <c r="L36" i="2" s="1"/>
  <c r="K11" i="2"/>
  <c r="J11" i="2"/>
  <c r="J36" i="2" s="1"/>
  <c r="I11" i="2"/>
  <c r="I36" i="2" s="1"/>
  <c r="H11" i="2"/>
  <c r="H36" i="2" s="1"/>
  <c r="G11" i="2"/>
  <c r="F11" i="2"/>
  <c r="F36" i="2" s="1"/>
  <c r="E11" i="2"/>
  <c r="E36" i="2" s="1"/>
  <c r="D11" i="2"/>
  <c r="D36" i="2" s="1"/>
  <c r="C11" i="2"/>
  <c r="B11" i="2"/>
  <c r="B36" i="2" s="1"/>
  <c r="G36" i="2" l="1"/>
  <c r="AF38" i="2" s="1"/>
  <c r="AF11" i="2"/>
  <c r="AF36" i="2" s="1"/>
</calcChain>
</file>

<file path=xl/comments1.xml><?xml version="1.0" encoding="utf-8"?>
<comments xmlns="http://schemas.openxmlformats.org/spreadsheetml/2006/main">
  <authors>
    <author>الكاتب</author>
  </authors>
  <commentList>
    <comment ref="B11" authorId="0" shapeId="0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O11" authorId="0" shapeId="0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P11" authorId="0" shapeId="0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Q11" authorId="0" shapeId="0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R11" authorId="0" shapeId="0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S11" authorId="0" shapeId="0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U11" authorId="0" shapeId="0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W11" authorId="0" shapeId="0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X11" authorId="0" shapeId="0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Y11" authorId="0" shapeId="0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Z11" authorId="0" shapeId="0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AA11" authorId="0" shapeId="0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AB11" authorId="0" shapeId="0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AC11" authorId="0" shapeId="0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AD11" authorId="0" shapeId="0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AE11" authorId="0" shapeId="0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B12" authorId="0" shapeId="0">
      <text>
        <r>
          <rPr>
            <sz val="9"/>
            <color indexed="81"/>
            <rFont val="Tahoma"/>
            <family val="2"/>
          </rPr>
          <t xml:space="preserve">افنان بنت عبيد بن عواد
3402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</rPr>
          <t xml:space="preserve">احمد محمد مجدي
3417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</rPr>
          <t>بدر جميل الحمدي
3429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معين افتلب محمد نواز
3445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معين افتلب محمد نواز
3445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</rPr>
          <t>معين افتلب محمد نواز
3445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2" authorId="0" shapeId="0">
      <text>
        <r>
          <rPr>
            <b/>
            <sz val="9"/>
            <color indexed="81"/>
            <rFont val="Tahoma"/>
            <family val="2"/>
          </rPr>
          <t>معين افتلب محمد نواز
3445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معين افتلب محمد نواز
3479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معين افتلب محمد نواز
3491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>
      <text>
        <r>
          <rPr>
            <b/>
            <sz val="9"/>
            <color indexed="81"/>
            <rFont val="Tahoma"/>
            <family val="2"/>
          </rPr>
          <t>محمد عبدالحي عبدالله
3499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2" authorId="0" shapeId="0">
      <text>
        <r>
          <rPr>
            <b/>
            <sz val="9"/>
            <color indexed="81"/>
            <rFont val="Tahoma"/>
            <family val="2"/>
          </rPr>
          <t>احمد بن عفنان الحويطي
3521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 xml:space="preserve">علي عبدالله الغامدي
3538
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 xml:space="preserve">علي عبدالله الغامدي
3538
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 xml:space="preserve">علي عبدالله الغامدي
3538
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نوال الذبياني
3553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حمزه سعيد عبدالجليل
3569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سعيد غصن الاكلبي أبو شهد الوافي
3585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" authorId="0" shapeId="0">
      <text>
        <r>
          <rPr>
            <sz val="9"/>
            <color indexed="81"/>
            <rFont val="Tahoma"/>
            <family val="2"/>
          </rPr>
          <t xml:space="preserve">إبراهيم محكم الدين
3392
</t>
        </r>
      </text>
    </comment>
    <comment ref="C13" authorId="0" shapeId="0">
      <text>
        <r>
          <rPr>
            <sz val="9"/>
            <color indexed="81"/>
            <rFont val="Tahoma"/>
            <family val="2"/>
          </rPr>
          <t xml:space="preserve">إبراهيم محكم الدين
3392
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إبراهيم محكم الدين
3425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عبدالله بن سعد بن هداج
3439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مازن بيان العلوي
3449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</rPr>
          <t>مازن بيان العلوي
3449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</rPr>
          <t>مازن بيان العلوي
3449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</rPr>
          <t>مازن بيان العلوي
3473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</rPr>
          <t>عبدالله بن عبدالرحمن بشير
3471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سعد إسماعيل المجنوني
3497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3" authorId="0" shapeId="0">
      <text>
        <r>
          <rPr>
            <b/>
            <sz val="9"/>
            <color indexed="81"/>
            <rFont val="Tahoma"/>
            <family val="2"/>
          </rPr>
          <t>احمد محمد الحارثي
3506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3" authorId="0" shapeId="0">
      <text>
        <r>
          <rPr>
            <b/>
            <sz val="9"/>
            <color indexed="81"/>
            <rFont val="Tahoma"/>
            <family val="2"/>
          </rPr>
          <t>احمد محمد الحارثي
3506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3" authorId="0" shapeId="0">
      <text>
        <r>
          <rPr>
            <b/>
            <sz val="9"/>
            <color indexed="81"/>
            <rFont val="Tahoma"/>
            <family val="2"/>
          </rPr>
          <t>ميتاج خان محمود خان
3531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3" authorId="0" shapeId="0">
      <text>
        <r>
          <rPr>
            <b/>
            <sz val="9"/>
            <color indexed="81"/>
            <rFont val="Tahoma"/>
            <family val="2"/>
          </rPr>
          <t>ميتاج خان محمود خان
3531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3" authorId="0" shapeId="0">
      <text>
        <r>
          <rPr>
            <b/>
            <sz val="9"/>
            <color indexed="81"/>
            <rFont val="Tahoma"/>
            <family val="2"/>
          </rPr>
          <t>ميتاج خان محمود خان
3531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3" authorId="0" shapeId="0">
      <text>
        <r>
          <rPr>
            <b/>
            <sz val="9"/>
            <color indexed="81"/>
            <rFont val="Tahoma"/>
            <family val="2"/>
          </rPr>
          <t>حسن إيهاب المكاوي
3547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حسن إيهاب المكاوي
3547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3" authorId="0" shapeId="0">
      <text>
        <r>
          <rPr>
            <b/>
            <sz val="9"/>
            <color indexed="81"/>
            <rFont val="Tahoma"/>
            <family val="2"/>
          </rPr>
          <t>حسن إيهاب المكاوي
3547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3" authorId="0" shapeId="0">
      <text>
        <r>
          <rPr>
            <b/>
            <sz val="9"/>
            <color indexed="81"/>
            <rFont val="Tahoma"/>
            <family val="2"/>
          </rPr>
          <t>عبداللطيف محمد السعيد
3572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3" authorId="0" shapeId="0">
      <text>
        <r>
          <rPr>
            <b/>
            <sz val="9"/>
            <color indexed="81"/>
            <rFont val="Tahoma"/>
            <family val="2"/>
          </rPr>
          <t>عبداللطيف محمد السعيد
3572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عبداللطيف محمد السعيد
3572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13" authorId="0" shapeId="0">
      <text>
        <r>
          <rPr>
            <b/>
            <sz val="9"/>
            <color indexed="81"/>
            <rFont val="Tahoma"/>
            <family val="2"/>
          </rPr>
          <t>عبداللطيف محمد السعيد
3572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13" authorId="0" shapeId="0">
      <text>
        <r>
          <rPr>
            <b/>
            <sz val="9"/>
            <color indexed="81"/>
            <rFont val="Tahoma"/>
            <family val="2"/>
          </rPr>
          <t>عبداللطيف محمد السعيد
3572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3" authorId="0" shapeId="0">
      <text>
        <r>
          <rPr>
            <b/>
            <sz val="9"/>
            <color indexed="81"/>
            <rFont val="Tahoma"/>
            <family val="2"/>
          </rPr>
          <t>عبداللطيف محمد السعيد
3572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</rPr>
          <t>ياسر صالح الغامدي
3379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</rPr>
          <t>ياسر صالح الغامدي
3379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ياسر صالح الغامدي
3424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</rPr>
          <t>محمد صالح احمد 
3436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بسام خالد النقيب
3442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</rPr>
          <t>ريان محمد درويش
3455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</rPr>
          <t>ريان محمد درويش
3455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</rPr>
          <t>ريان محمد درويش
3455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</rPr>
          <t>ريان محمد درويش
3455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ريان محمد درويش
3455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4" authorId="0" shapeId="0">
      <text>
        <r>
          <rPr>
            <b/>
            <sz val="9"/>
            <color indexed="81"/>
            <rFont val="Tahoma"/>
            <family val="2"/>
          </rPr>
          <t>ريان محمد درويش
3502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4" authorId="0" shapeId="0">
      <text>
        <r>
          <rPr>
            <b/>
            <sz val="9"/>
            <color indexed="81"/>
            <rFont val="Tahoma"/>
            <family val="2"/>
          </rPr>
          <t>ريان محمد درويش
3511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4" authorId="0" shapeId="0">
      <text>
        <r>
          <rPr>
            <b/>
            <sz val="9"/>
            <color indexed="81"/>
            <rFont val="Tahoma"/>
            <family val="2"/>
          </rPr>
          <t>ريان محمد درويش
3511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4" authorId="0" shapeId="0">
      <text>
        <r>
          <rPr>
            <b/>
            <sz val="9"/>
            <color indexed="81"/>
            <rFont val="Tahoma"/>
            <family val="2"/>
          </rPr>
          <t>ريان محمد درويش
3511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4" authorId="0" shapeId="0">
      <text>
        <r>
          <rPr>
            <b/>
            <sz val="9"/>
            <color indexed="81"/>
            <rFont val="Tahoma"/>
            <family val="2"/>
          </rPr>
          <t>إبراهيم عطيه الزهراني
3541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4" authorId="0" shapeId="0">
      <text>
        <r>
          <rPr>
            <b/>
            <sz val="9"/>
            <color indexed="81"/>
            <rFont val="Tahoma"/>
            <family val="2"/>
          </rPr>
          <t>إبراهيم عطيه الزهراني
3541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4" authorId="0" shapeId="0">
      <text>
        <r>
          <rPr>
            <b/>
            <sz val="9"/>
            <color indexed="81"/>
            <rFont val="Tahoma"/>
            <family val="2"/>
          </rPr>
          <t>إبراهيم عطيه الزهراني
3541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4" authorId="0" shapeId="0">
      <text>
        <r>
          <rPr>
            <b/>
            <sz val="9"/>
            <color indexed="81"/>
            <rFont val="Tahoma"/>
            <family val="2"/>
          </rPr>
          <t>إبراهيم عطيه الزهراني
3541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4" authorId="0" shapeId="0">
      <text>
        <r>
          <rPr>
            <b/>
            <sz val="9"/>
            <color indexed="81"/>
            <rFont val="Tahoma"/>
            <family val="2"/>
          </rPr>
          <t>إبراهيم عطيه الزهراني
3541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4" authorId="0" shapeId="0">
      <text>
        <r>
          <rPr>
            <b/>
            <sz val="9"/>
            <color indexed="81"/>
            <rFont val="Tahoma"/>
            <family val="2"/>
          </rPr>
          <t>إبراهيم عطيه الزهراني
3541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14" authorId="0" shapeId="0">
      <text>
        <r>
          <rPr>
            <b/>
            <sz val="9"/>
            <color indexed="81"/>
            <rFont val="Tahoma"/>
            <family val="2"/>
          </rPr>
          <t>إبراهيم عطيه الزهراني
3541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14" authorId="0" shapeId="0">
      <text>
        <r>
          <rPr>
            <b/>
            <sz val="9"/>
            <color indexed="81"/>
            <rFont val="Tahoma"/>
            <family val="2"/>
          </rPr>
          <t>إبراهيم عطيه الزهراني
3541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</rPr>
          <t>منصور مقبل على الحربي
3390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نوف خالد الرحيلي
3418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محمد يحي المالكي
3433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5" authorId="0" shapeId="0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5" authorId="0" shapeId="0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5" authorId="0" shapeId="0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5" authorId="0" shapeId="0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ناصر مرشد الرشيدي
3397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حمد عقيل العنزي
3428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</rPr>
          <t>رائد فهد النحاس
3438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حامد يعقوب عبدالله
3450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6" authorId="0" shapeId="0">
      <text>
        <r>
          <rPr>
            <b/>
            <sz val="9"/>
            <color indexed="81"/>
            <rFont val="Tahoma"/>
            <family val="2"/>
          </rPr>
          <t>محمد سعيد حسني
3459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</rPr>
          <t>محمد سعيد حسني
3459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family val="2"/>
          </rPr>
          <t>محمد سعيد حسني
3459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</rPr>
          <t>سليم على مبارك
3483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سليم على مبارك الزويد
3492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6" authorId="0" shapeId="0">
      <text>
        <r>
          <rPr>
            <b/>
            <sz val="9"/>
            <color indexed="81"/>
            <rFont val="Tahoma"/>
            <family val="2"/>
          </rPr>
          <t>سليم على مبارك الزويد
3507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6" authorId="0" shapeId="0">
      <text>
        <r>
          <rPr>
            <b/>
            <sz val="9"/>
            <color indexed="81"/>
            <rFont val="Tahoma"/>
            <family val="2"/>
          </rPr>
          <t>لجين فهد الحربي
3522
علي صالح بريكي
3524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6" authorId="0" shapeId="0">
      <text>
        <r>
          <rPr>
            <b/>
            <sz val="9"/>
            <color indexed="81"/>
            <rFont val="Tahoma"/>
            <family val="2"/>
          </rPr>
          <t>على صالح عمر بريكي
3535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احمد عطيه شحيذي
3544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احمد عطيه شحيذي
3544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ذوهيب حسن محمود
3558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ذوهيب حسن محمود
3558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ذوهيب حسن محمود
3558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عليان صالح البلوي
3582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0" shapeId="0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7" authorId="0" shapeId="0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7" authorId="0" shapeId="0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7" authorId="0" shapeId="0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7" authorId="0" shapeId="0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7" authorId="0" shapeId="0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17" authorId="0" shapeId="0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17" authorId="0" shapeId="0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17" authorId="0" shapeId="0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17" authorId="0" shapeId="0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17" authorId="0" shapeId="0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17" authorId="0" shapeId="0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</rPr>
          <t xml:space="preserve">سلمان منصور الغنيم
</t>
        </r>
        <r>
          <rPr>
            <sz val="9"/>
            <color indexed="81"/>
            <rFont val="Tahoma"/>
            <family val="2"/>
          </rPr>
          <t xml:space="preserve">
3186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</rPr>
          <t xml:space="preserve">سلمان منصور الغنيم
</t>
        </r>
        <r>
          <rPr>
            <sz val="9"/>
            <color indexed="81"/>
            <rFont val="Tahoma"/>
            <family val="2"/>
          </rPr>
          <t xml:space="preserve">
3186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سلمان منصور الغنيم
</t>
        </r>
        <r>
          <rPr>
            <sz val="9"/>
            <color indexed="81"/>
            <rFont val="Tahoma"/>
            <family val="2"/>
          </rPr>
          <t xml:space="preserve">
3186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سلمان منصور الغنيم
</t>
        </r>
        <r>
          <rPr>
            <sz val="9"/>
            <color indexed="81"/>
            <rFont val="Tahoma"/>
            <family val="2"/>
          </rPr>
          <t xml:space="preserve">
3186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سلمان منصور الغنيم
</t>
        </r>
        <r>
          <rPr>
            <sz val="9"/>
            <color indexed="81"/>
            <rFont val="Tahoma"/>
            <family val="2"/>
          </rPr>
          <t xml:space="preserve">
3186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سلمان منصور الغنيم
</t>
        </r>
        <r>
          <rPr>
            <sz val="9"/>
            <color indexed="81"/>
            <rFont val="Tahoma"/>
            <family val="2"/>
          </rPr>
          <t xml:space="preserve">
3186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سلمان منصور الغنيم
</t>
        </r>
        <r>
          <rPr>
            <sz val="9"/>
            <color indexed="81"/>
            <rFont val="Tahoma"/>
            <family val="2"/>
          </rPr>
          <t xml:space="preserve">
3186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سلمان منصور الغنيم
</t>
        </r>
        <r>
          <rPr>
            <sz val="9"/>
            <color indexed="81"/>
            <rFont val="Tahoma"/>
            <family val="2"/>
          </rPr>
          <t xml:space="preserve">
3186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 xml:space="preserve">سلمان منصور الغنيم
</t>
        </r>
        <r>
          <rPr>
            <sz val="9"/>
            <color indexed="81"/>
            <rFont val="Tahoma"/>
            <family val="2"/>
          </rPr>
          <t xml:space="preserve">
3186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8" authorId="0" shapeId="0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8" authorId="0" shapeId="0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8" authorId="0" shapeId="0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8" authorId="0" shapeId="0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8" authorId="0" shapeId="0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8" authorId="0" shapeId="0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8" authorId="0" shapeId="0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18" authorId="0" shapeId="0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18" authorId="0" shapeId="0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18" authorId="0" shapeId="0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18" authorId="0" shapeId="0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18" authorId="0" shapeId="0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18" authorId="0" shapeId="0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</rPr>
          <t>يحي جابر القحطاني
3408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يحي جابر القحطاني
3411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يحي جابر القحطاني
3422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</rPr>
          <t>احمد دخيل العروي
3434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عبدالرحمن محمد رحمان
3443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</rPr>
          <t>عبدالرحمن محمد رحمان
3443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</rPr>
          <t>عبدالرحمن محمد رحمان
3443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</rPr>
          <t>خالد علي باسلم
3466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</rPr>
          <t>محمد هليل العتيبي
3474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سليم على مبارك الزويد
3494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9" authorId="0" shapeId="0">
      <text>
        <r>
          <rPr>
            <b/>
            <sz val="9"/>
            <color indexed="81"/>
            <rFont val="Tahoma"/>
            <family val="2"/>
          </rPr>
          <t>سليم علي مبارك الزويد
3505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9" authorId="0" shapeId="0">
      <text>
        <r>
          <rPr>
            <b/>
            <sz val="9"/>
            <color indexed="81"/>
            <rFont val="Tahoma"/>
            <family val="2"/>
          </rPr>
          <t>ياسر ضيف عبيد الغامدي
3517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9" authorId="0" shapeId="0">
      <text>
        <r>
          <rPr>
            <b/>
            <sz val="9"/>
            <color indexed="81"/>
            <rFont val="Tahoma"/>
            <family val="2"/>
          </rPr>
          <t>ياسر ضيف عبيد الغامدي
3517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9" authorId="0" shapeId="0">
      <text>
        <r>
          <rPr>
            <b/>
            <sz val="9"/>
            <color indexed="81"/>
            <rFont val="Tahoma"/>
            <family val="2"/>
          </rPr>
          <t>ياسر ضيف عبيد الغامدي
3517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9" authorId="0" shapeId="0">
      <text>
        <r>
          <rPr>
            <b/>
            <sz val="9"/>
            <color indexed="81"/>
            <rFont val="Tahoma"/>
            <family val="2"/>
          </rPr>
          <t>ياسر ضيف عبيد الغامدي
3517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9" authorId="0" shapeId="0">
      <text>
        <r>
          <rPr>
            <b/>
            <sz val="9"/>
            <color indexed="81"/>
            <rFont val="Tahoma"/>
            <family val="2"/>
          </rPr>
          <t>ياسر ضيف عبيد الغامدي
3517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ياسر ضيف عبيد الغامدي
3517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ياسر ضيف عبيد الغامدي
3517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ياسر ضيف عبيد الغامدي
3517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ياسر ضيف عبيد الغامدي
3517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ياسر ضيف عبيد الغامدي
3517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ياسر ضيف عبيد الغامدي
3517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خالد عويضه الضبعاني
3405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</rPr>
          <t>خالد عويضه الضبعاني
3412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</rPr>
          <t>ناجي شاهر الشريف
3430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ناجي شاهر الشريف
3430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عادل عواد الحميدي
3451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</rPr>
          <t>احمد محمد ابوبكر
3458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احمد محمد ابوبكر
3458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احمد محمد ابوبكر
3467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</rPr>
          <t>عمر مسلم فايز الحربي
3476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 xml:space="preserve">رشيان الحربي
3485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0" authorId="0" shapeId="0">
      <text>
        <r>
          <rPr>
            <b/>
            <sz val="9"/>
            <color indexed="81"/>
            <rFont val="Tahoma"/>
            <family val="2"/>
          </rPr>
          <t>عبدالله طلال المطيري
3504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0" authorId="0" shapeId="0">
      <text>
        <r>
          <rPr>
            <b/>
            <sz val="9"/>
            <color indexed="81"/>
            <rFont val="Tahoma"/>
            <family val="2"/>
          </rPr>
          <t>افنان عبيد العلوي
3523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0" authorId="0" shapeId="0">
      <text>
        <r>
          <rPr>
            <b/>
            <sz val="9"/>
            <color indexed="81"/>
            <rFont val="Tahoma"/>
            <family val="2"/>
          </rPr>
          <t>نايف عزيز حملي
3539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0" authorId="0" shapeId="0">
      <text>
        <r>
          <rPr>
            <b/>
            <sz val="9"/>
            <color indexed="81"/>
            <rFont val="Tahoma"/>
            <family val="2"/>
          </rPr>
          <t>نايف عزيز حملي
3539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0" authorId="0" shapeId="0">
      <text>
        <r>
          <rPr>
            <b/>
            <sz val="9"/>
            <color indexed="81"/>
            <rFont val="Tahoma"/>
            <family val="2"/>
          </rPr>
          <t>فيصل محمود احمد
3551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فيصل محمود احمد 
3560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فيصل محمود احمد 
3560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وجد إبراهيم
3579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شباب بن عبدالله شباب
3404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</rPr>
          <t>شباب بن عبدالله شباب
3404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</rPr>
          <t>شباب عبدالله شباب
3421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</rPr>
          <t>شباب عبدالله شباب
3421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</rPr>
          <t>شباب عبدالله شباب
3421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1" authorId="0" shapeId="0">
      <text>
        <r>
          <rPr>
            <b/>
            <sz val="9"/>
            <color indexed="81"/>
            <rFont val="Tahoma"/>
            <family val="2"/>
          </rPr>
          <t>عبدالله محمد الغويدي
3457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</rPr>
          <t>عبدالله محمد الغويدي
3457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</rPr>
          <t>عبدالله محمد الغويدي
3457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</rPr>
          <t>عبدالله محمد الغويدي
3457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عبدالله محمد الغويدي
3457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1" authorId="0" shapeId="0">
      <text>
        <r>
          <rPr>
            <b/>
            <sz val="9"/>
            <color indexed="81"/>
            <rFont val="Tahoma"/>
            <family val="2"/>
          </rPr>
          <t>عبدالله محمد الغويدي
3457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1" authorId="0" shapeId="0">
      <text>
        <r>
          <rPr>
            <b/>
            <sz val="9"/>
            <color indexed="81"/>
            <rFont val="Tahoma"/>
            <family val="2"/>
          </rPr>
          <t>عبدالله محمد صالح الغويدي
3503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1" authorId="0" shapeId="0">
      <text>
        <r>
          <rPr>
            <b/>
            <sz val="9"/>
            <color indexed="81"/>
            <rFont val="Tahoma"/>
            <family val="2"/>
          </rPr>
          <t>عبدالله محمد صالح الغويدي
3503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1" authorId="0" shapeId="0">
      <text>
        <r>
          <rPr>
            <b/>
            <sz val="9"/>
            <color indexed="81"/>
            <rFont val="Tahoma"/>
            <family val="2"/>
          </rPr>
          <t>عبدالله محمد صالح الغويدي
3503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1" authorId="0" shapeId="0">
      <text>
        <r>
          <rPr>
            <b/>
            <sz val="9"/>
            <color indexed="81"/>
            <rFont val="Tahoma"/>
            <family val="2"/>
          </rPr>
          <t>عبدالله محمد صالح الغويدي
3503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1" authorId="0" shapeId="0">
      <text>
        <r>
          <rPr>
            <b/>
            <sz val="9"/>
            <color indexed="81"/>
            <rFont val="Tahoma"/>
            <family val="2"/>
          </rPr>
          <t>مشعل باشا الحارثي
3552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1" authorId="0" shapeId="0">
      <text>
        <r>
          <rPr>
            <b/>
            <sz val="9"/>
            <color indexed="81"/>
            <rFont val="Tahoma"/>
            <family val="2"/>
          </rPr>
          <t>مشعل باشا الحارثي
3554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1" authorId="0" shapeId="0">
      <text>
        <r>
          <rPr>
            <b/>
            <sz val="9"/>
            <color indexed="81"/>
            <rFont val="Tahoma"/>
            <family val="2"/>
          </rPr>
          <t>مشعل باشا الحارثي
3554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عبدالله محمد السلمي
3571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1" authorId="0" shapeId="0">
      <text>
        <r>
          <rPr>
            <b/>
            <sz val="9"/>
            <color indexed="81"/>
            <rFont val="Tahoma"/>
            <family val="2"/>
          </rPr>
          <t>عبدالله محمد السلمي
3571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عبدالله محمد السلمي
3571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21" authorId="0" shapeId="0">
      <text>
        <r>
          <rPr>
            <b/>
            <sz val="9"/>
            <color indexed="81"/>
            <rFont val="Tahoma"/>
            <family val="2"/>
          </rPr>
          <t>عبدالله محمد السلمي
3571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عبدالله محمد السلمي
3571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طاهر هاشمي 
3394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طاهر هاشمي 
3394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</rPr>
          <t>أسامة عاطف 
3431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2" authorId="0" shapeId="0">
      <text>
        <r>
          <rPr>
            <b/>
            <sz val="9"/>
            <color indexed="81"/>
            <rFont val="Tahoma"/>
            <family val="2"/>
          </rPr>
          <t>أسامة عاطف 
3431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>عبدالله احمد كرسوم
3446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2" authorId="0" shapeId="0">
      <text>
        <r>
          <rPr>
            <b/>
            <sz val="9"/>
            <color indexed="81"/>
            <rFont val="Tahoma"/>
            <family val="2"/>
          </rPr>
          <t>عبدالله احمد كرسوم
3446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2" authorId="0" shapeId="0">
      <text>
        <r>
          <rPr>
            <b/>
            <sz val="9"/>
            <color indexed="81"/>
            <rFont val="Tahoma"/>
            <family val="2"/>
          </rPr>
          <t>عبدالله احمد كرسوم
3446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2" authorId="0" shapeId="0">
      <text>
        <r>
          <rPr>
            <b/>
            <sz val="9"/>
            <color indexed="81"/>
            <rFont val="Tahoma"/>
            <family val="2"/>
          </rPr>
          <t>عبدالله احمد كرسوم
3446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2" authorId="0" shapeId="0">
      <text>
        <r>
          <rPr>
            <b/>
            <sz val="9"/>
            <color indexed="81"/>
            <rFont val="Tahoma"/>
            <family val="2"/>
          </rPr>
          <t>إبراهيم محمد البوشي
3475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عبدالله يوسف الكناني
3489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عبدالله يوسف الكناني
3489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2" authorId="0" shapeId="0">
      <text>
        <r>
          <rPr>
            <b/>
            <sz val="9"/>
            <color indexed="81"/>
            <rFont val="Tahoma"/>
            <family val="2"/>
          </rPr>
          <t>سعد محمد سعد
3513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فؤاد محمد الغامدي
3527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2" authorId="0" shapeId="0">
      <text>
        <r>
          <rPr>
            <b/>
            <sz val="9"/>
            <color indexed="81"/>
            <rFont val="Tahoma"/>
            <family val="2"/>
          </rPr>
          <t>فؤاد محمد الغامدي
3527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2" authorId="0" shapeId="0">
      <text>
        <r>
          <rPr>
            <b/>
            <sz val="9"/>
            <color indexed="81"/>
            <rFont val="Tahoma"/>
            <family val="2"/>
          </rPr>
          <t>فؤاد محمد الغامدي
3527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2" authorId="0" shapeId="0">
      <text>
        <r>
          <rPr>
            <b/>
            <sz val="9"/>
            <color indexed="81"/>
            <rFont val="Tahoma"/>
            <family val="2"/>
          </rPr>
          <t>فؤاد محمد الغامدي
3527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2" authorId="0" shapeId="0">
      <text>
        <r>
          <rPr>
            <b/>
            <sz val="9"/>
            <color indexed="81"/>
            <rFont val="Tahoma"/>
            <family val="2"/>
          </rPr>
          <t>بسام سالم المطيري
3562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2" authorId="0" shapeId="0">
      <text>
        <r>
          <rPr>
            <b/>
            <sz val="9"/>
            <color indexed="81"/>
            <rFont val="Tahoma"/>
            <family val="2"/>
          </rPr>
          <t>سلمان عبيدالله العنزي
3564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>فيصل شاكر الحارثي
3576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2" authorId="0" shapeId="0">
      <text>
        <r>
          <rPr>
            <b/>
            <sz val="9"/>
            <color indexed="81"/>
            <rFont val="Tahoma"/>
            <family val="2"/>
          </rPr>
          <t>فهد قابل السويعدي
3581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3" authorId="0" shapeId="0">
      <text>
        <r>
          <rPr>
            <b/>
            <sz val="9"/>
            <color indexed="81"/>
            <rFont val="Tahoma"/>
            <family val="2"/>
          </rPr>
          <t>بدر عمر حاج
3366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</rPr>
          <t>ديبان عقيل الشمري
3414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" authorId="0" shapeId="0">
      <text>
        <r>
          <rPr>
            <b/>
            <sz val="9"/>
            <color indexed="81"/>
            <rFont val="Tahoma"/>
            <family val="2"/>
          </rPr>
          <t>خليل محمد العزب
3427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</rPr>
          <t>عبدالمجيد المالكي
3441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3" authorId="0" shapeId="0">
      <text>
        <r>
          <rPr>
            <b/>
            <sz val="9"/>
            <color indexed="81"/>
            <rFont val="Tahoma"/>
            <family val="2"/>
          </rPr>
          <t>عبدالمجيد المالكي
3441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3" authorId="0" shapeId="0">
      <text>
        <r>
          <rPr>
            <b/>
            <sz val="9"/>
            <color indexed="81"/>
            <rFont val="Tahoma"/>
            <family val="2"/>
          </rPr>
          <t>محمد حسن الزهراني
3465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3" authorId="0" shapeId="0">
      <text>
        <r>
          <rPr>
            <b/>
            <sz val="9"/>
            <color indexed="81"/>
            <rFont val="Tahoma"/>
            <family val="2"/>
          </rPr>
          <t>احمد حمود الجابري
3477
حسن خضر احمد
3482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3" authorId="0" shapeId="0">
      <text>
        <r>
          <rPr>
            <b/>
            <sz val="9"/>
            <color indexed="81"/>
            <rFont val="Tahoma"/>
            <family val="2"/>
          </rPr>
          <t>احمد قرني احمد حسن
3486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3" authorId="0" shapeId="0">
      <text>
        <r>
          <rPr>
            <b/>
            <sz val="9"/>
            <color indexed="81"/>
            <rFont val="Tahoma"/>
            <family val="2"/>
          </rPr>
          <t>محمد احمد مرزوق
3510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3" authorId="0" shapeId="0">
      <text>
        <r>
          <rPr>
            <b/>
            <sz val="9"/>
            <color indexed="81"/>
            <rFont val="Tahoma"/>
            <family val="2"/>
          </rPr>
          <t>نقيب احمد محمد
3515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3" authorId="0" shapeId="0">
      <text>
        <r>
          <rPr>
            <b/>
            <sz val="9"/>
            <color indexed="81"/>
            <rFont val="Tahoma"/>
            <family val="2"/>
          </rPr>
          <t>عبدالاله عبدالجبار
3529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3" authorId="0" shapeId="0">
      <text>
        <r>
          <rPr>
            <b/>
            <sz val="9"/>
            <color indexed="81"/>
            <rFont val="Tahoma"/>
            <family val="2"/>
          </rPr>
          <t>فيصل محمود احمد
3537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3" authorId="0" shapeId="0">
      <text>
        <r>
          <rPr>
            <b/>
            <sz val="9"/>
            <color indexed="81"/>
            <rFont val="Tahoma"/>
            <family val="2"/>
          </rPr>
          <t>عبدالمجيد عايض ال هاشم
3543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3" authorId="0" shapeId="0">
      <text>
        <r>
          <rPr>
            <b/>
            <sz val="9"/>
            <color indexed="81"/>
            <rFont val="Tahoma"/>
            <family val="2"/>
          </rPr>
          <t>سيد مقدوم جمال
3548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3" authorId="0" shapeId="0">
      <text>
        <r>
          <rPr>
            <b/>
            <sz val="9"/>
            <color indexed="81"/>
            <rFont val="Tahoma"/>
            <family val="2"/>
          </rPr>
          <t>سيد مقدوم جمال
3548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3" authorId="0" shapeId="0">
      <text>
        <r>
          <rPr>
            <b/>
            <sz val="9"/>
            <color indexed="81"/>
            <rFont val="Tahoma"/>
            <family val="2"/>
          </rPr>
          <t>احمد جميل عبدالحميد
3565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3" authorId="0" shapeId="0">
      <text>
        <r>
          <rPr>
            <b/>
            <sz val="9"/>
            <color indexed="81"/>
            <rFont val="Tahoma"/>
            <family val="2"/>
          </rPr>
          <t>احمد جميل عبدالحميد
3565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3" authorId="0" shapeId="0">
      <text>
        <r>
          <rPr>
            <b/>
            <sz val="9"/>
            <color indexed="81"/>
            <rFont val="Tahoma"/>
            <family val="2"/>
          </rPr>
          <t>عمار احمد المنصور
3580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4" authorId="0" shapeId="0">
      <text>
        <r>
          <rPr>
            <b/>
            <sz val="9"/>
            <color indexed="81"/>
            <rFont val="Tahoma"/>
            <family val="2"/>
          </rPr>
          <t>محمد احمد الجنيدي
3406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4" authorId="0" shapeId="0">
      <text>
        <r>
          <rPr>
            <b/>
            <sz val="9"/>
            <color indexed="81"/>
            <rFont val="Tahoma"/>
            <family val="2"/>
          </rPr>
          <t>زكي عبدالرشيد
3413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4" authorId="0" shapeId="0">
      <text>
        <r>
          <rPr>
            <b/>
            <sz val="9"/>
            <color indexed="81"/>
            <rFont val="Tahoma"/>
            <family val="2"/>
          </rPr>
          <t>زكي عبدالرشيد
3420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4" authorId="0" shapeId="0">
      <text>
        <r>
          <rPr>
            <b/>
            <sz val="9"/>
            <color indexed="81"/>
            <rFont val="Tahoma"/>
            <family val="2"/>
          </rPr>
          <t>نقيب احمد محمد
3453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4" authorId="0" shapeId="0">
      <text>
        <r>
          <rPr>
            <b/>
            <sz val="9"/>
            <color indexed="81"/>
            <rFont val="Tahoma"/>
            <family val="2"/>
          </rPr>
          <t xml:space="preserve">خالد عويضة الضبعاني
3462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4" authorId="0" shapeId="0">
      <text>
        <r>
          <rPr>
            <b/>
            <sz val="9"/>
            <color indexed="81"/>
            <rFont val="Tahoma"/>
            <family val="2"/>
          </rPr>
          <t xml:space="preserve">عبدالله حسن الحربي
3472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4" authorId="0" shapeId="0">
      <text>
        <r>
          <rPr>
            <b/>
            <sz val="9"/>
            <color indexed="81"/>
            <rFont val="Tahoma"/>
            <family val="2"/>
          </rPr>
          <t>سليم مبارك الزويد
3484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سليم مبارك الزويد
3493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</rPr>
          <t>سليم مبارك الزويد
3509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4" authorId="0" shapeId="0">
      <text>
        <r>
          <rPr>
            <b/>
            <sz val="9"/>
            <color indexed="81"/>
            <rFont val="Tahoma"/>
            <family val="2"/>
          </rPr>
          <t>فؤاد محمد الغامدي
3520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4" authorId="0" shapeId="0">
      <text>
        <r>
          <rPr>
            <b/>
            <sz val="9"/>
            <color indexed="81"/>
            <rFont val="Tahoma"/>
            <family val="2"/>
          </rPr>
          <t>ماجد عبداله الخطاب
3530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4" authorId="0" shapeId="0">
      <text>
        <r>
          <rPr>
            <b/>
            <sz val="9"/>
            <color indexed="81"/>
            <rFont val="Tahoma"/>
            <family val="2"/>
          </rPr>
          <t>ماجد عبداله الخطاب
3530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4" authorId="0" shapeId="0">
      <text>
        <r>
          <rPr>
            <b/>
            <sz val="9"/>
            <color indexed="81"/>
            <rFont val="Tahoma"/>
            <family val="2"/>
          </rPr>
          <t>امل حسين العطار
3540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4" authorId="0" shapeId="0">
      <text>
        <r>
          <rPr>
            <b/>
            <sz val="9"/>
            <color indexed="81"/>
            <rFont val="Tahoma"/>
            <family val="2"/>
          </rPr>
          <t>امل حسين العطار
3540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4" authorId="0" shapeId="0">
      <text>
        <r>
          <rPr>
            <b/>
            <sz val="9"/>
            <color indexed="81"/>
            <rFont val="Tahoma"/>
            <family val="2"/>
          </rPr>
          <t>امل حسين العطار
3540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4" authorId="0" shapeId="0">
      <text>
        <r>
          <rPr>
            <b/>
            <sz val="9"/>
            <color indexed="81"/>
            <rFont val="Tahoma"/>
            <family val="2"/>
          </rPr>
          <t>امل حسين العطار
3540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4" authorId="0" shapeId="0">
      <text>
        <r>
          <rPr>
            <b/>
            <sz val="9"/>
            <color indexed="81"/>
            <rFont val="Tahoma"/>
            <family val="2"/>
          </rPr>
          <t>اسلام محمد عبدالحميد
3575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4" authorId="0" shapeId="0">
      <text>
        <r>
          <rPr>
            <b/>
            <sz val="9"/>
            <color indexed="81"/>
            <rFont val="Tahoma"/>
            <family val="2"/>
          </rPr>
          <t>اسلام محمد عبدالحميد
3575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3370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3370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3426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3426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3426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3426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3426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3426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3426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3487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3487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3487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3487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3487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3487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3487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3555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3555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3555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3555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3555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3555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25" authorId="0" shapeId="0">
      <text>
        <r>
          <rPr>
            <b/>
            <sz val="9"/>
            <color indexed="81"/>
            <rFont val="Tahoma"/>
            <family val="2"/>
          </rPr>
          <t>طارق عبدالله الزهراني
3555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3122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26" authorId="0" shapeId="0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فهد حمد الشمري
3389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فهد حمد الشمري
3389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فهد عبدالسلام النحاس
3432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فهد عبدالسلام النحاس
3432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محمد بن سعيد القحطاني
3454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محمد بن سعيد القحطاني
3463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إسماعيل صالح يحي
3468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إسماعيل صالح يحي
3468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إسماعيل صالح يحي
3468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7" authorId="0" shapeId="0">
      <text>
        <r>
          <rPr>
            <b/>
            <sz val="9"/>
            <color indexed="81"/>
            <rFont val="Tahoma"/>
            <family val="2"/>
          </rPr>
          <t>نفيد خان غلام 
3501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نفيد خان غلام 
3501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7" authorId="0" shapeId="0">
      <text>
        <r>
          <rPr>
            <b/>
            <sz val="9"/>
            <color indexed="81"/>
            <rFont val="Tahoma"/>
            <family val="2"/>
          </rPr>
          <t>عمر امين محمود
3528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7" authorId="0" shapeId="0">
      <text>
        <r>
          <rPr>
            <b/>
            <sz val="9"/>
            <color indexed="81"/>
            <rFont val="Tahoma"/>
            <family val="2"/>
          </rPr>
          <t>مكرم مهيوب المخلافي
3536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7" authorId="0" shapeId="0">
      <text>
        <r>
          <rPr>
            <b/>
            <sz val="9"/>
            <color indexed="81"/>
            <rFont val="Tahoma"/>
            <family val="2"/>
          </rPr>
          <t>فؤاد يحي السلمي
3546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7" authorId="0" shapeId="0">
      <text>
        <r>
          <rPr>
            <b/>
            <sz val="9"/>
            <color indexed="81"/>
            <rFont val="Tahoma"/>
            <family val="2"/>
          </rPr>
          <t>فؤاد يحي السلمي
3550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7" authorId="0" shapeId="0">
      <text>
        <r>
          <rPr>
            <b/>
            <sz val="9"/>
            <color indexed="81"/>
            <rFont val="Tahoma"/>
            <family val="2"/>
          </rPr>
          <t>فؤاد يحي السلمي
3559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7" authorId="0" shapeId="0">
      <text>
        <r>
          <rPr>
            <b/>
            <sz val="9"/>
            <color indexed="81"/>
            <rFont val="Tahoma"/>
            <family val="2"/>
          </rPr>
          <t>راكان سليمان الجهني
3568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عبدالعزيز السفياني
3574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عوض حمد الخليفي
3584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8" authorId="0" shapeId="0">
      <text>
        <r>
          <rPr>
            <b/>
            <sz val="9"/>
            <color indexed="81"/>
            <rFont val="Tahoma"/>
            <family val="2"/>
          </rPr>
          <t>عادل محمد الجهني
3121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8" authorId="0" shapeId="0">
      <text>
        <r>
          <rPr>
            <b/>
            <sz val="9"/>
            <color indexed="81"/>
            <rFont val="Tahoma"/>
            <family val="2"/>
          </rPr>
          <t>عادل محمد الجهني
3121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عادل محمد الجهني
3121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28" authorId="0" shapeId="0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9" authorId="0" shapeId="0">
      <text>
        <r>
          <rPr>
            <b/>
            <sz val="9"/>
            <color indexed="81"/>
            <rFont val="Tahoma"/>
            <family val="2"/>
          </rPr>
          <t>عليان صالح البلوي
3384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9" authorId="0" shapeId="0">
      <text>
        <r>
          <rPr>
            <b/>
            <sz val="9"/>
            <color indexed="81"/>
            <rFont val="Tahoma"/>
            <family val="2"/>
          </rPr>
          <t>عليان صالح البلوي
3384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shaiful cowhury
3423
</t>
        </r>
      </text>
    </comment>
    <comment ref="E29" authorId="0" shapeId="0">
      <text>
        <r>
          <rPr>
            <b/>
            <sz val="9"/>
            <color indexed="81"/>
            <rFont val="Tahoma"/>
            <family val="2"/>
          </rPr>
          <t>shaiful chowhury
3435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ميناج خان محمود خان
3447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ميناج خان محمود خان
3447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ميناج خان محمود خان
3447
</t>
        </r>
      </text>
    </comment>
    <comment ref="I29" authorId="0" shapeId="0">
      <text>
        <r>
          <rPr>
            <sz val="9"/>
            <color indexed="81"/>
            <rFont val="Tahoma"/>
            <family val="2"/>
          </rPr>
          <t xml:space="preserve">ميناج خان محمود خان
3447
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</rPr>
          <t>ميناج محمود خان
3481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</rPr>
          <t>زياد عارف
3496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</rPr>
          <t>تركي حسين سالم 
3500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9" authorId="0" shapeId="0">
      <text>
        <r>
          <rPr>
            <b/>
            <sz val="9"/>
            <color indexed="81"/>
            <rFont val="Tahoma"/>
            <family val="2"/>
          </rPr>
          <t>خالد عناد راشد العمراني
3512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9" authorId="0" shapeId="0">
      <text>
        <r>
          <rPr>
            <b/>
            <sz val="9"/>
            <color indexed="81"/>
            <rFont val="Tahoma"/>
            <family val="2"/>
          </rPr>
          <t>خالد عناد راشد العمراني
3512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9" authorId="0" shapeId="0">
      <text>
        <r>
          <rPr>
            <b/>
            <sz val="9"/>
            <color indexed="81"/>
            <rFont val="Tahoma"/>
            <family val="2"/>
          </rPr>
          <t>ناجي هليل الرشيدي
3533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مكرم مهيوب المخلافي
3545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مكرم مهيوب المخلافي
3545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9" authorId="0" shapeId="0">
      <text>
        <r>
          <rPr>
            <b/>
            <sz val="9"/>
            <color indexed="81"/>
            <rFont val="Tahoma"/>
            <family val="2"/>
          </rPr>
          <t>قمر الدين مختار محمد إبراهيم
3561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9" authorId="0" shapeId="0">
      <text>
        <r>
          <rPr>
            <b/>
            <sz val="9"/>
            <color indexed="81"/>
            <rFont val="Tahoma"/>
            <family val="2"/>
          </rPr>
          <t>عبدالمجيد ال هاشم
3567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9" authorId="0" shapeId="0">
      <text>
        <r>
          <rPr>
            <b/>
            <sz val="9"/>
            <color indexed="81"/>
            <rFont val="Tahoma"/>
            <family val="2"/>
          </rPr>
          <t>عبدالعزيز عبدالله العمر
3570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9" authorId="0" shapeId="0">
      <text>
        <r>
          <rPr>
            <b/>
            <sz val="9"/>
            <color indexed="81"/>
            <rFont val="Tahoma"/>
            <family val="2"/>
          </rPr>
          <t>عبدالعزيز عبدالله العمر
3570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" authorId="0" shapeId="0">
      <text>
        <r>
          <rPr>
            <b/>
            <sz val="9"/>
            <color indexed="81"/>
            <rFont val="Tahoma"/>
            <family val="2"/>
          </rPr>
          <t>احمد على الغامدي
3400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0" authorId="0" shapeId="0">
      <text>
        <r>
          <rPr>
            <b/>
            <sz val="9"/>
            <color indexed="81"/>
            <rFont val="Tahoma"/>
            <family val="2"/>
          </rPr>
          <t>نعيم حمدي كليه
3415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0" authorId="0" shapeId="0">
      <text>
        <r>
          <rPr>
            <b/>
            <sz val="9"/>
            <color indexed="81"/>
            <rFont val="Tahoma"/>
            <family val="2"/>
          </rPr>
          <t>نعيم حمدي كليه
3415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</rPr>
          <t>نعيم حمدي كليه
3415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0" authorId="0" shapeId="0">
      <text>
        <r>
          <rPr>
            <b/>
            <sz val="9"/>
            <color indexed="81"/>
            <rFont val="Tahoma"/>
            <family val="2"/>
          </rPr>
          <t>محمد اكرم نزار
3456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0" authorId="0" shapeId="0">
      <text>
        <r>
          <rPr>
            <b/>
            <sz val="9"/>
            <color indexed="81"/>
            <rFont val="Tahoma"/>
            <family val="2"/>
          </rPr>
          <t>mashour al hassani
3461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0" authorId="0" shapeId="0">
      <text>
        <r>
          <rPr>
            <b/>
            <sz val="9"/>
            <color indexed="81"/>
            <rFont val="Tahoma"/>
            <family val="2"/>
          </rPr>
          <t>عبدالرحمن الحربي
3469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0" authorId="0" shapeId="0">
      <text>
        <r>
          <rPr>
            <b/>
            <sz val="9"/>
            <color indexed="81"/>
            <rFont val="Tahoma"/>
            <family val="2"/>
          </rPr>
          <t>عبدالناصر محمد الخطيب
3478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سليم علي مبارك الزويد
3490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0" authorId="0" shapeId="0">
      <text>
        <r>
          <rPr>
            <b/>
            <sz val="9"/>
            <color indexed="81"/>
            <rFont val="Tahoma"/>
            <family val="2"/>
          </rPr>
          <t>سليم على مبارك الزويد
3508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0" authorId="0" shapeId="0">
      <text>
        <r>
          <rPr>
            <b/>
            <sz val="9"/>
            <color indexed="81"/>
            <rFont val="Tahoma"/>
            <family val="2"/>
          </rPr>
          <t>احمد محمد الحارثي
3526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0" authorId="0" shapeId="0">
      <text>
        <r>
          <rPr>
            <b/>
            <sz val="9"/>
            <color indexed="81"/>
            <rFont val="Tahoma"/>
            <family val="2"/>
          </rPr>
          <t>احمد محمد الحارثي
3526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30" authorId="0" shapeId="0">
      <text>
        <r>
          <rPr>
            <b/>
            <sz val="9"/>
            <color indexed="81"/>
            <rFont val="Tahoma"/>
            <family val="2"/>
          </rPr>
          <t>احمد محمد الحارثي
3526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احمد محمد الحارثي
3526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30" authorId="0" shapeId="0">
      <text>
        <r>
          <rPr>
            <b/>
            <sz val="9"/>
            <color indexed="81"/>
            <rFont val="Tahoma"/>
            <family val="2"/>
          </rPr>
          <t>احمد محمد الحارثي
3557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30" authorId="0" shapeId="0">
      <text>
        <r>
          <rPr>
            <b/>
            <sz val="9"/>
            <color indexed="81"/>
            <rFont val="Tahoma"/>
            <family val="2"/>
          </rPr>
          <t>احمد محمد الحارثي
3557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30" authorId="0" shapeId="0">
      <text>
        <r>
          <rPr>
            <b/>
            <sz val="9"/>
            <color indexed="81"/>
            <rFont val="Tahoma"/>
            <family val="2"/>
          </rPr>
          <t>احمد محمد الحارثي
3573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30" authorId="0" shapeId="0">
      <text>
        <r>
          <rPr>
            <b/>
            <sz val="9"/>
            <color indexed="81"/>
            <rFont val="Tahoma"/>
            <family val="2"/>
          </rPr>
          <t>احمد محمد الحارثي
3573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1" authorId="0" shapeId="0">
      <text>
        <r>
          <rPr>
            <b/>
            <sz val="9"/>
            <color indexed="81"/>
            <rFont val="Tahoma"/>
            <family val="2"/>
          </rPr>
          <t>قاسم محمد شعيب الهوسة
3407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1" authorId="0" shapeId="0">
      <text>
        <r>
          <rPr>
            <b/>
            <sz val="9"/>
            <color indexed="81"/>
            <rFont val="Tahoma"/>
            <family val="2"/>
          </rPr>
          <t>حمود مسلم مسعود الجهني
3419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</rPr>
          <t>عادل بن سليمان بن عوض
3452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1" authorId="0" shapeId="0">
      <text>
        <r>
          <rPr>
            <b/>
            <sz val="9"/>
            <color indexed="81"/>
            <rFont val="Tahoma"/>
            <family val="2"/>
          </rPr>
          <t>ياسر شوقي أنور
3460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1" authorId="0" shapeId="0">
      <text>
        <r>
          <rPr>
            <b/>
            <sz val="9"/>
            <color indexed="81"/>
            <rFont val="Tahoma"/>
            <family val="2"/>
          </rPr>
          <t>ياسر شوقي أنور
3460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</rPr>
          <t>ياسر شوقي أنور
3460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</rPr>
          <t>ياسر شوقي أنور
3460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1" authorId="0" shapeId="0">
      <text>
        <r>
          <rPr>
            <b/>
            <sz val="9"/>
            <color indexed="81"/>
            <rFont val="Tahoma"/>
            <family val="2"/>
          </rPr>
          <t>صلاح محمد حكمي
3498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1" authorId="0" shapeId="0">
      <text>
        <r>
          <rPr>
            <b/>
            <sz val="9"/>
            <color indexed="81"/>
            <rFont val="Tahoma"/>
            <family val="2"/>
          </rPr>
          <t>محمد اكرم نزار
3516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1" authorId="0" shapeId="0">
      <text>
        <r>
          <rPr>
            <b/>
            <sz val="9"/>
            <color indexed="81"/>
            <rFont val="Tahoma"/>
            <family val="2"/>
          </rPr>
          <t xml:space="preserve">عبدالرحمن محمد العنزي
3525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 xml:space="preserve">عبدالرحمن محمد العنزي
3525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31" authorId="0" shapeId="0">
      <text>
        <r>
          <rPr>
            <b/>
            <sz val="9"/>
            <color indexed="81"/>
            <rFont val="Tahoma"/>
            <family val="2"/>
          </rPr>
          <t>على صالح بريكي
3542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31" authorId="0" shapeId="0">
      <text>
        <r>
          <rPr>
            <b/>
            <sz val="9"/>
            <color indexed="81"/>
            <rFont val="Tahoma"/>
            <family val="2"/>
          </rPr>
          <t>على صالح بريكي
3542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31" authorId="0" shapeId="0">
      <text>
        <r>
          <rPr>
            <b/>
            <sz val="9"/>
            <color indexed="81"/>
            <rFont val="Tahoma"/>
            <family val="2"/>
          </rPr>
          <t>على صالح بريكي
3556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31" authorId="0" shapeId="0">
      <text>
        <r>
          <rPr>
            <b/>
            <sz val="9"/>
            <color indexed="81"/>
            <rFont val="Tahoma"/>
            <family val="2"/>
          </rPr>
          <t>على صالح بريكي
3556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31" authorId="0" shapeId="0">
      <text>
        <r>
          <rPr>
            <b/>
            <sz val="9"/>
            <color indexed="81"/>
            <rFont val="Tahoma"/>
            <family val="2"/>
          </rPr>
          <t>على صالح بريكي
3556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31" authorId="0" shapeId="0">
      <text>
        <r>
          <rPr>
            <b/>
            <sz val="9"/>
            <color indexed="81"/>
            <rFont val="Tahoma"/>
            <family val="2"/>
          </rPr>
          <t>على صالح بريكي
3556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31" authorId="0" shapeId="0">
      <text>
        <r>
          <rPr>
            <b/>
            <sz val="9"/>
            <color indexed="81"/>
            <rFont val="Tahoma"/>
            <family val="2"/>
          </rPr>
          <t>على صالح بريكي
3556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31" authorId="0" shapeId="0">
      <text>
        <r>
          <rPr>
            <b/>
            <sz val="9"/>
            <color indexed="81"/>
            <rFont val="Tahoma"/>
            <family val="2"/>
          </rPr>
          <t>على صالح بريكي
3556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" authorId="0" shapeId="0">
      <text>
        <r>
          <rPr>
            <b/>
            <sz val="9"/>
            <color indexed="81"/>
            <rFont val="Tahoma"/>
            <family val="2"/>
          </rPr>
          <t>عبدالرحمن علي دغريري
3409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سالم سلمان القحطاني
3416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</rPr>
          <t>عليان صالح البلوي
3440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</rPr>
          <t>مجدى نجيب محمد صالح
3448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2" authorId="0" shapeId="0">
      <text>
        <r>
          <rPr>
            <b/>
            <sz val="9"/>
            <color indexed="81"/>
            <rFont val="Tahoma"/>
            <family val="2"/>
          </rPr>
          <t>مجدى نجيب محمد صالح
3448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2" authorId="0" shapeId="0">
      <text>
        <r>
          <rPr>
            <b/>
            <sz val="9"/>
            <color indexed="81"/>
            <rFont val="Tahoma"/>
            <family val="2"/>
          </rPr>
          <t>مجدى نجيب محمد صالح
3448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2" authorId="0" shapeId="0">
      <text>
        <r>
          <rPr>
            <b/>
            <sz val="9"/>
            <color indexed="81"/>
            <rFont val="Tahoma"/>
            <family val="2"/>
          </rPr>
          <t>مجدى نجيب محمد صالح
3448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</rPr>
          <t>مجدى نجيب محمد صالح
3448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</rPr>
          <t>مجدى نجيب محمد صالح 
3488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2" authorId="0" shapeId="0">
      <text>
        <r>
          <rPr>
            <b/>
            <sz val="9"/>
            <color indexed="81"/>
            <rFont val="Tahoma"/>
            <family val="2"/>
          </rPr>
          <t>ميناج خان محمود
3518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2" authorId="0" shapeId="0">
      <text>
        <r>
          <rPr>
            <b/>
            <sz val="9"/>
            <color indexed="81"/>
            <rFont val="Tahoma"/>
            <family val="2"/>
          </rPr>
          <t xml:space="preserve">مجهار خالد الدوسري
3532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2" authorId="0" shapeId="0">
      <text>
        <r>
          <rPr>
            <b/>
            <sz val="9"/>
            <color indexed="81"/>
            <rFont val="Tahoma"/>
            <family val="2"/>
          </rPr>
          <t xml:space="preserve">مجهار خالد الدوسري
3532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32" authorId="0" shapeId="0">
      <text>
        <r>
          <rPr>
            <b/>
            <sz val="9"/>
            <color indexed="81"/>
            <rFont val="Tahoma"/>
            <family val="2"/>
          </rPr>
          <t>حامد يعقوب الحاج
3563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32" authorId="0" shapeId="0">
      <text>
        <r>
          <rPr>
            <b/>
            <sz val="9"/>
            <color indexed="81"/>
            <rFont val="Tahoma"/>
            <family val="2"/>
          </rPr>
          <t>ميناج خان محمود
3578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32" authorId="0" shapeId="0">
      <text>
        <r>
          <rPr>
            <b/>
            <sz val="9"/>
            <color indexed="81"/>
            <rFont val="Tahoma"/>
            <family val="2"/>
          </rPr>
          <t>ميناج خان محمود
3583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4" authorId="0" shapeId="0">
      <text>
        <r>
          <rPr>
            <b/>
            <sz val="9"/>
            <color indexed="81"/>
            <rFont val="Tahoma"/>
            <family val="2"/>
          </rPr>
          <t>محمد هليل العتيبي
3403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4" authorId="0" shapeId="0">
      <text>
        <r>
          <rPr>
            <b/>
            <sz val="9"/>
            <color indexed="81"/>
            <rFont val="Tahoma"/>
            <family val="2"/>
          </rPr>
          <t>حمدان سليم الصبحي
3464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4" authorId="0" shapeId="0">
      <text>
        <r>
          <rPr>
            <b/>
            <sz val="9"/>
            <color indexed="81"/>
            <rFont val="Tahoma"/>
            <family val="2"/>
          </rPr>
          <t>حمدان سليم الصبحي
3471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4" authorId="0" shapeId="0">
      <text>
        <r>
          <rPr>
            <b/>
            <sz val="9"/>
            <color indexed="81"/>
            <rFont val="Tahoma"/>
            <family val="2"/>
          </rPr>
          <t>حمدان سليم الصبحي
3480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4" authorId="0" shapeId="0">
      <text>
        <r>
          <rPr>
            <b/>
            <sz val="9"/>
            <color indexed="81"/>
            <rFont val="Tahoma"/>
            <family val="2"/>
          </rPr>
          <t>محمد عبدالله حسن الشهب
3519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4" authorId="0" shapeId="0">
      <text>
        <r>
          <rPr>
            <b/>
            <sz val="9"/>
            <color indexed="81"/>
            <rFont val="Tahoma"/>
            <family val="2"/>
          </rPr>
          <t>هتني يحي نجم
3534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34" authorId="0" shapeId="0">
      <text>
        <r>
          <rPr>
            <b/>
            <sz val="9"/>
            <color indexed="81"/>
            <rFont val="Tahoma"/>
            <family val="2"/>
          </rPr>
          <t>فيصل فواز على عبدالله
3577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5" authorId="0" shapeId="0">
      <text>
        <r>
          <rPr>
            <b/>
            <sz val="9"/>
            <color indexed="81"/>
            <rFont val="Tahoma"/>
            <family val="2"/>
          </rPr>
          <t>عادل عبدالله العلوي
3346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5" authorId="0" shapeId="0">
      <text>
        <r>
          <rPr>
            <b/>
            <sz val="9"/>
            <color indexed="81"/>
            <rFont val="Tahoma"/>
            <family val="2"/>
          </rPr>
          <t>عادل عبدالله العلوي
3346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5" authorId="0" shapeId="0">
      <text>
        <r>
          <rPr>
            <b/>
            <sz val="9"/>
            <color indexed="81"/>
            <rFont val="Tahoma"/>
            <family val="2"/>
          </rPr>
          <t>عادل عبدالله العلوي
3346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عادل عبدالله العلوي
3346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5" authorId="0" shapeId="0">
      <text>
        <r>
          <rPr>
            <b/>
            <sz val="9"/>
            <color indexed="81"/>
            <rFont val="Tahoma"/>
            <family val="2"/>
          </rPr>
          <t>عادل عبدالله العلوي
3346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5" authorId="0" shapeId="0">
      <text>
        <r>
          <rPr>
            <b/>
            <sz val="9"/>
            <color indexed="81"/>
            <rFont val="Tahoma"/>
            <family val="2"/>
          </rPr>
          <t>عادل عبدالله العلوي
3346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5" authorId="0" shapeId="0">
      <text>
        <r>
          <rPr>
            <b/>
            <sz val="9"/>
            <color indexed="81"/>
            <rFont val="Tahoma"/>
            <family val="2"/>
          </rPr>
          <t>عادل عبدالله العلوي
3346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5" authorId="0" shapeId="0">
      <text>
        <r>
          <rPr>
            <b/>
            <sz val="9"/>
            <color indexed="81"/>
            <rFont val="Tahoma"/>
            <family val="2"/>
          </rPr>
          <t>عادل عبدالله العلوي
3346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</rPr>
          <t>عادل عبدالله العلوي
3346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</rPr>
          <t>عادل عبدالله العلوي
3346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5" authorId="0" shapeId="0">
      <text>
        <r>
          <rPr>
            <b/>
            <sz val="9"/>
            <color indexed="81"/>
            <rFont val="Tahoma"/>
            <family val="2"/>
          </rPr>
          <t>عادل عبدالله العلوي
3346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5" authorId="0" shapeId="0">
      <text>
        <r>
          <rPr>
            <b/>
            <sz val="9"/>
            <color indexed="81"/>
            <rFont val="Tahoma"/>
            <family val="2"/>
          </rPr>
          <t>عادل عبدالله العلوي
3514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5" authorId="0" shapeId="0">
      <text>
        <r>
          <rPr>
            <b/>
            <sz val="9"/>
            <color indexed="81"/>
            <rFont val="Tahoma"/>
            <family val="2"/>
          </rPr>
          <t>عادل عبدالله العلوي
3514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5" authorId="0" shapeId="0">
      <text>
        <r>
          <rPr>
            <b/>
            <sz val="9"/>
            <color indexed="81"/>
            <rFont val="Tahoma"/>
            <family val="2"/>
          </rPr>
          <t>عادل عبدالله العلوي
3514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35" authorId="0" shapeId="0">
      <text>
        <r>
          <rPr>
            <b/>
            <sz val="9"/>
            <color indexed="81"/>
            <rFont val="Tahoma"/>
            <family val="2"/>
          </rPr>
          <t>عادل عبدالله العلوي
3514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35" authorId="0" shapeId="0">
      <text>
        <r>
          <rPr>
            <b/>
            <sz val="9"/>
            <color indexed="81"/>
            <rFont val="Tahoma"/>
            <family val="2"/>
          </rPr>
          <t>عادل عبدالله العلوي
3514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35" authorId="0" shapeId="0">
      <text>
        <r>
          <rPr>
            <b/>
            <sz val="9"/>
            <color indexed="81"/>
            <rFont val="Tahoma"/>
            <family val="2"/>
          </rPr>
          <t>عادل عبدالله العلوي
3514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35" authorId="0" shapeId="0">
      <text>
        <r>
          <rPr>
            <b/>
            <sz val="9"/>
            <color indexed="81"/>
            <rFont val="Tahoma"/>
            <family val="2"/>
          </rPr>
          <t>عادل عبدالله العلوي
3514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35" authorId="0" shapeId="0">
      <text>
        <r>
          <rPr>
            <b/>
            <sz val="9"/>
            <color indexed="81"/>
            <rFont val="Tahoma"/>
            <family val="2"/>
          </rPr>
          <t>عادل عبدالله العلوي
3514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35" authorId="0" shapeId="0">
      <text>
        <r>
          <rPr>
            <b/>
            <sz val="9"/>
            <color indexed="81"/>
            <rFont val="Tahoma"/>
            <family val="2"/>
          </rPr>
          <t>عادل عبدالله العلوي
3514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<sst xmlns="http://schemas.openxmlformats.org/spreadsheetml/2006/main" count="71" uniqueCount="50">
  <si>
    <t>الثلاثاء</t>
  </si>
  <si>
    <t>الأربعاء</t>
  </si>
  <si>
    <t>الخميس</t>
  </si>
  <si>
    <t>الجمعة</t>
  </si>
  <si>
    <t>السبت</t>
  </si>
  <si>
    <t>الاحد</t>
  </si>
  <si>
    <t>الاثنين</t>
  </si>
  <si>
    <t xml:space="preserve">الخميس </t>
  </si>
  <si>
    <t>الجمعه</t>
  </si>
  <si>
    <t>ميلادي</t>
  </si>
  <si>
    <t>الغرفة</t>
  </si>
  <si>
    <t>D-01</t>
  </si>
  <si>
    <t>D-02</t>
  </si>
  <si>
    <t>D-03</t>
  </si>
  <si>
    <t>D-04</t>
  </si>
  <si>
    <t>D-05</t>
  </si>
  <si>
    <t>D-06</t>
  </si>
  <si>
    <t>D-07</t>
  </si>
  <si>
    <t>D-08</t>
  </si>
  <si>
    <t>D-09</t>
  </si>
  <si>
    <t>D-10</t>
  </si>
  <si>
    <t>D-11</t>
  </si>
  <si>
    <t>D-12</t>
  </si>
  <si>
    <t>D-13</t>
  </si>
  <si>
    <t>D-14</t>
  </si>
  <si>
    <t>D-15</t>
  </si>
  <si>
    <t>D-16</t>
  </si>
  <si>
    <t>D-17</t>
  </si>
  <si>
    <t>D-18</t>
  </si>
  <si>
    <t>D-19</t>
  </si>
  <si>
    <t>D-20</t>
  </si>
  <si>
    <t>D-21</t>
  </si>
  <si>
    <t>D-22</t>
  </si>
  <si>
    <t>D-23</t>
  </si>
  <si>
    <t>D-24</t>
  </si>
  <si>
    <t>D-25</t>
  </si>
  <si>
    <t>D-26</t>
  </si>
  <si>
    <t>D-27</t>
  </si>
  <si>
    <t>D-28</t>
  </si>
  <si>
    <t>D-29</t>
  </si>
  <si>
    <t>D-30</t>
  </si>
  <si>
    <t>الإجمالي</t>
  </si>
  <si>
    <t>اجمالي اليوم</t>
  </si>
  <si>
    <t>اجمالي الشهر</t>
  </si>
  <si>
    <t xml:space="preserve"> </t>
  </si>
  <si>
    <t>نسبة الإشغال اليومية</t>
  </si>
  <si>
    <t>احتساب عدد المغادرين  اليومية</t>
  </si>
  <si>
    <t xml:space="preserve">نسبة الانشغال الشهرية </t>
  </si>
  <si>
    <t>ملاحظة</t>
  </si>
  <si>
    <t>حساب المغادرين اليومي يتم بناء على انتهاء العقود الموجودة في التعليقات حيث تم ذكر كل عقد برقم مختلف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</si>
</sst>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2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4"/>
      <name val="Arial"/>
      <family val="2"/>
      <scheme val="minor"/>
    </font>
    <font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" fontId="0" fillId="4" borderId="2" xfId="0" applyNumberForma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3" fontId="5" fillId="5" borderId="2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" fontId="5" fillId="5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3" fontId="6" fillId="6" borderId="2" xfId="0" applyNumberFormat="1" applyFont="1" applyFill="1" applyBorder="1" applyAlignment="1">
      <alignment horizontal="center" vertical="center"/>
    </xf>
    <xf numFmtId="4" fontId="7" fillId="4" borderId="2" xfId="0" applyNumberFormat="1" applyFont="1" applyFill="1" applyBorder="1" applyAlignment="1">
      <alignment horizontal="center" vertical="center"/>
    </xf>
    <xf numFmtId="4" fontId="8" fillId="7" borderId="6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4" fontId="7" fillId="4" borderId="7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6" fillId="8" borderId="4" xfId="0" applyNumberFormat="1" applyFont="1" applyFill="1" applyBorder="1" applyAlignment="1">
      <alignment horizontal="center" vertical="center"/>
    </xf>
    <xf numFmtId="4" fontId="6" fillId="8" borderId="4" xfId="0" applyNumberFormat="1" applyFont="1" applyFill="1" applyBorder="1" applyAlignment="1">
      <alignment horizontal="center" vertical="center"/>
    </xf>
    <xf numFmtId="3" fontId="6" fillId="8" borderId="5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65"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numFmt numFmtId="4" formatCode="#,##0.00"/>
      <fill>
        <patternFill patternType="solid">
          <fgColor indexed="64"/>
          <bgColor theme="3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3" tint="0.79998168889431442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3" tint="0.79998168889431442"/>
        </patternFill>
      </fill>
      <alignment horizontal="center" vertical="center" textRotation="0" wrapText="0" relative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3" tint="0.79998168889431442"/>
        </patternFill>
      </fill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30" formatCode="@"/>
      <fill>
        <patternFill patternType="solid">
          <fgColor indexed="64"/>
          <bgColor theme="0" tint="-0.249977111117893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129887</xdr:colOff>
      <xdr:row>0</xdr:row>
      <xdr:rowOff>72160</xdr:rowOff>
    </xdr:from>
    <xdr:to>
      <xdr:col>18</xdr:col>
      <xdr:colOff>569721</xdr:colOff>
      <xdr:row>6</xdr:row>
      <xdr:rowOff>115454</xdr:rowOff>
    </xdr:to>
    <xdr:grpSp>
      <xdr:nvGrpSpPr>
        <xdr:cNvPr id="2" name="مجموعة 1"/>
        <xdr:cNvGrpSpPr/>
      </xdr:nvGrpSpPr>
      <xdr:grpSpPr>
        <a:xfrm>
          <a:off x="11202556686" y="72160"/>
          <a:ext cx="3565224" cy="1114857"/>
          <a:chOff x="11333761757" y="375227"/>
          <a:chExt cx="3326198" cy="733534"/>
        </a:xfrm>
      </xdr:grpSpPr>
      <xdr:sp macro="" textlink="">
        <xdr:nvSpPr>
          <xdr:cNvPr id="3" name="مستطيل مستدير الزوايا 2"/>
          <xdr:cNvSpPr/>
        </xdr:nvSpPr>
        <xdr:spPr>
          <a:xfrm>
            <a:off x="11333761757" y="375227"/>
            <a:ext cx="3326198" cy="733534"/>
          </a:xfrm>
          <a:prstGeom prst="roundRect">
            <a:avLst/>
          </a:prstGeom>
          <a:solidFill>
            <a:schemeClr val="accent5">
              <a:lumMod val="40000"/>
              <a:lumOff val="60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4" name="مستطيل مستدير الزوايا 3"/>
          <xdr:cNvSpPr/>
        </xdr:nvSpPr>
        <xdr:spPr>
          <a:xfrm>
            <a:off x="11333825364" y="437193"/>
            <a:ext cx="3207407" cy="671567"/>
          </a:xfrm>
          <a:prstGeom prst="roundRect">
            <a:avLst/>
          </a:prstGeom>
          <a:solidFill>
            <a:schemeClr val="bg1"/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SA" sz="2400" b="1">
                <a:solidFill>
                  <a:sysClr val="windowText" lastClr="000000"/>
                </a:solidFill>
              </a:rPr>
              <a:t>جدول</a:t>
            </a:r>
            <a:r>
              <a:rPr lang="ar-SA" sz="2400" b="1" baseline="0">
                <a:solidFill>
                  <a:sysClr val="windowText" lastClr="000000"/>
                </a:solidFill>
              </a:rPr>
              <a:t> التسكين</a:t>
            </a:r>
            <a:endParaRPr lang="ar-SA" sz="2400" b="1">
              <a:solidFill>
                <a:sysClr val="windowText" lastClr="000000"/>
              </a:solidFill>
            </a:endParaRPr>
          </a:p>
          <a:p>
            <a:pPr algn="ctr" rtl="1"/>
            <a:r>
              <a:rPr lang="ar-SA" sz="2400" b="1">
                <a:solidFill>
                  <a:sysClr val="windowText" lastClr="000000"/>
                </a:solidFill>
              </a:rPr>
              <a:t>03-1441 هـ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Table12" displayName="Table12" ref="A10:AF37" totalsRowShown="0" headerRowDxfId="64" dataDxfId="63" headerRowBorderDxfId="61" tableBorderDxfId="62" totalsRowBorderDxfId="60">
  <tableColumns count="32">
    <tableColumn id="1" name="الغرفة" dataDxfId="58" totalsRowDxfId="59"/>
    <tableColumn id="2" name="D-01" dataDxfId="56" totalsRowDxfId="57"/>
    <tableColumn id="3" name="D-02" dataDxfId="55"/>
    <tableColumn id="4" name="D-03" dataDxfId="53" totalsRowDxfId="54"/>
    <tableColumn id="5" name="D-04" dataDxfId="51" totalsRowDxfId="52"/>
    <tableColumn id="6" name="D-05" dataDxfId="49" totalsRowDxfId="50"/>
    <tableColumn id="7" name="D-06" dataDxfId="47" totalsRowDxfId="48"/>
    <tableColumn id="8" name="D-07" dataDxfId="45" totalsRowDxfId="46"/>
    <tableColumn id="9" name="D-08" dataDxfId="43" totalsRowDxfId="44"/>
    <tableColumn id="10" name="D-09" dataDxfId="41" totalsRowDxfId="42"/>
    <tableColumn id="11" name="D-10" dataDxfId="40"/>
    <tableColumn id="12" name="D-11" dataDxfId="38" totalsRowDxfId="39"/>
    <tableColumn id="13" name="D-12" dataDxfId="36" totalsRowDxfId="37"/>
    <tableColumn id="14" name="D-13" dataDxfId="34" totalsRowDxfId="35"/>
    <tableColumn id="15" name="D-14" dataDxfId="32" totalsRowDxfId="33"/>
    <tableColumn id="16" name="D-15" dataDxfId="30" totalsRowDxfId="31"/>
    <tableColumn id="17" name="D-16" dataDxfId="28" totalsRowDxfId="29"/>
    <tableColumn id="18" name="D-17" dataDxfId="26" totalsRowDxfId="27"/>
    <tableColumn id="19" name="D-18" dataDxfId="24" totalsRowDxfId="25"/>
    <tableColumn id="20" name="D-19" dataDxfId="22" totalsRowDxfId="23"/>
    <tableColumn id="21" name="D-20" dataDxfId="20" totalsRowDxfId="21"/>
    <tableColumn id="22" name="D-21" dataDxfId="18" totalsRowDxfId="19"/>
    <tableColumn id="23" name="D-22" dataDxfId="16" totalsRowDxfId="17"/>
    <tableColumn id="24" name="D-23" dataDxfId="14" totalsRowDxfId="15"/>
    <tableColumn id="25" name="D-24" dataDxfId="12" totalsRowDxfId="13"/>
    <tableColumn id="26" name="D-25" dataDxfId="10" totalsRowDxfId="11"/>
    <tableColumn id="27" name="D-26" dataDxfId="8" totalsRowDxfId="9"/>
    <tableColumn id="28" name="D-27" dataDxfId="6" totalsRowDxfId="7"/>
    <tableColumn id="31" name="D-28" totalsRowDxfId="5"/>
    <tableColumn id="30" name="D-29" totalsRowDxfId="4"/>
    <tableColumn id="29" name="D-30" dataDxfId="2" totalsRowDxfId="3"/>
    <tableColumn id="32" name="الإجمالي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7:AF46"/>
  <sheetViews>
    <sheetView rightToLeft="1" tabSelected="1" view="pageBreakPreview" zoomScale="64" zoomScaleNormal="85" zoomScaleSheetLayoutView="64" workbookViewId="0">
      <selection activeCell="H41" sqref="H41"/>
    </sheetView>
  </sheetViews>
  <sheetFormatPr defaultColWidth="9" defaultRowHeight="14.25" x14ac:dyDescent="0.2"/>
  <cols>
    <col min="1" max="1" width="11.25" style="20" customWidth="1"/>
    <col min="2" max="31" width="8.25" style="2" customWidth="1"/>
    <col min="32" max="32" width="12.25" style="20" customWidth="1"/>
    <col min="33" max="33" width="0.125" style="2" customWidth="1"/>
    <col min="34" max="16384" width="9" style="2"/>
  </cols>
  <sheetData>
    <row r="7" spans="1:32" ht="23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26.25" customHeight="1" x14ac:dyDescent="0.2">
      <c r="A8" s="3"/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6</v>
      </c>
      <c r="I8" s="3" t="s">
        <v>0</v>
      </c>
      <c r="J8" s="3" t="s">
        <v>1</v>
      </c>
      <c r="K8" s="4" t="s">
        <v>7</v>
      </c>
      <c r="L8" s="3" t="s">
        <v>3</v>
      </c>
      <c r="M8" s="3" t="s">
        <v>4</v>
      </c>
      <c r="N8" s="3" t="s">
        <v>5</v>
      </c>
      <c r="O8" s="3" t="s">
        <v>6</v>
      </c>
      <c r="P8" s="3" t="s">
        <v>0</v>
      </c>
      <c r="Q8" s="3" t="s">
        <v>1</v>
      </c>
      <c r="R8" s="3" t="s">
        <v>2</v>
      </c>
      <c r="S8" s="3" t="s">
        <v>8</v>
      </c>
      <c r="T8" s="3" t="s">
        <v>4</v>
      </c>
      <c r="U8" s="3" t="s">
        <v>5</v>
      </c>
      <c r="V8" s="3" t="s">
        <v>6</v>
      </c>
      <c r="W8" s="3" t="s">
        <v>0</v>
      </c>
      <c r="X8" s="3" t="s">
        <v>1</v>
      </c>
      <c r="Y8" s="3" t="s">
        <v>2</v>
      </c>
      <c r="Z8" s="3" t="s">
        <v>8</v>
      </c>
      <c r="AA8" s="3" t="s">
        <v>4</v>
      </c>
      <c r="AB8" s="3" t="s">
        <v>5</v>
      </c>
      <c r="AC8" s="3" t="s">
        <v>6</v>
      </c>
      <c r="AD8" s="3" t="s">
        <v>0</v>
      </c>
      <c r="AE8" s="3" t="s">
        <v>1</v>
      </c>
      <c r="AF8" s="5"/>
    </row>
    <row r="9" spans="1:32" ht="29.25" customHeight="1" x14ac:dyDescent="0.2">
      <c r="A9" s="3" t="s">
        <v>9</v>
      </c>
      <c r="B9" s="6">
        <v>43767</v>
      </c>
      <c r="C9" s="6">
        <v>43768</v>
      </c>
      <c r="D9" s="6">
        <v>43769</v>
      </c>
      <c r="E9" s="6">
        <v>43770</v>
      </c>
      <c r="F9" s="6">
        <v>43771</v>
      </c>
      <c r="G9" s="6">
        <v>43772</v>
      </c>
      <c r="H9" s="6">
        <v>43773</v>
      </c>
      <c r="I9" s="6">
        <v>43774</v>
      </c>
      <c r="J9" s="6">
        <v>43775</v>
      </c>
      <c r="K9" s="6">
        <v>43776</v>
      </c>
      <c r="L9" s="6">
        <v>43777</v>
      </c>
      <c r="M9" s="6">
        <v>43778</v>
      </c>
      <c r="N9" s="6">
        <v>43779</v>
      </c>
      <c r="O9" s="6">
        <v>43780</v>
      </c>
      <c r="P9" s="6">
        <v>43781</v>
      </c>
      <c r="Q9" s="6">
        <v>43782</v>
      </c>
      <c r="R9" s="6">
        <v>43783</v>
      </c>
      <c r="S9" s="6">
        <v>43784</v>
      </c>
      <c r="T9" s="6">
        <v>43785</v>
      </c>
      <c r="U9" s="6">
        <v>43786</v>
      </c>
      <c r="V9" s="6">
        <v>43787</v>
      </c>
      <c r="W9" s="6">
        <v>43788</v>
      </c>
      <c r="X9" s="6">
        <v>43789</v>
      </c>
      <c r="Y9" s="6">
        <v>43790</v>
      </c>
      <c r="Z9" s="6">
        <v>43791</v>
      </c>
      <c r="AA9" s="6">
        <v>43792</v>
      </c>
      <c r="AB9" s="6">
        <v>43793</v>
      </c>
      <c r="AC9" s="6">
        <v>43794</v>
      </c>
      <c r="AD9" s="6">
        <v>43795</v>
      </c>
      <c r="AE9" s="6">
        <v>43796</v>
      </c>
      <c r="AF9" s="5"/>
    </row>
    <row r="10" spans="1:32" s="9" customFormat="1" ht="24.75" customHeight="1" x14ac:dyDescent="0.2">
      <c r="A10" s="7" t="s">
        <v>10</v>
      </c>
      <c r="B10" s="8" t="s">
        <v>11</v>
      </c>
      <c r="C10" s="8" t="s">
        <v>12</v>
      </c>
      <c r="D10" s="8" t="s">
        <v>13</v>
      </c>
      <c r="E10" s="8" t="s">
        <v>14</v>
      </c>
      <c r="F10" s="8" t="s">
        <v>15</v>
      </c>
      <c r="G10" s="8" t="s">
        <v>16</v>
      </c>
      <c r="H10" s="8" t="s">
        <v>17</v>
      </c>
      <c r="I10" s="8" t="s">
        <v>18</v>
      </c>
      <c r="J10" s="8" t="s">
        <v>19</v>
      </c>
      <c r="K10" s="8" t="s">
        <v>20</v>
      </c>
      <c r="L10" s="8" t="s">
        <v>21</v>
      </c>
      <c r="M10" s="8" t="s">
        <v>22</v>
      </c>
      <c r="N10" s="8" t="s">
        <v>23</v>
      </c>
      <c r="O10" s="8" t="s">
        <v>24</v>
      </c>
      <c r="P10" s="8" t="s">
        <v>25</v>
      </c>
      <c r="Q10" s="8" t="s">
        <v>26</v>
      </c>
      <c r="R10" s="8" t="s">
        <v>27</v>
      </c>
      <c r="S10" s="8" t="s">
        <v>28</v>
      </c>
      <c r="T10" s="8" t="s">
        <v>29</v>
      </c>
      <c r="U10" s="8" t="s">
        <v>30</v>
      </c>
      <c r="V10" s="8" t="s">
        <v>31</v>
      </c>
      <c r="W10" s="8" t="s">
        <v>32</v>
      </c>
      <c r="X10" s="8" t="s">
        <v>33</v>
      </c>
      <c r="Y10" s="8" t="s">
        <v>34</v>
      </c>
      <c r="Z10" s="8" t="s">
        <v>35</v>
      </c>
      <c r="AA10" s="8" t="s">
        <v>36</v>
      </c>
      <c r="AB10" s="8" t="s">
        <v>37</v>
      </c>
      <c r="AC10" s="8" t="s">
        <v>38</v>
      </c>
      <c r="AD10" s="8" t="s">
        <v>39</v>
      </c>
      <c r="AE10" s="8" t="s">
        <v>40</v>
      </c>
      <c r="AF10" s="7" t="s">
        <v>41</v>
      </c>
    </row>
    <row r="11" spans="1:32" ht="25.5" customHeight="1" x14ac:dyDescent="0.2">
      <c r="A11" s="10">
        <v>101</v>
      </c>
      <c r="B11" s="11">
        <f>2500/30</f>
        <v>83.333333333333329</v>
      </c>
      <c r="C11" s="11">
        <f t="shared" ref="C11:AE11" si="0">2500/30</f>
        <v>83.333333333333329</v>
      </c>
      <c r="D11" s="11">
        <f t="shared" si="0"/>
        <v>83.333333333333329</v>
      </c>
      <c r="E11" s="11">
        <f t="shared" si="0"/>
        <v>83.333333333333329</v>
      </c>
      <c r="F11" s="11">
        <f t="shared" si="0"/>
        <v>83.333333333333329</v>
      </c>
      <c r="G11" s="11">
        <f t="shared" si="0"/>
        <v>83.333333333333329</v>
      </c>
      <c r="H11" s="11">
        <f t="shared" si="0"/>
        <v>83.333333333333329</v>
      </c>
      <c r="I11" s="11">
        <f t="shared" si="0"/>
        <v>83.333333333333329</v>
      </c>
      <c r="J11" s="11">
        <f t="shared" si="0"/>
        <v>83.333333333333329</v>
      </c>
      <c r="K11" s="11">
        <f t="shared" si="0"/>
        <v>83.333333333333329</v>
      </c>
      <c r="L11" s="11">
        <f t="shared" si="0"/>
        <v>83.333333333333329</v>
      </c>
      <c r="M11" s="11">
        <f t="shared" si="0"/>
        <v>83.333333333333329</v>
      </c>
      <c r="N11" s="11">
        <f t="shared" si="0"/>
        <v>83.333333333333329</v>
      </c>
      <c r="O11" s="11">
        <f t="shared" si="0"/>
        <v>83.333333333333329</v>
      </c>
      <c r="P11" s="11">
        <f t="shared" si="0"/>
        <v>83.333333333333329</v>
      </c>
      <c r="Q11" s="11">
        <f t="shared" si="0"/>
        <v>83.333333333333329</v>
      </c>
      <c r="R11" s="11">
        <f t="shared" si="0"/>
        <v>83.333333333333329</v>
      </c>
      <c r="S11" s="11">
        <f t="shared" si="0"/>
        <v>83.333333333333329</v>
      </c>
      <c r="T11" s="11">
        <f t="shared" si="0"/>
        <v>83.333333333333329</v>
      </c>
      <c r="U11" s="11">
        <f t="shared" si="0"/>
        <v>83.333333333333329</v>
      </c>
      <c r="V11" s="11">
        <f t="shared" si="0"/>
        <v>83.333333333333329</v>
      </c>
      <c r="W11" s="11">
        <f t="shared" si="0"/>
        <v>83.333333333333329</v>
      </c>
      <c r="X11" s="11">
        <f t="shared" si="0"/>
        <v>83.333333333333329</v>
      </c>
      <c r="Y11" s="11">
        <f t="shared" si="0"/>
        <v>83.333333333333329</v>
      </c>
      <c r="Z11" s="11">
        <f t="shared" si="0"/>
        <v>83.333333333333329</v>
      </c>
      <c r="AA11" s="11">
        <f t="shared" si="0"/>
        <v>83.333333333333329</v>
      </c>
      <c r="AB11" s="11">
        <f t="shared" si="0"/>
        <v>83.333333333333329</v>
      </c>
      <c r="AC11" s="11">
        <f t="shared" si="0"/>
        <v>83.333333333333329</v>
      </c>
      <c r="AD11" s="11">
        <f t="shared" si="0"/>
        <v>83.333333333333329</v>
      </c>
      <c r="AE11" s="11">
        <f t="shared" si="0"/>
        <v>83.333333333333329</v>
      </c>
      <c r="AF11" s="12">
        <f t="shared" ref="AF11:AF35" si="1">SUM(B11:AE11)</f>
        <v>2500</v>
      </c>
    </row>
    <row r="12" spans="1:32" ht="25.5" customHeight="1" x14ac:dyDescent="0.2">
      <c r="A12" s="10">
        <v>102</v>
      </c>
      <c r="B12" s="11">
        <v>119</v>
      </c>
      <c r="C12" s="11">
        <v>79</v>
      </c>
      <c r="D12" s="11">
        <v>149</v>
      </c>
      <c r="E12" s="13"/>
      <c r="F12" s="11">
        <f>476/4</f>
        <v>119</v>
      </c>
      <c r="G12" s="11">
        <f t="shared" ref="G12:I12" si="2">476/4</f>
        <v>119</v>
      </c>
      <c r="H12" s="11">
        <f t="shared" si="2"/>
        <v>119</v>
      </c>
      <c r="I12" s="11">
        <f t="shared" si="2"/>
        <v>119</v>
      </c>
      <c r="J12" s="11">
        <v>119</v>
      </c>
      <c r="K12" s="11">
        <v>149</v>
      </c>
      <c r="L12" s="11">
        <v>149</v>
      </c>
      <c r="M12" s="13"/>
      <c r="N12" s="11">
        <v>119</v>
      </c>
      <c r="O12" s="11">
        <f>207/3</f>
        <v>69</v>
      </c>
      <c r="P12" s="11">
        <f t="shared" ref="P12:Q13" si="3">207/3</f>
        <v>69</v>
      </c>
      <c r="Q12" s="11">
        <f t="shared" si="3"/>
        <v>69</v>
      </c>
      <c r="R12" s="11">
        <v>149</v>
      </c>
      <c r="S12" s="11">
        <v>149</v>
      </c>
      <c r="T12" s="13"/>
      <c r="U12" s="11">
        <v>69</v>
      </c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2">
        <f t="shared" si="1"/>
        <v>1933</v>
      </c>
    </row>
    <row r="13" spans="1:32" ht="25.5" customHeight="1" x14ac:dyDescent="0.2">
      <c r="A13" s="10">
        <v>103</v>
      </c>
      <c r="B13" s="11">
        <v>69</v>
      </c>
      <c r="C13" s="11">
        <v>69</v>
      </c>
      <c r="D13" s="11">
        <v>89</v>
      </c>
      <c r="E13" s="11">
        <v>89</v>
      </c>
      <c r="F13" s="11">
        <f>207/3</f>
        <v>69</v>
      </c>
      <c r="G13" s="11">
        <f t="shared" ref="G13:H13" si="4">207/3</f>
        <v>69</v>
      </c>
      <c r="H13" s="11">
        <f t="shared" si="4"/>
        <v>69</v>
      </c>
      <c r="I13" s="11">
        <v>69</v>
      </c>
      <c r="J13" s="11">
        <v>69</v>
      </c>
      <c r="K13" s="11">
        <v>89</v>
      </c>
      <c r="L13" s="11">
        <f>158/2</f>
        <v>79</v>
      </c>
      <c r="M13" s="11">
        <f>158/2</f>
        <v>79</v>
      </c>
      <c r="N13" s="11">
        <f>207/3</f>
        <v>69</v>
      </c>
      <c r="O13" s="11">
        <f t="shared" ref="O13" si="5">207/3</f>
        <v>69</v>
      </c>
      <c r="P13" s="11">
        <f t="shared" si="3"/>
        <v>69</v>
      </c>
      <c r="Q13" s="11">
        <f>247/3</f>
        <v>82.333333333333329</v>
      </c>
      <c r="R13" s="11">
        <f t="shared" ref="R13:S13" si="6">247/3</f>
        <v>82.333333333333329</v>
      </c>
      <c r="S13" s="11">
        <f t="shared" si="6"/>
        <v>82.333333333333329</v>
      </c>
      <c r="T13" s="11">
        <f>432/6</f>
        <v>72</v>
      </c>
      <c r="U13" s="11">
        <f t="shared" ref="U13:Y13" si="7">432/6</f>
        <v>72</v>
      </c>
      <c r="V13" s="11">
        <f t="shared" si="7"/>
        <v>72</v>
      </c>
      <c r="W13" s="11">
        <f t="shared" si="7"/>
        <v>72</v>
      </c>
      <c r="X13" s="11">
        <f t="shared" si="7"/>
        <v>72</v>
      </c>
      <c r="Y13" s="11">
        <f t="shared" si="7"/>
        <v>72</v>
      </c>
      <c r="Z13" s="11"/>
      <c r="AA13" s="11"/>
      <c r="AB13" s="11"/>
      <c r="AC13" s="11"/>
      <c r="AD13" s="11"/>
      <c r="AE13" s="11"/>
      <c r="AF13" s="12">
        <f t="shared" si="1"/>
        <v>1793.9999999999998</v>
      </c>
    </row>
    <row r="14" spans="1:32" ht="25.5" customHeight="1" x14ac:dyDescent="0.2">
      <c r="A14" s="10">
        <v>201</v>
      </c>
      <c r="B14" s="11">
        <f>345/5</f>
        <v>69</v>
      </c>
      <c r="C14" s="11">
        <f>345/5</f>
        <v>69</v>
      </c>
      <c r="D14" s="11">
        <v>89</v>
      </c>
      <c r="E14" s="11">
        <v>89</v>
      </c>
      <c r="F14" s="11">
        <v>69</v>
      </c>
      <c r="G14" s="11">
        <f>345/5</f>
        <v>69</v>
      </c>
      <c r="H14" s="11">
        <f t="shared" ref="H14:K14" si="8">345/5</f>
        <v>69</v>
      </c>
      <c r="I14" s="11">
        <f t="shared" si="8"/>
        <v>69</v>
      </c>
      <c r="J14" s="11">
        <f t="shared" si="8"/>
        <v>69</v>
      </c>
      <c r="K14" s="11">
        <f t="shared" si="8"/>
        <v>69</v>
      </c>
      <c r="L14" s="11">
        <v>89</v>
      </c>
      <c r="M14" s="11">
        <f>207/3</f>
        <v>69</v>
      </c>
      <c r="N14" s="11">
        <f t="shared" ref="N14:O14" si="9">207/3</f>
        <v>69</v>
      </c>
      <c r="O14" s="11">
        <f t="shared" si="9"/>
        <v>69</v>
      </c>
      <c r="P14" s="11">
        <f>568/8</f>
        <v>71</v>
      </c>
      <c r="Q14" s="11">
        <f t="shared" ref="Q14:W14" si="10">568/8</f>
        <v>71</v>
      </c>
      <c r="R14" s="11">
        <f t="shared" si="10"/>
        <v>71</v>
      </c>
      <c r="S14" s="11">
        <f t="shared" si="10"/>
        <v>71</v>
      </c>
      <c r="T14" s="11">
        <f t="shared" si="10"/>
        <v>71</v>
      </c>
      <c r="U14" s="11">
        <f t="shared" si="10"/>
        <v>71</v>
      </c>
      <c r="V14" s="11">
        <f t="shared" si="10"/>
        <v>71</v>
      </c>
      <c r="W14" s="11">
        <f t="shared" si="10"/>
        <v>71</v>
      </c>
      <c r="X14" s="11"/>
      <c r="Y14" s="11"/>
      <c r="Z14" s="11"/>
      <c r="AA14" s="11"/>
      <c r="AB14" s="11"/>
      <c r="AC14" s="11"/>
      <c r="AD14" s="11"/>
      <c r="AE14" s="11"/>
      <c r="AF14" s="12">
        <f t="shared" si="1"/>
        <v>1594</v>
      </c>
    </row>
    <row r="15" spans="1:32" ht="25.5" customHeight="1" x14ac:dyDescent="0.2">
      <c r="A15" s="10">
        <v>202</v>
      </c>
      <c r="B15" s="11">
        <f>357/3</f>
        <v>119</v>
      </c>
      <c r="C15" s="13"/>
      <c r="D15" s="11">
        <v>149</v>
      </c>
      <c r="E15" s="11">
        <v>149</v>
      </c>
      <c r="F15" s="11">
        <f>2400/20</f>
        <v>120</v>
      </c>
      <c r="G15" s="11">
        <f t="shared" ref="G15:Y15" si="11">2400/20</f>
        <v>120</v>
      </c>
      <c r="H15" s="11">
        <f t="shared" si="11"/>
        <v>120</v>
      </c>
      <c r="I15" s="11">
        <f t="shared" si="11"/>
        <v>120</v>
      </c>
      <c r="J15" s="11">
        <f t="shared" si="11"/>
        <v>120</v>
      </c>
      <c r="K15" s="11">
        <f t="shared" si="11"/>
        <v>120</v>
      </c>
      <c r="L15" s="11">
        <f t="shared" si="11"/>
        <v>120</v>
      </c>
      <c r="M15" s="11">
        <f t="shared" si="11"/>
        <v>120</v>
      </c>
      <c r="N15" s="11">
        <f t="shared" si="11"/>
        <v>120</v>
      </c>
      <c r="O15" s="11">
        <f t="shared" si="11"/>
        <v>120</v>
      </c>
      <c r="P15" s="11">
        <f t="shared" si="11"/>
        <v>120</v>
      </c>
      <c r="Q15" s="11">
        <f t="shared" si="11"/>
        <v>120</v>
      </c>
      <c r="R15" s="11">
        <f t="shared" si="11"/>
        <v>120</v>
      </c>
      <c r="S15" s="11">
        <f t="shared" si="11"/>
        <v>120</v>
      </c>
      <c r="T15" s="11">
        <f t="shared" si="11"/>
        <v>120</v>
      </c>
      <c r="U15" s="11">
        <f t="shared" si="11"/>
        <v>120</v>
      </c>
      <c r="V15" s="11">
        <f t="shared" si="11"/>
        <v>120</v>
      </c>
      <c r="W15" s="11">
        <f t="shared" si="11"/>
        <v>120</v>
      </c>
      <c r="X15" s="11">
        <f t="shared" si="11"/>
        <v>120</v>
      </c>
      <c r="Y15" s="11">
        <f t="shared" si="11"/>
        <v>120</v>
      </c>
      <c r="Z15" s="11"/>
      <c r="AA15" s="11"/>
      <c r="AB15" s="11"/>
      <c r="AC15" s="11"/>
      <c r="AD15" s="11"/>
      <c r="AE15" s="11"/>
      <c r="AF15" s="12">
        <f t="shared" si="1"/>
        <v>2817</v>
      </c>
    </row>
    <row r="16" spans="1:32" ht="25.5" customHeight="1" x14ac:dyDescent="0.2">
      <c r="A16" s="10">
        <v>203</v>
      </c>
      <c r="B16" s="11">
        <f>238/2</f>
        <v>119</v>
      </c>
      <c r="C16" s="13"/>
      <c r="D16" s="11">
        <v>149</v>
      </c>
      <c r="E16" s="11">
        <v>149</v>
      </c>
      <c r="F16" s="11">
        <v>69</v>
      </c>
      <c r="G16" s="11">
        <f>207/3</f>
        <v>69</v>
      </c>
      <c r="H16" s="11">
        <f t="shared" ref="H16:I16" si="12">207/3</f>
        <v>69</v>
      </c>
      <c r="I16" s="11">
        <f t="shared" si="12"/>
        <v>69</v>
      </c>
      <c r="J16" s="11">
        <v>119</v>
      </c>
      <c r="K16" s="11">
        <v>149</v>
      </c>
      <c r="L16" s="11">
        <v>149</v>
      </c>
      <c r="M16" s="13"/>
      <c r="N16" s="11">
        <f>119+119</f>
        <v>238</v>
      </c>
      <c r="O16" s="11">
        <v>119</v>
      </c>
      <c r="P16" s="11">
        <f>238/2</f>
        <v>119</v>
      </c>
      <c r="Q16" s="11">
        <f>238/2</f>
        <v>119</v>
      </c>
      <c r="R16" s="11">
        <f>417/3</f>
        <v>139</v>
      </c>
      <c r="S16" s="11">
        <f t="shared" ref="S16:T16" si="13">417/3</f>
        <v>139</v>
      </c>
      <c r="T16" s="11">
        <f t="shared" si="13"/>
        <v>139</v>
      </c>
      <c r="U16" s="11">
        <v>119</v>
      </c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2">
        <f t="shared" si="1"/>
        <v>2241</v>
      </c>
    </row>
    <row r="17" spans="1:32" ht="25.5" customHeight="1" x14ac:dyDescent="0.2">
      <c r="A17" s="10">
        <v>204</v>
      </c>
      <c r="B17" s="11">
        <f>2700/30</f>
        <v>90</v>
      </c>
      <c r="C17" s="11">
        <f t="shared" ref="C17:R17" si="14">2700/30</f>
        <v>90</v>
      </c>
      <c r="D17" s="11">
        <f t="shared" si="14"/>
        <v>90</v>
      </c>
      <c r="E17" s="11">
        <f t="shared" si="14"/>
        <v>90</v>
      </c>
      <c r="F17" s="11">
        <f t="shared" si="14"/>
        <v>90</v>
      </c>
      <c r="G17" s="11">
        <f t="shared" si="14"/>
        <v>90</v>
      </c>
      <c r="H17" s="11">
        <f t="shared" si="14"/>
        <v>90</v>
      </c>
      <c r="I17" s="11">
        <f t="shared" si="14"/>
        <v>90</v>
      </c>
      <c r="J17" s="11">
        <f t="shared" si="14"/>
        <v>90</v>
      </c>
      <c r="K17" s="11">
        <f t="shared" si="14"/>
        <v>90</v>
      </c>
      <c r="L17" s="11">
        <f t="shared" si="14"/>
        <v>90</v>
      </c>
      <c r="M17" s="11">
        <f t="shared" si="14"/>
        <v>90</v>
      </c>
      <c r="N17" s="11">
        <f t="shared" si="14"/>
        <v>90</v>
      </c>
      <c r="O17" s="11">
        <f t="shared" si="14"/>
        <v>90</v>
      </c>
      <c r="P17" s="11">
        <f t="shared" si="14"/>
        <v>90</v>
      </c>
      <c r="Q17" s="11">
        <f t="shared" si="14"/>
        <v>90</v>
      </c>
      <c r="R17" s="11">
        <f t="shared" si="14"/>
        <v>90</v>
      </c>
      <c r="S17" s="11">
        <f>2700/30</f>
        <v>90</v>
      </c>
      <c r="T17" s="11">
        <f t="shared" ref="T17:AE17" si="15">2700/30</f>
        <v>90</v>
      </c>
      <c r="U17" s="11">
        <f t="shared" si="15"/>
        <v>90</v>
      </c>
      <c r="V17" s="11">
        <f t="shared" si="15"/>
        <v>90</v>
      </c>
      <c r="W17" s="11">
        <f t="shared" si="15"/>
        <v>90</v>
      </c>
      <c r="X17" s="11">
        <f t="shared" si="15"/>
        <v>90</v>
      </c>
      <c r="Y17" s="11">
        <f t="shared" si="15"/>
        <v>90</v>
      </c>
      <c r="Z17" s="11">
        <f t="shared" si="15"/>
        <v>90</v>
      </c>
      <c r="AA17" s="11">
        <f t="shared" si="15"/>
        <v>90</v>
      </c>
      <c r="AB17" s="11">
        <f t="shared" si="15"/>
        <v>90</v>
      </c>
      <c r="AC17" s="11">
        <f t="shared" si="15"/>
        <v>90</v>
      </c>
      <c r="AD17" s="11">
        <f t="shared" si="15"/>
        <v>90</v>
      </c>
      <c r="AE17" s="11">
        <f t="shared" si="15"/>
        <v>90</v>
      </c>
      <c r="AF17" s="12">
        <f t="shared" si="1"/>
        <v>2700</v>
      </c>
    </row>
    <row r="18" spans="1:32" ht="25.5" customHeight="1" x14ac:dyDescent="0.2">
      <c r="A18" s="10">
        <v>301</v>
      </c>
      <c r="B18" s="11">
        <f>220/30</f>
        <v>7.333333333333333</v>
      </c>
      <c r="C18" s="11">
        <f t="shared" ref="C18:J18" si="16">220/30</f>
        <v>7.333333333333333</v>
      </c>
      <c r="D18" s="11">
        <f t="shared" si="16"/>
        <v>7.333333333333333</v>
      </c>
      <c r="E18" s="11">
        <f t="shared" si="16"/>
        <v>7.333333333333333</v>
      </c>
      <c r="F18" s="11">
        <f t="shared" si="16"/>
        <v>7.333333333333333</v>
      </c>
      <c r="G18" s="11">
        <f t="shared" si="16"/>
        <v>7.333333333333333</v>
      </c>
      <c r="H18" s="11">
        <f t="shared" si="16"/>
        <v>7.333333333333333</v>
      </c>
      <c r="I18" s="11">
        <f t="shared" si="16"/>
        <v>7.333333333333333</v>
      </c>
      <c r="J18" s="11">
        <f t="shared" si="16"/>
        <v>7.333333333333333</v>
      </c>
      <c r="K18" s="11">
        <f>2200/30</f>
        <v>73.333333333333329</v>
      </c>
      <c r="L18" s="11">
        <f t="shared" ref="L18:AE18" si="17">2200/30</f>
        <v>73.333333333333329</v>
      </c>
      <c r="M18" s="11">
        <f t="shared" si="17"/>
        <v>73.333333333333329</v>
      </c>
      <c r="N18" s="11">
        <f t="shared" si="17"/>
        <v>73.333333333333329</v>
      </c>
      <c r="O18" s="11">
        <f t="shared" si="17"/>
        <v>73.333333333333329</v>
      </c>
      <c r="P18" s="11">
        <f t="shared" si="17"/>
        <v>73.333333333333329</v>
      </c>
      <c r="Q18" s="11">
        <f t="shared" si="17"/>
        <v>73.333333333333329</v>
      </c>
      <c r="R18" s="11">
        <f t="shared" si="17"/>
        <v>73.333333333333329</v>
      </c>
      <c r="S18" s="11">
        <f t="shared" si="17"/>
        <v>73.333333333333329</v>
      </c>
      <c r="T18" s="11">
        <f t="shared" si="17"/>
        <v>73.333333333333329</v>
      </c>
      <c r="U18" s="11">
        <f t="shared" si="17"/>
        <v>73.333333333333329</v>
      </c>
      <c r="V18" s="11">
        <f t="shared" si="17"/>
        <v>73.333333333333329</v>
      </c>
      <c r="W18" s="11">
        <f t="shared" si="17"/>
        <v>73.333333333333329</v>
      </c>
      <c r="X18" s="11">
        <f t="shared" si="17"/>
        <v>73.333333333333329</v>
      </c>
      <c r="Y18" s="11">
        <f t="shared" si="17"/>
        <v>73.333333333333329</v>
      </c>
      <c r="Z18" s="11">
        <f t="shared" si="17"/>
        <v>73.333333333333329</v>
      </c>
      <c r="AA18" s="11">
        <f t="shared" si="17"/>
        <v>73.333333333333329</v>
      </c>
      <c r="AB18" s="11">
        <f t="shared" si="17"/>
        <v>73.333333333333329</v>
      </c>
      <c r="AC18" s="11">
        <f t="shared" si="17"/>
        <v>73.333333333333329</v>
      </c>
      <c r="AD18" s="11">
        <f t="shared" si="17"/>
        <v>73.333333333333329</v>
      </c>
      <c r="AE18" s="11">
        <f t="shared" si="17"/>
        <v>73.333333333333329</v>
      </c>
      <c r="AF18" s="12">
        <f t="shared" si="1"/>
        <v>1605.9999999999995</v>
      </c>
    </row>
    <row r="19" spans="1:32" ht="25.5" customHeight="1" x14ac:dyDescent="0.2">
      <c r="A19" s="10">
        <v>302</v>
      </c>
      <c r="B19" s="11">
        <v>119</v>
      </c>
      <c r="C19" s="11">
        <v>119</v>
      </c>
      <c r="D19" s="11">
        <v>149</v>
      </c>
      <c r="E19" s="11">
        <v>149</v>
      </c>
      <c r="F19" s="11">
        <f>357/3</f>
        <v>119</v>
      </c>
      <c r="G19" s="11">
        <f t="shared" ref="G19:H19" si="18">357/3</f>
        <v>119</v>
      </c>
      <c r="H19" s="11">
        <f t="shared" si="18"/>
        <v>119</v>
      </c>
      <c r="I19" s="11">
        <v>119</v>
      </c>
      <c r="J19" s="11">
        <v>119</v>
      </c>
      <c r="K19" s="11">
        <v>149</v>
      </c>
      <c r="L19" s="11">
        <v>149</v>
      </c>
      <c r="M19" s="11">
        <f>1485/11</f>
        <v>135</v>
      </c>
      <c r="N19" s="11">
        <f t="shared" ref="N19:W19" si="19">1485/11</f>
        <v>135</v>
      </c>
      <c r="O19" s="11">
        <f t="shared" si="19"/>
        <v>135</v>
      </c>
      <c r="P19" s="11">
        <f t="shared" si="19"/>
        <v>135</v>
      </c>
      <c r="Q19" s="11">
        <f t="shared" si="19"/>
        <v>135</v>
      </c>
      <c r="R19" s="11">
        <f t="shared" si="19"/>
        <v>135</v>
      </c>
      <c r="S19" s="11">
        <f t="shared" si="19"/>
        <v>135</v>
      </c>
      <c r="T19" s="11">
        <f t="shared" si="19"/>
        <v>135</v>
      </c>
      <c r="U19" s="11">
        <f t="shared" si="19"/>
        <v>135</v>
      </c>
      <c r="V19" s="11">
        <f t="shared" si="19"/>
        <v>135</v>
      </c>
      <c r="W19" s="11">
        <f t="shared" si="19"/>
        <v>135</v>
      </c>
      <c r="X19" s="11"/>
      <c r="Y19" s="14"/>
      <c r="Z19" s="14"/>
      <c r="AA19" s="11"/>
      <c r="AB19" s="11"/>
      <c r="AC19" s="11"/>
      <c r="AD19" s="11"/>
      <c r="AE19" s="11"/>
      <c r="AF19" s="12">
        <f t="shared" si="1"/>
        <v>2914</v>
      </c>
    </row>
    <row r="20" spans="1:32" ht="25.5" customHeight="1" x14ac:dyDescent="0.2">
      <c r="A20" s="10">
        <v>303</v>
      </c>
      <c r="B20" s="11">
        <v>119</v>
      </c>
      <c r="C20" s="11">
        <v>119</v>
      </c>
      <c r="D20" s="11">
        <f>298/2</f>
        <v>149</v>
      </c>
      <c r="E20" s="11">
        <f>298/2</f>
        <v>149</v>
      </c>
      <c r="F20" s="11">
        <v>69</v>
      </c>
      <c r="G20" s="11">
        <f>138/2</f>
        <v>69</v>
      </c>
      <c r="H20" s="11">
        <f>138/2</f>
        <v>69</v>
      </c>
      <c r="I20" s="11">
        <v>69</v>
      </c>
      <c r="J20" s="11">
        <v>69</v>
      </c>
      <c r="K20" s="11">
        <v>149</v>
      </c>
      <c r="L20" s="11">
        <v>149</v>
      </c>
      <c r="M20" s="13"/>
      <c r="N20" s="11">
        <v>119</v>
      </c>
      <c r="O20" s="11">
        <f>238/2</f>
        <v>119</v>
      </c>
      <c r="P20" s="11">
        <f>238/2</f>
        <v>119</v>
      </c>
      <c r="Q20" s="11">
        <v>119</v>
      </c>
      <c r="R20" s="11">
        <f>298/2</f>
        <v>149</v>
      </c>
      <c r="S20" s="11">
        <f>298/2</f>
        <v>149</v>
      </c>
      <c r="T20" s="13"/>
      <c r="U20" s="11">
        <v>119</v>
      </c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2">
        <f t="shared" si="1"/>
        <v>2072</v>
      </c>
    </row>
    <row r="21" spans="1:32" ht="25.5" customHeight="1" x14ac:dyDescent="0.2">
      <c r="A21" s="10">
        <v>304</v>
      </c>
      <c r="B21" s="11">
        <f>138/2</f>
        <v>69</v>
      </c>
      <c r="C21" s="11">
        <f>138/2</f>
        <v>69</v>
      </c>
      <c r="D21" s="11">
        <f>247/3</f>
        <v>82.333333333333329</v>
      </c>
      <c r="E21" s="11">
        <f t="shared" ref="E21:F21" si="20">247/3</f>
        <v>82.333333333333329</v>
      </c>
      <c r="F21" s="11">
        <f t="shared" si="20"/>
        <v>82.333333333333329</v>
      </c>
      <c r="G21" s="11">
        <f>454/6</f>
        <v>75.666666666666671</v>
      </c>
      <c r="H21" s="11">
        <f t="shared" ref="H21:L21" si="21">454/6</f>
        <v>75.666666666666671</v>
      </c>
      <c r="I21" s="11">
        <f t="shared" si="21"/>
        <v>75.666666666666671</v>
      </c>
      <c r="J21" s="11">
        <f t="shared" si="21"/>
        <v>75.666666666666671</v>
      </c>
      <c r="K21" s="11">
        <f t="shared" si="21"/>
        <v>75.666666666666671</v>
      </c>
      <c r="L21" s="11">
        <f t="shared" si="21"/>
        <v>75.666666666666671</v>
      </c>
      <c r="M21" s="11">
        <f>276/4</f>
        <v>69</v>
      </c>
      <c r="N21" s="11">
        <f t="shared" ref="N21:Q22" si="22">276/4</f>
        <v>69</v>
      </c>
      <c r="O21" s="11">
        <f t="shared" si="22"/>
        <v>69</v>
      </c>
      <c r="P21" s="11">
        <f t="shared" si="22"/>
        <v>69</v>
      </c>
      <c r="Q21" s="11">
        <v>69</v>
      </c>
      <c r="R21" s="11">
        <f>178/2</f>
        <v>89</v>
      </c>
      <c r="S21" s="11">
        <f>178/2</f>
        <v>89</v>
      </c>
      <c r="T21" s="11">
        <f>345/5</f>
        <v>69</v>
      </c>
      <c r="U21" s="11">
        <f t="shared" ref="U21:X21" si="23">345/5</f>
        <v>69</v>
      </c>
      <c r="V21" s="11">
        <f t="shared" si="23"/>
        <v>69</v>
      </c>
      <c r="W21" s="11">
        <f t="shared" si="23"/>
        <v>69</v>
      </c>
      <c r="X21" s="11">
        <f t="shared" si="23"/>
        <v>69</v>
      </c>
      <c r="Y21" s="11"/>
      <c r="Z21" s="11"/>
      <c r="AA21" s="11"/>
      <c r="AB21" s="11"/>
      <c r="AC21" s="11"/>
      <c r="AD21" s="11"/>
      <c r="AE21" s="11"/>
      <c r="AF21" s="12">
        <f t="shared" si="1"/>
        <v>1706.9999999999998</v>
      </c>
    </row>
    <row r="22" spans="1:32" ht="25.5" customHeight="1" x14ac:dyDescent="0.2">
      <c r="A22" s="10">
        <v>401</v>
      </c>
      <c r="B22" s="15">
        <f>138/2</f>
        <v>69</v>
      </c>
      <c r="C22" s="15">
        <f>138/2</f>
        <v>69</v>
      </c>
      <c r="D22" s="15">
        <f>178/2</f>
        <v>89</v>
      </c>
      <c r="E22" s="15">
        <f>178/2</f>
        <v>89</v>
      </c>
      <c r="F22" s="15">
        <f>276/4</f>
        <v>69</v>
      </c>
      <c r="G22" s="15">
        <f t="shared" ref="G22:I22" si="24">276/4</f>
        <v>69</v>
      </c>
      <c r="H22" s="15">
        <f t="shared" si="24"/>
        <v>69</v>
      </c>
      <c r="I22" s="15">
        <f t="shared" si="24"/>
        <v>69</v>
      </c>
      <c r="J22" s="15">
        <v>69</v>
      </c>
      <c r="K22" s="15">
        <f>178/2</f>
        <v>89</v>
      </c>
      <c r="L22" s="15">
        <f>178/2</f>
        <v>89</v>
      </c>
      <c r="M22" s="15">
        <v>69</v>
      </c>
      <c r="N22" s="15">
        <f>276/4</f>
        <v>69</v>
      </c>
      <c r="O22" s="15">
        <f t="shared" si="22"/>
        <v>69</v>
      </c>
      <c r="P22" s="15">
        <f t="shared" si="22"/>
        <v>69</v>
      </c>
      <c r="Q22" s="15">
        <f t="shared" si="22"/>
        <v>69</v>
      </c>
      <c r="R22" s="15">
        <v>89</v>
      </c>
      <c r="S22" s="15">
        <v>89</v>
      </c>
      <c r="T22" s="15">
        <v>69</v>
      </c>
      <c r="U22" s="15">
        <v>69</v>
      </c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2">
        <f t="shared" si="1"/>
        <v>1500</v>
      </c>
    </row>
    <row r="23" spans="1:32" ht="25.5" customHeight="1" x14ac:dyDescent="0.2">
      <c r="A23" s="10">
        <v>402</v>
      </c>
      <c r="B23" s="14">
        <f>465/5</f>
        <v>93</v>
      </c>
      <c r="C23" s="15">
        <v>112</v>
      </c>
      <c r="D23" s="15">
        <v>89</v>
      </c>
      <c r="E23" s="16"/>
      <c r="F23" s="15">
        <f>238/2</f>
        <v>119</v>
      </c>
      <c r="G23" s="15">
        <f>238/2</f>
        <v>119</v>
      </c>
      <c r="H23" s="16"/>
      <c r="I23" s="15">
        <v>119</v>
      </c>
      <c r="J23" s="15">
        <f>119+119</f>
        <v>238</v>
      </c>
      <c r="K23" s="15">
        <v>149</v>
      </c>
      <c r="L23" s="15">
        <v>89</v>
      </c>
      <c r="M23" s="15">
        <v>69</v>
      </c>
      <c r="N23" s="15">
        <v>119</v>
      </c>
      <c r="O23" s="15">
        <v>119</v>
      </c>
      <c r="P23" s="15">
        <v>119</v>
      </c>
      <c r="Q23" s="15">
        <f>268/2</f>
        <v>134</v>
      </c>
      <c r="R23" s="15">
        <f>268/2</f>
        <v>134</v>
      </c>
      <c r="S23" s="15">
        <f>268/2</f>
        <v>134</v>
      </c>
      <c r="T23" s="15">
        <f>268/2</f>
        <v>134</v>
      </c>
      <c r="U23" s="15">
        <v>119</v>
      </c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2">
        <f t="shared" si="1"/>
        <v>2208</v>
      </c>
    </row>
    <row r="24" spans="1:32" ht="25.5" customHeight="1" x14ac:dyDescent="0.2">
      <c r="A24" s="10">
        <v>403</v>
      </c>
      <c r="B24" s="15">
        <v>119</v>
      </c>
      <c r="C24" s="15">
        <v>119</v>
      </c>
      <c r="D24" s="15">
        <v>149</v>
      </c>
      <c r="E24" s="16"/>
      <c r="F24" s="16"/>
      <c r="G24" s="15">
        <v>69</v>
      </c>
      <c r="H24" s="15">
        <v>119</v>
      </c>
      <c r="I24" s="15">
        <v>119</v>
      </c>
      <c r="J24" s="15">
        <v>119</v>
      </c>
      <c r="K24" s="15">
        <v>149</v>
      </c>
      <c r="L24" s="15">
        <v>149</v>
      </c>
      <c r="M24" s="15">
        <v>119</v>
      </c>
      <c r="N24" s="15">
        <f>238/2</f>
        <v>119</v>
      </c>
      <c r="O24" s="15">
        <f>238/2</f>
        <v>119</v>
      </c>
      <c r="P24" s="15">
        <f>484/4</f>
        <v>121</v>
      </c>
      <c r="Q24" s="15">
        <f t="shared" ref="Q24:S24" si="25">484/4</f>
        <v>121</v>
      </c>
      <c r="R24" s="15">
        <f t="shared" si="25"/>
        <v>121</v>
      </c>
      <c r="S24" s="15">
        <f t="shared" si="25"/>
        <v>121</v>
      </c>
      <c r="T24" s="15">
        <f>238/2</f>
        <v>119</v>
      </c>
      <c r="U24" s="15">
        <f>238/2</f>
        <v>119</v>
      </c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2">
        <f t="shared" si="1"/>
        <v>2190</v>
      </c>
    </row>
    <row r="25" spans="1:32" ht="25.5" customHeight="1" x14ac:dyDescent="0.2">
      <c r="A25" s="10">
        <v>404</v>
      </c>
      <c r="B25" s="15">
        <f>523/7</f>
        <v>74.714285714285708</v>
      </c>
      <c r="C25" s="15">
        <f>523/7</f>
        <v>74.714285714285708</v>
      </c>
      <c r="D25" s="15">
        <f>523/7</f>
        <v>74.714285714285708</v>
      </c>
      <c r="E25" s="15">
        <f t="shared" ref="E25:J25" si="26">523/7</f>
        <v>74.714285714285708</v>
      </c>
      <c r="F25" s="15">
        <f t="shared" si="26"/>
        <v>74.714285714285708</v>
      </c>
      <c r="G25" s="15">
        <f t="shared" si="26"/>
        <v>74.714285714285708</v>
      </c>
      <c r="H25" s="15">
        <f t="shared" si="26"/>
        <v>74.714285714285708</v>
      </c>
      <c r="I25" s="15">
        <f t="shared" si="26"/>
        <v>74.714285714285708</v>
      </c>
      <c r="J25" s="15">
        <f t="shared" si="26"/>
        <v>74.714285714285708</v>
      </c>
      <c r="K25" s="15">
        <f>518/7</f>
        <v>74</v>
      </c>
      <c r="L25" s="15">
        <f t="shared" ref="L25:Q25" si="27">518/7</f>
        <v>74</v>
      </c>
      <c r="M25" s="15">
        <f t="shared" si="27"/>
        <v>74</v>
      </c>
      <c r="N25" s="15">
        <f t="shared" si="27"/>
        <v>74</v>
      </c>
      <c r="O25" s="15">
        <f t="shared" si="27"/>
        <v>74</v>
      </c>
      <c r="P25" s="15">
        <f t="shared" si="27"/>
        <v>74</v>
      </c>
      <c r="Q25" s="15">
        <f t="shared" si="27"/>
        <v>74</v>
      </c>
      <c r="R25" s="15">
        <f>523/7</f>
        <v>74.714285714285708</v>
      </c>
      <c r="S25" s="15">
        <f t="shared" ref="S25:X25" si="28">523/7</f>
        <v>74.714285714285708</v>
      </c>
      <c r="T25" s="15">
        <f t="shared" si="28"/>
        <v>74.714285714285708</v>
      </c>
      <c r="U25" s="15">
        <f t="shared" si="28"/>
        <v>74.714285714285708</v>
      </c>
      <c r="V25" s="15">
        <f t="shared" si="28"/>
        <v>74.714285714285708</v>
      </c>
      <c r="W25" s="15">
        <f t="shared" si="28"/>
        <v>74.714285714285708</v>
      </c>
      <c r="X25" s="15">
        <f t="shared" si="28"/>
        <v>74.714285714285708</v>
      </c>
      <c r="Y25" s="15"/>
      <c r="Z25" s="15"/>
      <c r="AA25" s="15"/>
      <c r="AB25" s="15"/>
      <c r="AC25" s="15"/>
      <c r="AD25" s="15"/>
      <c r="AE25" s="15"/>
      <c r="AF25" s="12">
        <f t="shared" si="1"/>
        <v>1713.4285714285718</v>
      </c>
    </row>
    <row r="26" spans="1:32" ht="25.5" customHeight="1" x14ac:dyDescent="0.2">
      <c r="A26" s="10">
        <v>501</v>
      </c>
      <c r="B26" s="14">
        <v>66.666666666666671</v>
      </c>
      <c r="C26" s="14">
        <f>2000/30</f>
        <v>66.666666666666671</v>
      </c>
      <c r="D26" s="14">
        <f t="shared" ref="D26:AE26" si="29">2000/30</f>
        <v>66.666666666666671</v>
      </c>
      <c r="E26" s="14">
        <f t="shared" si="29"/>
        <v>66.666666666666671</v>
      </c>
      <c r="F26" s="14">
        <f t="shared" si="29"/>
        <v>66.666666666666671</v>
      </c>
      <c r="G26" s="14">
        <f t="shared" si="29"/>
        <v>66.666666666666671</v>
      </c>
      <c r="H26" s="14">
        <f t="shared" si="29"/>
        <v>66.666666666666671</v>
      </c>
      <c r="I26" s="14">
        <f t="shared" si="29"/>
        <v>66.666666666666671</v>
      </c>
      <c r="J26" s="14">
        <f t="shared" si="29"/>
        <v>66.666666666666671</v>
      </c>
      <c r="K26" s="14">
        <f t="shared" si="29"/>
        <v>66.666666666666671</v>
      </c>
      <c r="L26" s="14">
        <f t="shared" si="29"/>
        <v>66.666666666666671</v>
      </c>
      <c r="M26" s="14">
        <f t="shared" si="29"/>
        <v>66.666666666666671</v>
      </c>
      <c r="N26" s="14">
        <f t="shared" si="29"/>
        <v>66.666666666666671</v>
      </c>
      <c r="O26" s="14">
        <f t="shared" si="29"/>
        <v>66.666666666666671</v>
      </c>
      <c r="P26" s="14">
        <f t="shared" si="29"/>
        <v>66.666666666666671</v>
      </c>
      <c r="Q26" s="14">
        <f t="shared" si="29"/>
        <v>66.666666666666671</v>
      </c>
      <c r="R26" s="14">
        <f t="shared" si="29"/>
        <v>66.666666666666671</v>
      </c>
      <c r="S26" s="14">
        <f t="shared" si="29"/>
        <v>66.666666666666671</v>
      </c>
      <c r="T26" s="14">
        <f t="shared" si="29"/>
        <v>66.666666666666671</v>
      </c>
      <c r="U26" s="14">
        <f t="shared" si="29"/>
        <v>66.666666666666671</v>
      </c>
      <c r="V26" s="14">
        <f t="shared" si="29"/>
        <v>66.666666666666671</v>
      </c>
      <c r="W26" s="14">
        <f t="shared" si="29"/>
        <v>66.666666666666671</v>
      </c>
      <c r="X26" s="14">
        <f t="shared" si="29"/>
        <v>66.666666666666671</v>
      </c>
      <c r="Y26" s="14">
        <f t="shared" si="29"/>
        <v>66.666666666666671</v>
      </c>
      <c r="Z26" s="14">
        <f t="shared" si="29"/>
        <v>66.666666666666671</v>
      </c>
      <c r="AA26" s="14">
        <f t="shared" si="29"/>
        <v>66.666666666666671</v>
      </c>
      <c r="AB26" s="14">
        <f t="shared" si="29"/>
        <v>66.666666666666671</v>
      </c>
      <c r="AC26" s="14">
        <f t="shared" si="29"/>
        <v>66.666666666666671</v>
      </c>
      <c r="AD26" s="14">
        <f t="shared" si="29"/>
        <v>66.666666666666671</v>
      </c>
      <c r="AE26" s="14">
        <f t="shared" si="29"/>
        <v>66.666666666666671</v>
      </c>
      <c r="AF26" s="12">
        <f t="shared" si="1"/>
        <v>2000.0000000000009</v>
      </c>
    </row>
    <row r="27" spans="1:32" ht="25.5" customHeight="1" x14ac:dyDescent="0.2">
      <c r="A27" s="10">
        <v>502</v>
      </c>
      <c r="B27" s="14">
        <f>476/4</f>
        <v>119</v>
      </c>
      <c r="C27" s="14">
        <f>476/4</f>
        <v>119</v>
      </c>
      <c r="D27" s="15">
        <f>298/2</f>
        <v>149</v>
      </c>
      <c r="E27" s="15">
        <f>298/2</f>
        <v>149</v>
      </c>
      <c r="F27" s="16"/>
      <c r="G27" s="15">
        <v>69</v>
      </c>
      <c r="H27" s="15">
        <v>119</v>
      </c>
      <c r="I27" s="15">
        <f>387/3</f>
        <v>129</v>
      </c>
      <c r="J27" s="15">
        <f t="shared" ref="J27:K27" si="30">387/3</f>
        <v>129</v>
      </c>
      <c r="K27" s="15">
        <f t="shared" si="30"/>
        <v>129</v>
      </c>
      <c r="L27" s="15">
        <f>268/2</f>
        <v>134</v>
      </c>
      <c r="M27" s="15">
        <f>268/2</f>
        <v>134</v>
      </c>
      <c r="N27" s="15">
        <v>119</v>
      </c>
      <c r="O27" s="15">
        <v>69</v>
      </c>
      <c r="P27" s="15">
        <v>119</v>
      </c>
      <c r="Q27" s="15">
        <v>119</v>
      </c>
      <c r="R27" s="15">
        <v>149</v>
      </c>
      <c r="S27" s="15">
        <v>149</v>
      </c>
      <c r="T27" s="15">
        <v>119</v>
      </c>
      <c r="U27" s="15">
        <v>119</v>
      </c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2">
        <f t="shared" si="1"/>
        <v>2341</v>
      </c>
    </row>
    <row r="28" spans="1:32" ht="25.5" customHeight="1" x14ac:dyDescent="0.2">
      <c r="A28" s="10">
        <v>503</v>
      </c>
      <c r="B28" s="15">
        <f>2500/30</f>
        <v>83.333333333333329</v>
      </c>
      <c r="C28" s="15">
        <f t="shared" ref="C28:D28" si="31">2500/30</f>
        <v>83.333333333333329</v>
      </c>
      <c r="D28" s="15">
        <f t="shared" si="31"/>
        <v>83.333333333333329</v>
      </c>
      <c r="E28" s="15">
        <f>2500/30</f>
        <v>83.333333333333329</v>
      </c>
      <c r="F28" s="15">
        <f t="shared" ref="F28:AE28" si="32">2500/30</f>
        <v>83.333333333333329</v>
      </c>
      <c r="G28" s="15">
        <f t="shared" si="32"/>
        <v>83.333333333333329</v>
      </c>
      <c r="H28" s="15">
        <f t="shared" si="32"/>
        <v>83.333333333333329</v>
      </c>
      <c r="I28" s="15">
        <f t="shared" si="32"/>
        <v>83.333333333333329</v>
      </c>
      <c r="J28" s="15">
        <f t="shared" si="32"/>
        <v>83.333333333333329</v>
      </c>
      <c r="K28" s="15">
        <f t="shared" si="32"/>
        <v>83.333333333333329</v>
      </c>
      <c r="L28" s="15">
        <f t="shared" si="32"/>
        <v>83.333333333333329</v>
      </c>
      <c r="M28" s="15">
        <f t="shared" si="32"/>
        <v>83.333333333333329</v>
      </c>
      <c r="N28" s="15">
        <f t="shared" si="32"/>
        <v>83.333333333333329</v>
      </c>
      <c r="O28" s="15">
        <f t="shared" si="32"/>
        <v>83.333333333333329</v>
      </c>
      <c r="P28" s="15">
        <f t="shared" si="32"/>
        <v>83.333333333333329</v>
      </c>
      <c r="Q28" s="15">
        <f t="shared" si="32"/>
        <v>83.333333333333329</v>
      </c>
      <c r="R28" s="15">
        <f t="shared" si="32"/>
        <v>83.333333333333329</v>
      </c>
      <c r="S28" s="15">
        <f t="shared" si="32"/>
        <v>83.333333333333329</v>
      </c>
      <c r="T28" s="15">
        <f t="shared" si="32"/>
        <v>83.333333333333329</v>
      </c>
      <c r="U28" s="15">
        <f t="shared" si="32"/>
        <v>83.333333333333329</v>
      </c>
      <c r="V28" s="15">
        <f t="shared" si="32"/>
        <v>83.333333333333329</v>
      </c>
      <c r="W28" s="15">
        <f t="shared" si="32"/>
        <v>83.333333333333329</v>
      </c>
      <c r="X28" s="15">
        <f t="shared" si="32"/>
        <v>83.333333333333329</v>
      </c>
      <c r="Y28" s="15">
        <f t="shared" si="32"/>
        <v>83.333333333333329</v>
      </c>
      <c r="Z28" s="15">
        <f t="shared" si="32"/>
        <v>83.333333333333329</v>
      </c>
      <c r="AA28" s="15">
        <f t="shared" si="32"/>
        <v>83.333333333333329</v>
      </c>
      <c r="AB28" s="15">
        <f t="shared" si="32"/>
        <v>83.333333333333329</v>
      </c>
      <c r="AC28" s="15">
        <f t="shared" si="32"/>
        <v>83.333333333333329</v>
      </c>
      <c r="AD28" s="15">
        <f t="shared" si="32"/>
        <v>83.333333333333329</v>
      </c>
      <c r="AE28" s="15">
        <f t="shared" si="32"/>
        <v>83.333333333333329</v>
      </c>
      <c r="AF28" s="12">
        <f t="shared" si="1"/>
        <v>2500</v>
      </c>
    </row>
    <row r="29" spans="1:32" ht="25.5" customHeight="1" x14ac:dyDescent="0.2">
      <c r="A29" s="10">
        <v>504</v>
      </c>
      <c r="B29" s="15">
        <f>345/5</f>
        <v>69</v>
      </c>
      <c r="C29" s="15">
        <f>345/5</f>
        <v>69</v>
      </c>
      <c r="D29" s="15">
        <v>89</v>
      </c>
      <c r="E29" s="15">
        <v>89</v>
      </c>
      <c r="F29" s="15">
        <f>260/4</f>
        <v>65</v>
      </c>
      <c r="G29" s="15">
        <f t="shared" ref="G29:I29" si="33">260/4</f>
        <v>65</v>
      </c>
      <c r="H29" s="15">
        <f t="shared" si="33"/>
        <v>65</v>
      </c>
      <c r="I29" s="15">
        <f t="shared" si="33"/>
        <v>65</v>
      </c>
      <c r="J29" s="15">
        <v>69</v>
      </c>
      <c r="K29" s="15">
        <v>75</v>
      </c>
      <c r="L29" s="15">
        <v>89</v>
      </c>
      <c r="M29" s="15">
        <f>138/2</f>
        <v>69</v>
      </c>
      <c r="N29" s="15">
        <f>138/2</f>
        <v>69</v>
      </c>
      <c r="O29" s="15">
        <v>69</v>
      </c>
      <c r="P29" s="15">
        <f>138/2</f>
        <v>69</v>
      </c>
      <c r="Q29" s="15">
        <f>138/2</f>
        <v>69</v>
      </c>
      <c r="R29" s="11">
        <v>89</v>
      </c>
      <c r="S29" s="11">
        <v>89</v>
      </c>
      <c r="T29" s="15">
        <f>138/2</f>
        <v>69</v>
      </c>
      <c r="U29" s="15">
        <f>138/2</f>
        <v>69</v>
      </c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2">
        <f t="shared" si="1"/>
        <v>1470</v>
      </c>
    </row>
    <row r="30" spans="1:32" ht="25.5" customHeight="1" x14ac:dyDescent="0.2">
      <c r="A30" s="10">
        <v>601</v>
      </c>
      <c r="B30" s="15">
        <f>138/2</f>
        <v>69</v>
      </c>
      <c r="C30" s="15">
        <f>417/3</f>
        <v>139</v>
      </c>
      <c r="D30" s="15">
        <f t="shared" ref="D30:E30" si="34">417/3</f>
        <v>139</v>
      </c>
      <c r="E30" s="15">
        <f t="shared" si="34"/>
        <v>139</v>
      </c>
      <c r="F30" s="16"/>
      <c r="G30" s="15">
        <v>119</v>
      </c>
      <c r="H30" s="15">
        <v>69</v>
      </c>
      <c r="I30" s="15">
        <v>119</v>
      </c>
      <c r="J30" s="15">
        <v>119</v>
      </c>
      <c r="K30" s="15">
        <v>149</v>
      </c>
      <c r="L30" s="15">
        <v>149</v>
      </c>
      <c r="M30" s="17"/>
      <c r="N30" s="18">
        <f>476/4</f>
        <v>119</v>
      </c>
      <c r="O30" s="18">
        <f t="shared" ref="O30:Q30" si="35">476/4</f>
        <v>119</v>
      </c>
      <c r="P30" s="18">
        <f t="shared" si="35"/>
        <v>119</v>
      </c>
      <c r="Q30" s="18">
        <f t="shared" si="35"/>
        <v>119</v>
      </c>
      <c r="R30" s="15">
        <f>298/2</f>
        <v>149</v>
      </c>
      <c r="S30" s="15">
        <f>298/2</f>
        <v>149</v>
      </c>
      <c r="T30" s="15">
        <f>238/2</f>
        <v>119</v>
      </c>
      <c r="U30" s="15">
        <f>238/2</f>
        <v>119</v>
      </c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2">
        <f t="shared" si="1"/>
        <v>2222</v>
      </c>
    </row>
    <row r="31" spans="1:32" s="20" customFormat="1" ht="25.5" customHeight="1" x14ac:dyDescent="0.2">
      <c r="A31" s="10">
        <v>602</v>
      </c>
      <c r="B31" s="18">
        <v>69</v>
      </c>
      <c r="C31" s="19"/>
      <c r="D31" s="18">
        <v>149</v>
      </c>
      <c r="E31" s="19"/>
      <c r="F31" s="19"/>
      <c r="G31" s="18">
        <v>119</v>
      </c>
      <c r="H31" s="18">
        <f>260/4</f>
        <v>65</v>
      </c>
      <c r="I31" s="18">
        <f t="shared" ref="I31:K31" si="36">260/4</f>
        <v>65</v>
      </c>
      <c r="J31" s="18">
        <f t="shared" si="36"/>
        <v>65</v>
      </c>
      <c r="K31" s="18">
        <f t="shared" si="36"/>
        <v>65</v>
      </c>
      <c r="L31" s="18">
        <v>149</v>
      </c>
      <c r="M31" s="18">
        <v>119</v>
      </c>
      <c r="N31" s="18">
        <f>238/2</f>
        <v>119</v>
      </c>
      <c r="O31" s="18">
        <f>238/2</f>
        <v>119</v>
      </c>
      <c r="P31" s="18">
        <f>238/2</f>
        <v>119</v>
      </c>
      <c r="Q31" s="18">
        <f>238/2</f>
        <v>119</v>
      </c>
      <c r="R31" s="18">
        <f>774/6</f>
        <v>129</v>
      </c>
      <c r="S31" s="18">
        <f t="shared" ref="S31:W31" si="37">774/6</f>
        <v>129</v>
      </c>
      <c r="T31" s="18">
        <f t="shared" si="37"/>
        <v>129</v>
      </c>
      <c r="U31" s="18">
        <f t="shared" si="37"/>
        <v>129</v>
      </c>
      <c r="V31" s="18">
        <f t="shared" si="37"/>
        <v>129</v>
      </c>
      <c r="W31" s="18">
        <f t="shared" si="37"/>
        <v>129</v>
      </c>
      <c r="X31" s="15"/>
      <c r="Y31" s="15"/>
      <c r="Z31" s="11"/>
      <c r="AA31" s="15"/>
      <c r="AB31" s="15"/>
      <c r="AC31" s="15"/>
      <c r="AD31" s="15"/>
      <c r="AE31" s="15"/>
      <c r="AF31" s="12">
        <f t="shared" si="1"/>
        <v>2115</v>
      </c>
    </row>
    <row r="32" spans="1:32" s="20" customFormat="1" ht="25.5" customHeight="1" x14ac:dyDescent="0.2">
      <c r="A32" s="10">
        <v>701</v>
      </c>
      <c r="B32" s="18">
        <v>30</v>
      </c>
      <c r="C32" s="18">
        <v>30</v>
      </c>
      <c r="D32" s="19"/>
      <c r="E32" s="18">
        <v>50</v>
      </c>
      <c r="F32" s="18">
        <f>150/5</f>
        <v>30</v>
      </c>
      <c r="G32" s="18">
        <f t="shared" ref="G32:J32" si="38">150/5</f>
        <v>30</v>
      </c>
      <c r="H32" s="18">
        <f t="shared" si="38"/>
        <v>30</v>
      </c>
      <c r="I32" s="18">
        <f t="shared" si="38"/>
        <v>30</v>
      </c>
      <c r="J32" s="18">
        <f t="shared" si="38"/>
        <v>30</v>
      </c>
      <c r="K32" s="18">
        <v>30</v>
      </c>
      <c r="L32" s="19"/>
      <c r="M32" s="18">
        <v>30</v>
      </c>
      <c r="N32" s="18">
        <f>60/2</f>
        <v>30</v>
      </c>
      <c r="O32" s="18">
        <f>60/2</f>
        <v>30</v>
      </c>
      <c r="P32" s="19"/>
      <c r="Q32" s="19"/>
      <c r="R32" s="18">
        <v>50</v>
      </c>
      <c r="S32" s="19"/>
      <c r="T32" s="18">
        <v>30</v>
      </c>
      <c r="U32" s="18">
        <v>30</v>
      </c>
      <c r="V32" s="18"/>
      <c r="W32" s="15"/>
      <c r="X32" s="15"/>
      <c r="Y32" s="15"/>
      <c r="Z32" s="15"/>
      <c r="AA32" s="15"/>
      <c r="AB32" s="15"/>
      <c r="AC32" s="15"/>
      <c r="AD32" s="15"/>
      <c r="AE32" s="15"/>
      <c r="AF32" s="12">
        <f t="shared" si="1"/>
        <v>490</v>
      </c>
    </row>
    <row r="33" spans="1:32" ht="25.5" customHeight="1" x14ac:dyDescent="0.2">
      <c r="A33" s="10">
        <v>702</v>
      </c>
      <c r="B33" s="19">
        <v>0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8"/>
      <c r="Q33" s="18"/>
      <c r="R33" s="18"/>
      <c r="S33" s="18"/>
      <c r="T33" s="18"/>
      <c r="U33" s="18"/>
      <c r="V33" s="18"/>
      <c r="W33" s="15"/>
      <c r="X33" s="15"/>
      <c r="Y33" s="15"/>
      <c r="Z33" s="15"/>
      <c r="AA33" s="15"/>
      <c r="AB33" s="11"/>
      <c r="AC33" s="11"/>
      <c r="AD33" s="11"/>
      <c r="AE33" s="15"/>
      <c r="AF33" s="12">
        <f t="shared" si="1"/>
        <v>0</v>
      </c>
    </row>
    <row r="34" spans="1:32" ht="25.5" customHeight="1" x14ac:dyDescent="0.2">
      <c r="A34" s="10">
        <v>703</v>
      </c>
      <c r="B34" s="18">
        <v>40</v>
      </c>
      <c r="C34" s="19"/>
      <c r="D34" s="19"/>
      <c r="E34" s="19"/>
      <c r="F34" s="19"/>
      <c r="G34" s="19"/>
      <c r="H34" s="18">
        <v>40</v>
      </c>
      <c r="I34" s="18">
        <v>40</v>
      </c>
      <c r="J34" s="18">
        <v>40</v>
      </c>
      <c r="K34" s="19"/>
      <c r="L34" s="19"/>
      <c r="M34" s="18">
        <v>40</v>
      </c>
      <c r="N34" s="19"/>
      <c r="O34" s="18">
        <v>40</v>
      </c>
      <c r="P34" s="19"/>
      <c r="Q34" s="19"/>
      <c r="R34" s="19"/>
      <c r="S34" s="19"/>
      <c r="T34" s="18">
        <v>50</v>
      </c>
      <c r="U34" s="18"/>
      <c r="V34" s="18"/>
      <c r="W34" s="15"/>
      <c r="X34" s="15"/>
      <c r="Y34" s="15"/>
      <c r="Z34" s="15"/>
      <c r="AA34" s="15"/>
      <c r="AB34" s="15"/>
      <c r="AC34" s="15"/>
      <c r="AD34" s="15"/>
      <c r="AE34" s="15"/>
      <c r="AF34" s="12">
        <f t="shared" si="1"/>
        <v>290</v>
      </c>
    </row>
    <row r="35" spans="1:32" ht="25.5" customHeight="1" x14ac:dyDescent="0.2">
      <c r="A35" s="10">
        <v>704</v>
      </c>
      <c r="B35" s="18">
        <v>30</v>
      </c>
      <c r="C35" s="18">
        <v>30</v>
      </c>
      <c r="D35" s="18">
        <v>30</v>
      </c>
      <c r="E35" s="18">
        <v>30</v>
      </c>
      <c r="F35" s="18">
        <v>30</v>
      </c>
      <c r="G35" s="18">
        <v>30</v>
      </c>
      <c r="H35" s="18">
        <v>30</v>
      </c>
      <c r="I35" s="18">
        <v>30</v>
      </c>
      <c r="J35" s="18">
        <v>30</v>
      </c>
      <c r="K35" s="18">
        <v>30</v>
      </c>
      <c r="L35" s="18">
        <v>30</v>
      </c>
      <c r="M35" s="18">
        <f>270/9</f>
        <v>30</v>
      </c>
      <c r="N35" s="18">
        <f t="shared" ref="N35:U35" si="39">270/9</f>
        <v>30</v>
      </c>
      <c r="O35" s="18">
        <f t="shared" si="39"/>
        <v>30</v>
      </c>
      <c r="P35" s="18">
        <f t="shared" si="39"/>
        <v>30</v>
      </c>
      <c r="Q35" s="18">
        <f t="shared" si="39"/>
        <v>30</v>
      </c>
      <c r="R35" s="18">
        <f t="shared" si="39"/>
        <v>30</v>
      </c>
      <c r="S35" s="18">
        <f t="shared" si="39"/>
        <v>30</v>
      </c>
      <c r="T35" s="18">
        <f t="shared" si="39"/>
        <v>30</v>
      </c>
      <c r="U35" s="18">
        <f t="shared" si="39"/>
        <v>30</v>
      </c>
      <c r="V35" s="18"/>
      <c r="W35" s="15"/>
      <c r="X35" s="15"/>
      <c r="Y35" s="15"/>
      <c r="Z35" s="15"/>
      <c r="AA35" s="15"/>
      <c r="AB35" s="15"/>
      <c r="AC35" s="15"/>
      <c r="AD35" s="15"/>
      <c r="AE35" s="15"/>
      <c r="AF35" s="12">
        <f t="shared" si="1"/>
        <v>600</v>
      </c>
    </row>
    <row r="36" spans="1:32" s="20" customFormat="1" ht="51.75" customHeight="1" x14ac:dyDescent="0.2">
      <c r="A36" s="21" t="s">
        <v>42</v>
      </c>
      <c r="B36" s="22">
        <f t="shared" ref="B36:AF36" si="40">SUM(B11:B35)</f>
        <v>1914.3809523809523</v>
      </c>
      <c r="C36" s="22">
        <f t="shared" si="40"/>
        <v>1616.3809523809523</v>
      </c>
      <c r="D36" s="22">
        <f t="shared" si="40"/>
        <v>2293.7142857142853</v>
      </c>
      <c r="E36" s="22">
        <f t="shared" si="40"/>
        <v>1807.7142857142858</v>
      </c>
      <c r="F36" s="22">
        <f t="shared" si="40"/>
        <v>1434.7142857142858</v>
      </c>
      <c r="G36" s="22">
        <f t="shared" si="40"/>
        <v>1804.047619047619</v>
      </c>
      <c r="H36" s="22">
        <f t="shared" si="40"/>
        <v>1721.047619047619</v>
      </c>
      <c r="I36" s="22">
        <f t="shared" si="40"/>
        <v>1900.047619047619</v>
      </c>
      <c r="J36" s="22">
        <f t="shared" si="40"/>
        <v>2073.0476190476193</v>
      </c>
      <c r="K36" s="22">
        <f t="shared" si="40"/>
        <v>2285.333333333333</v>
      </c>
      <c r="L36" s="22">
        <f t="shared" si="40"/>
        <v>2308.333333333333</v>
      </c>
      <c r="M36" s="22">
        <f t="shared" si="40"/>
        <v>1621.6666666666665</v>
      </c>
      <c r="N36" s="22">
        <f t="shared" si="40"/>
        <v>2201.6666666666665</v>
      </c>
      <c r="O36" s="22">
        <f t="shared" si="40"/>
        <v>2022.6666666666665</v>
      </c>
      <c r="P36" s="22">
        <f t="shared" si="40"/>
        <v>2006.6666666666665</v>
      </c>
      <c r="Q36" s="22">
        <f t="shared" si="40"/>
        <v>2035</v>
      </c>
      <c r="R36" s="22">
        <f t="shared" si="40"/>
        <v>2345.7142857142858</v>
      </c>
      <c r="S36" s="22">
        <f t="shared" si="40"/>
        <v>2295.7142857142858</v>
      </c>
      <c r="T36" s="22">
        <f t="shared" si="40"/>
        <v>1945.3809523809523</v>
      </c>
      <c r="U36" s="22">
        <f t="shared" si="40"/>
        <v>2048.3809523809523</v>
      </c>
      <c r="V36" s="22">
        <f t="shared" si="40"/>
        <v>1067.3809523809523</v>
      </c>
      <c r="W36" s="22">
        <f t="shared" si="40"/>
        <v>1067.3809523809523</v>
      </c>
      <c r="X36" s="22">
        <f t="shared" si="40"/>
        <v>732.38095238095229</v>
      </c>
      <c r="Y36" s="22">
        <f t="shared" si="40"/>
        <v>588.66666666666663</v>
      </c>
      <c r="Z36" s="22">
        <f t="shared" si="40"/>
        <v>396.66666666666663</v>
      </c>
      <c r="AA36" s="22">
        <f t="shared" si="40"/>
        <v>396.66666666666663</v>
      </c>
      <c r="AB36" s="22">
        <f t="shared" si="40"/>
        <v>396.66666666666663</v>
      </c>
      <c r="AC36" s="22">
        <f t="shared" si="40"/>
        <v>396.66666666666663</v>
      </c>
      <c r="AD36" s="22">
        <f t="shared" si="40"/>
        <v>396.66666666666663</v>
      </c>
      <c r="AE36" s="22">
        <f t="shared" si="40"/>
        <v>396.66666666666663</v>
      </c>
      <c r="AF36" s="23">
        <f t="shared" si="40"/>
        <v>45517.428571428572</v>
      </c>
    </row>
    <row r="37" spans="1:32" s="20" customFormat="1" ht="42" customHeight="1" x14ac:dyDescent="0.2">
      <c r="A37" s="34" t="s">
        <v>45</v>
      </c>
      <c r="B37" s="31"/>
      <c r="C37" s="31">
        <f>20*100/25</f>
        <v>80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3"/>
      <c r="AD37" s="33"/>
      <c r="AE37" s="32"/>
      <c r="AF37" s="24"/>
    </row>
    <row r="38" spans="1:32" ht="48.75" customHeight="1" x14ac:dyDescent="0.2">
      <c r="A38" s="35" t="s">
        <v>46</v>
      </c>
      <c r="S38" s="25" t="s">
        <v>43</v>
      </c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6">
        <f>SUM(B36:AE36)</f>
        <v>45517.428571428558</v>
      </c>
    </row>
    <row r="40" spans="1:32" x14ac:dyDescent="0.2">
      <c r="A40" s="20" t="s">
        <v>47</v>
      </c>
    </row>
    <row r="41" spans="1:32" x14ac:dyDescent="0.2">
      <c r="T41" s="27"/>
      <c r="AA41" s="2" t="s">
        <v>44</v>
      </c>
    </row>
    <row r="42" spans="1:32" s="29" customFormat="1" ht="18" x14ac:dyDescent="0.2">
      <c r="A42" s="28"/>
      <c r="B42" s="28"/>
      <c r="F42" s="30"/>
      <c r="H42"/>
      <c r="I42"/>
      <c r="J42"/>
      <c r="Y42"/>
      <c r="Z42"/>
      <c r="AA42"/>
      <c r="AB42"/>
    </row>
    <row r="43" spans="1:32" s="29" customFormat="1" ht="18" x14ac:dyDescent="0.2">
      <c r="B43" s="28"/>
      <c r="D43" s="28" t="s">
        <v>48</v>
      </c>
      <c r="F43" s="30"/>
      <c r="H43"/>
      <c r="I43"/>
      <c r="J43"/>
      <c r="Y43"/>
      <c r="Z43"/>
      <c r="AA43"/>
      <c r="AB43"/>
    </row>
    <row r="44" spans="1:32" s="29" customFormat="1" ht="18" x14ac:dyDescent="0.2">
      <c r="B44" s="28"/>
      <c r="D44" s="28" t="s">
        <v>49</v>
      </c>
      <c r="F44" s="30"/>
      <c r="H44"/>
      <c r="I44"/>
      <c r="J44"/>
      <c r="Y44"/>
      <c r="Z44"/>
      <c r="AA44"/>
      <c r="AB44"/>
    </row>
    <row r="45" spans="1:32" s="29" customFormat="1" ht="18" x14ac:dyDescent="0.2">
      <c r="B45" s="28"/>
      <c r="D45" s="28"/>
      <c r="F45" s="30"/>
      <c r="H45"/>
      <c r="I45"/>
      <c r="J45"/>
      <c r="Y45"/>
      <c r="Z45"/>
      <c r="AA45"/>
      <c r="AB45"/>
    </row>
    <row r="46" spans="1:32" x14ac:dyDescent="0.2">
      <c r="H46"/>
      <c r="I46"/>
      <c r="J46"/>
      <c r="Y46"/>
      <c r="Z46"/>
      <c r="AA46"/>
      <c r="AB46"/>
    </row>
  </sheetData>
  <mergeCells count="3">
    <mergeCell ref="A7:AF7"/>
    <mergeCell ref="AF8:AF9"/>
    <mergeCell ref="S38:AE38"/>
  </mergeCells>
  <printOptions horizontalCentered="1" verticalCentered="1"/>
  <pageMargins left="0.23622047244094491" right="0.23622047244094491" top="0.19685039370078741" bottom="0.35433070866141736" header="0.31496062992125984" footer="0.31496062992125984"/>
  <pageSetup paperSize="9" scale="50" orientation="landscape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جدول التسكين</vt:lpstr>
      <vt:lpstr>ورقة1</vt:lpstr>
      <vt:lpstr>'جدول التسكين'!Print_Area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2019-11-20T03:02:19Z</dcterms:modified>
</cp:coreProperties>
</file>