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130"/>
  <workbookPr codeName="ThisWorkbook" defaultThemeVersion="124226"/>
  <mc:AlternateContent xmlns:mc="http://schemas.openxmlformats.org/markup-compatibility/2006">
    <mc:Choice Requires="x15">
      <x15ac:absPath xmlns:x15ac="http://schemas.microsoft.com/office/spreadsheetml/2010/11/ac" url="C:\Users\Hben\Desktop\"/>
    </mc:Choice>
  </mc:AlternateContent>
  <xr:revisionPtr revIDLastSave="0" documentId="13_ncr:1_{A70EF690-4A49-4962-A8DD-6501B767C9FB}" xr6:coauthVersionLast="45" xr6:coauthVersionMax="45" xr10:uidLastSave="{00000000-0000-0000-0000-000000000000}"/>
  <bookViews>
    <workbookView xWindow="-120" yWindow="-120" windowWidth="24240" windowHeight="13140" activeTab="1" xr2:uid="{00000000-000D-0000-FFFF-FFFF00000000}"/>
  </bookViews>
  <sheets>
    <sheet name="جدول كميات عقد الزراعة" sheetId="2" r:id="rId1"/>
    <sheet name="أمر عمل" sheetId="1" r:id="rId2"/>
    <sheet name="ورقة3" sheetId="3" r:id="rId3"/>
  </sheets>
  <definedNames>
    <definedName name="_xlnm._FilterDatabase" localSheetId="0" hidden="1">'جدول كميات عقد الزراعة'!$A$2:$E$230</definedName>
    <definedName name="_xlnm.Print_Area" localSheetId="1">'أمر عمل'!$A$1:$I$32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9" i="1" l="1"/>
  <c r="H20" i="1"/>
  <c r="H21" i="1"/>
  <c r="F12" i="1"/>
  <c r="H12" i="1" s="1"/>
  <c r="F13" i="1"/>
  <c r="H13" i="1" s="1"/>
  <c r="F14" i="1"/>
  <c r="H14" i="1" s="1"/>
  <c r="F15" i="1"/>
  <c r="H15" i="1" s="1"/>
  <c r="F16" i="1"/>
  <c r="H16" i="1" s="1"/>
  <c r="F17" i="1"/>
  <c r="H17" i="1" s="1"/>
  <c r="F18" i="1"/>
  <c r="H18" i="1" s="1"/>
  <c r="F19" i="1"/>
  <c r="F20" i="1"/>
  <c r="F21" i="1"/>
  <c r="D13" i="1"/>
  <c r="D14" i="1"/>
  <c r="D15" i="1"/>
  <c r="D16" i="1"/>
  <c r="D17" i="1"/>
  <c r="D18" i="1"/>
  <c r="D19" i="1"/>
  <c r="D20" i="1"/>
  <c r="D21" i="1"/>
  <c r="C13" i="1"/>
  <c r="C14" i="1"/>
  <c r="C15" i="1"/>
  <c r="C16" i="1"/>
  <c r="C17" i="1"/>
  <c r="C18" i="1"/>
  <c r="C19" i="1"/>
  <c r="C20" i="1"/>
  <c r="C21" i="1"/>
  <c r="C12" i="1"/>
  <c r="D12" i="1"/>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5" i="2"/>
  <c r="F4" i="2"/>
  <c r="H23" i="1" l="1"/>
  <c r="H25" i="1" s="1"/>
  <c r="H26" i="1" s="1"/>
</calcChain>
</file>

<file path=xl/sharedStrings.xml><?xml version="1.0" encoding="utf-8"?>
<sst xmlns="http://schemas.openxmlformats.org/spreadsheetml/2006/main" count="595" uniqueCount="238">
  <si>
    <t>م</t>
  </si>
  <si>
    <t>بيان بالأعمال</t>
  </si>
  <si>
    <t>الكمية</t>
  </si>
  <si>
    <t>سعر الوحدة</t>
  </si>
  <si>
    <t>م2</t>
  </si>
  <si>
    <t xml:space="preserve">رقم البند </t>
  </si>
  <si>
    <t xml:space="preserve">الوحدة </t>
  </si>
  <si>
    <t>مدير إدارة الخدمات العامة</t>
  </si>
  <si>
    <t>43/ ب</t>
  </si>
  <si>
    <t>43/ ج</t>
  </si>
  <si>
    <t>43/ أ</t>
  </si>
  <si>
    <t>م.ط</t>
  </si>
  <si>
    <t>عدد</t>
  </si>
  <si>
    <t>أعمال الزراعة</t>
  </si>
  <si>
    <t>بيان الاعمال</t>
  </si>
  <si>
    <t>الفئة</t>
  </si>
  <si>
    <t>الوحدة</t>
  </si>
  <si>
    <t>فلس</t>
  </si>
  <si>
    <t>دينار</t>
  </si>
  <si>
    <t>-</t>
  </si>
  <si>
    <t xml:space="preserve">إزالة وترحيل المخلفات من موقع العمل </t>
  </si>
  <si>
    <t>م3</t>
  </si>
  <si>
    <t>علبة</t>
  </si>
  <si>
    <t>توريد وتركيب تحويلة من 4/3 إلى 8/3</t>
  </si>
  <si>
    <t xml:space="preserve"> توريد وتركيب سدة بلاستيك 8/3</t>
  </si>
  <si>
    <t>توريد وتركيب وصلة بلاستيك مصلب 8/4</t>
  </si>
  <si>
    <t>توريد وتركيب وصلة بلاستيك 8/3</t>
  </si>
  <si>
    <t>توريد وتركيب تي بلاستيك 8/3</t>
  </si>
  <si>
    <t>توريد وتركيب كوع بلاستيك 8/3</t>
  </si>
  <si>
    <t>توريد وتركيب منقطات تنقيط 8 لتر/ساعة R.B or eq</t>
  </si>
  <si>
    <t>توريد وتركيب هوز تنقيط 19 ملم بولي ايثيلين</t>
  </si>
  <si>
    <t xml:space="preserve">توريد وتركيب هوز تنقيط 16 ملم بولي ايثيلين </t>
  </si>
  <si>
    <t>توريد سماد NPK 1كج / 15م2</t>
  </si>
  <si>
    <t>كغ</t>
  </si>
  <si>
    <t>توريد سماد يوريا 1 كج / 20م2</t>
  </si>
  <si>
    <t>كيس</t>
  </si>
  <si>
    <t xml:space="preserve">توريد وزراعة رولات نجيل استرالي مهجن </t>
  </si>
  <si>
    <t>توريد وتركيب هوز تنقيط 13 ملم بولي ايثيلين</t>
  </si>
  <si>
    <t>توريد وتركيب شبكة رذاذ (ميست) على الممرات مع المضخات والخزانات وجميع ما يلزم لإنهاء العمل كاملاً</t>
  </si>
  <si>
    <t xml:space="preserve">توريد وزراعة قطع الثيل (SOD GRASS) بسباليوم في التربة الموجودة </t>
  </si>
  <si>
    <t xml:space="preserve">توريد وزراعة قطع الثيل (SOD GRASS) بسباليوم مع تبديل التربة </t>
  </si>
  <si>
    <t xml:space="preserve">قص وزراعة قطع الثيل (SOD GRASS) مع المجموع الجذري </t>
  </si>
  <si>
    <t xml:space="preserve">توريد هيدرا لأحواض الزراعة الداخلية </t>
  </si>
  <si>
    <t>كيلو</t>
  </si>
  <si>
    <t xml:space="preserve">توريد ملمع لأوراق النباتات الداخلية </t>
  </si>
  <si>
    <t>ملم</t>
  </si>
  <si>
    <t xml:space="preserve">قص وصيانة ثيل طبيعي عن طريق فني متخصص مع استخدام المعدات والمواد اللازمة لذلك </t>
  </si>
  <si>
    <t xml:space="preserve">توريد وتركيب سلك مطري 14 جادج خاص بتوصيلات أعمال الري </t>
  </si>
  <si>
    <t>توريد شبل</t>
  </si>
  <si>
    <t>توريد مشط زراعي عادي</t>
  </si>
  <si>
    <t>توريد مشط زراعي زمبركي</t>
  </si>
  <si>
    <t>توريد منكاش تربة</t>
  </si>
  <si>
    <t>توريد مقص تقليم</t>
  </si>
  <si>
    <t>توريد مقص أعشاب</t>
  </si>
  <si>
    <t>توريد مقص نخيل يدوي</t>
  </si>
  <si>
    <t>توريد مقص أغصان 2 م</t>
  </si>
  <si>
    <t>توريد مقص أغصان 3 م</t>
  </si>
  <si>
    <t>توريد بلطة صغيرة</t>
  </si>
  <si>
    <t>توريد بلطة كبيرة</t>
  </si>
  <si>
    <t>توريد منشار شجر صغير</t>
  </si>
  <si>
    <t>توريد منشار شجر كبير</t>
  </si>
  <si>
    <t>توريد منشار معكوف</t>
  </si>
  <si>
    <t>توريد منجل تكريب نخيل</t>
  </si>
  <si>
    <t>توريد عربة يدوية</t>
  </si>
  <si>
    <t>توريد مجرفة قلبية</t>
  </si>
  <si>
    <t>توريد شاعوب</t>
  </si>
  <si>
    <t>توريد سماد زراعي طبيعي لأحواض الزهور أو الزراعة</t>
  </si>
  <si>
    <t>توريد ملعقة شتل</t>
  </si>
  <si>
    <t>توريد لفة هوز 1" × 50</t>
  </si>
  <si>
    <t>لفة</t>
  </si>
  <si>
    <t>توريد هيب</t>
  </si>
  <si>
    <t>توريد قزمة</t>
  </si>
  <si>
    <t xml:space="preserve">توريد وتركيب رشاش ماء نحاس مع قاعدة </t>
  </si>
  <si>
    <t>توريد سلم مزدوج 3 م</t>
  </si>
  <si>
    <t>توريد سلم مزدوج 5 م</t>
  </si>
  <si>
    <t xml:space="preserve">توريد موتور قص حواجز مع كفالة لمدة 3 أشهر </t>
  </si>
  <si>
    <t>توريد موتور تحفيف نجيل مع كفالة لمدة 3 أشهر</t>
  </si>
  <si>
    <t>توريد وفرد روكالين نسبة الظل 70% قياس 50م×4م</t>
  </si>
  <si>
    <t>توريد سلك شد وزن 10 كجم</t>
  </si>
  <si>
    <t>توريد خيش للف النخيل لفة 100 م</t>
  </si>
  <si>
    <t>توريد هوز تنقيط 16 مم بلاستيك طول 400 م</t>
  </si>
  <si>
    <t>توريد هوز تنقيط 19 مم بلاستيك طول 400 م</t>
  </si>
  <si>
    <t>توريد هوز ترشيح 4/3 طول 400 م</t>
  </si>
  <si>
    <t xml:space="preserve">توريد وزراعة شجيرات مثمرة ارتفاع من 2.00 – 3.00 م حمضيات وزيتون ورمان وتين وتوت وعنب </t>
  </si>
  <si>
    <t xml:space="preserve">توريد وزراعة مغطيات تربة </t>
  </si>
  <si>
    <t xml:space="preserve">توريد وتركيب كربستون زراعي </t>
  </si>
  <si>
    <t xml:space="preserve">توريد وتركيب بلاط متداخل </t>
  </si>
  <si>
    <t xml:space="preserve">م2 </t>
  </si>
  <si>
    <t xml:space="preserve">توريد وتركيب شبكة خزانات مياه من البولي ايثلين والعمل يشمل ربط الخزانات ببعضها وربطها بشبكة الري ويشمل أيضا المحابس والبايبات والعوامات الخزانات وجميع ما يلزم حسب أصول الصناعة </t>
  </si>
  <si>
    <t xml:space="preserve">عمل مخطط تنفيذي لأعمال شبكة الري لأي موقع واعتماده من جهاز الإشراف </t>
  </si>
  <si>
    <t>عمل مخطط تنفيذي لأعمال الزراعة الخارجية لأي موقع واعتماده من جهاز الإشراف</t>
  </si>
  <si>
    <t xml:space="preserve"> توريد وتركيب شبكة ري بالتنقيط مع جميع مستلزماتها للتشغيل مع التحكم للأشجار القائمة </t>
  </si>
  <si>
    <t xml:space="preserve"> توريد وتركيب شبكة ري بالتنقيط مع جميع مستلزماتها للتشغيل مع التحكم للأشجار الجديدة</t>
  </si>
  <si>
    <t>توريد وتركيب شبكة ري بالرش مع جميع مستلزماتها للتشغيل مع التحكم للمسطحات الخضراء القائمة</t>
  </si>
  <si>
    <t xml:space="preserve"> م2</t>
  </si>
  <si>
    <t>توريد وتركيب شبكة ري بالرش مع جميع مستلزماتها للتشغيل مع التحكم للمسطحات الخضراء الجديدة</t>
  </si>
  <si>
    <t xml:space="preserve"> صيانة المرشات ونقاط الري في شبكات الري من أي نوع وتشغيلها مع قطع الغيار</t>
  </si>
  <si>
    <t xml:space="preserve"> عدد</t>
  </si>
  <si>
    <t xml:space="preserve"> توريد وتركيب شبكة من مرشات الرذاذ لتلطيف الجو للممرات والمداخل والحدائق</t>
  </si>
  <si>
    <t xml:space="preserve"> توريد وتركيب مراوح مع مرشات الرذاذ لتلطيف الجو </t>
  </si>
  <si>
    <t>صيانة المحابس والوصلات في شبكات الري من أي نوع وتشغيلها مع قطع الغيار</t>
  </si>
  <si>
    <t>توريد وتركيب كربستون موضي LED</t>
  </si>
  <si>
    <t>توريد قمع (دش) 8 لتر</t>
  </si>
  <si>
    <t>توريد موتور قص أشجار (بنزين – كهرباء) مع كفالة لمدة 6 أشهر</t>
  </si>
  <si>
    <t>توريد وتركيب مضخة قوة 5 حصان مع مستلزماتها (مع التيمر الخاص بالمضخة)</t>
  </si>
  <si>
    <t xml:space="preserve">توريد وتركيب مضخات خاصة بالرذاذ (ميست) 3 حصان </t>
  </si>
  <si>
    <t xml:space="preserve">عمل مخطط ما تم تنفيذه (as built) لأعمال شبكة الري </t>
  </si>
  <si>
    <t>عمل مخطط ما تم تنفيذه (as built) لأعمال الزراعة الخارجية</t>
  </si>
  <si>
    <t>موتور رش مبيدات (200 لتر) مع كفالة لمدة 6 أشهر</t>
  </si>
  <si>
    <t>توريد هرمونات التنشيط الجذري علبة وسط مسحوق أبيض 20 مم</t>
  </si>
  <si>
    <t>توريد وتركيب قوارير بلاستيك قطر 40 سم ملون</t>
  </si>
  <si>
    <t>توريد وتركيب سنادات خشبية 5×5 طول 2 م مشطوفة</t>
  </si>
  <si>
    <t xml:space="preserve">توريد وزراعة نجيل برمودا هجين رول </t>
  </si>
  <si>
    <t>توريد وزراعة أشتال زهور خارجية والنباتات والورقية فقط</t>
  </si>
  <si>
    <t xml:space="preserve">توريد تراكتور قص مسطحات 22 حصان مع كفالة لمدة 6 أشهر </t>
  </si>
  <si>
    <t>توريد موتور قص مسطحات 6 حصان مع كفالة لمدة 6 أشهر</t>
  </si>
  <si>
    <t xml:space="preserve">توريد وفرد (تسميدات) خاصة بالأشجار والشجيرات </t>
  </si>
  <si>
    <t>توريد وفرد بلاستيك سماكة 200 ميكرون 65م×5.5م</t>
  </si>
  <si>
    <t>توريد سلك رفيع كيج 20 وزن 7 كجم</t>
  </si>
  <si>
    <t xml:space="preserve">توريد وتركيب شبكة خزانات مياه من البولي ايثلين والعمل يشمل ربط الخزانات ببعضها وربطها بشبكة الري ويشمل أيضا المحابس والبايبات وعومات الخزانات وجميع ما يلزم حسب أصول الصناعة </t>
  </si>
  <si>
    <t xml:space="preserve">توريد وتركيب خطوط تنقيط للشجيرات والنباتات والنخيل بأي قياسات مطلوبة مع توصيلها لمصدر مياه معتمد من قبل المالك </t>
  </si>
  <si>
    <t xml:space="preserve">ارتفاع 1.5 م الى 2 م </t>
  </si>
  <si>
    <t xml:space="preserve">ارتفاع 2.5 م الى 3.5 م </t>
  </si>
  <si>
    <t xml:space="preserve">1.00 م عرض × 1.20 طول </t>
  </si>
  <si>
    <t xml:space="preserve">خزان سعة 2000 جالون </t>
  </si>
  <si>
    <t xml:space="preserve">خزان سعة 3000 جالون </t>
  </si>
  <si>
    <t xml:space="preserve">قياس 3.00 أنش </t>
  </si>
  <si>
    <t>60 سم عرض × 1.500 طول</t>
  </si>
  <si>
    <t xml:space="preserve">العمالة للأماكن التي يصعب الوصول إليها </t>
  </si>
  <si>
    <t xml:space="preserve">خزان سعة 2500 جالون </t>
  </si>
  <si>
    <t xml:space="preserve">خزان سعة 3500 جالون </t>
  </si>
  <si>
    <t>قطر 1"</t>
  </si>
  <si>
    <t>27 محطة</t>
  </si>
  <si>
    <t>قطر 1/4 1"</t>
  </si>
  <si>
    <t>24 محطة</t>
  </si>
  <si>
    <t>قطر 1/2 1"</t>
  </si>
  <si>
    <t>18 محطة</t>
  </si>
  <si>
    <t>قطر 2"</t>
  </si>
  <si>
    <t>12 محطة</t>
  </si>
  <si>
    <t>قطر 3"</t>
  </si>
  <si>
    <t>8 محطات</t>
  </si>
  <si>
    <t>25 سم</t>
  </si>
  <si>
    <t>30 سم</t>
  </si>
  <si>
    <t>20 سم</t>
  </si>
  <si>
    <t>15 سم</t>
  </si>
  <si>
    <t>40 سم</t>
  </si>
  <si>
    <t>توريد وفرش تراب زراعي حسب شروط الهيئة العامة للزراعة والثروة السمكية مع فرد التراب وبالعمق التالي :</t>
  </si>
  <si>
    <t>بايب 1.25 إنش</t>
  </si>
  <si>
    <t>بايب 1.500 إنش</t>
  </si>
  <si>
    <t xml:space="preserve">بايب 2.00 إنش </t>
  </si>
  <si>
    <t>قطر 35 سم</t>
  </si>
  <si>
    <t>قطر 40 سم</t>
  </si>
  <si>
    <t>قطر 45 سم</t>
  </si>
  <si>
    <t xml:space="preserve">توريد حوض زرع دائري الشكل خاص بالنباتات الداخلية مصنوع من البلاستيك وحسب القطر التالي : </t>
  </si>
  <si>
    <t>تكون بجذع مكتمل 1م</t>
  </si>
  <si>
    <t>تكون بجذع مكتمل 2م</t>
  </si>
  <si>
    <t>تكون بجذع مكتمل 3م وما فوق</t>
  </si>
  <si>
    <t>توريد وتركيب محبس RCV وحسب القطر التالي :</t>
  </si>
  <si>
    <t>توريد وتركيب محبس RCV مع ريموت كنترول مع الصندوق الخاص به وحسب القطر التالي :</t>
  </si>
  <si>
    <t>توريد وتركيب جهاز التحكم الأوتوماتيكي (كونترول) وحسب التالي :</t>
  </si>
  <si>
    <t>قطر من ½ إلى 1 بوصه</t>
  </si>
  <si>
    <t>قطر من 1 إلى 2 بوصه</t>
  </si>
  <si>
    <t>بايب 1/2 إنش</t>
  </si>
  <si>
    <t>بايب 3/4 إنش</t>
  </si>
  <si>
    <t>بايب 1.00 إنش</t>
  </si>
  <si>
    <t>قطر أكبر من أو يساوي 2 بوصه</t>
  </si>
  <si>
    <t>السعر</t>
  </si>
  <si>
    <t>مسلسل البند</t>
  </si>
  <si>
    <t xml:space="preserve">قياس 2.5 أنش </t>
  </si>
  <si>
    <t>توريد وتركيب رشاشات POP UP حسب القياس التالي :</t>
  </si>
  <si>
    <t xml:space="preserve">توريد وتركيب بايبات يو . بي . في . سي درجة أولى ونوعية ممتازة خاصة بأعمال الري والعمل يشمل الحفر يدويا بعمق 30 سم مع الردم وإعادة الوضع لما هو عليه وحسب القياس التالي : </t>
  </si>
  <si>
    <t>العشب (GRASS) التوريد والزراعة حسب التالي :</t>
  </si>
  <si>
    <t>حفر وترحيل التربة من موقع العمل إلى الأماكن المصرح بها من قبل البلدية بعمق :</t>
  </si>
  <si>
    <t>توريد وتركيب قوارير بلاستيك قطر 30.5 سم أسود</t>
  </si>
  <si>
    <t>توريد سماد عضوي بيوجنك Biogenic كيس 25 لتر مع فرده وتقليبه مع التربة باستخدام المعدات المناسبة</t>
  </si>
  <si>
    <t>توريد وزراعة اسيجة نباتية حسب مواصفات الهيئة العامة لشئون الزراعة والثروة السمكية والفئة تشمل ما يلي :
تحديد الحوض بعرض 50 سم
ترحيل التربة والمخلفات على عمق 50 سم
توريد تربة زراعية بعمق 60 سم
توريد وإضافة سماد بلدي (بيوجانيك) معقم بمعدل 1كج/م2
توريد وإضافة بيتموس حافظ للرطوبة بمعدل 12لتر/م2
توريد وإضافة محسنات التربة والأسمدة اللازمة 
توريد وزراعة كونوكاربس بمسافة 50 سم بين الشجرة والأخرى بارتفاع 1 متر 
توريد عدد 2 دعامة خشبية لكل شجرة مع إجراء عمليات التثبيت اللازمة</t>
  </si>
  <si>
    <t xml:space="preserve">توريد وعمل مسطحات طبيعية للملاعب حسب مواصفات الهيئة العامة للشباب والرياضة ومواصفات الهيئة العامة لشئون الزراعة والثروة السمكية والفئة تشمل ما يلي :
حفر وترحيل وإزالة التربة بعمق 30 سم
توريد وفرش تربة زراعية خالية من الشوائب بسماكة 30 سم
إضافة جبس زراعي للتربة بمعدل 10كجم/ 100م2
توريد وإضافة سماد بلدي (بيو جانيك) معقم على عمق 20 سم بمعدل 1.5كج/م2
توريد وإضافة بيتموس حافظ للرطوبة بمعدل 12لتر/م2 على عمق 10 سم
توريد محسنات التربة وأسمدة وتسوية المسطح 
تسوية الأرض باستخدام الأجهزة الهندسية المساحية 
توريد ثيل (نجيل) برمودا هجين
إجراء عمليات الدحل والري بعد الزراعة </t>
  </si>
  <si>
    <t>صيانة نبتة داخلية والصيانة تشمل التسميد ومكافحة الآفات والحشرات الضارة والتلميع والتنظيف وري الشتلة عن طريق مهندس زراعي وفني متخصص</t>
  </si>
  <si>
    <t>توريد وزراعة نبتة داخلية نوع (الجنيما) خارجي المنشأ أو ما يماثلها بالجودة</t>
  </si>
  <si>
    <t xml:space="preserve">توريد وزراعة نبتة داخلية نوع (انثريم) خارجي المنشأ أو ما يماثلها بالجودة </t>
  </si>
  <si>
    <t xml:space="preserve">توريد مبيد فطري لمكافحة الآفات والعفونة للنباتات الداخلية </t>
  </si>
  <si>
    <t xml:space="preserve">قص وصيانة وتشكيل أشجار الكونو كاربس عن طريق فني متخصص مع استخدام المواد والمعدات اللازمة لذلك </t>
  </si>
  <si>
    <t xml:space="preserve">صيانة مرشات ري من أي نوع وتنظيفها من الأتربة أو أي شوائب عالقة بها </t>
  </si>
  <si>
    <t xml:space="preserve">إصلاح وصيانة وبرمجة تايمر وذلك حسب موسمي الزراعة الصيفي والشتوي </t>
  </si>
  <si>
    <t>قص وصيانة وتشكيل أشجار من أي نوع عن طريق فني متخصص مع استخدام المواد والمعدات والأسمدة اللازمة لذلك وذلك حسب الارتفاع التالي :</t>
  </si>
  <si>
    <t xml:space="preserve">ارتفاع 4.00 م وإلى أي ارتفاع </t>
  </si>
  <si>
    <t>توريد وتركيب بايب سليف بقياس 4 إنش والعمل يشمل الحفر بعمق 30 سم والردم وإعادة الوضع لما هو عليه</t>
  </si>
  <si>
    <t xml:space="preserve">توريد وتركيب محبس سكينة بقطر 2 إنش </t>
  </si>
  <si>
    <t xml:space="preserve">توريد وزراعة نخيل واشنطونيا بارتفاع من 1.500 م إلى 2.00 م </t>
  </si>
  <si>
    <t>توريد حوض زرع دائري الشكل خاص بالنباتات الداخلية ستانلس ستيل لون فضي أو ذهبي وحسب القطر التالي :</t>
  </si>
  <si>
    <t xml:space="preserve">توريد حوض زرع دائري الشكل خاص بالنباتات الداخلية مصنوع من الفخار وبأي لون وحسب القطر التالي : </t>
  </si>
  <si>
    <t>توريد وتركيب حوض زرع مستطيل الشكل مصنوع من البلاستيك حسب القياس التالي :</t>
  </si>
  <si>
    <t>توريد وتركيب حوض زرع مستطيل الشكل مصنوع من الفيبر وحسب القياس التالي :</t>
  </si>
  <si>
    <t>توريد وتركيب حوض زرع مستطيل الشكل مصنوع من الاستنلس استيل وحسب القياس التالي :</t>
  </si>
  <si>
    <t xml:space="preserve">توريد وزراعة نبتة داخلية نوع (زيميا) </t>
  </si>
  <si>
    <t xml:space="preserve">توريد وزراعة نبتة داخلية نوع (ديفنبخيا) </t>
  </si>
  <si>
    <t xml:space="preserve">توريد وزراعة نبتة داخلية نوع (دراسينا مارجيناتا) </t>
  </si>
  <si>
    <t xml:space="preserve">توريد وزراعة نبتة داخلية نوع (دراسينا ماسينجانا) </t>
  </si>
  <si>
    <t xml:space="preserve">توريد وزراعة نبتة داخلية نوع (مونيسترا) </t>
  </si>
  <si>
    <t xml:space="preserve">توريد وزراعة نبتة داخلية نوع (فيكس ايكزوتيكا) </t>
  </si>
  <si>
    <t xml:space="preserve">توريد وزراعة نبتة داخلية نوع (بوشيرا) </t>
  </si>
  <si>
    <t xml:space="preserve">توريد وزراعة نبتة داخلية نوع (شوفليرا) </t>
  </si>
  <si>
    <t xml:space="preserve">توريد وزراعة نبتة داخلية نوع (دراسينا ليمون) </t>
  </si>
  <si>
    <t>توريد وزراعة نبتة داخلية نوع (بوتس عمودي)</t>
  </si>
  <si>
    <t xml:space="preserve">توريد وزراعة نبتة داخلية نوع (كينتا) </t>
  </si>
  <si>
    <t xml:space="preserve">توريد وزراعة نبتة داخلية نوع (دراسينا كومبكت) </t>
  </si>
  <si>
    <t xml:space="preserve">توريد وزراعة نبتة داخلية نوع (فبلرودون) </t>
  </si>
  <si>
    <t xml:space="preserve">توريد تراب زراعي حسب شروط الهيئة العامة للزراعة والثروة السمكية مع فرد التراب باستخدام : </t>
  </si>
  <si>
    <t xml:space="preserve">المعدات والآليات للأماكن المفتوحة </t>
  </si>
  <si>
    <t>توريد سماد كيماوي نتروفوسكا كيس 50 كجم مع فرده وتقليبه مع التربة باستخدام المعدات المناسبة</t>
  </si>
  <si>
    <t xml:space="preserve">توريد سماد كيماوي يوريا كيس 50 كجم مع فرده وتقليبه مع التربة باستخدام المعدات المناسبة </t>
  </si>
  <si>
    <t>توريد بيتموس كيس 340 لتر مع فرده وتقليبه مع التربة باستخدام المعدات المناسبة</t>
  </si>
  <si>
    <t>توريد حبل ليف سماكة 10 مم طول 30 م</t>
  </si>
  <si>
    <t xml:space="preserve">توريد وتركيب نظام مضخات عدد 2 مضخة بقوة 5 حصان واحدة منهم تعمل والثانية احتياطي تعمل في حالة الأعطال للمضخة الأولى مع كافة مستلزماتها بدون لوحة التحكم الآلي </t>
  </si>
  <si>
    <t>توريد وتركيب رشاشات ماكسيبو بأي أقطار مطلوبة</t>
  </si>
  <si>
    <t>توريد وتركيب (نخيل مثمر ارتفاع 2.5 م) برحي – خضري – سعمران وغيره</t>
  </si>
  <si>
    <t>توريد وزراعة نباتات الكنو كاربس (سياج) ارتفاع :</t>
  </si>
  <si>
    <t>من 50 سم إلى 70 سم</t>
  </si>
  <si>
    <t xml:space="preserve">من 70 سم إلى 1.00 م </t>
  </si>
  <si>
    <t>توريد وزراعة زهور موسمية خارجية مثل (بتونيا- قرنفل – فم السمكة – فنكروزا قزمية – النباتات الورقية الملونة)</t>
  </si>
  <si>
    <t>توريد وزراعة زهور مثل خارجية (الجوري - فل وما شابهها) لا يقل طولها عن 60 سم</t>
  </si>
  <si>
    <t xml:space="preserve">توريد وزراعة شجيرات ارتفاع من 0.80 سم– 2.00 م (مجنونة – تكوماريا – سانتلوبيا – سنا – بانسيتيم .... أو ما يماثلها من نباتات) </t>
  </si>
  <si>
    <t>توريد وتركيب ثيل صناعي يستخدم لتغطية مناطق الألعاب أو للمناطق المفتوحة والتركيب يشمل تسوية المنطقة المراد التركيب عليها مع دكها جيدا وعمل شبكة أوتار خرسانية على مسافة لا تقل عن 2.5 م .ط بين كل وتر والآخر وبسماكة 15 سم وبعرض 30 سم للوتر الواحد ومع وضع جادتش بسماكة 15 سم بين الأوتار الخرسانية وتثبيت الثيل الصناعي بمواد لاصقة معتمدة وحسب أصول الصناعة والبند يشمل تقديم كفالة لمدة 6 سنوات ضد تغيير اللون أو ضد عيوب الصناعة</t>
  </si>
  <si>
    <t xml:space="preserve"> توريد وتركيب ثيل صناعي يستخدم للملاعب (كرة قدم – سلة – تنس) والتركيب يشمل تسوية المنطقة المراد التركيب عليها مع دكها جيدا وعمل طبقة خرسانية بسماكة لا تقل عن 15 سم لكامل مسطح الملاعب وتثبيت الثيل الصناعي عليها بمواد لاصقة معتمدة وحسب أصول الصناعة والبند يشمل تقديم كفالة لمدة 6 سنوات ضد تغيير اللون أو ضد عيوب الصناعة</t>
  </si>
  <si>
    <t>حفر ونقل النخيل أو الواشنطونيا من موقع آخر مع إعادة زراعتها في الموقع الجديد :</t>
  </si>
  <si>
    <t>تكون بجذع مكتمل أقل من 1م</t>
  </si>
  <si>
    <t xml:space="preserve">توريد وزراعة نبتة داخلية نوع (اريكا) </t>
  </si>
  <si>
    <t xml:space="preserve">توريد وزراعة نبتة داخلية نوع (كرتون) </t>
  </si>
  <si>
    <t xml:space="preserve">توريد وزراعة نبتة داخلية نوع (يوكا) </t>
  </si>
  <si>
    <t xml:space="preserve">توريد وزراعة نبتة داخلية نوع (فيكس استريت) </t>
  </si>
  <si>
    <t xml:space="preserve">توريد وزراعة نبتة داخلية نوع (ستافليوم) </t>
  </si>
  <si>
    <t xml:space="preserve">توريد وزراعة نبتة داخلية نوع (فيكس كوين) </t>
  </si>
  <si>
    <t xml:space="preserve">توريد وزراعة نبتة داخلية نوع (دراسينا جاميكا) </t>
  </si>
  <si>
    <t>تصليح واستبدال بايبات تغذية تالفة مدفونة وبأي سماكة مع عمل اللازم لإنهاء العمل كاملا وبمتوسط طول 5 متر</t>
  </si>
  <si>
    <t>تصليح واستبدال بايبات تغذية تالفة ظاهرة وبأي سماكة مع عمل اللازم لإنهاء العمل كاملا وبمتوسط طول 5 متر</t>
  </si>
  <si>
    <t>توريد وتركيب ثيل صناعي يستخدم لتغطية مناطق الألعاب أو للمناطق المفتوحة والفئة تشمل فك وإزالة الثيل القديم وتثبيت الثيل الصناعي بمواد لاصقة معتمدة وحسب أصول الصناعة والبند يشمل تقديم كفالة لمدة 6 سنوات ضد تغيير اللون أو ضد عيوب الصناعة</t>
  </si>
  <si>
    <t>الإجمالي</t>
  </si>
  <si>
    <t xml:space="preserve">   مندوب المتعهد (استلمت نسخة للتنفيذ)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</si>
</sst>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font>
      <sz val="11"/>
      <color theme="1"/>
      <name val="Calibri"/>
      <family val="2"/>
      <scheme val="minor"/>
    </font>
    <font>
      <sz val="10"/>
      <color theme="1"/>
      <name val="Calibri"/>
      <family val="2"/>
      <scheme val="minor"/>
    </font>
    <font>
      <sz val="11"/>
      <color theme="1"/>
      <name val="(AH) Manal Black"/>
      <charset val="178"/>
    </font>
    <font>
      <b/>
      <sz val="11"/>
      <color theme="1"/>
      <name val="Calibri (Body)"/>
      <charset val="178"/>
    </font>
    <font>
      <sz val="14"/>
      <color theme="1"/>
      <name val="(AH) Manal Black"/>
      <charset val="178"/>
    </font>
    <font>
      <b/>
      <sz val="11"/>
      <color theme="1"/>
      <name val="Calibri"/>
      <family val="2"/>
      <scheme val="minor"/>
    </font>
    <font>
      <sz val="24"/>
      <color theme="1"/>
      <name val="(AH) Manal Black"/>
      <charset val="178"/>
    </font>
    <font>
      <sz val="16"/>
      <color theme="1"/>
      <name val="(AH) Manal Black"/>
      <charset val="178"/>
    </font>
    <font>
      <sz val="20"/>
      <color theme="1"/>
      <name val="(AH) Manal Black"/>
      <charset val="178"/>
    </font>
    <font>
      <sz val="14"/>
      <name val="Times New Roman"/>
      <family val="1"/>
    </font>
    <font>
      <b/>
      <sz val="11"/>
      <color theme="1"/>
      <name val="(AH) Manal Black"/>
      <charset val="17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tint="-9.9978637043366805E-2"/>
        <bgColor indexed="64"/>
      </patternFill>
    </fill>
  </fills>
  <borders count="2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double">
        <color theme="2" tint="-0.24994659260841701"/>
      </left>
      <right style="thin">
        <color theme="2" tint="-0.24994659260841701"/>
      </right>
      <top style="thin">
        <color theme="2" tint="-0.24994659260841701"/>
      </top>
      <bottom/>
      <diagonal/>
    </border>
    <border>
      <left style="thin">
        <color theme="2" tint="-0.24994659260841701"/>
      </left>
      <right/>
      <top style="thin">
        <color theme="2" tint="-0.24994659260841701"/>
      </top>
      <bottom style="thin">
        <color theme="2" tint="-0.24994659260841701"/>
      </bottom>
      <diagonal/>
    </border>
    <border>
      <left style="double">
        <color theme="2" tint="-0.24994659260841701"/>
      </left>
      <right style="thin">
        <color theme="2" tint="-0.24994659260841701"/>
      </right>
      <top/>
      <bottom style="double">
        <color theme="2" tint="-0.24994659260841701"/>
      </bottom>
      <diagonal/>
    </border>
    <border>
      <left style="thin">
        <color theme="2" tint="-0.24994659260841701"/>
      </left>
      <right style="thin">
        <color theme="2" tint="-0.24994659260841701"/>
      </right>
      <top style="thin">
        <color theme="2" tint="-0.24994659260841701"/>
      </top>
      <bottom style="double">
        <color theme="2" tint="-0.24994659260841701"/>
      </bottom>
      <diagonal/>
    </border>
    <border>
      <left style="double">
        <color theme="2" tint="-0.24994659260841701"/>
      </left>
      <right style="double">
        <color theme="2" tint="-0.24994659260841701"/>
      </right>
      <top style="double">
        <color theme="2" tint="-0.24994659260841701"/>
      </top>
      <bottom/>
      <diagonal/>
    </border>
    <border>
      <left style="double">
        <color theme="2" tint="-0.24994659260841701"/>
      </left>
      <right style="double">
        <color theme="2" tint="-0.24994659260841701"/>
      </right>
      <top/>
      <bottom style="double">
        <color theme="2" tint="-0.24994659260841701"/>
      </bottom>
      <diagonal/>
    </border>
    <border>
      <left style="double">
        <color theme="2" tint="-0.24994659260841701"/>
      </left>
      <right style="double">
        <color theme="2" tint="-0.24994659260841701"/>
      </right>
      <top/>
      <bottom/>
      <diagonal/>
    </border>
    <border>
      <left style="double">
        <color theme="2" tint="-0.24994659260841701"/>
      </left>
      <right style="double">
        <color theme="2" tint="-0.24994659260841701"/>
      </right>
      <top style="double">
        <color theme="2" tint="-0.24994659260841701"/>
      </top>
      <bottom style="double">
        <color theme="2" tint="-0.24994659260841701"/>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style="thin">
        <color theme="2" tint="-0.24994659260841701"/>
      </right>
      <top/>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bottom style="double">
        <color theme="2" tint="-0.24994659260841701"/>
      </bottom>
      <diagonal/>
    </border>
    <border>
      <left style="double">
        <color theme="2" tint="-0.24994659260841701"/>
      </left>
      <right/>
      <top style="double">
        <color theme="2" tint="-0.24994659260841701"/>
      </top>
      <bottom style="thin">
        <color theme="2" tint="-0.24994659260841701"/>
      </bottom>
      <diagonal/>
    </border>
    <border>
      <left/>
      <right/>
      <top style="double">
        <color theme="2" tint="-0.24994659260841701"/>
      </top>
      <bottom style="thin">
        <color theme="2" tint="-0.24994659260841701"/>
      </bottom>
      <diagonal/>
    </border>
    <border>
      <left/>
      <right style="thin">
        <color theme="2" tint="-0.24994659260841701"/>
      </right>
      <top style="double">
        <color theme="2" tint="-0.24994659260841701"/>
      </top>
      <bottom style="thin">
        <color theme="2" tint="-0.24994659260841701"/>
      </bottom>
      <diagonal/>
    </border>
  </borders>
  <cellStyleXfs count="1">
    <xf numFmtId="0" fontId="0" fillId="0" borderId="0"/>
  </cellStyleXfs>
  <cellXfs count="57">
    <xf numFmtId="0" fontId="0" fillId="0" borderId="0" xfId="0"/>
    <xf numFmtId="0" fontId="0" fillId="0" borderId="0" xfId="0" applyAlignment="1">
      <alignment horizontal="center" vertical="center"/>
    </xf>
    <xf numFmtId="0" fontId="0" fillId="0" borderId="0" xfId="0" applyBorder="1" applyAlignment="1"/>
    <xf numFmtId="0" fontId="2" fillId="3" borderId="0" xfId="0" applyFont="1" applyFill="1" applyBorder="1" applyAlignment="1">
      <alignment horizontal="center"/>
    </xf>
    <xf numFmtId="0" fontId="2" fillId="3" borderId="0" xfId="0" applyFont="1" applyFill="1" applyBorder="1" applyAlignment="1">
      <alignment horizontal="center" vertical="center"/>
    </xf>
    <xf numFmtId="164" fontId="3" fillId="3" borderId="0"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10" xfId="0" applyFont="1" applyBorder="1" applyAlignment="1">
      <alignment horizontal="center" vertical="center" wrapText="1"/>
    </xf>
    <xf numFmtId="0" fontId="0" fillId="2" borderId="7" xfId="0" applyFont="1" applyFill="1" applyBorder="1" applyAlignment="1">
      <alignment horizontal="center" vertical="center" wrapText="1"/>
    </xf>
    <xf numFmtId="0" fontId="0" fillId="0" borderId="1" xfId="0" applyFont="1" applyBorder="1" applyAlignment="1">
      <alignment horizontal="center" vertical="center" wrapText="1"/>
    </xf>
    <xf numFmtId="164" fontId="0" fillId="0" borderId="1" xfId="0" applyNumberFormat="1" applyFont="1" applyBorder="1" applyAlignment="1">
      <alignment horizontal="center" vertical="center" wrapText="1"/>
    </xf>
    <xf numFmtId="164" fontId="0" fillId="0" borderId="8" xfId="0" applyNumberFormat="1" applyFont="1" applyBorder="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164" fontId="3" fillId="3" borderId="2" xfId="0" applyNumberFormat="1" applyFont="1" applyFill="1" applyBorder="1" applyAlignment="1">
      <alignment horizontal="center" vertical="center" wrapText="1"/>
    </xf>
    <xf numFmtId="164" fontId="3" fillId="3" borderId="3" xfId="0" applyNumberFormat="1" applyFont="1" applyFill="1" applyBorder="1" applyAlignment="1">
      <alignment horizontal="center" vertical="center" wrapText="1"/>
    </xf>
    <xf numFmtId="0" fontId="2" fillId="0" borderId="0" xfId="0" applyFont="1" applyAlignment="1">
      <alignment horizontal="right"/>
    </xf>
    <xf numFmtId="0" fontId="4" fillId="0" borderId="0" xfId="0" applyFont="1" applyAlignment="1">
      <alignment horizontal="center" vertical="center"/>
    </xf>
    <xf numFmtId="0" fontId="2" fillId="3" borderId="0" xfId="0" applyFont="1" applyFill="1" applyBorder="1" applyAlignment="1">
      <alignment horizontal="center"/>
    </xf>
    <xf numFmtId="0" fontId="2" fillId="3" borderId="0" xfId="0" applyFont="1" applyFill="1" applyBorder="1" applyAlignment="1">
      <alignment horizontal="center" vertical="center"/>
    </xf>
    <xf numFmtId="14" fontId="2" fillId="3" borderId="0" xfId="0" applyNumberFormat="1" applyFont="1" applyFill="1" applyBorder="1" applyAlignment="1">
      <alignment horizontal="center"/>
    </xf>
    <xf numFmtId="0" fontId="7" fillId="4" borderId="11"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1" fontId="9" fillId="3" borderId="15" xfId="0" applyNumberFormat="1" applyFont="1" applyFill="1" applyBorder="1" applyAlignment="1">
      <alignment horizontal="center" vertical="center" wrapText="1"/>
    </xf>
    <xf numFmtId="1" fontId="9" fillId="3" borderId="16" xfId="0" applyNumberFormat="1" applyFont="1" applyFill="1" applyBorder="1" applyAlignment="1">
      <alignment horizontal="center" vertical="center" wrapText="1"/>
    </xf>
    <xf numFmtId="1" fontId="9" fillId="3" borderId="17" xfId="0" applyNumberFormat="1" applyFont="1" applyFill="1" applyBorder="1" applyAlignment="1">
      <alignment horizontal="center" vertical="center" wrapText="1"/>
    </xf>
    <xf numFmtId="1" fontId="9" fillId="3" borderId="18" xfId="0" applyNumberFormat="1" applyFont="1" applyFill="1" applyBorder="1" applyAlignment="1">
      <alignment horizontal="center" vertical="center" wrapText="1"/>
    </xf>
    <xf numFmtId="1" fontId="9" fillId="3" borderId="16" xfId="0" applyNumberFormat="1" applyFont="1" applyFill="1" applyBorder="1" applyAlignment="1">
      <alignment horizontal="center" vertical="center" wrapText="1"/>
    </xf>
    <xf numFmtId="1" fontId="9" fillId="3" borderId="15" xfId="0" applyNumberFormat="1" applyFont="1" applyFill="1" applyBorder="1" applyAlignment="1">
      <alignment horizontal="center" vertical="center" wrapText="1"/>
    </xf>
    <xf numFmtId="1" fontId="9" fillId="3" borderId="18" xfId="0" applyNumberFormat="1" applyFont="1" applyFill="1" applyBorder="1" applyAlignment="1">
      <alignment horizontal="center" vertical="center" wrapText="1" readingOrder="2"/>
    </xf>
    <xf numFmtId="0" fontId="9" fillId="3" borderId="18" xfId="0" applyFont="1" applyFill="1" applyBorder="1" applyAlignment="1">
      <alignment horizontal="center" vertical="center" wrapText="1" readingOrder="2"/>
    </xf>
    <xf numFmtId="1" fontId="9" fillId="3" borderId="16" xfId="0" applyNumberFormat="1" applyFont="1" applyFill="1" applyBorder="1" applyAlignment="1">
      <alignment horizontal="center" vertical="center" wrapText="1" readingOrder="2"/>
    </xf>
    <xf numFmtId="1" fontId="9" fillId="3" borderId="15" xfId="0" applyNumberFormat="1" applyFont="1" applyFill="1" applyBorder="1" applyAlignment="1">
      <alignment horizontal="center" vertical="center" wrapText="1" readingOrder="2"/>
    </xf>
    <xf numFmtId="0" fontId="0" fillId="0" borderId="0" xfId="0" applyAlignment="1">
      <alignment horizontal="center" vertical="center" readingOrder="2"/>
    </xf>
    <xf numFmtId="0" fontId="7" fillId="4" borderId="19"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19" xfId="0" applyFont="1" applyFill="1" applyBorder="1" applyAlignment="1">
      <alignment horizontal="center" vertical="center" wrapText="1" readingOrder="2"/>
    </xf>
    <xf numFmtId="0" fontId="8" fillId="4" borderId="22" xfId="0" applyFont="1" applyFill="1" applyBorder="1" applyAlignment="1">
      <alignment horizontal="center" vertical="center" wrapText="1" readingOrder="2"/>
    </xf>
    <xf numFmtId="0" fontId="6" fillId="4" borderId="23"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164" fontId="9" fillId="3" borderId="16" xfId="0" applyNumberFormat="1" applyFont="1" applyFill="1" applyBorder="1" applyAlignment="1">
      <alignment horizontal="center" vertical="center" wrapText="1"/>
    </xf>
    <xf numFmtId="0" fontId="0" fillId="0" borderId="10" xfId="0" applyFont="1" applyBorder="1" applyAlignment="1">
      <alignment horizontal="center" vertical="center" wrapText="1"/>
    </xf>
    <xf numFmtId="164" fontId="0" fillId="0" borderId="10" xfId="0" applyNumberFormat="1" applyFont="1" applyBorder="1" applyAlignment="1">
      <alignment horizontal="center" vertical="center" wrapText="1"/>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5" fillId="0" borderId="0" xfId="0" applyFont="1"/>
    <xf numFmtId="0" fontId="0" fillId="0" borderId="0" xfId="0" applyBorder="1" applyAlignment="1">
      <alignment horizontal="center"/>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1344386</xdr:colOff>
      <xdr:row>21</xdr:row>
      <xdr:rowOff>26785</xdr:rowOff>
    </xdr:from>
    <xdr:to>
      <xdr:col>4</xdr:col>
      <xdr:colOff>297782</xdr:colOff>
      <xdr:row>23</xdr:row>
      <xdr:rowOff>4584</xdr:rowOff>
    </xdr:to>
    <xdr:sp macro="" textlink="">
      <xdr:nvSpPr>
        <xdr:cNvPr id="7" name="Rectangle 6">
          <a:extLst>
            <a:ext uri="{FF2B5EF4-FFF2-40B4-BE49-F238E27FC236}">
              <a16:creationId xmlns:a16="http://schemas.microsoft.com/office/drawing/2014/main" id="{00000000-0008-0000-0000-000007000000}"/>
            </a:ext>
          </a:extLst>
        </xdr:cNvPr>
        <xdr:cNvSpPr/>
      </xdr:nvSpPr>
      <xdr:spPr>
        <a:xfrm>
          <a:off x="10786356504" y="5132185"/>
          <a:ext cx="2115696" cy="293485"/>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400" b="0">
              <a:solidFill>
                <a:schemeClr val="dk1"/>
              </a:solidFill>
              <a:latin typeface="+mn-lt"/>
              <a:ea typeface="+mn-ea"/>
              <a:cs typeface="(AH) Manal Black" pitchFamily="2" charset="-78"/>
            </a:rPr>
            <a:t>رئيس قسم النظافة والزراعة</a:t>
          </a:r>
          <a:endParaRPr lang="en-US" sz="1400" b="0">
            <a:solidFill>
              <a:schemeClr val="dk1"/>
            </a:solidFill>
            <a:latin typeface="+mn-lt"/>
            <a:ea typeface="+mn-ea"/>
            <a:cs typeface="(AH) Manal Black" pitchFamily="2" charset="-78"/>
          </a:endParaRPr>
        </a:p>
      </xdr:txBody>
    </xdr:sp>
    <xdr:clientData/>
  </xdr:twoCellAnchor>
  <xdr:twoCellAnchor>
    <xdr:from>
      <xdr:col>4</xdr:col>
      <xdr:colOff>365961</xdr:colOff>
      <xdr:row>22</xdr:row>
      <xdr:rowOff>15041</xdr:rowOff>
    </xdr:from>
    <xdr:to>
      <xdr:col>6</xdr:col>
      <xdr:colOff>413657</xdr:colOff>
      <xdr:row>23</xdr:row>
      <xdr:rowOff>20054</xdr:rowOff>
    </xdr:to>
    <xdr:sp macro="" textlink="">
      <xdr:nvSpPr>
        <xdr:cNvPr id="8" name="Rectangle 7">
          <a:extLst>
            <a:ext uri="{FF2B5EF4-FFF2-40B4-BE49-F238E27FC236}">
              <a16:creationId xmlns:a16="http://schemas.microsoft.com/office/drawing/2014/main" id="{00000000-0008-0000-0000-000008000000}"/>
            </a:ext>
          </a:extLst>
        </xdr:cNvPr>
        <xdr:cNvSpPr/>
      </xdr:nvSpPr>
      <xdr:spPr>
        <a:xfrm>
          <a:off x="10785299014" y="5147655"/>
          <a:ext cx="989311" cy="293485"/>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rtl="1"/>
          <a:r>
            <a:rPr lang="ar-KW" sz="1000" b="0">
              <a:solidFill>
                <a:schemeClr val="dk1"/>
              </a:solidFill>
              <a:latin typeface="+mn-lt"/>
              <a:ea typeface="+mn-ea"/>
              <a:cs typeface="(AH) Manal Black" pitchFamily="2" charset="-78"/>
            </a:rPr>
            <a:t>ال</a:t>
          </a:r>
          <a:r>
            <a:rPr lang="ar-DZ" sz="1000" b="0">
              <a:solidFill>
                <a:schemeClr val="dk1"/>
              </a:solidFill>
              <a:latin typeface="+mn-lt"/>
              <a:ea typeface="+mn-ea"/>
              <a:cs typeface="(AH) Manal Black" pitchFamily="2" charset="-78"/>
            </a:rPr>
            <a:t>إ</a:t>
          </a:r>
          <a:r>
            <a:rPr lang="ar-KW" sz="1000" b="0">
              <a:solidFill>
                <a:schemeClr val="dk1"/>
              </a:solidFill>
              <a:latin typeface="+mn-lt"/>
              <a:ea typeface="+mn-ea"/>
              <a:cs typeface="(AH) Manal Black" pitchFamily="2" charset="-78"/>
            </a:rPr>
            <a:t>جمالي قبل الخصم</a:t>
          </a:r>
          <a:endParaRPr lang="en-US" sz="1000" b="0">
            <a:solidFill>
              <a:schemeClr val="dk1"/>
            </a:solidFill>
            <a:latin typeface="+mn-lt"/>
            <a:ea typeface="+mn-ea"/>
            <a:cs typeface="(AH) Manal Black" pitchFamily="2" charset="-78"/>
          </a:endParaRPr>
        </a:p>
      </xdr:txBody>
    </xdr:sp>
    <xdr:clientData/>
  </xdr:twoCellAnchor>
  <xdr:twoCellAnchor>
    <xdr:from>
      <xdr:col>2</xdr:col>
      <xdr:colOff>1894115</xdr:colOff>
      <xdr:row>23</xdr:row>
      <xdr:rowOff>40177</xdr:rowOff>
    </xdr:from>
    <xdr:to>
      <xdr:col>4</xdr:col>
      <xdr:colOff>297782</xdr:colOff>
      <xdr:row>24</xdr:row>
      <xdr:rowOff>250373</xdr:rowOff>
    </xdr:to>
    <xdr:sp macro="" textlink="">
      <xdr:nvSpPr>
        <xdr:cNvPr id="12" name="Rectangle 11">
          <a:extLst>
            <a:ext uri="{FF2B5EF4-FFF2-40B4-BE49-F238E27FC236}">
              <a16:creationId xmlns:a16="http://schemas.microsoft.com/office/drawing/2014/main" id="{00000000-0008-0000-0000-00000C000000}"/>
            </a:ext>
          </a:extLst>
        </xdr:cNvPr>
        <xdr:cNvSpPr/>
      </xdr:nvSpPr>
      <xdr:spPr>
        <a:xfrm>
          <a:off x="10786356504" y="5461263"/>
          <a:ext cx="1565967" cy="259181"/>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endParaRPr lang="en-US" sz="1400" b="0">
            <a:solidFill>
              <a:schemeClr val="dk1"/>
            </a:solidFill>
            <a:latin typeface="+mn-lt"/>
            <a:ea typeface="+mn-ea"/>
            <a:cs typeface="(AH) Manal Black" pitchFamily="2" charset="-78"/>
          </a:endParaRPr>
        </a:p>
      </xdr:txBody>
    </xdr:sp>
    <xdr:clientData/>
  </xdr:twoCellAnchor>
  <xdr:twoCellAnchor>
    <xdr:from>
      <xdr:col>2</xdr:col>
      <xdr:colOff>1900418</xdr:colOff>
      <xdr:row>25</xdr:row>
      <xdr:rowOff>17620</xdr:rowOff>
    </xdr:from>
    <xdr:to>
      <xdr:col>4</xdr:col>
      <xdr:colOff>303227</xdr:colOff>
      <xdr:row>26</xdr:row>
      <xdr:rowOff>3225</xdr:rowOff>
    </xdr:to>
    <xdr:sp macro="" textlink="">
      <xdr:nvSpPr>
        <xdr:cNvPr id="15" name="Rectangle 14">
          <a:extLst>
            <a:ext uri="{FF2B5EF4-FFF2-40B4-BE49-F238E27FC236}">
              <a16:creationId xmlns:a16="http://schemas.microsoft.com/office/drawing/2014/main" id="{00000000-0008-0000-0000-00000F000000}"/>
            </a:ext>
          </a:extLst>
        </xdr:cNvPr>
        <xdr:cNvSpPr/>
      </xdr:nvSpPr>
      <xdr:spPr>
        <a:xfrm>
          <a:off x="10016913681" y="7396988"/>
          <a:ext cx="1355559" cy="186132"/>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endParaRPr lang="en-US" sz="1400" b="0">
            <a:solidFill>
              <a:schemeClr val="dk1"/>
            </a:solidFill>
            <a:latin typeface="+mn-lt"/>
            <a:ea typeface="+mn-ea"/>
            <a:cs typeface="(AH) Manal Black" pitchFamily="2" charset="-78"/>
          </a:endParaRPr>
        </a:p>
      </xdr:txBody>
    </xdr:sp>
    <xdr:clientData/>
  </xdr:twoCellAnchor>
  <xdr:twoCellAnchor>
    <xdr:from>
      <xdr:col>0</xdr:col>
      <xdr:colOff>0</xdr:colOff>
      <xdr:row>22</xdr:row>
      <xdr:rowOff>10027</xdr:rowOff>
    </xdr:from>
    <xdr:to>
      <xdr:col>2</xdr:col>
      <xdr:colOff>1295400</xdr:colOff>
      <xdr:row>23</xdr:row>
      <xdr:rowOff>15040</xdr:rowOff>
    </xdr:to>
    <xdr:sp macro="" textlink="">
      <xdr:nvSpPr>
        <xdr:cNvPr id="16" name="Rectangle 15">
          <a:extLst>
            <a:ext uri="{FF2B5EF4-FFF2-40B4-BE49-F238E27FC236}">
              <a16:creationId xmlns:a16="http://schemas.microsoft.com/office/drawing/2014/main" id="{00000000-0008-0000-0000-000010000000}"/>
            </a:ext>
          </a:extLst>
        </xdr:cNvPr>
        <xdr:cNvSpPr/>
      </xdr:nvSpPr>
      <xdr:spPr>
        <a:xfrm>
          <a:off x="10788521186" y="4946698"/>
          <a:ext cx="2002971" cy="293485"/>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400" b="0">
              <a:solidFill>
                <a:schemeClr val="dk1"/>
              </a:solidFill>
              <a:latin typeface="+mn-lt"/>
              <a:ea typeface="+mn-ea"/>
              <a:cs typeface="(AH) Manal Black" pitchFamily="2" charset="-78"/>
            </a:rPr>
            <a:t>جهاز</a:t>
          </a:r>
          <a:r>
            <a:rPr lang="ar-KW" sz="1400" b="0" baseline="0">
              <a:solidFill>
                <a:schemeClr val="dk1"/>
              </a:solidFill>
              <a:latin typeface="+mn-lt"/>
              <a:ea typeface="+mn-ea"/>
              <a:cs typeface="(AH) Manal Black" pitchFamily="2" charset="-78"/>
            </a:rPr>
            <a:t> الإشراف</a:t>
          </a:r>
          <a:endParaRPr lang="en-US" sz="1400" b="0">
            <a:solidFill>
              <a:schemeClr val="dk1"/>
            </a:solidFill>
            <a:latin typeface="+mn-lt"/>
            <a:ea typeface="+mn-ea"/>
            <a:cs typeface="(AH) Manal Black" pitchFamily="2" charset="-78"/>
          </a:endParaRPr>
        </a:p>
      </xdr:txBody>
    </xdr:sp>
    <xdr:clientData/>
  </xdr:twoCellAnchor>
  <xdr:twoCellAnchor>
    <xdr:from>
      <xdr:col>2</xdr:col>
      <xdr:colOff>1349829</xdr:colOff>
      <xdr:row>23</xdr:row>
      <xdr:rowOff>45620</xdr:rowOff>
    </xdr:from>
    <xdr:to>
      <xdr:col>2</xdr:col>
      <xdr:colOff>1863970</xdr:colOff>
      <xdr:row>25</xdr:row>
      <xdr:rowOff>1</xdr:rowOff>
    </xdr:to>
    <xdr:sp macro="" textlink="">
      <xdr:nvSpPr>
        <xdr:cNvPr id="17" name="Rectangle 16">
          <a:extLst>
            <a:ext uri="{FF2B5EF4-FFF2-40B4-BE49-F238E27FC236}">
              <a16:creationId xmlns:a16="http://schemas.microsoft.com/office/drawing/2014/main" id="{00000000-0008-0000-0000-000011000000}"/>
            </a:ext>
          </a:extLst>
        </xdr:cNvPr>
        <xdr:cNvSpPr/>
      </xdr:nvSpPr>
      <xdr:spPr>
        <a:xfrm>
          <a:off x="10787952616" y="5466706"/>
          <a:ext cx="514141" cy="259181"/>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200" b="0">
              <a:solidFill>
                <a:schemeClr val="dk1"/>
              </a:solidFill>
              <a:latin typeface="+mn-lt"/>
              <a:ea typeface="+mn-ea"/>
              <a:cs typeface="(AH) Manal Black" pitchFamily="2" charset="-78"/>
            </a:rPr>
            <a:t>التوقيع</a:t>
          </a:r>
          <a:endParaRPr lang="en-US" sz="1400" b="0">
            <a:solidFill>
              <a:schemeClr val="dk1"/>
            </a:solidFill>
            <a:latin typeface="+mn-lt"/>
            <a:ea typeface="+mn-ea"/>
            <a:cs typeface="(AH) Manal Black" pitchFamily="2" charset="-78"/>
          </a:endParaRPr>
        </a:p>
      </xdr:txBody>
    </xdr:sp>
    <xdr:clientData/>
  </xdr:twoCellAnchor>
  <xdr:twoCellAnchor>
    <xdr:from>
      <xdr:col>2</xdr:col>
      <xdr:colOff>1345248</xdr:colOff>
      <xdr:row>25</xdr:row>
      <xdr:rowOff>23063</xdr:rowOff>
    </xdr:from>
    <xdr:to>
      <xdr:col>2</xdr:col>
      <xdr:colOff>1859389</xdr:colOff>
      <xdr:row>26</xdr:row>
      <xdr:rowOff>16188</xdr:rowOff>
    </xdr:to>
    <xdr:sp macro="" textlink="">
      <xdr:nvSpPr>
        <xdr:cNvPr id="18" name="Rectangle 17">
          <a:extLst>
            <a:ext uri="{FF2B5EF4-FFF2-40B4-BE49-F238E27FC236}">
              <a16:creationId xmlns:a16="http://schemas.microsoft.com/office/drawing/2014/main" id="{00000000-0008-0000-0000-000012000000}"/>
            </a:ext>
          </a:extLst>
        </xdr:cNvPr>
        <xdr:cNvSpPr/>
      </xdr:nvSpPr>
      <xdr:spPr>
        <a:xfrm>
          <a:off x="10018310269" y="7402431"/>
          <a:ext cx="514141" cy="193652"/>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200" b="0">
              <a:solidFill>
                <a:schemeClr val="dk1"/>
              </a:solidFill>
              <a:latin typeface="+mn-lt"/>
              <a:ea typeface="+mn-ea"/>
              <a:cs typeface="(AH) Manal Black" pitchFamily="2" charset="-78"/>
            </a:rPr>
            <a:t>الختم</a:t>
          </a:r>
          <a:endParaRPr lang="en-US" sz="1400" b="0">
            <a:solidFill>
              <a:schemeClr val="dk1"/>
            </a:solidFill>
            <a:latin typeface="+mn-lt"/>
            <a:ea typeface="+mn-ea"/>
            <a:cs typeface="(AH) Manal Black" pitchFamily="2" charset="-78"/>
          </a:endParaRPr>
        </a:p>
      </xdr:txBody>
    </xdr:sp>
    <xdr:clientData/>
  </xdr:twoCellAnchor>
  <xdr:twoCellAnchor>
    <xdr:from>
      <xdr:col>4</xdr:col>
      <xdr:colOff>360948</xdr:colOff>
      <xdr:row>24</xdr:row>
      <xdr:rowOff>1648</xdr:rowOff>
    </xdr:from>
    <xdr:to>
      <xdr:col>6</xdr:col>
      <xdr:colOff>402771</xdr:colOff>
      <xdr:row>25</xdr:row>
      <xdr:rowOff>0</xdr:rowOff>
    </xdr:to>
    <xdr:sp macro="" textlink="">
      <xdr:nvSpPr>
        <xdr:cNvPr id="25" name="Rectangle 24">
          <a:extLst>
            <a:ext uri="{FF2B5EF4-FFF2-40B4-BE49-F238E27FC236}">
              <a16:creationId xmlns:a16="http://schemas.microsoft.com/office/drawing/2014/main" id="{00000000-0008-0000-0000-000019000000}"/>
            </a:ext>
          </a:extLst>
        </xdr:cNvPr>
        <xdr:cNvSpPr/>
      </xdr:nvSpPr>
      <xdr:spPr>
        <a:xfrm>
          <a:off x="10785309900" y="5471719"/>
          <a:ext cx="983438" cy="254167"/>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000" b="0">
              <a:solidFill>
                <a:schemeClr val="dk1"/>
              </a:solidFill>
              <a:latin typeface="+mn-lt"/>
              <a:ea typeface="+mn-ea"/>
              <a:cs typeface="(AH) Manal Black" pitchFamily="2" charset="-78"/>
            </a:rPr>
            <a:t>نسبة</a:t>
          </a:r>
          <a:r>
            <a:rPr lang="ar-KW" sz="1000" b="0" baseline="0">
              <a:solidFill>
                <a:schemeClr val="dk1"/>
              </a:solidFill>
              <a:latin typeface="+mn-lt"/>
              <a:ea typeface="+mn-ea"/>
              <a:cs typeface="(AH) Manal Black" pitchFamily="2" charset="-78"/>
            </a:rPr>
            <a:t> الخصم </a:t>
          </a:r>
          <a:r>
            <a:rPr lang="en-US" sz="1000" b="1" baseline="0">
              <a:solidFill>
                <a:schemeClr val="dk1"/>
              </a:solidFill>
              <a:latin typeface="+mn-lt"/>
              <a:ea typeface="+mn-ea"/>
              <a:cs typeface="(AH) Manal Black" pitchFamily="2" charset="-78"/>
            </a:rPr>
            <a:t>35.5%</a:t>
          </a:r>
          <a:endParaRPr lang="en-US" sz="1000" b="1">
            <a:solidFill>
              <a:schemeClr val="dk1"/>
            </a:solidFill>
            <a:latin typeface="+mn-lt"/>
            <a:ea typeface="+mn-ea"/>
            <a:cs typeface="(AH) Manal Black" pitchFamily="2" charset="-78"/>
          </a:endParaRPr>
        </a:p>
      </xdr:txBody>
    </xdr:sp>
    <xdr:clientData/>
  </xdr:twoCellAnchor>
  <xdr:twoCellAnchor>
    <xdr:from>
      <xdr:col>4</xdr:col>
      <xdr:colOff>360947</xdr:colOff>
      <xdr:row>25</xdr:row>
      <xdr:rowOff>18049</xdr:rowOff>
    </xdr:from>
    <xdr:to>
      <xdr:col>6</xdr:col>
      <xdr:colOff>394036</xdr:colOff>
      <xdr:row>26</xdr:row>
      <xdr:rowOff>11172</xdr:rowOff>
    </xdr:to>
    <xdr:sp macro="" textlink="">
      <xdr:nvSpPr>
        <xdr:cNvPr id="27" name="Rectangle 26">
          <a:extLst>
            <a:ext uri="{FF2B5EF4-FFF2-40B4-BE49-F238E27FC236}">
              <a16:creationId xmlns:a16="http://schemas.microsoft.com/office/drawing/2014/main" id="{00000000-0008-0000-0000-00001B000000}"/>
            </a:ext>
          </a:extLst>
        </xdr:cNvPr>
        <xdr:cNvSpPr/>
      </xdr:nvSpPr>
      <xdr:spPr>
        <a:xfrm>
          <a:off x="10015935543" y="7397417"/>
          <a:ext cx="920418" cy="193650"/>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rtl="1"/>
          <a:r>
            <a:rPr lang="ar-KW" sz="1000" b="0">
              <a:solidFill>
                <a:schemeClr val="dk1"/>
              </a:solidFill>
              <a:latin typeface="+mn-lt"/>
              <a:ea typeface="+mn-ea"/>
              <a:cs typeface="(AH) Manal Black" pitchFamily="2" charset="-78"/>
            </a:rPr>
            <a:t>ا</a:t>
          </a:r>
          <a:r>
            <a:rPr lang="ar-DZ" sz="1000" b="0">
              <a:solidFill>
                <a:schemeClr val="dk1"/>
              </a:solidFill>
              <a:latin typeface="+mn-lt"/>
              <a:ea typeface="+mn-ea"/>
              <a:cs typeface="(AH) Manal Black" pitchFamily="2" charset="-78"/>
            </a:rPr>
            <a:t>لإ</a:t>
          </a:r>
          <a:r>
            <a:rPr lang="ar-KW" sz="1000" b="0">
              <a:solidFill>
                <a:schemeClr val="dk1"/>
              </a:solidFill>
              <a:latin typeface="+mn-lt"/>
              <a:ea typeface="+mn-ea"/>
              <a:cs typeface="(AH) Manal Black" pitchFamily="2" charset="-78"/>
            </a:rPr>
            <a:t>جمالي بعد</a:t>
          </a:r>
          <a:r>
            <a:rPr lang="ar-KW" sz="1000" b="0" baseline="0">
              <a:solidFill>
                <a:schemeClr val="dk1"/>
              </a:solidFill>
              <a:latin typeface="+mn-lt"/>
              <a:ea typeface="+mn-ea"/>
              <a:cs typeface="(AH) Manal Black" pitchFamily="2" charset="-78"/>
            </a:rPr>
            <a:t> </a:t>
          </a:r>
          <a:r>
            <a:rPr lang="ar-KW" sz="1000" b="0">
              <a:solidFill>
                <a:schemeClr val="dk1"/>
              </a:solidFill>
              <a:latin typeface="+mn-lt"/>
              <a:ea typeface="+mn-ea"/>
              <a:cs typeface="(AH) Manal Black" pitchFamily="2" charset="-78"/>
            </a:rPr>
            <a:t>الخصم</a:t>
          </a:r>
          <a:endParaRPr lang="en-US" sz="1000" b="0">
            <a:solidFill>
              <a:schemeClr val="dk1"/>
            </a:solidFill>
            <a:latin typeface="+mn-lt"/>
            <a:ea typeface="+mn-ea"/>
            <a:cs typeface="(AH) Manal Black" pitchFamily="2" charset="-78"/>
          </a:endParaRPr>
        </a:p>
      </xdr:txBody>
    </xdr:sp>
    <xdr:clientData/>
  </xdr:twoCellAnchor>
  <xdr:twoCellAnchor>
    <xdr:from>
      <xdr:col>2</xdr:col>
      <xdr:colOff>587714</xdr:colOff>
      <xdr:row>28</xdr:row>
      <xdr:rowOff>29119</xdr:rowOff>
    </xdr:from>
    <xdr:to>
      <xdr:col>5</xdr:col>
      <xdr:colOff>0</xdr:colOff>
      <xdr:row>29</xdr:row>
      <xdr:rowOff>124370</xdr:rowOff>
    </xdr:to>
    <xdr:sp macro="" textlink="">
      <xdr:nvSpPr>
        <xdr:cNvPr id="37" name="Rectangle 36">
          <a:extLst>
            <a:ext uri="{FF2B5EF4-FFF2-40B4-BE49-F238E27FC236}">
              <a16:creationId xmlns:a16="http://schemas.microsoft.com/office/drawing/2014/main" id="{00000000-0008-0000-0000-000025000000}"/>
            </a:ext>
          </a:extLst>
        </xdr:cNvPr>
        <xdr:cNvSpPr/>
      </xdr:nvSpPr>
      <xdr:spPr>
        <a:xfrm>
          <a:off x="10786169871" y="7300776"/>
          <a:ext cx="3059001" cy="285751"/>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400" b="0">
              <a:solidFill>
                <a:schemeClr val="dk1"/>
              </a:solidFill>
              <a:latin typeface="+mn-lt"/>
              <a:ea typeface="+mn-ea"/>
              <a:cs typeface="(AH) Manal Black" pitchFamily="2" charset="-78"/>
            </a:rPr>
            <a:t>رزق شحات وهدان</a:t>
          </a:r>
          <a:endParaRPr lang="en-US" sz="1400" b="0">
            <a:solidFill>
              <a:schemeClr val="dk1"/>
            </a:solidFill>
            <a:latin typeface="+mn-lt"/>
            <a:ea typeface="+mn-ea"/>
            <a:cs typeface="(AH) Manal Black" pitchFamily="2" charset="-78"/>
          </a:endParaRPr>
        </a:p>
      </xdr:txBody>
    </xdr:sp>
    <xdr:clientData/>
  </xdr:twoCellAnchor>
  <xdr:twoCellAnchor>
    <xdr:from>
      <xdr:col>0</xdr:col>
      <xdr:colOff>0</xdr:colOff>
      <xdr:row>28</xdr:row>
      <xdr:rowOff>30080</xdr:rowOff>
    </xdr:from>
    <xdr:to>
      <xdr:col>2</xdr:col>
      <xdr:colOff>551450</xdr:colOff>
      <xdr:row>29</xdr:row>
      <xdr:rowOff>125331</xdr:rowOff>
    </xdr:to>
    <xdr:sp macro="" textlink="">
      <xdr:nvSpPr>
        <xdr:cNvPr id="38" name="Rectangle 37">
          <a:extLst>
            <a:ext uri="{FF2B5EF4-FFF2-40B4-BE49-F238E27FC236}">
              <a16:creationId xmlns:a16="http://schemas.microsoft.com/office/drawing/2014/main" id="{00000000-0008-0000-0000-000026000000}"/>
            </a:ext>
          </a:extLst>
        </xdr:cNvPr>
        <xdr:cNvSpPr/>
      </xdr:nvSpPr>
      <xdr:spPr>
        <a:xfrm>
          <a:off x="9960231486" y="7293399"/>
          <a:ext cx="1208067" cy="285751"/>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200" b="0">
              <a:solidFill>
                <a:schemeClr val="dk1"/>
              </a:solidFill>
              <a:latin typeface="+mn-lt"/>
              <a:ea typeface="+mn-ea"/>
              <a:cs typeface="(AH) Manal Black" pitchFamily="2" charset="-78"/>
            </a:rPr>
            <a:t>ال</a:t>
          </a:r>
          <a:r>
            <a:rPr lang="ar-DZ" sz="1200" b="0">
              <a:solidFill>
                <a:schemeClr val="dk1"/>
              </a:solidFill>
              <a:latin typeface="+mn-lt"/>
              <a:ea typeface="+mn-ea"/>
              <a:cs typeface="(AH) Manal Black" pitchFamily="2" charset="-78"/>
            </a:rPr>
            <a:t>ا</a:t>
          </a:r>
          <a:r>
            <a:rPr lang="ar-KW" sz="1200" b="0">
              <a:solidFill>
                <a:schemeClr val="dk1"/>
              </a:solidFill>
              <a:latin typeface="+mn-lt"/>
              <a:ea typeface="+mn-ea"/>
              <a:cs typeface="(AH) Manal Black" pitchFamily="2" charset="-78"/>
            </a:rPr>
            <a:t>سم</a:t>
          </a:r>
          <a:endParaRPr lang="en-US" sz="1400" b="0">
            <a:solidFill>
              <a:schemeClr val="dk1"/>
            </a:solidFill>
            <a:latin typeface="+mn-lt"/>
            <a:ea typeface="+mn-ea"/>
            <a:cs typeface="(AH) Manal Black" pitchFamily="2" charset="-78"/>
          </a:endParaRPr>
        </a:p>
      </xdr:txBody>
    </xdr:sp>
    <xdr:clientData/>
  </xdr:twoCellAnchor>
  <xdr:twoCellAnchor>
    <xdr:from>
      <xdr:col>2</xdr:col>
      <xdr:colOff>582698</xdr:colOff>
      <xdr:row>29</xdr:row>
      <xdr:rowOff>159461</xdr:rowOff>
    </xdr:from>
    <xdr:to>
      <xdr:col>5</xdr:col>
      <xdr:colOff>5995</xdr:colOff>
      <xdr:row>31</xdr:row>
      <xdr:rowOff>64212</xdr:rowOff>
    </xdr:to>
    <xdr:sp macro="" textlink="">
      <xdr:nvSpPr>
        <xdr:cNvPr id="41" name="Rectangle 40">
          <a:extLst>
            <a:ext uri="{FF2B5EF4-FFF2-40B4-BE49-F238E27FC236}">
              <a16:creationId xmlns:a16="http://schemas.microsoft.com/office/drawing/2014/main" id="{00000000-0008-0000-0000-000029000000}"/>
            </a:ext>
          </a:extLst>
        </xdr:cNvPr>
        <xdr:cNvSpPr/>
      </xdr:nvSpPr>
      <xdr:spPr>
        <a:xfrm>
          <a:off x="9957364154" y="7613280"/>
          <a:ext cx="2836084" cy="285751"/>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endParaRPr lang="en-US" sz="1400" b="0">
            <a:solidFill>
              <a:schemeClr val="dk1"/>
            </a:solidFill>
            <a:latin typeface="+mn-lt"/>
            <a:ea typeface="+mn-ea"/>
            <a:cs typeface="(AH) Manal Black" pitchFamily="2" charset="-78"/>
          </a:endParaRPr>
        </a:p>
      </xdr:txBody>
    </xdr:sp>
    <xdr:clientData/>
  </xdr:twoCellAnchor>
  <xdr:twoCellAnchor>
    <xdr:from>
      <xdr:col>0</xdr:col>
      <xdr:colOff>0</xdr:colOff>
      <xdr:row>29</xdr:row>
      <xdr:rowOff>160422</xdr:rowOff>
    </xdr:from>
    <xdr:to>
      <xdr:col>2</xdr:col>
      <xdr:colOff>546434</xdr:colOff>
      <xdr:row>31</xdr:row>
      <xdr:rowOff>65173</xdr:rowOff>
    </xdr:to>
    <xdr:sp macro="" textlink="">
      <xdr:nvSpPr>
        <xdr:cNvPr id="42" name="Rectangle 41">
          <a:extLst>
            <a:ext uri="{FF2B5EF4-FFF2-40B4-BE49-F238E27FC236}">
              <a16:creationId xmlns:a16="http://schemas.microsoft.com/office/drawing/2014/main" id="{00000000-0008-0000-0000-00002A000000}"/>
            </a:ext>
          </a:extLst>
        </xdr:cNvPr>
        <xdr:cNvSpPr/>
      </xdr:nvSpPr>
      <xdr:spPr>
        <a:xfrm>
          <a:off x="9960236502" y="7614241"/>
          <a:ext cx="1203051" cy="285751"/>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200" b="0">
              <a:solidFill>
                <a:schemeClr val="dk1"/>
              </a:solidFill>
              <a:latin typeface="+mn-lt"/>
              <a:ea typeface="+mn-ea"/>
              <a:cs typeface="(AH) Manal Black" pitchFamily="2" charset="-78"/>
            </a:rPr>
            <a:t>التوقيع</a:t>
          </a:r>
          <a:endParaRPr lang="en-US" sz="1400" b="0">
            <a:solidFill>
              <a:schemeClr val="dk1"/>
            </a:solidFill>
            <a:latin typeface="+mn-lt"/>
            <a:ea typeface="+mn-ea"/>
            <a:cs typeface="(AH) Manal Black" pitchFamily="2" charset="-78"/>
          </a:endParaRPr>
        </a:p>
      </xdr:txBody>
    </xdr:sp>
    <xdr:clientData/>
  </xdr:twoCellAnchor>
  <xdr:twoCellAnchor>
    <xdr:from>
      <xdr:col>2</xdr:col>
      <xdr:colOff>1252664</xdr:colOff>
      <xdr:row>3</xdr:row>
      <xdr:rowOff>56086</xdr:rowOff>
    </xdr:from>
    <xdr:to>
      <xdr:col>2</xdr:col>
      <xdr:colOff>2291442</xdr:colOff>
      <xdr:row>4</xdr:row>
      <xdr:rowOff>151337</xdr:rowOff>
    </xdr:to>
    <xdr:sp macro="" textlink="">
      <xdr:nvSpPr>
        <xdr:cNvPr id="46" name="Rectangle 45">
          <a:extLst>
            <a:ext uri="{FF2B5EF4-FFF2-40B4-BE49-F238E27FC236}">
              <a16:creationId xmlns:a16="http://schemas.microsoft.com/office/drawing/2014/main" id="{00000000-0008-0000-0000-00002E000000}"/>
            </a:ext>
          </a:extLst>
        </xdr:cNvPr>
        <xdr:cNvSpPr/>
      </xdr:nvSpPr>
      <xdr:spPr>
        <a:xfrm>
          <a:off x="10787525144" y="627586"/>
          <a:ext cx="1038778" cy="285751"/>
        </a:xfrm>
        <a:prstGeom prst="rect">
          <a:avLst/>
        </a:prstGeom>
        <a:solidFill>
          <a:schemeClr val="bg1">
            <a:lumMod val="95000"/>
          </a:schemeClr>
        </a:solidFill>
        <a:ln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200" b="0">
              <a:solidFill>
                <a:schemeClr val="dk1"/>
              </a:solidFill>
              <a:latin typeface="+mn-lt"/>
              <a:ea typeface="+mn-ea"/>
              <a:cs typeface="(AH) Manal Black" pitchFamily="2" charset="-78"/>
            </a:rPr>
            <a:t>أمر</a:t>
          </a:r>
          <a:r>
            <a:rPr lang="ar-KW" sz="1200" b="0" baseline="0">
              <a:solidFill>
                <a:schemeClr val="dk1"/>
              </a:solidFill>
              <a:latin typeface="+mn-lt"/>
              <a:ea typeface="+mn-ea"/>
              <a:cs typeface="(AH) Manal Black" pitchFamily="2" charset="-78"/>
            </a:rPr>
            <a:t> العمل رقم</a:t>
          </a:r>
          <a:endParaRPr lang="en-US" sz="1200" b="0">
            <a:solidFill>
              <a:schemeClr val="dk1"/>
            </a:solidFill>
            <a:latin typeface="+mn-lt"/>
            <a:ea typeface="+mn-ea"/>
            <a:cs typeface="(AH) Manal Black" pitchFamily="2" charset="-78"/>
          </a:endParaRPr>
        </a:p>
      </xdr:txBody>
    </xdr:sp>
    <xdr:clientData/>
  </xdr:twoCellAnchor>
  <xdr:twoCellAnchor>
    <xdr:from>
      <xdr:col>0</xdr:col>
      <xdr:colOff>0</xdr:colOff>
      <xdr:row>1</xdr:row>
      <xdr:rowOff>4701</xdr:rowOff>
    </xdr:from>
    <xdr:to>
      <xdr:col>8</xdr:col>
      <xdr:colOff>416092</xdr:colOff>
      <xdr:row>2</xdr:row>
      <xdr:rowOff>215566</xdr:rowOff>
    </xdr:to>
    <xdr:sp macro="" textlink="">
      <xdr:nvSpPr>
        <xdr:cNvPr id="54" name="Rectangle 53">
          <a:extLst>
            <a:ext uri="{FF2B5EF4-FFF2-40B4-BE49-F238E27FC236}">
              <a16:creationId xmlns:a16="http://schemas.microsoft.com/office/drawing/2014/main" id="{00000000-0008-0000-0000-000036000000}"/>
            </a:ext>
          </a:extLst>
        </xdr:cNvPr>
        <xdr:cNvSpPr/>
      </xdr:nvSpPr>
      <xdr:spPr>
        <a:xfrm>
          <a:off x="10015051224" y="195201"/>
          <a:ext cx="5780171" cy="441470"/>
        </a:xfrm>
        <a:prstGeom prst="rect">
          <a:avLst/>
        </a:prstGeom>
        <a:solidFill>
          <a:schemeClr val="bg1">
            <a:lumMod val="95000"/>
          </a:schemeClr>
        </a:solidFill>
        <a:ln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rtl="1"/>
          <a:r>
            <a:rPr lang="ar-KW" sz="1400" b="0">
              <a:solidFill>
                <a:schemeClr val="dk1"/>
              </a:solidFill>
              <a:latin typeface="+mn-lt"/>
              <a:ea typeface="+mn-ea"/>
              <a:cs typeface="(AH) Manal Black" pitchFamily="2" charset="-78"/>
            </a:rPr>
            <a:t>عقد</a:t>
          </a:r>
          <a:r>
            <a:rPr lang="ar-KW" sz="1400" b="0" baseline="0">
              <a:solidFill>
                <a:schemeClr val="dk1"/>
              </a:solidFill>
              <a:latin typeface="+mn-lt"/>
              <a:ea typeface="+mn-ea"/>
              <a:cs typeface="(AH) Manal Black" pitchFamily="2" charset="-78"/>
            </a:rPr>
            <a:t> رقم </a:t>
          </a:r>
          <a:r>
            <a:rPr lang="en-US" sz="1400" b="0" baseline="0">
              <a:solidFill>
                <a:schemeClr val="dk1"/>
              </a:solidFill>
              <a:latin typeface="+mn-lt"/>
              <a:ea typeface="+mn-ea"/>
              <a:cs typeface="(AH) Manal Black" pitchFamily="2" charset="-78"/>
            </a:rPr>
            <a:t>2018-2017/12 </a:t>
          </a:r>
          <a:r>
            <a:rPr lang="ar-KW" sz="1400" b="0" baseline="0">
              <a:solidFill>
                <a:schemeClr val="dk1"/>
              </a:solidFill>
              <a:latin typeface="+mn-lt"/>
              <a:ea typeface="+mn-ea"/>
              <a:cs typeface="(AH) Manal Black" pitchFamily="2" charset="-78"/>
            </a:rPr>
            <a:t> أعمال شبكات الري والمزروعات لكافة منشآت وزارة الشئون الاجتماعية</a:t>
          </a:r>
          <a:endParaRPr lang="en-US" sz="1400" b="0">
            <a:solidFill>
              <a:schemeClr val="dk1"/>
            </a:solidFill>
            <a:latin typeface="+mn-lt"/>
            <a:ea typeface="+mn-ea"/>
            <a:cs typeface="(AH) Manal Black" pitchFamily="2" charset="-78"/>
          </a:endParaRPr>
        </a:p>
      </xdr:txBody>
    </xdr:sp>
    <xdr:clientData/>
  </xdr:twoCellAnchor>
  <xdr:twoCellAnchor>
    <xdr:from>
      <xdr:col>2</xdr:col>
      <xdr:colOff>561472</xdr:colOff>
      <xdr:row>6</xdr:row>
      <xdr:rowOff>0</xdr:rowOff>
    </xdr:from>
    <xdr:to>
      <xdr:col>8</xdr:col>
      <xdr:colOff>424542</xdr:colOff>
      <xdr:row>7</xdr:row>
      <xdr:rowOff>59533</xdr:rowOff>
    </xdr:to>
    <xdr:sp macro="" textlink="">
      <xdr:nvSpPr>
        <xdr:cNvPr id="24" name="Rectangle 23">
          <a:extLst>
            <a:ext uri="{FF2B5EF4-FFF2-40B4-BE49-F238E27FC236}">
              <a16:creationId xmlns:a16="http://schemas.microsoft.com/office/drawing/2014/main" id="{00000000-0008-0000-0000-000018000000}"/>
            </a:ext>
          </a:extLst>
        </xdr:cNvPr>
        <xdr:cNvSpPr/>
      </xdr:nvSpPr>
      <xdr:spPr>
        <a:xfrm>
          <a:off x="10784373729" y="1028700"/>
          <a:ext cx="4881385" cy="288133"/>
        </a:xfrm>
        <a:prstGeom prst="rect">
          <a:avLst/>
        </a:prstGeom>
        <a:ln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400" b="0">
              <a:solidFill>
                <a:schemeClr val="dk1"/>
              </a:solidFill>
              <a:latin typeface="+mn-lt"/>
              <a:ea typeface="+mn-ea"/>
              <a:cs typeface="(AH) Manal Black" pitchFamily="2" charset="-78"/>
            </a:rPr>
            <a:t>إدارة الرعاية</a:t>
          </a:r>
          <a:r>
            <a:rPr lang="ar-KW" sz="1400" b="0" baseline="0">
              <a:solidFill>
                <a:schemeClr val="dk1"/>
              </a:solidFill>
              <a:latin typeface="+mn-lt"/>
              <a:ea typeface="+mn-ea"/>
              <a:cs typeface="(AH) Manal Black" pitchFamily="2" charset="-78"/>
            </a:rPr>
            <a:t> الأسرية</a:t>
          </a:r>
          <a:endParaRPr lang="en-US" sz="1400" b="0">
            <a:solidFill>
              <a:schemeClr val="dk1"/>
            </a:solidFill>
            <a:latin typeface="+mn-lt"/>
            <a:ea typeface="+mn-ea"/>
            <a:cs typeface="(AH) Manal Black" pitchFamily="2" charset="-78"/>
          </a:endParaRPr>
        </a:p>
      </xdr:txBody>
    </xdr:sp>
    <xdr:clientData/>
  </xdr:twoCellAnchor>
  <xdr:twoCellAnchor>
    <xdr:from>
      <xdr:col>0</xdr:col>
      <xdr:colOff>0</xdr:colOff>
      <xdr:row>6</xdr:row>
      <xdr:rowOff>5014</xdr:rowOff>
    </xdr:from>
    <xdr:to>
      <xdr:col>2</xdr:col>
      <xdr:colOff>541422</xdr:colOff>
      <xdr:row>7</xdr:row>
      <xdr:rowOff>64547</xdr:rowOff>
    </xdr:to>
    <xdr:sp macro="" textlink="">
      <xdr:nvSpPr>
        <xdr:cNvPr id="26" name="Rectangle 25">
          <a:extLst>
            <a:ext uri="{FF2B5EF4-FFF2-40B4-BE49-F238E27FC236}">
              <a16:creationId xmlns:a16="http://schemas.microsoft.com/office/drawing/2014/main" id="{00000000-0008-0000-0000-00001A000000}"/>
            </a:ext>
          </a:extLst>
        </xdr:cNvPr>
        <xdr:cNvSpPr/>
      </xdr:nvSpPr>
      <xdr:spPr>
        <a:xfrm>
          <a:off x="10789275164" y="1033714"/>
          <a:ext cx="1248993" cy="288133"/>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400" b="0">
              <a:solidFill>
                <a:schemeClr val="dk1"/>
              </a:solidFill>
              <a:latin typeface="+mn-lt"/>
              <a:ea typeface="+mn-ea"/>
              <a:cs typeface="(AH) Manal Black" pitchFamily="2" charset="-78"/>
            </a:rPr>
            <a:t>موقع</a:t>
          </a:r>
          <a:r>
            <a:rPr lang="ar-KW" sz="1400" b="0" baseline="0">
              <a:solidFill>
                <a:schemeClr val="dk1"/>
              </a:solidFill>
              <a:latin typeface="+mn-lt"/>
              <a:ea typeface="+mn-ea"/>
              <a:cs typeface="(AH) Manal Black" pitchFamily="2" charset="-78"/>
            </a:rPr>
            <a:t> العمل</a:t>
          </a:r>
          <a:endParaRPr lang="en-US" sz="1400" b="0">
            <a:solidFill>
              <a:schemeClr val="dk1"/>
            </a:solidFill>
            <a:latin typeface="+mn-lt"/>
            <a:ea typeface="+mn-ea"/>
            <a:cs typeface="(AH) Manal Black" pitchFamily="2" charset="-78"/>
          </a:endParaRPr>
        </a:p>
      </xdr:txBody>
    </xdr:sp>
    <xdr:clientData/>
  </xdr:twoCellAnchor>
  <xdr:twoCellAnchor>
    <xdr:from>
      <xdr:col>2</xdr:col>
      <xdr:colOff>305486</xdr:colOff>
      <xdr:row>7</xdr:row>
      <xdr:rowOff>101203</xdr:rowOff>
    </xdr:from>
    <xdr:to>
      <xdr:col>2</xdr:col>
      <xdr:colOff>2345872</xdr:colOff>
      <xdr:row>8</xdr:row>
      <xdr:rowOff>160735</xdr:rowOff>
    </xdr:to>
    <xdr:sp macro="" textlink="">
      <xdr:nvSpPr>
        <xdr:cNvPr id="30" name="Rectangle 29">
          <a:extLst>
            <a:ext uri="{FF2B5EF4-FFF2-40B4-BE49-F238E27FC236}">
              <a16:creationId xmlns:a16="http://schemas.microsoft.com/office/drawing/2014/main" id="{00000000-0008-0000-0000-00001E000000}"/>
            </a:ext>
          </a:extLst>
        </xdr:cNvPr>
        <xdr:cNvSpPr/>
      </xdr:nvSpPr>
      <xdr:spPr>
        <a:xfrm>
          <a:off x="10787470714" y="1358503"/>
          <a:ext cx="2040386" cy="288132"/>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400" b="0">
              <a:solidFill>
                <a:schemeClr val="dk1"/>
              </a:solidFill>
              <a:latin typeface="+mn-lt"/>
              <a:ea typeface="+mn-ea"/>
              <a:cs typeface="(AH) Manal Black" pitchFamily="2" charset="-78"/>
            </a:rPr>
            <a:t>صيانة الزراعات للحديقة</a:t>
          </a:r>
          <a:endParaRPr lang="en-US" sz="1400" b="0">
            <a:solidFill>
              <a:schemeClr val="dk1"/>
            </a:solidFill>
            <a:latin typeface="+mn-lt"/>
            <a:ea typeface="+mn-ea"/>
            <a:cs typeface="(AH) Manal Black" pitchFamily="2" charset="-78"/>
          </a:endParaRPr>
        </a:p>
      </xdr:txBody>
    </xdr:sp>
    <xdr:clientData/>
  </xdr:twoCellAnchor>
  <xdr:twoCellAnchor>
    <xdr:from>
      <xdr:col>0</xdr:col>
      <xdr:colOff>0</xdr:colOff>
      <xdr:row>7</xdr:row>
      <xdr:rowOff>100265</xdr:rowOff>
    </xdr:from>
    <xdr:to>
      <xdr:col>2</xdr:col>
      <xdr:colOff>285750</xdr:colOff>
      <xdr:row>8</xdr:row>
      <xdr:rowOff>159797</xdr:rowOff>
    </xdr:to>
    <xdr:sp macro="" textlink="">
      <xdr:nvSpPr>
        <xdr:cNvPr id="31" name="Rectangle 30">
          <a:extLst>
            <a:ext uri="{FF2B5EF4-FFF2-40B4-BE49-F238E27FC236}">
              <a16:creationId xmlns:a16="http://schemas.microsoft.com/office/drawing/2014/main" id="{00000000-0008-0000-0000-00001F000000}"/>
            </a:ext>
          </a:extLst>
        </xdr:cNvPr>
        <xdr:cNvSpPr/>
      </xdr:nvSpPr>
      <xdr:spPr>
        <a:xfrm>
          <a:off x="10789530836" y="1357565"/>
          <a:ext cx="993321" cy="288132"/>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400" b="0">
              <a:solidFill>
                <a:schemeClr val="dk1"/>
              </a:solidFill>
              <a:latin typeface="+mn-lt"/>
              <a:ea typeface="+mn-ea"/>
              <a:cs typeface="(AH) Manal Black" pitchFamily="2" charset="-78"/>
            </a:rPr>
            <a:t>نوع العمل</a:t>
          </a:r>
          <a:endParaRPr lang="en-US" sz="1400" b="0">
            <a:solidFill>
              <a:schemeClr val="dk1"/>
            </a:solidFill>
            <a:latin typeface="+mn-lt"/>
            <a:ea typeface="+mn-ea"/>
            <a:cs typeface="(AH) Manal Black" pitchFamily="2" charset="-78"/>
          </a:endParaRPr>
        </a:p>
      </xdr:txBody>
    </xdr:sp>
    <xdr:clientData/>
  </xdr:twoCellAnchor>
  <xdr:twoCellAnchor>
    <xdr:from>
      <xdr:col>5</xdr:col>
      <xdr:colOff>286688</xdr:colOff>
      <xdr:row>7</xdr:row>
      <xdr:rowOff>101203</xdr:rowOff>
    </xdr:from>
    <xdr:to>
      <xdr:col>8</xdr:col>
      <xdr:colOff>424972</xdr:colOff>
      <xdr:row>8</xdr:row>
      <xdr:rowOff>160735</xdr:rowOff>
    </xdr:to>
    <xdr:sp macro="" textlink="">
      <xdr:nvSpPr>
        <xdr:cNvPr id="35" name="Rectangle 34">
          <a:extLst>
            <a:ext uri="{FF2B5EF4-FFF2-40B4-BE49-F238E27FC236}">
              <a16:creationId xmlns:a16="http://schemas.microsoft.com/office/drawing/2014/main" id="{00000000-0008-0000-0000-000023000000}"/>
            </a:ext>
          </a:extLst>
        </xdr:cNvPr>
        <xdr:cNvSpPr/>
      </xdr:nvSpPr>
      <xdr:spPr>
        <a:xfrm>
          <a:off x="10015042344" y="1514914"/>
          <a:ext cx="1431679" cy="250032"/>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en-US" sz="1400" b="0">
              <a:solidFill>
                <a:schemeClr val="dk1"/>
              </a:solidFill>
              <a:latin typeface="+mn-lt"/>
              <a:ea typeface="+mn-ea"/>
              <a:cs typeface="(AH) Manal Black" pitchFamily="2" charset="-78"/>
            </a:rPr>
            <a:t>22/08/2019</a:t>
          </a:r>
        </a:p>
      </xdr:txBody>
    </xdr:sp>
    <xdr:clientData/>
  </xdr:twoCellAnchor>
  <xdr:twoCellAnchor>
    <xdr:from>
      <xdr:col>2</xdr:col>
      <xdr:colOff>2381250</xdr:colOff>
      <xdr:row>7</xdr:row>
      <xdr:rowOff>100265</xdr:rowOff>
    </xdr:from>
    <xdr:to>
      <xdr:col>5</xdr:col>
      <xdr:colOff>267889</xdr:colOff>
      <xdr:row>8</xdr:row>
      <xdr:rowOff>159797</xdr:rowOff>
    </xdr:to>
    <xdr:sp macro="" textlink="">
      <xdr:nvSpPr>
        <xdr:cNvPr id="36" name="Rectangle 35">
          <a:extLst>
            <a:ext uri="{FF2B5EF4-FFF2-40B4-BE49-F238E27FC236}">
              <a16:creationId xmlns:a16="http://schemas.microsoft.com/office/drawing/2014/main" id="{00000000-0008-0000-0000-000024000000}"/>
            </a:ext>
          </a:extLst>
        </xdr:cNvPr>
        <xdr:cNvSpPr/>
      </xdr:nvSpPr>
      <xdr:spPr>
        <a:xfrm>
          <a:off x="10785901982" y="1357565"/>
          <a:ext cx="1533354" cy="288132"/>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400" b="0">
              <a:solidFill>
                <a:schemeClr val="dk1"/>
              </a:solidFill>
              <a:latin typeface="+mn-lt"/>
              <a:ea typeface="+mn-ea"/>
              <a:cs typeface="(AH) Manal Black" pitchFamily="2" charset="-78"/>
            </a:rPr>
            <a:t>تاريخ تسليم الموقع</a:t>
          </a:r>
          <a:endParaRPr lang="en-US" sz="1400" b="0">
            <a:solidFill>
              <a:schemeClr val="dk1"/>
            </a:solidFill>
            <a:latin typeface="+mn-lt"/>
            <a:ea typeface="+mn-ea"/>
            <a:cs typeface="(AH) Manal Black" pitchFamily="2" charset="-78"/>
          </a:endParaRPr>
        </a:p>
      </xdr:txBody>
    </xdr:sp>
    <xdr:clientData/>
  </xdr:twoCellAnchor>
  <xdr:twoCellAnchor>
    <xdr:from>
      <xdr:col>2</xdr:col>
      <xdr:colOff>1649017</xdr:colOff>
      <xdr:row>8</xdr:row>
      <xdr:rowOff>190500</xdr:rowOff>
    </xdr:from>
    <xdr:to>
      <xdr:col>8</xdr:col>
      <xdr:colOff>435428</xdr:colOff>
      <xdr:row>9</xdr:row>
      <xdr:rowOff>214312</xdr:rowOff>
    </xdr:to>
    <xdr:sp macro="" textlink="">
      <xdr:nvSpPr>
        <xdr:cNvPr id="39" name="Rectangle 38">
          <a:extLst>
            <a:ext uri="{FF2B5EF4-FFF2-40B4-BE49-F238E27FC236}">
              <a16:creationId xmlns:a16="http://schemas.microsoft.com/office/drawing/2014/main" id="{00000000-0008-0000-0000-000027000000}"/>
            </a:ext>
          </a:extLst>
        </xdr:cNvPr>
        <xdr:cNvSpPr/>
      </xdr:nvSpPr>
      <xdr:spPr>
        <a:xfrm>
          <a:off x="10784362843" y="1676400"/>
          <a:ext cx="3804726" cy="252412"/>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400" b="0">
              <a:solidFill>
                <a:schemeClr val="dk1"/>
              </a:solidFill>
              <a:latin typeface="+mn-lt"/>
              <a:ea typeface="+mn-ea"/>
              <a:cs typeface="(AH) Manal Black" pitchFamily="2" charset="-78"/>
            </a:rPr>
            <a:t>يومين</a:t>
          </a:r>
          <a:endParaRPr lang="en-US" sz="1400" b="0">
            <a:solidFill>
              <a:schemeClr val="dk1"/>
            </a:solidFill>
            <a:latin typeface="+mn-lt"/>
            <a:ea typeface="+mn-ea"/>
            <a:cs typeface="(AH) Manal Black" pitchFamily="2" charset="-78"/>
          </a:endParaRPr>
        </a:p>
      </xdr:txBody>
    </xdr:sp>
    <xdr:clientData/>
  </xdr:twoCellAnchor>
  <xdr:twoCellAnchor>
    <xdr:from>
      <xdr:col>0</xdr:col>
      <xdr:colOff>0</xdr:colOff>
      <xdr:row>8</xdr:row>
      <xdr:rowOff>195515</xdr:rowOff>
    </xdr:from>
    <xdr:to>
      <xdr:col>2</xdr:col>
      <xdr:colOff>1627417</xdr:colOff>
      <xdr:row>9</xdr:row>
      <xdr:rowOff>208359</xdr:rowOff>
    </xdr:to>
    <xdr:sp macro="" textlink="">
      <xdr:nvSpPr>
        <xdr:cNvPr id="40" name="Rectangle 39">
          <a:extLst>
            <a:ext uri="{FF2B5EF4-FFF2-40B4-BE49-F238E27FC236}">
              <a16:creationId xmlns:a16="http://schemas.microsoft.com/office/drawing/2014/main" id="{00000000-0008-0000-0000-000028000000}"/>
            </a:ext>
          </a:extLst>
        </xdr:cNvPr>
        <xdr:cNvSpPr/>
      </xdr:nvSpPr>
      <xdr:spPr>
        <a:xfrm>
          <a:off x="10788189169" y="1681415"/>
          <a:ext cx="2334988" cy="241444"/>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400" b="0">
              <a:solidFill>
                <a:schemeClr val="dk1"/>
              </a:solidFill>
              <a:latin typeface="+mn-lt"/>
              <a:ea typeface="+mn-ea"/>
              <a:cs typeface="(AH) Manal Black" pitchFamily="2" charset="-78"/>
            </a:rPr>
            <a:t>مدة</a:t>
          </a:r>
          <a:r>
            <a:rPr lang="ar-KW" sz="1400" b="0" baseline="0">
              <a:solidFill>
                <a:schemeClr val="dk1"/>
              </a:solidFill>
              <a:latin typeface="+mn-lt"/>
              <a:ea typeface="+mn-ea"/>
              <a:cs typeface="(AH) Manal Black" pitchFamily="2" charset="-78"/>
            </a:rPr>
            <a:t> تنفيذ الأعمال</a:t>
          </a:r>
          <a:endParaRPr lang="en-US" sz="1400" b="0">
            <a:solidFill>
              <a:schemeClr val="dk1"/>
            </a:solidFill>
            <a:latin typeface="+mn-lt"/>
            <a:ea typeface="+mn-ea"/>
            <a:cs typeface="(AH) Manal Black" pitchFamily="2" charset="-78"/>
          </a:endParaRPr>
        </a:p>
      </xdr:txBody>
    </xdr:sp>
    <xdr:clientData/>
  </xdr:twoCellAnchor>
  <xdr:twoCellAnchor>
    <xdr:from>
      <xdr:col>2</xdr:col>
      <xdr:colOff>2329543</xdr:colOff>
      <xdr:row>3</xdr:row>
      <xdr:rowOff>48985</xdr:rowOff>
    </xdr:from>
    <xdr:to>
      <xdr:col>4</xdr:col>
      <xdr:colOff>206021</xdr:colOff>
      <xdr:row>4</xdr:row>
      <xdr:rowOff>144236</xdr:rowOff>
    </xdr:to>
    <xdr:sp macro="" textlink="">
      <xdr:nvSpPr>
        <xdr:cNvPr id="44" name="Rectangle 43">
          <a:extLst>
            <a:ext uri="{FF2B5EF4-FFF2-40B4-BE49-F238E27FC236}">
              <a16:creationId xmlns:a16="http://schemas.microsoft.com/office/drawing/2014/main" id="{00000000-0008-0000-0000-00002C000000}"/>
            </a:ext>
          </a:extLst>
        </xdr:cNvPr>
        <xdr:cNvSpPr/>
      </xdr:nvSpPr>
      <xdr:spPr>
        <a:xfrm>
          <a:off x="10786448265" y="620485"/>
          <a:ext cx="1038778" cy="285751"/>
        </a:xfrm>
        <a:prstGeom prst="rect">
          <a:avLst/>
        </a:prstGeom>
        <a:solidFill>
          <a:schemeClr val="bg1">
            <a:lumMod val="95000"/>
          </a:schemeClr>
        </a:solidFill>
        <a:ln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en-US" sz="1100" b="1">
              <a:solidFill>
                <a:schemeClr val="dk1"/>
              </a:solidFill>
              <a:effectLst/>
              <a:latin typeface="+mn-lt"/>
              <a:ea typeface="+mn-ea"/>
              <a:cs typeface="+mn-cs"/>
            </a:rPr>
            <a:t>632</a:t>
          </a:r>
          <a:endParaRPr lang="en-US" sz="1200" b="0">
            <a:solidFill>
              <a:schemeClr val="dk1"/>
            </a:solidFill>
            <a:latin typeface="+mn-lt"/>
            <a:ea typeface="+mn-ea"/>
            <a:cs typeface="(AH) Manal Black" pitchFamily="2" charset="-78"/>
          </a:endParaRPr>
        </a:p>
      </xdr:txBody>
    </xdr:sp>
    <xdr:clientData/>
  </xdr:twoCellAnchor>
  <xdr:twoCellAnchor>
    <xdr:from>
      <xdr:col>0</xdr:col>
      <xdr:colOff>0</xdr:colOff>
      <xdr:row>23</xdr:row>
      <xdr:rowOff>43542</xdr:rowOff>
    </xdr:from>
    <xdr:to>
      <xdr:col>2</xdr:col>
      <xdr:colOff>56942</xdr:colOff>
      <xdr:row>24</xdr:row>
      <xdr:rowOff>253738</xdr:rowOff>
    </xdr:to>
    <xdr:sp macro="" textlink="">
      <xdr:nvSpPr>
        <xdr:cNvPr id="45" name="Rectangle 44">
          <a:extLst>
            <a:ext uri="{FF2B5EF4-FFF2-40B4-BE49-F238E27FC236}">
              <a16:creationId xmlns:a16="http://schemas.microsoft.com/office/drawing/2014/main" id="{00000000-0008-0000-0000-00002D000000}"/>
            </a:ext>
          </a:extLst>
        </xdr:cNvPr>
        <xdr:cNvSpPr/>
      </xdr:nvSpPr>
      <xdr:spPr>
        <a:xfrm>
          <a:off x="10789759644" y="5268685"/>
          <a:ext cx="764513" cy="259182"/>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200" b="0">
              <a:solidFill>
                <a:schemeClr val="dk1"/>
              </a:solidFill>
              <a:latin typeface="+mn-lt"/>
              <a:ea typeface="+mn-ea"/>
              <a:cs typeface="(AH) Manal Black" pitchFamily="2" charset="-78"/>
            </a:rPr>
            <a:t>الاسم</a:t>
          </a:r>
          <a:endParaRPr lang="en-US" sz="1400" b="0">
            <a:solidFill>
              <a:schemeClr val="dk1"/>
            </a:solidFill>
            <a:latin typeface="+mn-lt"/>
            <a:ea typeface="+mn-ea"/>
            <a:cs typeface="(AH) Manal Black" pitchFamily="2" charset="-78"/>
          </a:endParaRPr>
        </a:p>
      </xdr:txBody>
    </xdr:sp>
    <xdr:clientData/>
  </xdr:twoCellAnchor>
  <xdr:twoCellAnchor>
    <xdr:from>
      <xdr:col>0</xdr:col>
      <xdr:colOff>0</xdr:colOff>
      <xdr:row>25</xdr:row>
      <xdr:rowOff>20985</xdr:rowOff>
    </xdr:from>
    <xdr:to>
      <xdr:col>2</xdr:col>
      <xdr:colOff>62388</xdr:colOff>
      <xdr:row>26</xdr:row>
      <xdr:rowOff>14110</xdr:rowOff>
    </xdr:to>
    <xdr:sp macro="" textlink="">
      <xdr:nvSpPr>
        <xdr:cNvPr id="48" name="Rectangle 47">
          <a:extLst>
            <a:ext uri="{FF2B5EF4-FFF2-40B4-BE49-F238E27FC236}">
              <a16:creationId xmlns:a16="http://schemas.microsoft.com/office/drawing/2014/main" id="{00000000-0008-0000-0000-000030000000}"/>
            </a:ext>
          </a:extLst>
        </xdr:cNvPr>
        <xdr:cNvSpPr/>
      </xdr:nvSpPr>
      <xdr:spPr>
        <a:xfrm>
          <a:off x="10020107270" y="7400353"/>
          <a:ext cx="724125" cy="193652"/>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200" b="0">
              <a:solidFill>
                <a:schemeClr val="dk1"/>
              </a:solidFill>
              <a:latin typeface="+mn-lt"/>
              <a:ea typeface="+mn-ea"/>
              <a:cs typeface="(AH) Manal Black" pitchFamily="2" charset="-78"/>
            </a:rPr>
            <a:t>التوقيع</a:t>
          </a:r>
          <a:endParaRPr lang="en-US" sz="1400" b="0">
            <a:solidFill>
              <a:schemeClr val="dk1"/>
            </a:solidFill>
            <a:latin typeface="+mn-lt"/>
            <a:ea typeface="+mn-ea"/>
            <a:cs typeface="(AH) Manal Black" pitchFamily="2" charset="-78"/>
          </a:endParaRPr>
        </a:p>
      </xdr:txBody>
    </xdr:sp>
    <xdr:clientData/>
  </xdr:twoCellAnchor>
  <xdr:twoCellAnchor>
    <xdr:from>
      <xdr:col>2</xdr:col>
      <xdr:colOff>87947</xdr:colOff>
      <xdr:row>25</xdr:row>
      <xdr:rowOff>27500</xdr:rowOff>
    </xdr:from>
    <xdr:to>
      <xdr:col>2</xdr:col>
      <xdr:colOff>1296566</xdr:colOff>
      <xdr:row>26</xdr:row>
      <xdr:rowOff>20770</xdr:rowOff>
    </xdr:to>
    <xdr:sp macro="" textlink="">
      <xdr:nvSpPr>
        <xdr:cNvPr id="49" name="Rectangle 48">
          <a:extLst>
            <a:ext uri="{FF2B5EF4-FFF2-40B4-BE49-F238E27FC236}">
              <a16:creationId xmlns:a16="http://schemas.microsoft.com/office/drawing/2014/main" id="{00000000-0008-0000-0000-000031000000}"/>
            </a:ext>
          </a:extLst>
        </xdr:cNvPr>
        <xdr:cNvSpPr/>
      </xdr:nvSpPr>
      <xdr:spPr>
        <a:xfrm>
          <a:off x="10018873092" y="7406868"/>
          <a:ext cx="1208619" cy="193797"/>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endParaRPr lang="en-US" sz="1400" b="0">
            <a:solidFill>
              <a:schemeClr val="dk1"/>
            </a:solidFill>
            <a:latin typeface="+mn-lt"/>
            <a:ea typeface="+mn-ea"/>
            <a:cs typeface="(AH) Manal Black" pitchFamily="2" charset="-78"/>
          </a:endParaRPr>
        </a:p>
      </xdr:txBody>
    </xdr:sp>
    <xdr:clientData/>
  </xdr:twoCellAnchor>
  <xdr:twoCellAnchor>
    <xdr:from>
      <xdr:col>2</xdr:col>
      <xdr:colOff>88376</xdr:colOff>
      <xdr:row>23</xdr:row>
      <xdr:rowOff>40176</xdr:rowOff>
    </xdr:from>
    <xdr:to>
      <xdr:col>2</xdr:col>
      <xdr:colOff>1296995</xdr:colOff>
      <xdr:row>24</xdr:row>
      <xdr:rowOff>250372</xdr:rowOff>
    </xdr:to>
    <xdr:sp macro="" textlink="">
      <xdr:nvSpPr>
        <xdr:cNvPr id="50" name="Rectangle 49">
          <a:extLst>
            <a:ext uri="{FF2B5EF4-FFF2-40B4-BE49-F238E27FC236}">
              <a16:creationId xmlns:a16="http://schemas.microsoft.com/office/drawing/2014/main" id="{00000000-0008-0000-0000-000032000000}"/>
            </a:ext>
          </a:extLst>
        </xdr:cNvPr>
        <xdr:cNvSpPr/>
      </xdr:nvSpPr>
      <xdr:spPr>
        <a:xfrm>
          <a:off x="10788519591" y="5461262"/>
          <a:ext cx="1208619" cy="259181"/>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endParaRPr lang="en-US" sz="1400" b="0">
            <a:solidFill>
              <a:schemeClr val="dk1"/>
            </a:solidFill>
            <a:latin typeface="+mn-lt"/>
            <a:ea typeface="+mn-ea"/>
            <a:cs typeface="(AH) Manal Black" pitchFamily="2" charset="-78"/>
          </a:endParaRPr>
        </a:p>
      </xdr:txBody>
    </xdr:sp>
    <xdr:clientData/>
  </xdr:twoCellAnchor>
  <xdr:twoCellAnchor>
    <xdr:from>
      <xdr:col>5</xdr:col>
      <xdr:colOff>32423</xdr:colOff>
      <xdr:row>28</xdr:row>
      <xdr:rowOff>27098</xdr:rowOff>
    </xdr:from>
    <xdr:to>
      <xdr:col>8</xdr:col>
      <xdr:colOff>425584</xdr:colOff>
      <xdr:row>29</xdr:row>
      <xdr:rowOff>122349</xdr:rowOff>
    </xdr:to>
    <xdr:sp macro="" textlink="">
      <xdr:nvSpPr>
        <xdr:cNvPr id="32" name="Rectangle 31">
          <a:extLst>
            <a:ext uri="{FF2B5EF4-FFF2-40B4-BE49-F238E27FC236}">
              <a16:creationId xmlns:a16="http://schemas.microsoft.com/office/drawing/2014/main" id="{00000000-0008-0000-0000-000020000000}"/>
            </a:ext>
          </a:extLst>
        </xdr:cNvPr>
        <xdr:cNvSpPr/>
      </xdr:nvSpPr>
      <xdr:spPr>
        <a:xfrm>
          <a:off x="9955655650" y="7290417"/>
          <a:ext cx="1682076" cy="285751"/>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r>
            <a:rPr lang="ar-KW" sz="1400" b="0">
              <a:solidFill>
                <a:schemeClr val="dk1"/>
              </a:solidFill>
              <a:latin typeface="+mn-lt"/>
              <a:ea typeface="+mn-ea"/>
              <a:cs typeface="(AH) Manal Black" pitchFamily="2" charset="-78"/>
            </a:rPr>
            <a:t>التاريخ</a:t>
          </a:r>
          <a:endParaRPr lang="en-US" sz="1400" b="0">
            <a:solidFill>
              <a:schemeClr val="dk1"/>
            </a:solidFill>
            <a:latin typeface="+mn-lt"/>
            <a:ea typeface="+mn-ea"/>
            <a:cs typeface="(AH) Manal Black" pitchFamily="2" charset="-78"/>
          </a:endParaRPr>
        </a:p>
      </xdr:txBody>
    </xdr:sp>
    <xdr:clientData/>
  </xdr:twoCellAnchor>
  <xdr:twoCellAnchor>
    <xdr:from>
      <xdr:col>5</xdr:col>
      <xdr:colOff>48985</xdr:colOff>
      <xdr:row>29</xdr:row>
      <xdr:rowOff>146554</xdr:rowOff>
    </xdr:from>
    <xdr:to>
      <xdr:col>8</xdr:col>
      <xdr:colOff>417479</xdr:colOff>
      <xdr:row>31</xdr:row>
      <xdr:rowOff>51305</xdr:rowOff>
    </xdr:to>
    <xdr:sp macro="" textlink="">
      <xdr:nvSpPr>
        <xdr:cNvPr id="33" name="Rectangle 32">
          <a:extLst>
            <a:ext uri="{FF2B5EF4-FFF2-40B4-BE49-F238E27FC236}">
              <a16:creationId xmlns:a16="http://schemas.microsoft.com/office/drawing/2014/main" id="{00000000-0008-0000-0000-000021000000}"/>
            </a:ext>
          </a:extLst>
        </xdr:cNvPr>
        <xdr:cNvSpPr/>
      </xdr:nvSpPr>
      <xdr:spPr>
        <a:xfrm>
          <a:off x="9955663755" y="7600373"/>
          <a:ext cx="1657409" cy="285751"/>
        </a:xfrm>
        <a:prstGeom prst="rect">
          <a:avLst/>
        </a:prstGeom>
        <a:ln w="19050" cmpd="thinThick">
          <a:solidFill>
            <a:schemeClr val="bg2">
              <a:lumMod val="50000"/>
            </a:schemeClr>
          </a:solidFill>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rtl="1"/>
          <a:endParaRPr lang="en-US" sz="1400" b="0">
            <a:solidFill>
              <a:schemeClr val="dk1"/>
            </a:solidFill>
            <a:latin typeface="+mn-lt"/>
            <a:ea typeface="+mn-ea"/>
            <a:cs typeface="(AH) Manal Black" pitchFamily="2" charset="-78"/>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F231"/>
  <sheetViews>
    <sheetView rightToLeft="1" topLeftCell="A225" zoomScale="145" zoomScaleNormal="145" workbookViewId="0">
      <selection activeCell="B229" sqref="B229"/>
    </sheetView>
  </sheetViews>
  <sheetFormatPr baseColWidth="10" defaultColWidth="9.140625" defaultRowHeight="15"/>
  <cols>
    <col min="1" max="1" width="9" customWidth="1"/>
    <col min="2" max="2" width="76.85546875" style="36" customWidth="1"/>
    <col min="3" max="5" width="8.140625" style="1" customWidth="1"/>
    <col min="6" max="6" width="13.140625" style="1" customWidth="1"/>
  </cols>
  <sheetData>
    <row r="1" spans="1:6" ht="23.25" customHeight="1" thickTop="1">
      <c r="A1" s="45" t="s">
        <v>13</v>
      </c>
      <c r="B1" s="46"/>
      <c r="C1" s="46"/>
      <c r="D1" s="46"/>
      <c r="E1" s="46"/>
      <c r="F1" s="47"/>
    </row>
    <row r="2" spans="1:6" ht="23.25" customHeight="1">
      <c r="A2" s="23" t="s">
        <v>167</v>
      </c>
      <c r="B2" s="43" t="s">
        <v>14</v>
      </c>
      <c r="C2" s="37" t="s">
        <v>16</v>
      </c>
      <c r="D2" s="39" t="s">
        <v>15</v>
      </c>
      <c r="E2" s="40"/>
      <c r="F2" s="41" t="s">
        <v>166</v>
      </c>
    </row>
    <row r="3" spans="1:6" ht="23.25" customHeight="1" thickBot="1">
      <c r="A3" s="24"/>
      <c r="B3" s="44"/>
      <c r="C3" s="38"/>
      <c r="D3" s="25" t="s">
        <v>17</v>
      </c>
      <c r="E3" s="25" t="s">
        <v>18</v>
      </c>
      <c r="F3" s="42"/>
    </row>
    <row r="4" spans="1:6" ht="20.25" thickTop="1" thickBot="1">
      <c r="A4" s="26">
        <v>1</v>
      </c>
      <c r="B4" s="34" t="s">
        <v>172</v>
      </c>
      <c r="C4" s="27"/>
      <c r="D4" s="27"/>
      <c r="E4" s="27"/>
      <c r="F4" s="27" t="str">
        <f>IF(D4="","",(1000*E4+D4)/1000)</f>
        <v/>
      </c>
    </row>
    <row r="5" spans="1:6" ht="20.25" thickTop="1" thickBot="1">
      <c r="A5" s="28"/>
      <c r="B5" s="32" t="s">
        <v>144</v>
      </c>
      <c r="C5" s="29" t="s">
        <v>4</v>
      </c>
      <c r="D5" s="29">
        <v>350</v>
      </c>
      <c r="E5" s="29" t="s">
        <v>19</v>
      </c>
      <c r="F5" s="48">
        <f>IF(D5="","",(1000*SUM(E5)+SUM(D5))/1000)</f>
        <v>0.35</v>
      </c>
    </row>
    <row r="6" spans="1:6" ht="20.25" thickTop="1" thickBot="1">
      <c r="A6" s="28"/>
      <c r="B6" s="32" t="s">
        <v>143</v>
      </c>
      <c r="C6" s="29" t="s">
        <v>4</v>
      </c>
      <c r="D6" s="29">
        <v>400</v>
      </c>
      <c r="E6" s="29" t="s">
        <v>19</v>
      </c>
      <c r="F6" s="48">
        <f t="shared" ref="F6:F69" si="0">IF(D6="","",(1000*SUM(E6)+SUM(D6))/1000)</f>
        <v>0.4</v>
      </c>
    </row>
    <row r="7" spans="1:6" ht="20.25" thickTop="1" thickBot="1">
      <c r="A7" s="28"/>
      <c r="B7" s="32" t="s">
        <v>141</v>
      </c>
      <c r="C7" s="29" t="s">
        <v>4</v>
      </c>
      <c r="D7" s="29">
        <v>450</v>
      </c>
      <c r="E7" s="29" t="s">
        <v>19</v>
      </c>
      <c r="F7" s="48">
        <f t="shared" si="0"/>
        <v>0.45</v>
      </c>
    </row>
    <row r="8" spans="1:6" ht="20.25" thickTop="1" thickBot="1">
      <c r="A8" s="28"/>
      <c r="B8" s="32" t="s">
        <v>142</v>
      </c>
      <c r="C8" s="29" t="s">
        <v>4</v>
      </c>
      <c r="D8" s="29">
        <v>500</v>
      </c>
      <c r="E8" s="29" t="s">
        <v>19</v>
      </c>
      <c r="F8" s="48">
        <f t="shared" si="0"/>
        <v>0.5</v>
      </c>
    </row>
    <row r="9" spans="1:6" ht="20.25" thickTop="1" thickBot="1">
      <c r="A9" s="30"/>
      <c r="B9" s="32" t="s">
        <v>145</v>
      </c>
      <c r="C9" s="29" t="s">
        <v>4</v>
      </c>
      <c r="D9" s="29">
        <v>600</v>
      </c>
      <c r="E9" s="29" t="s">
        <v>19</v>
      </c>
      <c r="F9" s="48">
        <f t="shared" si="0"/>
        <v>0.6</v>
      </c>
    </row>
    <row r="10" spans="1:6" ht="39" thickTop="1" thickBot="1">
      <c r="A10" s="26">
        <v>2</v>
      </c>
      <c r="B10" s="32" t="s">
        <v>146</v>
      </c>
      <c r="C10" s="29"/>
      <c r="D10" s="29"/>
      <c r="E10" s="29"/>
      <c r="F10" s="48" t="str">
        <f t="shared" si="0"/>
        <v/>
      </c>
    </row>
    <row r="11" spans="1:6" ht="20.25" thickTop="1" thickBot="1">
      <c r="A11" s="28"/>
      <c r="B11" s="32" t="s">
        <v>144</v>
      </c>
      <c r="C11" s="29" t="s">
        <v>4</v>
      </c>
      <c r="D11" s="29">
        <v>350</v>
      </c>
      <c r="E11" s="29" t="s">
        <v>19</v>
      </c>
      <c r="F11" s="48">
        <f t="shared" si="0"/>
        <v>0.35</v>
      </c>
    </row>
    <row r="12" spans="1:6" ht="20.25" thickTop="1" thickBot="1">
      <c r="A12" s="28"/>
      <c r="B12" s="32" t="s">
        <v>143</v>
      </c>
      <c r="C12" s="29" t="s">
        <v>4</v>
      </c>
      <c r="D12" s="29">
        <v>400</v>
      </c>
      <c r="E12" s="29" t="s">
        <v>19</v>
      </c>
      <c r="F12" s="48">
        <f t="shared" si="0"/>
        <v>0.4</v>
      </c>
    </row>
    <row r="13" spans="1:6" ht="20.25" thickTop="1" thickBot="1">
      <c r="A13" s="28"/>
      <c r="B13" s="32" t="s">
        <v>141</v>
      </c>
      <c r="C13" s="29" t="s">
        <v>4</v>
      </c>
      <c r="D13" s="29">
        <v>450</v>
      </c>
      <c r="E13" s="29" t="s">
        <v>19</v>
      </c>
      <c r="F13" s="48">
        <f t="shared" si="0"/>
        <v>0.45</v>
      </c>
    </row>
    <row r="14" spans="1:6" ht="20.25" thickTop="1" thickBot="1">
      <c r="A14" s="30"/>
      <c r="B14" s="32" t="s">
        <v>142</v>
      </c>
      <c r="C14" s="29" t="s">
        <v>4</v>
      </c>
      <c r="D14" s="29">
        <v>500</v>
      </c>
      <c r="E14" s="29" t="s">
        <v>19</v>
      </c>
      <c r="F14" s="48">
        <f t="shared" si="0"/>
        <v>0.5</v>
      </c>
    </row>
    <row r="15" spans="1:6" ht="20.25" thickTop="1" thickBot="1">
      <c r="A15" s="29">
        <v>3</v>
      </c>
      <c r="B15" s="32" t="s">
        <v>20</v>
      </c>
      <c r="C15" s="29" t="s">
        <v>21</v>
      </c>
      <c r="D15" s="29">
        <v>125</v>
      </c>
      <c r="E15" s="29">
        <v>1</v>
      </c>
      <c r="F15" s="48">
        <f t="shared" si="0"/>
        <v>1.125</v>
      </c>
    </row>
    <row r="16" spans="1:6" ht="20.25" thickTop="1" thickBot="1">
      <c r="A16" s="29">
        <v>4</v>
      </c>
      <c r="B16" s="32" t="s">
        <v>109</v>
      </c>
      <c r="C16" s="29" t="s">
        <v>22</v>
      </c>
      <c r="D16" s="29">
        <v>100</v>
      </c>
      <c r="E16" s="29">
        <v>1</v>
      </c>
      <c r="F16" s="48">
        <f t="shared" si="0"/>
        <v>1.1000000000000001</v>
      </c>
    </row>
    <row r="17" spans="1:6" ht="20.25" thickTop="1" thickBot="1">
      <c r="A17" s="29">
        <v>5</v>
      </c>
      <c r="B17" s="32" t="s">
        <v>23</v>
      </c>
      <c r="C17" s="29" t="s">
        <v>12</v>
      </c>
      <c r="D17" s="29">
        <v>250</v>
      </c>
      <c r="E17" s="29" t="s">
        <v>19</v>
      </c>
      <c r="F17" s="48">
        <f t="shared" si="0"/>
        <v>0.25</v>
      </c>
    </row>
    <row r="18" spans="1:6" ht="20.25" thickTop="1" thickBot="1">
      <c r="A18" s="29">
        <v>6</v>
      </c>
      <c r="B18" s="32" t="s">
        <v>24</v>
      </c>
      <c r="C18" s="29" t="s">
        <v>12</v>
      </c>
      <c r="D18" s="29">
        <v>250</v>
      </c>
      <c r="E18" s="29" t="s">
        <v>19</v>
      </c>
      <c r="F18" s="48">
        <f t="shared" si="0"/>
        <v>0.25</v>
      </c>
    </row>
    <row r="19" spans="1:6" ht="20.25" thickTop="1" thickBot="1">
      <c r="A19" s="29">
        <v>7</v>
      </c>
      <c r="B19" s="32" t="s">
        <v>25</v>
      </c>
      <c r="C19" s="29" t="s">
        <v>12</v>
      </c>
      <c r="D19" s="29">
        <v>250</v>
      </c>
      <c r="E19" s="29" t="s">
        <v>19</v>
      </c>
      <c r="F19" s="48">
        <f t="shared" si="0"/>
        <v>0.25</v>
      </c>
    </row>
    <row r="20" spans="1:6" ht="20.25" thickTop="1" thickBot="1">
      <c r="A20" s="29">
        <v>8</v>
      </c>
      <c r="B20" s="32" t="s">
        <v>26</v>
      </c>
      <c r="C20" s="29" t="s">
        <v>12</v>
      </c>
      <c r="D20" s="29">
        <v>250</v>
      </c>
      <c r="E20" s="29" t="s">
        <v>19</v>
      </c>
      <c r="F20" s="48">
        <f t="shared" si="0"/>
        <v>0.25</v>
      </c>
    </row>
    <row r="21" spans="1:6" ht="20.25" thickTop="1" thickBot="1">
      <c r="A21" s="29">
        <v>9</v>
      </c>
      <c r="B21" s="32" t="s">
        <v>27</v>
      </c>
      <c r="C21" s="29" t="s">
        <v>12</v>
      </c>
      <c r="D21" s="29">
        <v>250</v>
      </c>
      <c r="E21" s="29" t="s">
        <v>19</v>
      </c>
      <c r="F21" s="48">
        <f t="shared" si="0"/>
        <v>0.25</v>
      </c>
    </row>
    <row r="22" spans="1:6" ht="20.25" thickTop="1" thickBot="1">
      <c r="A22" s="29">
        <v>10</v>
      </c>
      <c r="B22" s="32" t="s">
        <v>28</v>
      </c>
      <c r="C22" s="29" t="s">
        <v>12</v>
      </c>
      <c r="D22" s="29">
        <v>250</v>
      </c>
      <c r="E22" s="29" t="s">
        <v>19</v>
      </c>
      <c r="F22" s="48">
        <f t="shared" si="0"/>
        <v>0.25</v>
      </c>
    </row>
    <row r="23" spans="1:6" ht="20.25" thickTop="1" thickBot="1">
      <c r="A23" s="29">
        <v>11</v>
      </c>
      <c r="B23" s="32" t="s">
        <v>29</v>
      </c>
      <c r="C23" s="29" t="s">
        <v>12</v>
      </c>
      <c r="D23" s="29">
        <v>250</v>
      </c>
      <c r="E23" s="29" t="s">
        <v>19</v>
      </c>
      <c r="F23" s="48">
        <f t="shared" si="0"/>
        <v>0.25</v>
      </c>
    </row>
    <row r="24" spans="1:6" ht="20.25" thickTop="1" thickBot="1">
      <c r="A24" s="29">
        <v>12</v>
      </c>
      <c r="B24" s="32" t="s">
        <v>110</v>
      </c>
      <c r="C24" s="29" t="s">
        <v>12</v>
      </c>
      <c r="D24" s="29">
        <v>300</v>
      </c>
      <c r="E24" s="29" t="s">
        <v>19</v>
      </c>
      <c r="F24" s="48">
        <f t="shared" si="0"/>
        <v>0.3</v>
      </c>
    </row>
    <row r="25" spans="1:6" ht="20.25" thickTop="1" thickBot="1">
      <c r="A25" s="29">
        <v>13</v>
      </c>
      <c r="B25" s="32" t="s">
        <v>173</v>
      </c>
      <c r="C25" s="29" t="s">
        <v>12</v>
      </c>
      <c r="D25" s="29">
        <v>250</v>
      </c>
      <c r="E25" s="29" t="s">
        <v>19</v>
      </c>
      <c r="F25" s="48">
        <f t="shared" si="0"/>
        <v>0.25</v>
      </c>
    </row>
    <row r="26" spans="1:6" ht="20.25" thickTop="1" thickBot="1">
      <c r="A26" s="29">
        <v>14</v>
      </c>
      <c r="B26" s="32" t="s">
        <v>111</v>
      </c>
      <c r="C26" s="29" t="s">
        <v>12</v>
      </c>
      <c r="D26" s="29">
        <v>800</v>
      </c>
      <c r="E26" s="29" t="s">
        <v>19</v>
      </c>
      <c r="F26" s="48">
        <f t="shared" si="0"/>
        <v>0.8</v>
      </c>
    </row>
    <row r="27" spans="1:6" ht="20.25" thickTop="1" thickBot="1">
      <c r="A27" s="29">
        <v>15</v>
      </c>
      <c r="B27" s="32" t="s">
        <v>30</v>
      </c>
      <c r="C27" s="29" t="s">
        <v>11</v>
      </c>
      <c r="D27" s="29" t="s">
        <v>19</v>
      </c>
      <c r="E27" s="29">
        <v>1</v>
      </c>
      <c r="F27" s="48">
        <f t="shared" si="0"/>
        <v>1</v>
      </c>
    </row>
    <row r="28" spans="1:6" ht="20.25" thickTop="1" thickBot="1">
      <c r="A28" s="29">
        <v>16</v>
      </c>
      <c r="B28" s="32" t="s">
        <v>31</v>
      </c>
      <c r="C28" s="29" t="s">
        <v>11</v>
      </c>
      <c r="D28" s="29">
        <v>900</v>
      </c>
      <c r="E28" s="29" t="s">
        <v>19</v>
      </c>
      <c r="F28" s="48">
        <f t="shared" si="0"/>
        <v>0.9</v>
      </c>
    </row>
    <row r="29" spans="1:6" ht="20.25" thickTop="1" thickBot="1">
      <c r="A29" s="29">
        <v>17</v>
      </c>
      <c r="B29" s="32" t="s">
        <v>32</v>
      </c>
      <c r="C29" s="29" t="s">
        <v>33</v>
      </c>
      <c r="D29" s="29">
        <v>400</v>
      </c>
      <c r="E29" s="29" t="s">
        <v>19</v>
      </c>
      <c r="F29" s="48">
        <f t="shared" si="0"/>
        <v>0.4</v>
      </c>
    </row>
    <row r="30" spans="1:6" ht="20.25" thickTop="1" thickBot="1">
      <c r="A30" s="29">
        <v>18</v>
      </c>
      <c r="B30" s="32" t="s">
        <v>34</v>
      </c>
      <c r="C30" s="29" t="s">
        <v>33</v>
      </c>
      <c r="D30" s="29">
        <v>300</v>
      </c>
      <c r="E30" s="29" t="s">
        <v>19</v>
      </c>
      <c r="F30" s="48">
        <f t="shared" si="0"/>
        <v>0.3</v>
      </c>
    </row>
    <row r="31" spans="1:6" ht="20.25" thickTop="1" thickBot="1">
      <c r="A31" s="29">
        <v>19</v>
      </c>
      <c r="B31" s="32" t="s">
        <v>112</v>
      </c>
      <c r="C31" s="29" t="s">
        <v>4</v>
      </c>
      <c r="D31" s="29">
        <v>700</v>
      </c>
      <c r="E31" s="29" t="s">
        <v>19</v>
      </c>
      <c r="F31" s="48">
        <f t="shared" si="0"/>
        <v>0.7</v>
      </c>
    </row>
    <row r="32" spans="1:6" ht="39" thickTop="1" thickBot="1">
      <c r="A32" s="29">
        <v>20</v>
      </c>
      <c r="B32" s="32" t="s">
        <v>120</v>
      </c>
      <c r="C32" s="29" t="s">
        <v>11</v>
      </c>
      <c r="D32" s="29">
        <v>300</v>
      </c>
      <c r="E32" s="29">
        <v>1</v>
      </c>
      <c r="F32" s="48">
        <f t="shared" si="0"/>
        <v>1.3</v>
      </c>
    </row>
    <row r="33" spans="1:6" ht="20.25" thickTop="1" thickBot="1">
      <c r="A33" s="26">
        <v>21</v>
      </c>
      <c r="B33" s="32" t="s">
        <v>169</v>
      </c>
      <c r="C33" s="29"/>
      <c r="D33" s="29"/>
      <c r="E33" s="29"/>
      <c r="F33" s="48" t="str">
        <f t="shared" si="0"/>
        <v/>
      </c>
    </row>
    <row r="34" spans="1:6" ht="20.25" thickTop="1" thickBot="1">
      <c r="A34" s="28"/>
      <c r="B34" s="32" t="s">
        <v>168</v>
      </c>
      <c r="C34" s="29" t="s">
        <v>12</v>
      </c>
      <c r="D34" s="29">
        <v>100</v>
      </c>
      <c r="E34" s="29">
        <v>1</v>
      </c>
      <c r="F34" s="48">
        <f t="shared" si="0"/>
        <v>1.1000000000000001</v>
      </c>
    </row>
    <row r="35" spans="1:6" ht="20.25" thickTop="1" thickBot="1">
      <c r="A35" s="30"/>
      <c r="B35" s="32" t="s">
        <v>126</v>
      </c>
      <c r="C35" s="29" t="s">
        <v>12</v>
      </c>
      <c r="D35" s="29">
        <v>250</v>
      </c>
      <c r="E35" s="29">
        <v>1</v>
      </c>
      <c r="F35" s="48">
        <f t="shared" si="0"/>
        <v>1.25</v>
      </c>
    </row>
    <row r="36" spans="1:6" ht="39" thickTop="1" thickBot="1">
      <c r="A36" s="29">
        <v>22</v>
      </c>
      <c r="B36" s="32" t="s">
        <v>174</v>
      </c>
      <c r="C36" s="29" t="s">
        <v>35</v>
      </c>
      <c r="D36" s="29">
        <v>900</v>
      </c>
      <c r="E36" s="29">
        <v>1</v>
      </c>
      <c r="F36" s="48">
        <f t="shared" si="0"/>
        <v>1.9</v>
      </c>
    </row>
    <row r="37" spans="1:6" ht="20.25" thickTop="1" thickBot="1">
      <c r="A37" s="29">
        <v>23</v>
      </c>
      <c r="B37" s="32" t="s">
        <v>36</v>
      </c>
      <c r="C37" s="29" t="s">
        <v>4</v>
      </c>
      <c r="D37" s="29">
        <v>400</v>
      </c>
      <c r="E37" s="29">
        <v>1</v>
      </c>
      <c r="F37" s="48">
        <f t="shared" si="0"/>
        <v>1.4</v>
      </c>
    </row>
    <row r="38" spans="1:6" ht="20.25" thickTop="1" thickBot="1">
      <c r="A38" s="29">
        <v>24</v>
      </c>
      <c r="B38" s="32" t="s">
        <v>113</v>
      </c>
      <c r="C38" s="29" t="s">
        <v>12</v>
      </c>
      <c r="D38" s="29">
        <v>180</v>
      </c>
      <c r="E38" s="29" t="s">
        <v>19</v>
      </c>
      <c r="F38" s="48">
        <f t="shared" si="0"/>
        <v>0.18</v>
      </c>
    </row>
    <row r="39" spans="1:6" ht="20.25" thickTop="1" thickBot="1">
      <c r="A39" s="29">
        <v>25</v>
      </c>
      <c r="B39" s="32" t="s">
        <v>37</v>
      </c>
      <c r="C39" s="29" t="s">
        <v>11</v>
      </c>
      <c r="D39" s="29">
        <v>650</v>
      </c>
      <c r="E39" s="29" t="s">
        <v>19</v>
      </c>
      <c r="F39" s="48">
        <f t="shared" si="0"/>
        <v>0.65</v>
      </c>
    </row>
    <row r="40" spans="1:6" ht="189" thickTop="1" thickBot="1">
      <c r="A40" s="31">
        <v>26</v>
      </c>
      <c r="B40" s="32" t="s">
        <v>175</v>
      </c>
      <c r="C40" s="29" t="s">
        <v>11</v>
      </c>
      <c r="D40" s="31">
        <v>500</v>
      </c>
      <c r="E40" s="31">
        <v>1</v>
      </c>
      <c r="F40" s="48">
        <f t="shared" si="0"/>
        <v>1.5</v>
      </c>
    </row>
    <row r="41" spans="1:6" ht="39" thickTop="1" thickBot="1">
      <c r="A41" s="29">
        <v>27</v>
      </c>
      <c r="B41" s="32" t="s">
        <v>38</v>
      </c>
      <c r="C41" s="29" t="s">
        <v>11</v>
      </c>
      <c r="D41" s="29">
        <v>250</v>
      </c>
      <c r="E41" s="29">
        <v>2</v>
      </c>
      <c r="F41" s="48">
        <f t="shared" si="0"/>
        <v>2.25</v>
      </c>
    </row>
    <row r="42" spans="1:6" ht="226.5" thickTop="1" thickBot="1">
      <c r="A42" s="31">
        <v>28</v>
      </c>
      <c r="B42" s="35" t="s">
        <v>176</v>
      </c>
      <c r="C42" s="31" t="s">
        <v>4</v>
      </c>
      <c r="D42" s="31" t="s">
        <v>19</v>
      </c>
      <c r="E42" s="31">
        <v>10</v>
      </c>
      <c r="F42" s="48">
        <f t="shared" si="0"/>
        <v>10</v>
      </c>
    </row>
    <row r="43" spans="1:6" ht="20.25" thickTop="1" thickBot="1">
      <c r="A43" s="26">
        <v>29</v>
      </c>
      <c r="B43" s="32" t="s">
        <v>171</v>
      </c>
      <c r="C43" s="29"/>
      <c r="D43" s="29"/>
      <c r="E43" s="29"/>
      <c r="F43" s="48" t="str">
        <f t="shared" si="0"/>
        <v/>
      </c>
    </row>
    <row r="44" spans="1:6" ht="20.25" thickTop="1" thickBot="1">
      <c r="A44" s="28"/>
      <c r="B44" s="32" t="s">
        <v>39</v>
      </c>
      <c r="C44" s="29" t="s">
        <v>4</v>
      </c>
      <c r="D44" s="29">
        <v>500</v>
      </c>
      <c r="E44" s="29">
        <v>1</v>
      </c>
      <c r="F44" s="48">
        <f t="shared" si="0"/>
        <v>1.5</v>
      </c>
    </row>
    <row r="45" spans="1:6" ht="20.25" thickTop="1" thickBot="1">
      <c r="A45" s="30"/>
      <c r="B45" s="32" t="s">
        <v>40</v>
      </c>
      <c r="C45" s="29" t="s">
        <v>4</v>
      </c>
      <c r="D45" s="29" t="s">
        <v>19</v>
      </c>
      <c r="E45" s="29">
        <v>2</v>
      </c>
      <c r="F45" s="48">
        <f t="shared" si="0"/>
        <v>2</v>
      </c>
    </row>
    <row r="46" spans="1:6" ht="20.25" thickTop="1" thickBot="1">
      <c r="A46" s="29">
        <v>30</v>
      </c>
      <c r="B46" s="32" t="s">
        <v>41</v>
      </c>
      <c r="C46" s="29" t="s">
        <v>4</v>
      </c>
      <c r="D46" s="29">
        <v>950</v>
      </c>
      <c r="E46" s="29" t="s">
        <v>19</v>
      </c>
      <c r="F46" s="48">
        <f t="shared" si="0"/>
        <v>0.95</v>
      </c>
    </row>
    <row r="47" spans="1:6" ht="57.75" thickTop="1" thickBot="1">
      <c r="A47" s="26">
        <v>31</v>
      </c>
      <c r="B47" s="32" t="s">
        <v>170</v>
      </c>
      <c r="C47" s="29"/>
      <c r="D47" s="29"/>
      <c r="E47" s="29"/>
      <c r="F47" s="48" t="str">
        <f t="shared" si="0"/>
        <v/>
      </c>
    </row>
    <row r="48" spans="1:6" ht="20.25" thickTop="1" thickBot="1">
      <c r="A48" s="28"/>
      <c r="B48" s="32" t="s">
        <v>162</v>
      </c>
      <c r="C48" s="29" t="s">
        <v>11</v>
      </c>
      <c r="D48" s="29">
        <v>750</v>
      </c>
      <c r="E48" s="29">
        <v>0</v>
      </c>
      <c r="F48" s="48">
        <f t="shared" si="0"/>
        <v>0.75</v>
      </c>
    </row>
    <row r="49" spans="1:6" ht="20.25" thickTop="1" thickBot="1">
      <c r="A49" s="28"/>
      <c r="B49" s="32" t="s">
        <v>163</v>
      </c>
      <c r="C49" s="29" t="s">
        <v>11</v>
      </c>
      <c r="D49" s="29" t="s">
        <v>19</v>
      </c>
      <c r="E49" s="29">
        <v>1</v>
      </c>
      <c r="F49" s="48">
        <f t="shared" si="0"/>
        <v>1</v>
      </c>
    </row>
    <row r="50" spans="1:6" ht="20.25" thickTop="1" thickBot="1">
      <c r="A50" s="28"/>
      <c r="B50" s="32" t="s">
        <v>164</v>
      </c>
      <c r="C50" s="29" t="s">
        <v>11</v>
      </c>
      <c r="D50" s="29">
        <v>100</v>
      </c>
      <c r="E50" s="29">
        <v>1</v>
      </c>
      <c r="F50" s="48">
        <f t="shared" si="0"/>
        <v>1.1000000000000001</v>
      </c>
    </row>
    <row r="51" spans="1:6" ht="20.25" thickTop="1" thickBot="1">
      <c r="A51" s="28"/>
      <c r="B51" s="32" t="s">
        <v>147</v>
      </c>
      <c r="C51" s="29" t="s">
        <v>11</v>
      </c>
      <c r="D51" s="29">
        <v>400</v>
      </c>
      <c r="E51" s="29">
        <v>1</v>
      </c>
      <c r="F51" s="48">
        <f t="shared" si="0"/>
        <v>1.4</v>
      </c>
    </row>
    <row r="52" spans="1:6" ht="20.25" thickTop="1" thickBot="1">
      <c r="A52" s="28"/>
      <c r="B52" s="32" t="s">
        <v>148</v>
      </c>
      <c r="C52" s="29" t="s">
        <v>11</v>
      </c>
      <c r="D52" s="29">
        <v>500</v>
      </c>
      <c r="E52" s="29">
        <v>1</v>
      </c>
      <c r="F52" s="48">
        <f t="shared" si="0"/>
        <v>1.5</v>
      </c>
    </row>
    <row r="53" spans="1:6" ht="20.25" thickTop="1" thickBot="1">
      <c r="A53" s="30"/>
      <c r="B53" s="32" t="s">
        <v>149</v>
      </c>
      <c r="C53" s="29" t="s">
        <v>11</v>
      </c>
      <c r="D53" s="29" t="s">
        <v>19</v>
      </c>
      <c r="E53" s="29">
        <v>2</v>
      </c>
      <c r="F53" s="48">
        <f t="shared" si="0"/>
        <v>2</v>
      </c>
    </row>
    <row r="54" spans="1:6" ht="39" thickTop="1" thickBot="1">
      <c r="A54" s="29">
        <v>32</v>
      </c>
      <c r="B54" s="32" t="s">
        <v>177</v>
      </c>
      <c r="C54" s="29" t="s">
        <v>12</v>
      </c>
      <c r="D54" s="29">
        <v>500</v>
      </c>
      <c r="E54" s="29" t="s">
        <v>19</v>
      </c>
      <c r="F54" s="48">
        <f t="shared" si="0"/>
        <v>0.5</v>
      </c>
    </row>
    <row r="55" spans="1:6" ht="20.25" thickTop="1" thickBot="1">
      <c r="A55" s="29">
        <v>33</v>
      </c>
      <c r="B55" s="32" t="s">
        <v>178</v>
      </c>
      <c r="C55" s="29" t="s">
        <v>12</v>
      </c>
      <c r="D55" s="29">
        <v>500</v>
      </c>
      <c r="E55" s="29">
        <v>3</v>
      </c>
      <c r="F55" s="48">
        <f t="shared" si="0"/>
        <v>3.5</v>
      </c>
    </row>
    <row r="56" spans="1:6" ht="20.25" thickTop="1" thickBot="1">
      <c r="A56" s="29">
        <v>34</v>
      </c>
      <c r="B56" s="32" t="s">
        <v>179</v>
      </c>
      <c r="C56" s="29" t="s">
        <v>12</v>
      </c>
      <c r="D56" s="29">
        <v>600</v>
      </c>
      <c r="E56" s="29">
        <v>4</v>
      </c>
      <c r="F56" s="48">
        <f t="shared" si="0"/>
        <v>4.5999999999999996</v>
      </c>
    </row>
    <row r="57" spans="1:6" ht="20.25" thickTop="1" thickBot="1">
      <c r="A57" s="29">
        <v>35</v>
      </c>
      <c r="B57" s="32" t="s">
        <v>42</v>
      </c>
      <c r="C57" s="29" t="s">
        <v>43</v>
      </c>
      <c r="D57" s="29">
        <v>100</v>
      </c>
      <c r="E57" s="29">
        <v>1</v>
      </c>
      <c r="F57" s="48">
        <f t="shared" si="0"/>
        <v>1.1000000000000001</v>
      </c>
    </row>
    <row r="58" spans="1:6" ht="20.25" thickTop="1" thickBot="1">
      <c r="A58" s="29">
        <v>36</v>
      </c>
      <c r="B58" s="32" t="s">
        <v>44</v>
      </c>
      <c r="C58" s="29" t="s">
        <v>43</v>
      </c>
      <c r="D58" s="29" t="s">
        <v>19</v>
      </c>
      <c r="E58" s="29">
        <v>3</v>
      </c>
      <c r="F58" s="48">
        <f t="shared" si="0"/>
        <v>3</v>
      </c>
    </row>
    <row r="59" spans="1:6" ht="20.25" thickTop="1" thickBot="1">
      <c r="A59" s="29">
        <v>37</v>
      </c>
      <c r="B59" s="32" t="s">
        <v>180</v>
      </c>
      <c r="C59" s="29" t="s">
        <v>45</v>
      </c>
      <c r="D59" s="29">
        <v>250</v>
      </c>
      <c r="E59" s="29" t="s">
        <v>19</v>
      </c>
      <c r="F59" s="48">
        <f t="shared" si="0"/>
        <v>0.25</v>
      </c>
    </row>
    <row r="60" spans="1:6" ht="39" thickTop="1" thickBot="1">
      <c r="A60" s="29">
        <v>38</v>
      </c>
      <c r="B60" s="32" t="s">
        <v>46</v>
      </c>
      <c r="C60" s="29" t="s">
        <v>4</v>
      </c>
      <c r="D60" s="29">
        <v>400</v>
      </c>
      <c r="E60" s="29" t="s">
        <v>19</v>
      </c>
      <c r="F60" s="48">
        <f t="shared" si="0"/>
        <v>0.4</v>
      </c>
    </row>
    <row r="61" spans="1:6" ht="39" thickTop="1" thickBot="1">
      <c r="A61" s="29">
        <v>39</v>
      </c>
      <c r="B61" s="32" t="s">
        <v>181</v>
      </c>
      <c r="C61" s="29" t="s">
        <v>11</v>
      </c>
      <c r="D61" s="29">
        <v>700</v>
      </c>
      <c r="E61" s="29" t="s">
        <v>19</v>
      </c>
      <c r="F61" s="48">
        <f t="shared" si="0"/>
        <v>0.7</v>
      </c>
    </row>
    <row r="62" spans="1:6" ht="20.25" thickTop="1" thickBot="1">
      <c r="A62" s="29">
        <v>40</v>
      </c>
      <c r="B62" s="32" t="s">
        <v>182</v>
      </c>
      <c r="C62" s="29" t="s">
        <v>12</v>
      </c>
      <c r="D62" s="29">
        <v>150</v>
      </c>
      <c r="E62" s="29">
        <v>1</v>
      </c>
      <c r="F62" s="48">
        <f t="shared" si="0"/>
        <v>1.1499999999999999</v>
      </c>
    </row>
    <row r="63" spans="1:6" ht="20.25" thickTop="1" thickBot="1">
      <c r="A63" s="29">
        <v>41</v>
      </c>
      <c r="B63" s="32" t="s">
        <v>183</v>
      </c>
      <c r="C63" s="29" t="s">
        <v>12</v>
      </c>
      <c r="D63" s="29" t="s">
        <v>19</v>
      </c>
      <c r="E63" s="29">
        <v>10</v>
      </c>
      <c r="F63" s="48">
        <f t="shared" si="0"/>
        <v>10</v>
      </c>
    </row>
    <row r="64" spans="1:6" ht="20.25" thickTop="1" thickBot="1">
      <c r="A64" s="29">
        <v>42</v>
      </c>
      <c r="B64" s="32" t="s">
        <v>47</v>
      </c>
      <c r="C64" s="29" t="s">
        <v>11</v>
      </c>
      <c r="D64" s="29">
        <v>850</v>
      </c>
      <c r="E64" s="29" t="s">
        <v>19</v>
      </c>
      <c r="F64" s="48">
        <f t="shared" si="0"/>
        <v>0.85</v>
      </c>
    </row>
    <row r="65" spans="1:6" ht="39" thickTop="1" thickBot="1">
      <c r="A65" s="26">
        <v>43</v>
      </c>
      <c r="B65" s="32" t="s">
        <v>184</v>
      </c>
      <c r="C65" s="29"/>
      <c r="D65" s="29"/>
      <c r="E65" s="29"/>
      <c r="F65" s="48" t="str">
        <f t="shared" si="0"/>
        <v/>
      </c>
    </row>
    <row r="66" spans="1:6" ht="20.25" thickTop="1" thickBot="1">
      <c r="A66" s="28"/>
      <c r="B66" s="32" t="s">
        <v>121</v>
      </c>
      <c r="C66" s="29" t="s">
        <v>12</v>
      </c>
      <c r="D66" s="29" t="s">
        <v>19</v>
      </c>
      <c r="E66" s="29">
        <v>1</v>
      </c>
      <c r="F66" s="48">
        <f t="shared" si="0"/>
        <v>1</v>
      </c>
    </row>
    <row r="67" spans="1:6" ht="20.25" thickTop="1" thickBot="1">
      <c r="A67" s="28"/>
      <c r="B67" s="32" t="s">
        <v>122</v>
      </c>
      <c r="C67" s="29" t="s">
        <v>12</v>
      </c>
      <c r="D67" s="29" t="s">
        <v>19</v>
      </c>
      <c r="E67" s="29">
        <v>5</v>
      </c>
      <c r="F67" s="48">
        <f t="shared" si="0"/>
        <v>5</v>
      </c>
    </row>
    <row r="68" spans="1:6" ht="20.25" thickTop="1" thickBot="1">
      <c r="A68" s="30"/>
      <c r="B68" s="32" t="s">
        <v>185</v>
      </c>
      <c r="C68" s="29" t="s">
        <v>12</v>
      </c>
      <c r="D68" s="29" t="s">
        <v>19</v>
      </c>
      <c r="E68" s="29">
        <v>10</v>
      </c>
      <c r="F68" s="48">
        <f t="shared" si="0"/>
        <v>10</v>
      </c>
    </row>
    <row r="69" spans="1:6" ht="20.25" thickTop="1" thickBot="1">
      <c r="A69" s="29">
        <v>44</v>
      </c>
      <c r="B69" s="32" t="s">
        <v>102</v>
      </c>
      <c r="C69" s="29" t="s">
        <v>12</v>
      </c>
      <c r="D69" s="29" t="s">
        <v>19</v>
      </c>
      <c r="E69" s="29">
        <v>1</v>
      </c>
      <c r="F69" s="48">
        <f t="shared" si="0"/>
        <v>1</v>
      </c>
    </row>
    <row r="70" spans="1:6" ht="20.25" thickTop="1" thickBot="1">
      <c r="A70" s="29">
        <v>45</v>
      </c>
      <c r="B70" s="32" t="s">
        <v>48</v>
      </c>
      <c r="C70" s="29" t="s">
        <v>12</v>
      </c>
      <c r="D70" s="29" t="s">
        <v>19</v>
      </c>
      <c r="E70" s="29">
        <v>1</v>
      </c>
      <c r="F70" s="48">
        <f t="shared" ref="F70:F133" si="1">IF(D70="","",(1000*SUM(E70)+SUM(D70))/1000)</f>
        <v>1</v>
      </c>
    </row>
    <row r="71" spans="1:6" ht="20.25" thickTop="1" thickBot="1">
      <c r="A71" s="29">
        <v>46</v>
      </c>
      <c r="B71" s="32" t="s">
        <v>49</v>
      </c>
      <c r="C71" s="29" t="s">
        <v>12</v>
      </c>
      <c r="D71" s="29">
        <v>250</v>
      </c>
      <c r="E71" s="29">
        <v>1</v>
      </c>
      <c r="F71" s="48">
        <f t="shared" si="1"/>
        <v>1.25</v>
      </c>
    </row>
    <row r="72" spans="1:6" ht="20.25" thickTop="1" thickBot="1">
      <c r="A72" s="29">
        <v>47</v>
      </c>
      <c r="B72" s="32" t="s">
        <v>50</v>
      </c>
      <c r="C72" s="29" t="s">
        <v>12</v>
      </c>
      <c r="D72" s="29" t="s">
        <v>19</v>
      </c>
      <c r="E72" s="29">
        <v>2</v>
      </c>
      <c r="F72" s="48">
        <f t="shared" si="1"/>
        <v>2</v>
      </c>
    </row>
    <row r="73" spans="1:6" ht="20.25" thickTop="1" thickBot="1">
      <c r="A73" s="29">
        <v>48</v>
      </c>
      <c r="B73" s="32" t="s">
        <v>51</v>
      </c>
      <c r="C73" s="29" t="s">
        <v>12</v>
      </c>
      <c r="D73" s="29" t="s">
        <v>19</v>
      </c>
      <c r="E73" s="29">
        <v>1</v>
      </c>
      <c r="F73" s="48">
        <f t="shared" si="1"/>
        <v>1</v>
      </c>
    </row>
    <row r="74" spans="1:6" ht="20.25" thickTop="1" thickBot="1">
      <c r="A74" s="29">
        <v>49</v>
      </c>
      <c r="B74" s="32" t="s">
        <v>52</v>
      </c>
      <c r="C74" s="29" t="s">
        <v>12</v>
      </c>
      <c r="D74" s="29">
        <v>750</v>
      </c>
      <c r="E74" s="29">
        <v>2</v>
      </c>
      <c r="F74" s="48">
        <f t="shared" si="1"/>
        <v>2.75</v>
      </c>
    </row>
    <row r="75" spans="1:6" ht="20.25" thickTop="1" thickBot="1">
      <c r="A75" s="29">
        <v>50</v>
      </c>
      <c r="B75" s="32" t="s">
        <v>53</v>
      </c>
      <c r="C75" s="29" t="s">
        <v>12</v>
      </c>
      <c r="D75" s="29">
        <v>500</v>
      </c>
      <c r="E75" s="29">
        <v>2</v>
      </c>
      <c r="F75" s="48">
        <f t="shared" si="1"/>
        <v>2.5</v>
      </c>
    </row>
    <row r="76" spans="1:6" ht="20.25" thickTop="1" thickBot="1">
      <c r="A76" s="29">
        <v>51</v>
      </c>
      <c r="B76" s="32" t="s">
        <v>54</v>
      </c>
      <c r="C76" s="29" t="s">
        <v>12</v>
      </c>
      <c r="D76" s="29">
        <v>500</v>
      </c>
      <c r="E76" s="29">
        <v>2</v>
      </c>
      <c r="F76" s="48">
        <f t="shared" si="1"/>
        <v>2.5</v>
      </c>
    </row>
    <row r="77" spans="1:6" ht="20.25" thickTop="1" thickBot="1">
      <c r="A77" s="29">
        <v>52</v>
      </c>
      <c r="B77" s="32" t="s">
        <v>55</v>
      </c>
      <c r="C77" s="29" t="s">
        <v>12</v>
      </c>
      <c r="D77" s="29">
        <v>600</v>
      </c>
      <c r="E77" s="29">
        <v>3</v>
      </c>
      <c r="F77" s="48">
        <f t="shared" si="1"/>
        <v>3.6</v>
      </c>
    </row>
    <row r="78" spans="1:6" ht="20.25" thickTop="1" thickBot="1">
      <c r="A78" s="29">
        <v>53</v>
      </c>
      <c r="B78" s="32" t="s">
        <v>56</v>
      </c>
      <c r="C78" s="29" t="s">
        <v>12</v>
      </c>
      <c r="D78" s="29" t="s">
        <v>19</v>
      </c>
      <c r="E78" s="29">
        <v>4</v>
      </c>
      <c r="F78" s="48">
        <f t="shared" si="1"/>
        <v>4</v>
      </c>
    </row>
    <row r="79" spans="1:6" ht="20.25" thickTop="1" thickBot="1">
      <c r="A79" s="29">
        <v>54</v>
      </c>
      <c r="B79" s="32" t="s">
        <v>57</v>
      </c>
      <c r="C79" s="29" t="s">
        <v>12</v>
      </c>
      <c r="D79" s="29">
        <v>800</v>
      </c>
      <c r="E79" s="29" t="s">
        <v>19</v>
      </c>
      <c r="F79" s="48">
        <f t="shared" si="1"/>
        <v>0.8</v>
      </c>
    </row>
    <row r="80" spans="1:6" ht="20.25" thickTop="1" thickBot="1">
      <c r="A80" s="29">
        <v>55</v>
      </c>
      <c r="B80" s="32" t="s">
        <v>58</v>
      </c>
      <c r="C80" s="29" t="s">
        <v>12</v>
      </c>
      <c r="D80" s="29" t="s">
        <v>19</v>
      </c>
      <c r="E80" s="29">
        <v>1</v>
      </c>
      <c r="F80" s="48">
        <f t="shared" si="1"/>
        <v>1</v>
      </c>
    </row>
    <row r="81" spans="1:6" ht="20.25" thickTop="1" thickBot="1">
      <c r="A81" s="29">
        <v>56</v>
      </c>
      <c r="B81" s="32" t="s">
        <v>59</v>
      </c>
      <c r="C81" s="29" t="s">
        <v>12</v>
      </c>
      <c r="D81" s="29">
        <v>500</v>
      </c>
      <c r="E81" s="29">
        <v>3</v>
      </c>
      <c r="F81" s="48">
        <f t="shared" si="1"/>
        <v>3.5</v>
      </c>
    </row>
    <row r="82" spans="1:6" ht="20.25" thickTop="1" thickBot="1">
      <c r="A82" s="29">
        <v>57</v>
      </c>
      <c r="B82" s="32" t="s">
        <v>60</v>
      </c>
      <c r="C82" s="29" t="s">
        <v>12</v>
      </c>
      <c r="D82" s="29">
        <v>700</v>
      </c>
      <c r="E82" s="29">
        <v>4</v>
      </c>
      <c r="F82" s="48">
        <f t="shared" si="1"/>
        <v>4.7</v>
      </c>
    </row>
    <row r="83" spans="1:6" ht="20.25" thickTop="1" thickBot="1">
      <c r="A83" s="29">
        <v>58</v>
      </c>
      <c r="B83" s="32" t="s">
        <v>61</v>
      </c>
      <c r="C83" s="29" t="s">
        <v>12</v>
      </c>
      <c r="D83" s="29" t="s">
        <v>19</v>
      </c>
      <c r="E83" s="29">
        <v>3</v>
      </c>
      <c r="F83" s="48">
        <f t="shared" si="1"/>
        <v>3</v>
      </c>
    </row>
    <row r="84" spans="1:6" ht="20.25" thickTop="1" thickBot="1">
      <c r="A84" s="29">
        <v>59</v>
      </c>
      <c r="B84" s="32" t="s">
        <v>62</v>
      </c>
      <c r="C84" s="29" t="s">
        <v>12</v>
      </c>
      <c r="D84" s="29" t="s">
        <v>19</v>
      </c>
      <c r="E84" s="29">
        <v>5</v>
      </c>
      <c r="F84" s="48">
        <f t="shared" si="1"/>
        <v>5</v>
      </c>
    </row>
    <row r="85" spans="1:6" ht="20.25" thickTop="1" thickBot="1">
      <c r="A85" s="29">
        <v>60</v>
      </c>
      <c r="B85" s="32" t="s">
        <v>63</v>
      </c>
      <c r="C85" s="29" t="s">
        <v>12</v>
      </c>
      <c r="D85" s="29">
        <v>500</v>
      </c>
      <c r="E85" s="29">
        <v>6</v>
      </c>
      <c r="F85" s="48">
        <f t="shared" si="1"/>
        <v>6.5</v>
      </c>
    </row>
    <row r="86" spans="1:6" ht="20.25" thickTop="1" thickBot="1">
      <c r="A86" s="29">
        <v>61</v>
      </c>
      <c r="B86" s="32" t="s">
        <v>64</v>
      </c>
      <c r="C86" s="29" t="s">
        <v>12</v>
      </c>
      <c r="D86" s="29" t="s">
        <v>19</v>
      </c>
      <c r="E86" s="29">
        <v>4</v>
      </c>
      <c r="F86" s="48">
        <f t="shared" si="1"/>
        <v>4</v>
      </c>
    </row>
    <row r="87" spans="1:6" ht="20.25" thickTop="1" thickBot="1">
      <c r="A87" s="29">
        <v>62</v>
      </c>
      <c r="B87" s="32" t="s">
        <v>65</v>
      </c>
      <c r="C87" s="29" t="s">
        <v>12</v>
      </c>
      <c r="D87" s="29">
        <v>500</v>
      </c>
      <c r="E87" s="29">
        <v>3</v>
      </c>
      <c r="F87" s="48">
        <f t="shared" si="1"/>
        <v>3.5</v>
      </c>
    </row>
    <row r="88" spans="1:6" ht="39" thickTop="1" thickBot="1">
      <c r="A88" s="29">
        <v>63</v>
      </c>
      <c r="B88" s="32" t="s">
        <v>186</v>
      </c>
      <c r="C88" s="29" t="s">
        <v>11</v>
      </c>
      <c r="D88" s="29">
        <v>100</v>
      </c>
      <c r="E88" s="29">
        <v>1</v>
      </c>
      <c r="F88" s="48">
        <f t="shared" si="1"/>
        <v>1.1000000000000001</v>
      </c>
    </row>
    <row r="89" spans="1:6" ht="20.25" thickTop="1" thickBot="1">
      <c r="A89" s="29">
        <v>64</v>
      </c>
      <c r="B89" s="32" t="s">
        <v>187</v>
      </c>
      <c r="C89" s="29" t="s">
        <v>12</v>
      </c>
      <c r="D89" s="29">
        <v>500</v>
      </c>
      <c r="E89" s="29">
        <v>4</v>
      </c>
      <c r="F89" s="48">
        <f t="shared" si="1"/>
        <v>4.5</v>
      </c>
    </row>
    <row r="90" spans="1:6" ht="20.25" thickTop="1" thickBot="1">
      <c r="A90" s="29">
        <v>65</v>
      </c>
      <c r="B90" s="32" t="s">
        <v>188</v>
      </c>
      <c r="C90" s="29" t="s">
        <v>12</v>
      </c>
      <c r="D90" s="29" t="s">
        <v>19</v>
      </c>
      <c r="E90" s="29">
        <v>15</v>
      </c>
      <c r="F90" s="48">
        <f t="shared" si="1"/>
        <v>15</v>
      </c>
    </row>
    <row r="91" spans="1:6" ht="20.25" thickTop="1" thickBot="1">
      <c r="A91" s="29">
        <v>66</v>
      </c>
      <c r="B91" s="32" t="s">
        <v>66</v>
      </c>
      <c r="C91" s="29" t="s">
        <v>21</v>
      </c>
      <c r="D91" s="29">
        <v>300</v>
      </c>
      <c r="E91" s="29">
        <v>2</v>
      </c>
      <c r="F91" s="48">
        <f t="shared" si="1"/>
        <v>2.2999999999999998</v>
      </c>
    </row>
    <row r="92" spans="1:6" ht="39" thickTop="1" thickBot="1">
      <c r="A92" s="26">
        <v>67</v>
      </c>
      <c r="B92" s="32" t="s">
        <v>189</v>
      </c>
      <c r="C92" s="29"/>
      <c r="D92" s="29"/>
      <c r="E92" s="29"/>
      <c r="F92" s="48" t="str">
        <f t="shared" si="1"/>
        <v/>
      </c>
    </row>
    <row r="93" spans="1:6" ht="20.25" thickTop="1" thickBot="1">
      <c r="A93" s="28"/>
      <c r="B93" s="32" t="s">
        <v>150</v>
      </c>
      <c r="C93" s="29" t="s">
        <v>12</v>
      </c>
      <c r="D93" s="29" t="s">
        <v>19</v>
      </c>
      <c r="E93" s="29">
        <v>11</v>
      </c>
      <c r="F93" s="48">
        <f t="shared" si="1"/>
        <v>11</v>
      </c>
    </row>
    <row r="94" spans="1:6" ht="20.25" thickTop="1" thickBot="1">
      <c r="A94" s="28"/>
      <c r="B94" s="32" t="s">
        <v>151</v>
      </c>
      <c r="C94" s="29" t="s">
        <v>12</v>
      </c>
      <c r="D94" s="29" t="s">
        <v>19</v>
      </c>
      <c r="E94" s="29">
        <v>22</v>
      </c>
      <c r="F94" s="48">
        <f t="shared" si="1"/>
        <v>22</v>
      </c>
    </row>
    <row r="95" spans="1:6" ht="20.25" thickTop="1" thickBot="1">
      <c r="A95" s="30"/>
      <c r="B95" s="32" t="s">
        <v>152</v>
      </c>
      <c r="C95" s="29" t="s">
        <v>12</v>
      </c>
      <c r="D95" s="29" t="s">
        <v>19</v>
      </c>
      <c r="E95" s="29">
        <v>30</v>
      </c>
      <c r="F95" s="48">
        <f t="shared" si="1"/>
        <v>30</v>
      </c>
    </row>
    <row r="96" spans="1:6" ht="39" thickTop="1" thickBot="1">
      <c r="A96" s="26">
        <v>68</v>
      </c>
      <c r="B96" s="32" t="s">
        <v>190</v>
      </c>
      <c r="C96" s="29"/>
      <c r="D96" s="29"/>
      <c r="E96" s="29"/>
      <c r="F96" s="48" t="str">
        <f t="shared" si="1"/>
        <v/>
      </c>
    </row>
    <row r="97" spans="1:6" ht="20.25" thickTop="1" thickBot="1">
      <c r="A97" s="28"/>
      <c r="B97" s="32" t="s">
        <v>150</v>
      </c>
      <c r="C97" s="29" t="s">
        <v>12</v>
      </c>
      <c r="D97" s="29" t="s">
        <v>19</v>
      </c>
      <c r="E97" s="29">
        <v>7</v>
      </c>
      <c r="F97" s="48">
        <f t="shared" si="1"/>
        <v>7</v>
      </c>
    </row>
    <row r="98" spans="1:6" ht="20.25" thickTop="1" thickBot="1">
      <c r="A98" s="28"/>
      <c r="B98" s="32" t="s">
        <v>151</v>
      </c>
      <c r="C98" s="29" t="s">
        <v>12</v>
      </c>
      <c r="D98" s="29" t="s">
        <v>19</v>
      </c>
      <c r="E98" s="29">
        <v>9</v>
      </c>
      <c r="F98" s="48">
        <f t="shared" si="1"/>
        <v>9</v>
      </c>
    </row>
    <row r="99" spans="1:6" ht="20.25" thickTop="1" thickBot="1">
      <c r="A99" s="30"/>
      <c r="B99" s="32" t="s">
        <v>152</v>
      </c>
      <c r="C99" s="29" t="s">
        <v>12</v>
      </c>
      <c r="D99" s="29" t="s">
        <v>19</v>
      </c>
      <c r="E99" s="29">
        <v>11</v>
      </c>
      <c r="F99" s="48">
        <f t="shared" si="1"/>
        <v>11</v>
      </c>
    </row>
    <row r="100" spans="1:6" ht="39" thickTop="1" thickBot="1">
      <c r="A100" s="26">
        <v>69</v>
      </c>
      <c r="B100" s="32" t="s">
        <v>153</v>
      </c>
      <c r="C100" s="29"/>
      <c r="D100" s="29"/>
      <c r="E100" s="29"/>
      <c r="F100" s="48" t="str">
        <f t="shared" si="1"/>
        <v/>
      </c>
    </row>
    <row r="101" spans="1:6" ht="20.25" thickTop="1" thickBot="1">
      <c r="A101" s="28"/>
      <c r="B101" s="32" t="s">
        <v>150</v>
      </c>
      <c r="C101" s="29" t="s">
        <v>12</v>
      </c>
      <c r="D101" s="29" t="s">
        <v>19</v>
      </c>
      <c r="E101" s="29">
        <v>5</v>
      </c>
      <c r="F101" s="48">
        <f t="shared" si="1"/>
        <v>5</v>
      </c>
    </row>
    <row r="102" spans="1:6" ht="20.25" thickTop="1" thickBot="1">
      <c r="A102" s="28"/>
      <c r="B102" s="32" t="s">
        <v>151</v>
      </c>
      <c r="C102" s="29" t="s">
        <v>12</v>
      </c>
      <c r="D102" s="29" t="s">
        <v>19</v>
      </c>
      <c r="E102" s="29">
        <v>7</v>
      </c>
      <c r="F102" s="48">
        <f t="shared" si="1"/>
        <v>7</v>
      </c>
    </row>
    <row r="103" spans="1:6" ht="20.25" thickTop="1" thickBot="1">
      <c r="A103" s="30"/>
      <c r="B103" s="32" t="s">
        <v>152</v>
      </c>
      <c r="C103" s="29" t="s">
        <v>12</v>
      </c>
      <c r="D103" s="29" t="s">
        <v>19</v>
      </c>
      <c r="E103" s="29">
        <v>9</v>
      </c>
      <c r="F103" s="48">
        <f t="shared" si="1"/>
        <v>9</v>
      </c>
    </row>
    <row r="104" spans="1:6" ht="39" thickTop="1" thickBot="1">
      <c r="A104" s="26">
        <v>70</v>
      </c>
      <c r="B104" s="32" t="s">
        <v>191</v>
      </c>
      <c r="C104" s="29"/>
      <c r="D104" s="29"/>
      <c r="E104" s="29"/>
      <c r="F104" s="48" t="str">
        <f t="shared" si="1"/>
        <v/>
      </c>
    </row>
    <row r="105" spans="1:6" ht="20.25" thickTop="1" thickBot="1">
      <c r="A105" s="28"/>
      <c r="B105" s="32" t="s">
        <v>123</v>
      </c>
      <c r="C105" s="29" t="s">
        <v>12</v>
      </c>
      <c r="D105" s="29">
        <v>600</v>
      </c>
      <c r="E105" s="29">
        <v>4</v>
      </c>
      <c r="F105" s="48">
        <f t="shared" si="1"/>
        <v>4.5999999999999996</v>
      </c>
    </row>
    <row r="106" spans="1:6" ht="20.25" thickTop="1" thickBot="1">
      <c r="A106" s="30"/>
      <c r="B106" s="32" t="s">
        <v>127</v>
      </c>
      <c r="C106" s="29" t="s">
        <v>12</v>
      </c>
      <c r="D106" s="29">
        <v>500</v>
      </c>
      <c r="E106" s="29">
        <v>6</v>
      </c>
      <c r="F106" s="48">
        <f t="shared" si="1"/>
        <v>6.5</v>
      </c>
    </row>
    <row r="107" spans="1:6" ht="20.25" thickTop="1" thickBot="1">
      <c r="A107" s="26">
        <v>71</v>
      </c>
      <c r="B107" s="32" t="s">
        <v>192</v>
      </c>
      <c r="C107" s="29"/>
      <c r="D107" s="29"/>
      <c r="E107" s="29"/>
      <c r="F107" s="48" t="str">
        <f t="shared" si="1"/>
        <v/>
      </c>
    </row>
    <row r="108" spans="1:6" ht="20.25" thickTop="1" thickBot="1">
      <c r="A108" s="28"/>
      <c r="B108" s="32" t="s">
        <v>123</v>
      </c>
      <c r="C108" s="29" t="s">
        <v>12</v>
      </c>
      <c r="D108" s="29" t="s">
        <v>19</v>
      </c>
      <c r="E108" s="29">
        <v>10</v>
      </c>
      <c r="F108" s="48">
        <f t="shared" si="1"/>
        <v>10</v>
      </c>
    </row>
    <row r="109" spans="1:6" ht="20.25" thickTop="1" thickBot="1">
      <c r="A109" s="30"/>
      <c r="B109" s="32" t="s">
        <v>127</v>
      </c>
      <c r="C109" s="29" t="s">
        <v>12</v>
      </c>
      <c r="D109" s="29" t="s">
        <v>19</v>
      </c>
      <c r="E109" s="29">
        <v>13</v>
      </c>
      <c r="F109" s="48">
        <f t="shared" si="1"/>
        <v>13</v>
      </c>
    </row>
    <row r="110" spans="1:6" ht="39" thickTop="1" thickBot="1">
      <c r="A110" s="26">
        <v>72</v>
      </c>
      <c r="B110" s="32" t="s">
        <v>193</v>
      </c>
      <c r="C110" s="29"/>
      <c r="D110" s="29"/>
      <c r="E110" s="29"/>
      <c r="F110" s="48" t="str">
        <f t="shared" si="1"/>
        <v/>
      </c>
    </row>
    <row r="111" spans="1:6" ht="20.25" thickTop="1" thickBot="1">
      <c r="A111" s="28"/>
      <c r="B111" s="32" t="s">
        <v>123</v>
      </c>
      <c r="C111" s="29" t="s">
        <v>12</v>
      </c>
      <c r="D111" s="29" t="s">
        <v>19</v>
      </c>
      <c r="E111" s="29">
        <v>22</v>
      </c>
      <c r="F111" s="48">
        <f t="shared" si="1"/>
        <v>22</v>
      </c>
    </row>
    <row r="112" spans="1:6" ht="20.25" thickTop="1" thickBot="1">
      <c r="A112" s="30"/>
      <c r="B112" s="32" t="s">
        <v>127</v>
      </c>
      <c r="C112" s="29" t="s">
        <v>12</v>
      </c>
      <c r="D112" s="29" t="s">
        <v>19</v>
      </c>
      <c r="E112" s="29">
        <v>12</v>
      </c>
      <c r="F112" s="48">
        <f t="shared" si="1"/>
        <v>12</v>
      </c>
    </row>
    <row r="113" spans="1:6" ht="20.25" thickTop="1" thickBot="1">
      <c r="A113" s="29">
        <v>73</v>
      </c>
      <c r="B113" s="32" t="s">
        <v>194</v>
      </c>
      <c r="C113" s="29" t="s">
        <v>12</v>
      </c>
      <c r="D113" s="29" t="s">
        <v>19</v>
      </c>
      <c r="E113" s="29">
        <v>9</v>
      </c>
      <c r="F113" s="48">
        <f t="shared" si="1"/>
        <v>9</v>
      </c>
    </row>
    <row r="114" spans="1:6" ht="20.25" thickTop="1" thickBot="1">
      <c r="A114" s="29">
        <v>74</v>
      </c>
      <c r="B114" s="32" t="s">
        <v>195</v>
      </c>
      <c r="C114" s="29" t="s">
        <v>12</v>
      </c>
      <c r="D114" s="29" t="s">
        <v>19</v>
      </c>
      <c r="E114" s="29">
        <v>12</v>
      </c>
      <c r="F114" s="48">
        <f t="shared" si="1"/>
        <v>12</v>
      </c>
    </row>
    <row r="115" spans="1:6" ht="20.25" thickTop="1" thickBot="1">
      <c r="A115" s="29">
        <v>75</v>
      </c>
      <c r="B115" s="32" t="s">
        <v>196</v>
      </c>
      <c r="C115" s="29" t="s">
        <v>12</v>
      </c>
      <c r="D115" s="29" t="s">
        <v>19</v>
      </c>
      <c r="E115" s="29">
        <v>13</v>
      </c>
      <c r="F115" s="48">
        <f t="shared" si="1"/>
        <v>13</v>
      </c>
    </row>
    <row r="116" spans="1:6" ht="20.25" thickTop="1" thickBot="1">
      <c r="A116" s="29">
        <v>76</v>
      </c>
      <c r="B116" s="32" t="s">
        <v>197</v>
      </c>
      <c r="C116" s="29" t="s">
        <v>12</v>
      </c>
      <c r="D116" s="29" t="s">
        <v>19</v>
      </c>
      <c r="E116" s="29">
        <v>10</v>
      </c>
      <c r="F116" s="48">
        <f t="shared" si="1"/>
        <v>10</v>
      </c>
    </row>
    <row r="117" spans="1:6" ht="20.25" thickTop="1" thickBot="1">
      <c r="A117" s="29">
        <v>77</v>
      </c>
      <c r="B117" s="32" t="s">
        <v>198</v>
      </c>
      <c r="C117" s="29" t="s">
        <v>12</v>
      </c>
      <c r="D117" s="29" t="s">
        <v>19</v>
      </c>
      <c r="E117" s="29">
        <v>13</v>
      </c>
      <c r="F117" s="48">
        <f t="shared" si="1"/>
        <v>13</v>
      </c>
    </row>
    <row r="118" spans="1:6" ht="20.25" thickTop="1" thickBot="1">
      <c r="A118" s="29">
        <v>78</v>
      </c>
      <c r="B118" s="32" t="s">
        <v>199</v>
      </c>
      <c r="C118" s="29" t="s">
        <v>12</v>
      </c>
      <c r="D118" s="29" t="s">
        <v>19</v>
      </c>
      <c r="E118" s="29">
        <v>13</v>
      </c>
      <c r="F118" s="48">
        <f t="shared" si="1"/>
        <v>13</v>
      </c>
    </row>
    <row r="119" spans="1:6" ht="20.25" thickTop="1" thickBot="1">
      <c r="A119" s="29">
        <v>79</v>
      </c>
      <c r="B119" s="32" t="s">
        <v>200</v>
      </c>
      <c r="C119" s="29" t="s">
        <v>12</v>
      </c>
      <c r="D119" s="29" t="s">
        <v>19</v>
      </c>
      <c r="E119" s="29">
        <v>12</v>
      </c>
      <c r="F119" s="48">
        <f t="shared" si="1"/>
        <v>12</v>
      </c>
    </row>
    <row r="120" spans="1:6" ht="20.25" thickTop="1" thickBot="1">
      <c r="A120" s="29">
        <v>80</v>
      </c>
      <c r="B120" s="32" t="s">
        <v>201</v>
      </c>
      <c r="C120" s="29" t="s">
        <v>12</v>
      </c>
      <c r="D120" s="29" t="s">
        <v>19</v>
      </c>
      <c r="E120" s="29">
        <v>8</v>
      </c>
      <c r="F120" s="48">
        <f t="shared" si="1"/>
        <v>8</v>
      </c>
    </row>
    <row r="121" spans="1:6" ht="20.25" thickTop="1" thickBot="1">
      <c r="A121" s="29">
        <v>81</v>
      </c>
      <c r="B121" s="32" t="s">
        <v>202</v>
      </c>
      <c r="C121" s="29" t="s">
        <v>12</v>
      </c>
      <c r="D121" s="29" t="s">
        <v>19</v>
      </c>
      <c r="E121" s="29">
        <v>13</v>
      </c>
      <c r="F121" s="48">
        <f t="shared" si="1"/>
        <v>13</v>
      </c>
    </row>
    <row r="122" spans="1:6" ht="20.25" thickTop="1" thickBot="1">
      <c r="A122" s="29">
        <v>82</v>
      </c>
      <c r="B122" s="32" t="s">
        <v>203</v>
      </c>
      <c r="C122" s="29" t="s">
        <v>12</v>
      </c>
      <c r="D122" s="29" t="s">
        <v>19</v>
      </c>
      <c r="E122" s="29">
        <v>11</v>
      </c>
      <c r="F122" s="48">
        <f t="shared" si="1"/>
        <v>11</v>
      </c>
    </row>
    <row r="123" spans="1:6" ht="20.25" thickTop="1" thickBot="1">
      <c r="A123" s="29">
        <v>83</v>
      </c>
      <c r="B123" s="32" t="s">
        <v>204</v>
      </c>
      <c r="C123" s="29" t="s">
        <v>12</v>
      </c>
      <c r="D123" s="29" t="s">
        <v>19</v>
      </c>
      <c r="E123" s="29">
        <v>14</v>
      </c>
      <c r="F123" s="48">
        <f t="shared" si="1"/>
        <v>14</v>
      </c>
    </row>
    <row r="124" spans="1:6" ht="20.25" thickTop="1" thickBot="1">
      <c r="A124" s="29">
        <v>84</v>
      </c>
      <c r="B124" s="32" t="s">
        <v>205</v>
      </c>
      <c r="C124" s="29" t="s">
        <v>12</v>
      </c>
      <c r="D124" s="29" t="s">
        <v>19</v>
      </c>
      <c r="E124" s="29">
        <v>13</v>
      </c>
      <c r="F124" s="48">
        <f t="shared" si="1"/>
        <v>13</v>
      </c>
    </row>
    <row r="125" spans="1:6" ht="20.25" thickTop="1" thickBot="1">
      <c r="A125" s="29">
        <v>85</v>
      </c>
      <c r="B125" s="32" t="s">
        <v>206</v>
      </c>
      <c r="C125" s="29" t="s">
        <v>12</v>
      </c>
      <c r="D125" s="29" t="s">
        <v>19</v>
      </c>
      <c r="E125" s="29">
        <v>8</v>
      </c>
      <c r="F125" s="48">
        <f t="shared" si="1"/>
        <v>8</v>
      </c>
    </row>
    <row r="126" spans="1:6" ht="20.25" thickTop="1" thickBot="1">
      <c r="A126" s="29">
        <v>86</v>
      </c>
      <c r="B126" s="32" t="s">
        <v>67</v>
      </c>
      <c r="C126" s="29" t="s">
        <v>12</v>
      </c>
      <c r="D126" s="29">
        <v>750</v>
      </c>
      <c r="E126" s="29">
        <v>1</v>
      </c>
      <c r="F126" s="48">
        <f t="shared" si="1"/>
        <v>1.75</v>
      </c>
    </row>
    <row r="127" spans="1:6" ht="20.25" thickTop="1" thickBot="1">
      <c r="A127" s="29">
        <v>87</v>
      </c>
      <c r="B127" s="32" t="s">
        <v>68</v>
      </c>
      <c r="C127" s="29" t="s">
        <v>69</v>
      </c>
      <c r="D127" s="29">
        <v>500</v>
      </c>
      <c r="E127" s="29">
        <v>9</v>
      </c>
      <c r="F127" s="48">
        <f t="shared" si="1"/>
        <v>9.5</v>
      </c>
    </row>
    <row r="128" spans="1:6" ht="20.25" thickTop="1" thickBot="1">
      <c r="A128" s="29">
        <v>88</v>
      </c>
      <c r="B128" s="32" t="s">
        <v>70</v>
      </c>
      <c r="C128" s="29" t="s">
        <v>12</v>
      </c>
      <c r="D128" s="29">
        <v>500</v>
      </c>
      <c r="E128" s="29">
        <v>1</v>
      </c>
      <c r="F128" s="48">
        <f t="shared" si="1"/>
        <v>1.5</v>
      </c>
    </row>
    <row r="129" spans="1:6" ht="20.25" thickTop="1" thickBot="1">
      <c r="A129" s="29">
        <v>89</v>
      </c>
      <c r="B129" s="32" t="s">
        <v>71</v>
      </c>
      <c r="C129" s="29" t="s">
        <v>12</v>
      </c>
      <c r="D129" s="29">
        <v>100</v>
      </c>
      <c r="E129" s="29">
        <v>1</v>
      </c>
      <c r="F129" s="48">
        <f t="shared" si="1"/>
        <v>1.1000000000000001</v>
      </c>
    </row>
    <row r="130" spans="1:6" ht="20.25" thickTop="1" thickBot="1">
      <c r="A130" s="29">
        <v>90</v>
      </c>
      <c r="B130" s="32" t="s">
        <v>72</v>
      </c>
      <c r="C130" s="29" t="s">
        <v>12</v>
      </c>
      <c r="D130" s="29">
        <v>500</v>
      </c>
      <c r="E130" s="29">
        <v>10</v>
      </c>
      <c r="F130" s="48">
        <f t="shared" si="1"/>
        <v>10.5</v>
      </c>
    </row>
    <row r="131" spans="1:6" ht="20.25" thickTop="1" thickBot="1">
      <c r="A131" s="29">
        <v>91</v>
      </c>
      <c r="B131" s="32" t="s">
        <v>73</v>
      </c>
      <c r="C131" s="29" t="s">
        <v>12</v>
      </c>
      <c r="D131" s="29" t="s">
        <v>19</v>
      </c>
      <c r="E131" s="29">
        <v>10</v>
      </c>
      <c r="F131" s="48">
        <f t="shared" si="1"/>
        <v>10</v>
      </c>
    </row>
    <row r="132" spans="1:6" ht="20.25" thickTop="1" thickBot="1">
      <c r="A132" s="29">
        <v>92</v>
      </c>
      <c r="B132" s="32" t="s">
        <v>74</v>
      </c>
      <c r="C132" s="29" t="s">
        <v>12</v>
      </c>
      <c r="D132" s="29" t="s">
        <v>19</v>
      </c>
      <c r="E132" s="29">
        <v>15</v>
      </c>
      <c r="F132" s="48">
        <f t="shared" si="1"/>
        <v>15</v>
      </c>
    </row>
    <row r="133" spans="1:6" ht="20.25" thickTop="1" thickBot="1">
      <c r="A133" s="29">
        <v>93</v>
      </c>
      <c r="B133" s="32" t="s">
        <v>114</v>
      </c>
      <c r="C133" s="29" t="s">
        <v>12</v>
      </c>
      <c r="D133" s="29" t="s">
        <v>19</v>
      </c>
      <c r="E133" s="29">
        <v>500</v>
      </c>
      <c r="F133" s="48">
        <f t="shared" si="1"/>
        <v>500</v>
      </c>
    </row>
    <row r="134" spans="1:6" ht="20.25" thickTop="1" thickBot="1">
      <c r="A134" s="29">
        <v>94</v>
      </c>
      <c r="B134" s="32" t="s">
        <v>115</v>
      </c>
      <c r="C134" s="29" t="s">
        <v>12</v>
      </c>
      <c r="D134" s="29" t="s">
        <v>19</v>
      </c>
      <c r="E134" s="29">
        <v>150</v>
      </c>
      <c r="F134" s="48">
        <f t="shared" ref="F134:F197" si="2">IF(D134="","",(1000*SUM(E134)+SUM(D134))/1000)</f>
        <v>150</v>
      </c>
    </row>
    <row r="135" spans="1:6" ht="20.25" thickTop="1" thickBot="1">
      <c r="A135" s="29">
        <v>95</v>
      </c>
      <c r="B135" s="32" t="s">
        <v>103</v>
      </c>
      <c r="C135" s="29" t="s">
        <v>12</v>
      </c>
      <c r="D135" s="29" t="s">
        <v>19</v>
      </c>
      <c r="E135" s="29">
        <v>120</v>
      </c>
      <c r="F135" s="48">
        <f t="shared" si="2"/>
        <v>120</v>
      </c>
    </row>
    <row r="136" spans="1:6" ht="20.25" thickTop="1" thickBot="1">
      <c r="A136" s="29">
        <v>96</v>
      </c>
      <c r="B136" s="32" t="s">
        <v>75</v>
      </c>
      <c r="C136" s="29" t="s">
        <v>12</v>
      </c>
      <c r="D136" s="29" t="s">
        <v>19</v>
      </c>
      <c r="E136" s="29">
        <v>45</v>
      </c>
      <c r="F136" s="48">
        <f t="shared" si="2"/>
        <v>45</v>
      </c>
    </row>
    <row r="137" spans="1:6" ht="20.25" thickTop="1" thickBot="1">
      <c r="A137" s="29">
        <v>97</v>
      </c>
      <c r="B137" s="32" t="s">
        <v>76</v>
      </c>
      <c r="C137" s="29" t="s">
        <v>12</v>
      </c>
      <c r="D137" s="29" t="s">
        <v>19</v>
      </c>
      <c r="E137" s="29">
        <v>75</v>
      </c>
      <c r="F137" s="48">
        <f t="shared" si="2"/>
        <v>75</v>
      </c>
    </row>
    <row r="138" spans="1:6" ht="20.25" thickTop="1" thickBot="1">
      <c r="A138" s="29">
        <v>98</v>
      </c>
      <c r="B138" s="32" t="s">
        <v>108</v>
      </c>
      <c r="C138" s="29" t="s">
        <v>12</v>
      </c>
      <c r="D138" s="29" t="s">
        <v>19</v>
      </c>
      <c r="E138" s="29">
        <v>200</v>
      </c>
      <c r="F138" s="48">
        <f t="shared" si="2"/>
        <v>200</v>
      </c>
    </row>
    <row r="139" spans="1:6" ht="39" thickTop="1" thickBot="1">
      <c r="A139" s="26">
        <v>99</v>
      </c>
      <c r="B139" s="32" t="s">
        <v>207</v>
      </c>
      <c r="C139" s="29"/>
      <c r="D139" s="29"/>
      <c r="E139" s="29"/>
      <c r="F139" s="48" t="str">
        <f t="shared" si="2"/>
        <v/>
      </c>
    </row>
    <row r="140" spans="1:6" ht="20.25" thickTop="1" thickBot="1">
      <c r="A140" s="28"/>
      <c r="B140" s="32" t="s">
        <v>208</v>
      </c>
      <c r="C140" s="29" t="s">
        <v>21</v>
      </c>
      <c r="D140" s="29">
        <v>500</v>
      </c>
      <c r="E140" s="29">
        <v>1</v>
      </c>
      <c r="F140" s="48">
        <f t="shared" si="2"/>
        <v>1.5</v>
      </c>
    </row>
    <row r="141" spans="1:6" ht="20.25" thickTop="1" thickBot="1">
      <c r="A141" s="30"/>
      <c r="B141" s="32" t="s">
        <v>128</v>
      </c>
      <c r="C141" s="29" t="s">
        <v>21</v>
      </c>
      <c r="D141" s="29">
        <v>800</v>
      </c>
      <c r="E141" s="29">
        <v>1</v>
      </c>
      <c r="F141" s="48">
        <f t="shared" si="2"/>
        <v>1.8</v>
      </c>
    </row>
    <row r="142" spans="1:6" ht="39" thickTop="1" thickBot="1">
      <c r="A142" s="29">
        <v>100</v>
      </c>
      <c r="B142" s="32" t="s">
        <v>209</v>
      </c>
      <c r="C142" s="29" t="s">
        <v>35</v>
      </c>
      <c r="D142" s="29" t="s">
        <v>19</v>
      </c>
      <c r="E142" s="29">
        <v>10</v>
      </c>
      <c r="F142" s="48">
        <f t="shared" si="2"/>
        <v>10</v>
      </c>
    </row>
    <row r="143" spans="1:6" ht="39" thickTop="1" thickBot="1">
      <c r="A143" s="29">
        <v>101</v>
      </c>
      <c r="B143" s="32" t="s">
        <v>210</v>
      </c>
      <c r="C143" s="29" t="s">
        <v>35</v>
      </c>
      <c r="D143" s="29">
        <v>500</v>
      </c>
      <c r="E143" s="29">
        <v>9</v>
      </c>
      <c r="F143" s="48">
        <f t="shared" si="2"/>
        <v>9.5</v>
      </c>
    </row>
    <row r="144" spans="1:6" ht="20.25" thickTop="1" thickBot="1">
      <c r="A144" s="29">
        <v>102</v>
      </c>
      <c r="B144" s="32" t="s">
        <v>211</v>
      </c>
      <c r="C144" s="29" t="s">
        <v>35</v>
      </c>
      <c r="D144" s="29">
        <v>500</v>
      </c>
      <c r="E144" s="29">
        <v>6</v>
      </c>
      <c r="F144" s="48">
        <f t="shared" si="2"/>
        <v>6.5</v>
      </c>
    </row>
    <row r="145" spans="1:6" ht="20.25" thickTop="1" thickBot="1">
      <c r="A145" s="29">
        <v>103</v>
      </c>
      <c r="B145" s="32" t="s">
        <v>116</v>
      </c>
      <c r="C145" s="29" t="s">
        <v>12</v>
      </c>
      <c r="D145" s="29">
        <v>500</v>
      </c>
      <c r="E145" s="29">
        <v>6</v>
      </c>
      <c r="F145" s="48">
        <f t="shared" si="2"/>
        <v>6.5</v>
      </c>
    </row>
    <row r="146" spans="1:6" ht="20.25" thickTop="1" thickBot="1">
      <c r="A146" s="29">
        <v>104</v>
      </c>
      <c r="B146" s="32" t="s">
        <v>117</v>
      </c>
      <c r="C146" s="29" t="s">
        <v>69</v>
      </c>
      <c r="D146" s="29">
        <v>500</v>
      </c>
      <c r="E146" s="29">
        <v>6</v>
      </c>
      <c r="F146" s="48">
        <f t="shared" si="2"/>
        <v>6.5</v>
      </c>
    </row>
    <row r="147" spans="1:6" ht="20.25" thickTop="1" thickBot="1">
      <c r="A147" s="29">
        <v>105</v>
      </c>
      <c r="B147" s="32" t="s">
        <v>77</v>
      </c>
      <c r="C147" s="29" t="s">
        <v>69</v>
      </c>
      <c r="D147" s="29">
        <v>750</v>
      </c>
      <c r="E147" s="29">
        <v>3</v>
      </c>
      <c r="F147" s="48">
        <f t="shared" si="2"/>
        <v>3.75</v>
      </c>
    </row>
    <row r="148" spans="1:6" ht="20.25" thickTop="1" thickBot="1">
      <c r="A148" s="29">
        <v>106</v>
      </c>
      <c r="B148" s="32" t="s">
        <v>118</v>
      </c>
      <c r="C148" s="29" t="s">
        <v>69</v>
      </c>
      <c r="D148" s="29">
        <v>250</v>
      </c>
      <c r="E148" s="29">
        <v>5</v>
      </c>
      <c r="F148" s="48">
        <f t="shared" si="2"/>
        <v>5.25</v>
      </c>
    </row>
    <row r="149" spans="1:6" ht="20.25" thickTop="1" thickBot="1">
      <c r="A149" s="29">
        <v>107</v>
      </c>
      <c r="B149" s="32" t="s">
        <v>78</v>
      </c>
      <c r="C149" s="29" t="s">
        <v>69</v>
      </c>
      <c r="D149" s="29">
        <v>750</v>
      </c>
      <c r="E149" s="29">
        <v>3</v>
      </c>
      <c r="F149" s="48">
        <f t="shared" si="2"/>
        <v>3.75</v>
      </c>
    </row>
    <row r="150" spans="1:6" ht="20.25" thickTop="1" thickBot="1">
      <c r="A150" s="29">
        <v>108</v>
      </c>
      <c r="B150" s="32" t="s">
        <v>79</v>
      </c>
      <c r="C150" s="29" t="s">
        <v>69</v>
      </c>
      <c r="D150" s="29" t="s">
        <v>19</v>
      </c>
      <c r="E150" s="29">
        <v>3</v>
      </c>
      <c r="F150" s="48">
        <f t="shared" si="2"/>
        <v>3</v>
      </c>
    </row>
    <row r="151" spans="1:6" ht="20.25" thickTop="1" thickBot="1">
      <c r="A151" s="29">
        <v>109</v>
      </c>
      <c r="B151" s="32" t="s">
        <v>212</v>
      </c>
      <c r="C151" s="29" t="s">
        <v>69</v>
      </c>
      <c r="D151" s="29">
        <v>250</v>
      </c>
      <c r="E151" s="29">
        <v>2</v>
      </c>
      <c r="F151" s="48">
        <f t="shared" si="2"/>
        <v>2.25</v>
      </c>
    </row>
    <row r="152" spans="1:6" ht="20.25" thickTop="1" thickBot="1">
      <c r="A152" s="29">
        <v>110</v>
      </c>
      <c r="B152" s="32" t="s">
        <v>80</v>
      </c>
      <c r="C152" s="29" t="s">
        <v>69</v>
      </c>
      <c r="D152" s="29" t="s">
        <v>19</v>
      </c>
      <c r="E152" s="29">
        <v>9</v>
      </c>
      <c r="F152" s="48">
        <f t="shared" si="2"/>
        <v>9</v>
      </c>
    </row>
    <row r="153" spans="1:6" ht="20.25" thickTop="1" thickBot="1">
      <c r="A153" s="29">
        <v>111</v>
      </c>
      <c r="B153" s="32" t="s">
        <v>81</v>
      </c>
      <c r="C153" s="29" t="s">
        <v>69</v>
      </c>
      <c r="D153" s="29" t="s">
        <v>19</v>
      </c>
      <c r="E153" s="29">
        <v>15</v>
      </c>
      <c r="F153" s="48">
        <f t="shared" si="2"/>
        <v>15</v>
      </c>
    </row>
    <row r="154" spans="1:6" ht="20.25" thickTop="1" thickBot="1">
      <c r="A154" s="29">
        <v>112</v>
      </c>
      <c r="B154" s="32" t="s">
        <v>82</v>
      </c>
      <c r="C154" s="29" t="s">
        <v>69</v>
      </c>
      <c r="D154" s="29" t="s">
        <v>19</v>
      </c>
      <c r="E154" s="29">
        <v>18</v>
      </c>
      <c r="F154" s="48">
        <f t="shared" si="2"/>
        <v>18</v>
      </c>
    </row>
    <row r="155" spans="1:6" ht="20.25" thickTop="1" thickBot="1">
      <c r="A155" s="29">
        <v>113</v>
      </c>
      <c r="B155" s="32" t="s">
        <v>104</v>
      </c>
      <c r="C155" s="29" t="s">
        <v>12</v>
      </c>
      <c r="D155" s="29" t="s">
        <v>19</v>
      </c>
      <c r="E155" s="29">
        <v>200</v>
      </c>
      <c r="F155" s="48">
        <f t="shared" si="2"/>
        <v>200</v>
      </c>
    </row>
    <row r="156" spans="1:6" ht="57.75" thickTop="1" thickBot="1">
      <c r="A156" s="29">
        <v>114</v>
      </c>
      <c r="B156" s="32" t="s">
        <v>213</v>
      </c>
      <c r="C156" s="29" t="s">
        <v>12</v>
      </c>
      <c r="D156" s="29" t="s">
        <v>19</v>
      </c>
      <c r="E156" s="29">
        <v>400</v>
      </c>
      <c r="F156" s="48">
        <f t="shared" si="2"/>
        <v>400</v>
      </c>
    </row>
    <row r="157" spans="1:6" ht="20.25" thickTop="1" thickBot="1">
      <c r="A157" s="29">
        <v>115</v>
      </c>
      <c r="B157" s="32" t="s">
        <v>214</v>
      </c>
      <c r="C157" s="29" t="s">
        <v>12</v>
      </c>
      <c r="D157" s="29" t="s">
        <v>19</v>
      </c>
      <c r="E157" s="29">
        <v>10</v>
      </c>
      <c r="F157" s="48">
        <f t="shared" si="2"/>
        <v>10</v>
      </c>
    </row>
    <row r="158" spans="1:6" ht="20.25" thickTop="1" thickBot="1">
      <c r="A158" s="29">
        <v>116</v>
      </c>
      <c r="B158" s="32" t="s">
        <v>215</v>
      </c>
      <c r="C158" s="29" t="s">
        <v>12</v>
      </c>
      <c r="D158" s="29" t="s">
        <v>19</v>
      </c>
      <c r="E158" s="29">
        <v>300</v>
      </c>
      <c r="F158" s="48">
        <f t="shared" si="2"/>
        <v>300</v>
      </c>
    </row>
    <row r="159" spans="1:6" ht="20.25" thickTop="1" thickBot="1">
      <c r="A159" s="26">
        <v>117</v>
      </c>
      <c r="B159" s="32" t="s">
        <v>216</v>
      </c>
      <c r="C159" s="29"/>
      <c r="D159" s="29"/>
      <c r="E159" s="29"/>
      <c r="F159" s="48" t="str">
        <f t="shared" si="2"/>
        <v/>
      </c>
    </row>
    <row r="160" spans="1:6" ht="20.25" thickTop="1" thickBot="1">
      <c r="A160" s="28"/>
      <c r="B160" s="32" t="s">
        <v>217</v>
      </c>
      <c r="C160" s="29" t="s">
        <v>11</v>
      </c>
      <c r="D160" s="29">
        <v>750</v>
      </c>
      <c r="E160" s="29">
        <v>1</v>
      </c>
      <c r="F160" s="48">
        <f t="shared" si="2"/>
        <v>1.75</v>
      </c>
    </row>
    <row r="161" spans="1:6" ht="20.25" thickTop="1" thickBot="1">
      <c r="A161" s="30"/>
      <c r="B161" s="32" t="s">
        <v>218</v>
      </c>
      <c r="C161" s="29" t="s">
        <v>11</v>
      </c>
      <c r="D161" s="29">
        <v>900</v>
      </c>
      <c r="E161" s="29">
        <v>2</v>
      </c>
      <c r="F161" s="48">
        <f t="shared" si="2"/>
        <v>2.9</v>
      </c>
    </row>
    <row r="162" spans="1:6" ht="39" thickTop="1" thickBot="1">
      <c r="A162" s="29">
        <v>118</v>
      </c>
      <c r="B162" s="32" t="s">
        <v>219</v>
      </c>
      <c r="C162" s="29" t="s">
        <v>12</v>
      </c>
      <c r="D162" s="29">
        <v>150</v>
      </c>
      <c r="E162" s="29" t="s">
        <v>19</v>
      </c>
      <c r="F162" s="48">
        <f t="shared" si="2"/>
        <v>0.15</v>
      </c>
    </row>
    <row r="163" spans="1:6" ht="39" thickTop="1" thickBot="1">
      <c r="A163" s="29">
        <v>119</v>
      </c>
      <c r="B163" s="32" t="s">
        <v>220</v>
      </c>
      <c r="C163" s="29" t="s">
        <v>12</v>
      </c>
      <c r="D163" s="29">
        <v>100</v>
      </c>
      <c r="E163" s="29">
        <v>1</v>
      </c>
      <c r="F163" s="48">
        <f t="shared" si="2"/>
        <v>1.1000000000000001</v>
      </c>
    </row>
    <row r="164" spans="1:6" ht="39" thickTop="1" thickBot="1">
      <c r="A164" s="29">
        <v>120</v>
      </c>
      <c r="B164" s="32" t="s">
        <v>221</v>
      </c>
      <c r="C164" s="29" t="s">
        <v>12</v>
      </c>
      <c r="D164" s="29" t="s">
        <v>19</v>
      </c>
      <c r="E164" s="29">
        <v>3</v>
      </c>
      <c r="F164" s="48">
        <f t="shared" si="2"/>
        <v>3</v>
      </c>
    </row>
    <row r="165" spans="1:6" ht="39" thickTop="1" thickBot="1">
      <c r="A165" s="29">
        <v>121</v>
      </c>
      <c r="B165" s="32" t="s">
        <v>83</v>
      </c>
      <c r="C165" s="29" t="s">
        <v>12</v>
      </c>
      <c r="D165" s="29">
        <v>500</v>
      </c>
      <c r="E165" s="29">
        <v>9</v>
      </c>
      <c r="F165" s="48">
        <f t="shared" si="2"/>
        <v>9.5</v>
      </c>
    </row>
    <row r="166" spans="1:6" ht="20.25" thickTop="1" thickBot="1">
      <c r="A166" s="29">
        <v>122</v>
      </c>
      <c r="B166" s="32" t="s">
        <v>84</v>
      </c>
      <c r="C166" s="29" t="s">
        <v>12</v>
      </c>
      <c r="D166" s="29">
        <v>500</v>
      </c>
      <c r="E166" s="29" t="s">
        <v>19</v>
      </c>
      <c r="F166" s="48">
        <f t="shared" si="2"/>
        <v>0.5</v>
      </c>
    </row>
    <row r="167" spans="1:6" ht="20.25" thickTop="1" thickBot="1">
      <c r="A167" s="29">
        <v>123</v>
      </c>
      <c r="B167" s="32" t="s">
        <v>85</v>
      </c>
      <c r="C167" s="29" t="s">
        <v>11</v>
      </c>
      <c r="D167" s="29" t="s">
        <v>19</v>
      </c>
      <c r="E167" s="29">
        <v>5</v>
      </c>
      <c r="F167" s="48">
        <f t="shared" si="2"/>
        <v>5</v>
      </c>
    </row>
    <row r="168" spans="1:6" ht="20.25" thickTop="1" thickBot="1">
      <c r="A168" s="29">
        <v>124</v>
      </c>
      <c r="B168" s="32" t="s">
        <v>86</v>
      </c>
      <c r="C168" s="29" t="s">
        <v>4</v>
      </c>
      <c r="D168" s="29" t="s">
        <v>19</v>
      </c>
      <c r="E168" s="29">
        <v>8</v>
      </c>
      <c r="F168" s="48">
        <f t="shared" si="2"/>
        <v>8</v>
      </c>
    </row>
    <row r="169" spans="1:6" ht="114" thickTop="1" thickBot="1">
      <c r="A169" s="29">
        <v>125</v>
      </c>
      <c r="B169" s="32" t="s">
        <v>222</v>
      </c>
      <c r="C169" s="29" t="s">
        <v>87</v>
      </c>
      <c r="D169" s="29" t="s">
        <v>19</v>
      </c>
      <c r="E169" s="29">
        <v>15</v>
      </c>
      <c r="F169" s="48">
        <f t="shared" si="2"/>
        <v>15</v>
      </c>
    </row>
    <row r="170" spans="1:6" ht="95.25" thickTop="1" thickBot="1">
      <c r="A170" s="29">
        <v>126</v>
      </c>
      <c r="B170" s="32" t="s">
        <v>223</v>
      </c>
      <c r="C170" s="29" t="s">
        <v>4</v>
      </c>
      <c r="D170" s="29" t="s">
        <v>19</v>
      </c>
      <c r="E170" s="29">
        <v>25</v>
      </c>
      <c r="F170" s="48">
        <f t="shared" si="2"/>
        <v>25</v>
      </c>
    </row>
    <row r="171" spans="1:6" ht="20.25" thickTop="1" thickBot="1">
      <c r="A171" s="29">
        <v>127</v>
      </c>
      <c r="B171" s="32" t="s">
        <v>105</v>
      </c>
      <c r="C171" s="29" t="s">
        <v>12</v>
      </c>
      <c r="D171" s="29" t="s">
        <v>19</v>
      </c>
      <c r="E171" s="29">
        <v>300</v>
      </c>
      <c r="F171" s="48">
        <f t="shared" si="2"/>
        <v>300</v>
      </c>
    </row>
    <row r="172" spans="1:6" ht="20.25" thickTop="1" thickBot="1">
      <c r="A172" s="26">
        <v>128</v>
      </c>
      <c r="B172" s="32" t="s">
        <v>224</v>
      </c>
      <c r="C172" s="29"/>
      <c r="D172" s="29"/>
      <c r="E172" s="29"/>
      <c r="F172" s="48" t="str">
        <f t="shared" si="2"/>
        <v/>
      </c>
    </row>
    <row r="173" spans="1:6" ht="20.25" thickTop="1" thickBot="1">
      <c r="A173" s="28"/>
      <c r="B173" s="32" t="s">
        <v>225</v>
      </c>
      <c r="C173" s="29" t="s">
        <v>12</v>
      </c>
      <c r="D173" s="29" t="s">
        <v>19</v>
      </c>
      <c r="E173" s="29">
        <v>10</v>
      </c>
      <c r="F173" s="48">
        <f t="shared" si="2"/>
        <v>10</v>
      </c>
    </row>
    <row r="174" spans="1:6" ht="20.25" thickTop="1" thickBot="1">
      <c r="A174" s="28"/>
      <c r="B174" s="32" t="s">
        <v>154</v>
      </c>
      <c r="C174" s="29" t="s">
        <v>12</v>
      </c>
      <c r="D174" s="29" t="s">
        <v>19</v>
      </c>
      <c r="E174" s="29">
        <v>14</v>
      </c>
      <c r="F174" s="48">
        <f t="shared" si="2"/>
        <v>14</v>
      </c>
    </row>
    <row r="175" spans="1:6" ht="20.25" thickTop="1" thickBot="1">
      <c r="A175" s="28"/>
      <c r="B175" s="32" t="s">
        <v>155</v>
      </c>
      <c r="C175" s="29" t="s">
        <v>12</v>
      </c>
      <c r="D175" s="29" t="s">
        <v>19</v>
      </c>
      <c r="E175" s="29">
        <v>20</v>
      </c>
      <c r="F175" s="48">
        <f t="shared" si="2"/>
        <v>20</v>
      </c>
    </row>
    <row r="176" spans="1:6" ht="20.25" thickTop="1" thickBot="1">
      <c r="A176" s="30"/>
      <c r="B176" s="32" t="s">
        <v>156</v>
      </c>
      <c r="C176" s="29" t="s">
        <v>12</v>
      </c>
      <c r="D176" s="29" t="s">
        <v>19</v>
      </c>
      <c r="E176" s="29">
        <v>30</v>
      </c>
      <c r="F176" s="48">
        <f t="shared" si="2"/>
        <v>30</v>
      </c>
    </row>
    <row r="177" spans="1:6" ht="20.25" thickTop="1" thickBot="1">
      <c r="A177" s="26">
        <v>129</v>
      </c>
      <c r="B177" s="32" t="s">
        <v>157</v>
      </c>
      <c r="C177" s="29"/>
      <c r="D177" s="29"/>
      <c r="E177" s="29"/>
      <c r="F177" s="48" t="str">
        <f t="shared" si="2"/>
        <v/>
      </c>
    </row>
    <row r="178" spans="1:6" ht="20.25" thickTop="1" thickBot="1">
      <c r="A178" s="28"/>
      <c r="B178" s="32" t="s">
        <v>131</v>
      </c>
      <c r="C178" s="29" t="s">
        <v>12</v>
      </c>
      <c r="D178" s="29" t="s">
        <v>19</v>
      </c>
      <c r="E178" s="29">
        <v>10</v>
      </c>
      <c r="F178" s="48">
        <f t="shared" si="2"/>
        <v>10</v>
      </c>
    </row>
    <row r="179" spans="1:6" ht="20.25" thickTop="1" thickBot="1">
      <c r="A179" s="28"/>
      <c r="B179" s="32" t="s">
        <v>133</v>
      </c>
      <c r="C179" s="29" t="s">
        <v>12</v>
      </c>
      <c r="D179" s="29" t="s">
        <v>19</v>
      </c>
      <c r="E179" s="29">
        <v>12</v>
      </c>
      <c r="F179" s="48">
        <f t="shared" si="2"/>
        <v>12</v>
      </c>
    </row>
    <row r="180" spans="1:6" ht="20.25" thickTop="1" thickBot="1">
      <c r="A180" s="28"/>
      <c r="B180" s="32" t="s">
        <v>135</v>
      </c>
      <c r="C180" s="29" t="s">
        <v>12</v>
      </c>
      <c r="D180" s="29" t="s">
        <v>19</v>
      </c>
      <c r="E180" s="29">
        <v>14</v>
      </c>
      <c r="F180" s="48">
        <f t="shared" si="2"/>
        <v>14</v>
      </c>
    </row>
    <row r="181" spans="1:6" ht="20.25" thickTop="1" thickBot="1">
      <c r="A181" s="28"/>
      <c r="B181" s="32" t="s">
        <v>137</v>
      </c>
      <c r="C181" s="29" t="s">
        <v>12</v>
      </c>
      <c r="D181" s="29" t="s">
        <v>19</v>
      </c>
      <c r="E181" s="29">
        <v>16</v>
      </c>
      <c r="F181" s="48">
        <f t="shared" si="2"/>
        <v>16</v>
      </c>
    </row>
    <row r="182" spans="1:6" ht="20.25" thickTop="1" thickBot="1">
      <c r="A182" s="30"/>
      <c r="B182" s="32" t="s">
        <v>139</v>
      </c>
      <c r="C182" s="29" t="s">
        <v>12</v>
      </c>
      <c r="D182" s="29" t="s">
        <v>19</v>
      </c>
      <c r="E182" s="29">
        <v>18</v>
      </c>
      <c r="F182" s="48">
        <f t="shared" si="2"/>
        <v>18</v>
      </c>
    </row>
    <row r="183" spans="1:6" ht="39" thickTop="1" thickBot="1">
      <c r="A183" s="26">
        <v>130</v>
      </c>
      <c r="B183" s="32" t="s">
        <v>158</v>
      </c>
      <c r="C183" s="29"/>
      <c r="D183" s="29"/>
      <c r="E183" s="29"/>
      <c r="F183" s="48" t="str">
        <f t="shared" si="2"/>
        <v/>
      </c>
    </row>
    <row r="184" spans="1:6" ht="20.25" thickTop="1" thickBot="1">
      <c r="A184" s="28"/>
      <c r="B184" s="32" t="s">
        <v>131</v>
      </c>
      <c r="C184" s="29" t="s">
        <v>12</v>
      </c>
      <c r="D184" s="29" t="s">
        <v>19</v>
      </c>
      <c r="E184" s="29">
        <v>20</v>
      </c>
      <c r="F184" s="48">
        <f t="shared" si="2"/>
        <v>20</v>
      </c>
    </row>
    <row r="185" spans="1:6" ht="20.25" thickTop="1" thickBot="1">
      <c r="A185" s="28"/>
      <c r="B185" s="32" t="s">
        <v>133</v>
      </c>
      <c r="C185" s="29" t="s">
        <v>12</v>
      </c>
      <c r="D185" s="29" t="s">
        <v>19</v>
      </c>
      <c r="E185" s="29">
        <v>25</v>
      </c>
      <c r="F185" s="48">
        <f t="shared" si="2"/>
        <v>25</v>
      </c>
    </row>
    <row r="186" spans="1:6" ht="20.25" thickTop="1" thickBot="1">
      <c r="A186" s="28"/>
      <c r="B186" s="32" t="s">
        <v>135</v>
      </c>
      <c r="C186" s="29" t="s">
        <v>12</v>
      </c>
      <c r="D186" s="29" t="s">
        <v>19</v>
      </c>
      <c r="E186" s="29">
        <v>30</v>
      </c>
      <c r="F186" s="48">
        <f t="shared" si="2"/>
        <v>30</v>
      </c>
    </row>
    <row r="187" spans="1:6" ht="20.25" thickTop="1" thickBot="1">
      <c r="A187" s="28"/>
      <c r="B187" s="32" t="s">
        <v>137</v>
      </c>
      <c r="C187" s="29" t="s">
        <v>12</v>
      </c>
      <c r="D187" s="29" t="s">
        <v>19</v>
      </c>
      <c r="E187" s="29">
        <v>35</v>
      </c>
      <c r="F187" s="48">
        <f t="shared" si="2"/>
        <v>35</v>
      </c>
    </row>
    <row r="188" spans="1:6" ht="20.25" thickTop="1" thickBot="1">
      <c r="A188" s="30"/>
      <c r="B188" s="32" t="s">
        <v>139</v>
      </c>
      <c r="C188" s="29" t="s">
        <v>12</v>
      </c>
      <c r="D188" s="29" t="s">
        <v>19</v>
      </c>
      <c r="E188" s="29">
        <v>40</v>
      </c>
      <c r="F188" s="48">
        <f t="shared" si="2"/>
        <v>40</v>
      </c>
    </row>
    <row r="189" spans="1:6" ht="20.25" thickTop="1" thickBot="1">
      <c r="A189" s="26">
        <v>131</v>
      </c>
      <c r="B189" s="32" t="s">
        <v>159</v>
      </c>
      <c r="C189" s="29"/>
      <c r="D189" s="29"/>
      <c r="E189" s="29"/>
      <c r="F189" s="48" t="str">
        <f t="shared" si="2"/>
        <v/>
      </c>
    </row>
    <row r="190" spans="1:6" ht="20.25" thickTop="1" thickBot="1">
      <c r="A190" s="28"/>
      <c r="B190" s="33" t="s">
        <v>132</v>
      </c>
      <c r="C190" s="29" t="s">
        <v>12</v>
      </c>
      <c r="D190" s="29" t="s">
        <v>19</v>
      </c>
      <c r="E190" s="29">
        <v>150</v>
      </c>
      <c r="F190" s="48">
        <f t="shared" si="2"/>
        <v>150</v>
      </c>
    </row>
    <row r="191" spans="1:6" ht="20.25" thickTop="1" thickBot="1">
      <c r="A191" s="28"/>
      <c r="B191" s="33" t="s">
        <v>134</v>
      </c>
      <c r="C191" s="29" t="s">
        <v>12</v>
      </c>
      <c r="D191" s="29" t="s">
        <v>19</v>
      </c>
      <c r="E191" s="29">
        <v>140</v>
      </c>
      <c r="F191" s="48">
        <f t="shared" si="2"/>
        <v>140</v>
      </c>
    </row>
    <row r="192" spans="1:6" ht="20.25" thickTop="1" thickBot="1">
      <c r="A192" s="28"/>
      <c r="B192" s="33" t="s">
        <v>136</v>
      </c>
      <c r="C192" s="29" t="s">
        <v>12</v>
      </c>
      <c r="D192" s="29" t="s">
        <v>19</v>
      </c>
      <c r="E192" s="29">
        <v>125</v>
      </c>
      <c r="F192" s="48">
        <f t="shared" si="2"/>
        <v>125</v>
      </c>
    </row>
    <row r="193" spans="1:6" ht="20.25" thickTop="1" thickBot="1">
      <c r="A193" s="28"/>
      <c r="B193" s="33" t="s">
        <v>138</v>
      </c>
      <c r="C193" s="29" t="s">
        <v>12</v>
      </c>
      <c r="D193" s="29" t="s">
        <v>19</v>
      </c>
      <c r="E193" s="29">
        <v>100</v>
      </c>
      <c r="F193" s="48">
        <f t="shared" si="2"/>
        <v>100</v>
      </c>
    </row>
    <row r="194" spans="1:6" ht="20.25" thickTop="1" thickBot="1">
      <c r="A194" s="30"/>
      <c r="B194" s="33" t="s">
        <v>140</v>
      </c>
      <c r="C194" s="29" t="s">
        <v>12</v>
      </c>
      <c r="D194" s="29" t="s">
        <v>19</v>
      </c>
      <c r="E194" s="29">
        <v>90</v>
      </c>
      <c r="F194" s="48">
        <f t="shared" si="2"/>
        <v>90</v>
      </c>
    </row>
    <row r="195" spans="1:6" ht="20.25" thickTop="1" thickBot="1">
      <c r="A195" s="29">
        <v>132</v>
      </c>
      <c r="B195" s="32" t="s">
        <v>66</v>
      </c>
      <c r="C195" s="29" t="s">
        <v>21</v>
      </c>
      <c r="D195" s="29" t="s">
        <v>19</v>
      </c>
      <c r="E195" s="29">
        <v>2</v>
      </c>
      <c r="F195" s="48">
        <f t="shared" si="2"/>
        <v>2</v>
      </c>
    </row>
    <row r="196" spans="1:6" ht="20.25" thickTop="1" thickBot="1">
      <c r="A196" s="29">
        <v>133</v>
      </c>
      <c r="B196" s="32" t="s">
        <v>226</v>
      </c>
      <c r="C196" s="29" t="s">
        <v>12</v>
      </c>
      <c r="D196" s="29" t="s">
        <v>19</v>
      </c>
      <c r="E196" s="29">
        <v>16</v>
      </c>
      <c r="F196" s="48">
        <f t="shared" si="2"/>
        <v>16</v>
      </c>
    </row>
    <row r="197" spans="1:6" ht="20.25" thickTop="1" thickBot="1">
      <c r="A197" s="29">
        <v>134</v>
      </c>
      <c r="B197" s="32" t="s">
        <v>227</v>
      </c>
      <c r="C197" s="29" t="s">
        <v>12</v>
      </c>
      <c r="D197" s="29" t="s">
        <v>19</v>
      </c>
      <c r="E197" s="29">
        <v>10</v>
      </c>
      <c r="F197" s="48">
        <f t="shared" si="2"/>
        <v>10</v>
      </c>
    </row>
    <row r="198" spans="1:6" ht="20.25" thickTop="1" thickBot="1">
      <c r="A198" s="29">
        <v>135</v>
      </c>
      <c r="B198" s="32" t="s">
        <v>228</v>
      </c>
      <c r="C198" s="29" t="s">
        <v>12</v>
      </c>
      <c r="D198" s="29" t="s">
        <v>19</v>
      </c>
      <c r="E198" s="29">
        <v>15</v>
      </c>
      <c r="F198" s="48">
        <f t="shared" ref="F198:F230" si="3">IF(D198="","",(1000*SUM(E198)+SUM(D198))/1000)</f>
        <v>15</v>
      </c>
    </row>
    <row r="199" spans="1:6" ht="20.25" thickTop="1" thickBot="1">
      <c r="A199" s="29">
        <v>136</v>
      </c>
      <c r="B199" s="32" t="s">
        <v>229</v>
      </c>
      <c r="C199" s="29" t="s">
        <v>12</v>
      </c>
      <c r="D199" s="29" t="s">
        <v>19</v>
      </c>
      <c r="E199" s="29">
        <v>21</v>
      </c>
      <c r="F199" s="48">
        <f t="shared" si="3"/>
        <v>21</v>
      </c>
    </row>
    <row r="200" spans="1:6" ht="20.25" thickTop="1" thickBot="1">
      <c r="A200" s="29">
        <v>137</v>
      </c>
      <c r="B200" s="32" t="s">
        <v>230</v>
      </c>
      <c r="C200" s="29" t="s">
        <v>12</v>
      </c>
      <c r="D200" s="29">
        <v>500</v>
      </c>
      <c r="E200" s="29">
        <v>10</v>
      </c>
      <c r="F200" s="48">
        <f t="shared" si="3"/>
        <v>10.5</v>
      </c>
    </row>
    <row r="201" spans="1:6" ht="20.25" thickTop="1" thickBot="1">
      <c r="A201" s="29">
        <v>138</v>
      </c>
      <c r="B201" s="32" t="s">
        <v>231</v>
      </c>
      <c r="C201" s="29" t="s">
        <v>12</v>
      </c>
      <c r="D201" s="29">
        <v>500</v>
      </c>
      <c r="E201" s="29">
        <v>10</v>
      </c>
      <c r="F201" s="48">
        <f t="shared" si="3"/>
        <v>10.5</v>
      </c>
    </row>
    <row r="202" spans="1:6" ht="20.25" thickTop="1" thickBot="1">
      <c r="A202" s="29">
        <v>139</v>
      </c>
      <c r="B202" s="32" t="s">
        <v>232</v>
      </c>
      <c r="C202" s="29" t="s">
        <v>12</v>
      </c>
      <c r="D202" s="29" t="s">
        <v>19</v>
      </c>
      <c r="E202" s="29">
        <v>12</v>
      </c>
      <c r="F202" s="48">
        <f t="shared" si="3"/>
        <v>12</v>
      </c>
    </row>
    <row r="203" spans="1:6" ht="57.75" thickTop="1" thickBot="1">
      <c r="A203" s="26">
        <v>140</v>
      </c>
      <c r="B203" s="32" t="s">
        <v>119</v>
      </c>
      <c r="C203" s="29"/>
      <c r="D203" s="29"/>
      <c r="E203" s="29"/>
      <c r="F203" s="48" t="str">
        <f t="shared" si="3"/>
        <v/>
      </c>
    </row>
    <row r="204" spans="1:6" ht="20.25" thickTop="1" thickBot="1">
      <c r="A204" s="28"/>
      <c r="B204" s="32" t="s">
        <v>124</v>
      </c>
      <c r="C204" s="29" t="s">
        <v>12</v>
      </c>
      <c r="D204" s="29" t="s">
        <v>19</v>
      </c>
      <c r="E204" s="29">
        <v>175</v>
      </c>
      <c r="F204" s="48">
        <f t="shared" si="3"/>
        <v>175</v>
      </c>
    </row>
    <row r="205" spans="1:6" ht="20.25" thickTop="1" thickBot="1">
      <c r="A205" s="30"/>
      <c r="B205" s="32" t="s">
        <v>129</v>
      </c>
      <c r="C205" s="29" t="s">
        <v>12</v>
      </c>
      <c r="D205" s="29" t="s">
        <v>19</v>
      </c>
      <c r="E205" s="29">
        <v>225</v>
      </c>
      <c r="F205" s="48">
        <f t="shared" si="3"/>
        <v>225</v>
      </c>
    </row>
    <row r="206" spans="1:6" ht="57.75" thickTop="1" thickBot="1">
      <c r="A206" s="26">
        <v>141</v>
      </c>
      <c r="B206" s="32" t="s">
        <v>88</v>
      </c>
      <c r="C206" s="29"/>
      <c r="D206" s="29"/>
      <c r="E206" s="29"/>
      <c r="F206" s="48" t="str">
        <f t="shared" si="3"/>
        <v/>
      </c>
    </row>
    <row r="207" spans="1:6" ht="20.25" thickTop="1" thickBot="1">
      <c r="A207" s="28"/>
      <c r="B207" s="32" t="s">
        <v>125</v>
      </c>
      <c r="C207" s="29" t="s">
        <v>12</v>
      </c>
      <c r="D207" s="29" t="s">
        <v>19</v>
      </c>
      <c r="E207" s="29">
        <v>275</v>
      </c>
      <c r="F207" s="48">
        <f t="shared" si="3"/>
        <v>275</v>
      </c>
    </row>
    <row r="208" spans="1:6" ht="20.25" thickTop="1" thickBot="1">
      <c r="A208" s="30"/>
      <c r="B208" s="32" t="s">
        <v>130</v>
      </c>
      <c r="C208" s="29" t="s">
        <v>12</v>
      </c>
      <c r="D208" s="29" t="s">
        <v>19</v>
      </c>
      <c r="E208" s="29">
        <v>300</v>
      </c>
      <c r="F208" s="48">
        <f t="shared" si="3"/>
        <v>300</v>
      </c>
    </row>
    <row r="209" spans="1:6" ht="20.25" thickTop="1" thickBot="1">
      <c r="A209" s="29">
        <v>142</v>
      </c>
      <c r="B209" s="32" t="s">
        <v>89</v>
      </c>
      <c r="C209" s="29" t="s">
        <v>12</v>
      </c>
      <c r="D209" s="29" t="s">
        <v>19</v>
      </c>
      <c r="E209" s="29">
        <v>60</v>
      </c>
      <c r="F209" s="48">
        <f t="shared" si="3"/>
        <v>60</v>
      </c>
    </row>
    <row r="210" spans="1:6" ht="20.25" thickTop="1" thickBot="1">
      <c r="A210" s="29">
        <v>143</v>
      </c>
      <c r="B210" s="32" t="s">
        <v>90</v>
      </c>
      <c r="C210" s="29" t="s">
        <v>12</v>
      </c>
      <c r="D210" s="29" t="s">
        <v>19</v>
      </c>
      <c r="E210" s="29">
        <v>75</v>
      </c>
      <c r="F210" s="48">
        <f t="shared" si="3"/>
        <v>75</v>
      </c>
    </row>
    <row r="211" spans="1:6" ht="20.25" thickTop="1" thickBot="1">
      <c r="A211" s="29">
        <v>144</v>
      </c>
      <c r="B211" s="32" t="s">
        <v>106</v>
      </c>
      <c r="C211" s="29" t="s">
        <v>12</v>
      </c>
      <c r="D211" s="29" t="s">
        <v>19</v>
      </c>
      <c r="E211" s="29">
        <v>25</v>
      </c>
      <c r="F211" s="48">
        <f t="shared" si="3"/>
        <v>25</v>
      </c>
    </row>
    <row r="212" spans="1:6" ht="20.25" thickTop="1" thickBot="1">
      <c r="A212" s="29">
        <v>145</v>
      </c>
      <c r="B212" s="32" t="s">
        <v>107</v>
      </c>
      <c r="C212" s="29" t="s">
        <v>12</v>
      </c>
      <c r="D212" s="29" t="s">
        <v>19</v>
      </c>
      <c r="E212" s="29">
        <v>35</v>
      </c>
      <c r="F212" s="48">
        <f t="shared" si="3"/>
        <v>35</v>
      </c>
    </row>
    <row r="213" spans="1:6" ht="39" thickTop="1" thickBot="1">
      <c r="A213" s="29">
        <v>146</v>
      </c>
      <c r="B213" s="32" t="s">
        <v>91</v>
      </c>
      <c r="C213" s="29" t="s">
        <v>11</v>
      </c>
      <c r="D213" s="29">
        <v>250</v>
      </c>
      <c r="E213" s="29">
        <v>4</v>
      </c>
      <c r="F213" s="48">
        <f t="shared" si="3"/>
        <v>4.25</v>
      </c>
    </row>
    <row r="214" spans="1:6" ht="39" thickTop="1" thickBot="1">
      <c r="A214" s="29">
        <v>147</v>
      </c>
      <c r="B214" s="32" t="s">
        <v>92</v>
      </c>
      <c r="C214" s="29" t="s">
        <v>11</v>
      </c>
      <c r="D214" s="29">
        <v>750</v>
      </c>
      <c r="E214" s="29">
        <v>5</v>
      </c>
      <c r="F214" s="48">
        <f t="shared" si="3"/>
        <v>5.75</v>
      </c>
    </row>
    <row r="215" spans="1:6" ht="39" thickTop="1" thickBot="1">
      <c r="A215" s="29">
        <v>148</v>
      </c>
      <c r="B215" s="32" t="s">
        <v>93</v>
      </c>
      <c r="C215" s="29" t="s">
        <v>94</v>
      </c>
      <c r="D215" s="29">
        <v>500</v>
      </c>
      <c r="E215" s="29">
        <v>4</v>
      </c>
      <c r="F215" s="48">
        <f t="shared" si="3"/>
        <v>4.5</v>
      </c>
    </row>
    <row r="216" spans="1:6" ht="39" thickTop="1" thickBot="1">
      <c r="A216" s="29">
        <v>149</v>
      </c>
      <c r="B216" s="32" t="s">
        <v>95</v>
      </c>
      <c r="C216" s="29" t="s">
        <v>4</v>
      </c>
      <c r="D216" s="29">
        <v>750</v>
      </c>
      <c r="E216" s="29">
        <v>5</v>
      </c>
      <c r="F216" s="48">
        <f t="shared" si="3"/>
        <v>5.75</v>
      </c>
    </row>
    <row r="217" spans="1:6" ht="20.25" thickTop="1" thickBot="1">
      <c r="A217" s="29">
        <v>150</v>
      </c>
      <c r="B217" s="32" t="s">
        <v>96</v>
      </c>
      <c r="C217" s="29" t="s">
        <v>97</v>
      </c>
      <c r="D217" s="29">
        <v>750</v>
      </c>
      <c r="E217" s="29" t="s">
        <v>19</v>
      </c>
      <c r="F217" s="48">
        <f t="shared" si="3"/>
        <v>0.75</v>
      </c>
    </row>
    <row r="218" spans="1:6" ht="20.25" thickTop="1" thickBot="1">
      <c r="A218" s="29">
        <v>151</v>
      </c>
      <c r="B218" s="32" t="s">
        <v>98</v>
      </c>
      <c r="C218" s="29" t="s">
        <v>11</v>
      </c>
      <c r="D218" s="29">
        <v>750</v>
      </c>
      <c r="E218" s="29">
        <v>3</v>
      </c>
      <c r="F218" s="48">
        <f t="shared" si="3"/>
        <v>3.75</v>
      </c>
    </row>
    <row r="219" spans="1:6" ht="20.25" thickTop="1" thickBot="1">
      <c r="A219" s="29">
        <v>152</v>
      </c>
      <c r="B219" s="32" t="s">
        <v>99</v>
      </c>
      <c r="C219" s="29" t="s">
        <v>97</v>
      </c>
      <c r="D219" s="29">
        <v>500</v>
      </c>
      <c r="E219" s="29">
        <v>25</v>
      </c>
      <c r="F219" s="48">
        <f t="shared" si="3"/>
        <v>25.5</v>
      </c>
    </row>
    <row r="220" spans="1:6" ht="20.25" thickTop="1" thickBot="1">
      <c r="A220" s="29">
        <v>153</v>
      </c>
      <c r="B220" s="32" t="s">
        <v>100</v>
      </c>
      <c r="C220" s="29" t="s">
        <v>97</v>
      </c>
      <c r="D220" s="29">
        <v>750</v>
      </c>
      <c r="E220" s="29">
        <v>1</v>
      </c>
      <c r="F220" s="48">
        <f t="shared" si="3"/>
        <v>1.75</v>
      </c>
    </row>
    <row r="221" spans="1:6" ht="39" thickTop="1" thickBot="1">
      <c r="A221" s="26">
        <v>154</v>
      </c>
      <c r="B221" s="32" t="s">
        <v>233</v>
      </c>
      <c r="C221" s="29"/>
      <c r="D221" s="29"/>
      <c r="E221" s="29"/>
      <c r="F221" s="48" t="str">
        <f t="shared" si="3"/>
        <v/>
      </c>
    </row>
    <row r="222" spans="1:6" ht="20.25" thickTop="1" thickBot="1">
      <c r="A222" s="28"/>
      <c r="B222" s="32" t="s">
        <v>160</v>
      </c>
      <c r="C222" s="29" t="s">
        <v>12</v>
      </c>
      <c r="D222" s="29">
        <v>500</v>
      </c>
      <c r="E222" s="29">
        <v>14</v>
      </c>
      <c r="F222" s="48">
        <f t="shared" si="3"/>
        <v>14.5</v>
      </c>
    </row>
    <row r="223" spans="1:6" ht="20.25" thickTop="1" thickBot="1">
      <c r="A223" s="28"/>
      <c r="B223" s="32" t="s">
        <v>161</v>
      </c>
      <c r="C223" s="29" t="s">
        <v>12</v>
      </c>
      <c r="D223" s="29" t="s">
        <v>19</v>
      </c>
      <c r="E223" s="29">
        <v>20</v>
      </c>
      <c r="F223" s="48">
        <f t="shared" si="3"/>
        <v>20</v>
      </c>
    </row>
    <row r="224" spans="1:6" ht="20.25" thickTop="1" thickBot="1">
      <c r="A224" s="30"/>
      <c r="B224" s="32" t="s">
        <v>165</v>
      </c>
      <c r="C224" s="29" t="s">
        <v>12</v>
      </c>
      <c r="D224" s="29" t="s">
        <v>19</v>
      </c>
      <c r="E224" s="29">
        <v>25</v>
      </c>
      <c r="F224" s="48">
        <f t="shared" si="3"/>
        <v>25</v>
      </c>
    </row>
    <row r="225" spans="1:6" ht="39" thickTop="1" thickBot="1">
      <c r="A225" s="26">
        <v>155</v>
      </c>
      <c r="B225" s="32" t="s">
        <v>234</v>
      </c>
      <c r="C225" s="29"/>
      <c r="D225" s="29"/>
      <c r="E225" s="29"/>
      <c r="F225" s="48" t="str">
        <f t="shared" si="3"/>
        <v/>
      </c>
    </row>
    <row r="226" spans="1:6" ht="20.25" thickTop="1" thickBot="1">
      <c r="A226" s="28"/>
      <c r="B226" s="32" t="s">
        <v>160</v>
      </c>
      <c r="C226" s="29" t="s">
        <v>12</v>
      </c>
      <c r="D226" s="29">
        <v>500</v>
      </c>
      <c r="E226" s="29">
        <v>11</v>
      </c>
      <c r="F226" s="48">
        <f t="shared" si="3"/>
        <v>11.5</v>
      </c>
    </row>
    <row r="227" spans="1:6" ht="20.25" thickTop="1" thickBot="1">
      <c r="A227" s="28"/>
      <c r="B227" s="32" t="s">
        <v>161</v>
      </c>
      <c r="C227" s="29" t="s">
        <v>12</v>
      </c>
      <c r="D227" s="29" t="s">
        <v>19</v>
      </c>
      <c r="E227" s="29">
        <v>14</v>
      </c>
      <c r="F227" s="48">
        <f t="shared" si="3"/>
        <v>14</v>
      </c>
    </row>
    <row r="228" spans="1:6" ht="20.25" thickTop="1" thickBot="1">
      <c r="A228" s="30"/>
      <c r="B228" s="32" t="s">
        <v>165</v>
      </c>
      <c r="C228" s="29" t="s">
        <v>12</v>
      </c>
      <c r="D228" s="29" t="s">
        <v>19</v>
      </c>
      <c r="E228" s="29">
        <v>18</v>
      </c>
      <c r="F228" s="48">
        <f t="shared" si="3"/>
        <v>18</v>
      </c>
    </row>
    <row r="229" spans="1:6" ht="57.75" thickTop="1" thickBot="1">
      <c r="A229" s="29">
        <v>156</v>
      </c>
      <c r="B229" s="32" t="s">
        <v>235</v>
      </c>
      <c r="C229" s="29" t="s">
        <v>87</v>
      </c>
      <c r="D229" s="29" t="s">
        <v>19</v>
      </c>
      <c r="E229" s="29">
        <v>14</v>
      </c>
      <c r="F229" s="48">
        <f t="shared" si="3"/>
        <v>14</v>
      </c>
    </row>
    <row r="230" spans="1:6" ht="20.25" thickTop="1" thickBot="1">
      <c r="A230" s="29">
        <v>157</v>
      </c>
      <c r="B230" s="32" t="s">
        <v>101</v>
      </c>
      <c r="C230" s="29" t="s">
        <v>11</v>
      </c>
      <c r="D230" s="29" t="s">
        <v>19</v>
      </c>
      <c r="E230" s="29">
        <v>30</v>
      </c>
      <c r="F230" s="48">
        <f t="shared" si="3"/>
        <v>30</v>
      </c>
    </row>
    <row r="231" spans="1:6" ht="15.75" thickTop="1"/>
  </sheetData>
  <autoFilter ref="A2:E230" xr:uid="{DB72D96B-5CC0-4D50-917A-66B613907FE2}">
    <filterColumn colId="3" showButton="0"/>
  </autoFilter>
  <mergeCells count="28">
    <mergeCell ref="A221:A224"/>
    <mergeCell ref="A225:A228"/>
    <mergeCell ref="C2:C3"/>
    <mergeCell ref="F2:F3"/>
    <mergeCell ref="A1:F1"/>
    <mergeCell ref="A172:A176"/>
    <mergeCell ref="A177:A182"/>
    <mergeCell ref="A183:A188"/>
    <mergeCell ref="A189:A194"/>
    <mergeCell ref="A203:A205"/>
    <mergeCell ref="A206:A208"/>
    <mergeCell ref="A100:A103"/>
    <mergeCell ref="A104:A106"/>
    <mergeCell ref="A107:A109"/>
    <mergeCell ref="A110:A112"/>
    <mergeCell ref="A139:A141"/>
    <mergeCell ref="A159:A161"/>
    <mergeCell ref="A33:A35"/>
    <mergeCell ref="A43:A45"/>
    <mergeCell ref="A47:A53"/>
    <mergeCell ref="A65:A68"/>
    <mergeCell ref="A92:A95"/>
    <mergeCell ref="A96:A99"/>
    <mergeCell ref="A2:A3"/>
    <mergeCell ref="B2:B3"/>
    <mergeCell ref="D2:E2"/>
    <mergeCell ref="A4:A9"/>
    <mergeCell ref="A10:A14"/>
  </mergeCells>
  <conditionalFormatting sqref="D2">
    <cfRule type="duplicateValues" dxfId="1" priority="2"/>
  </conditionalFormatting>
  <conditionalFormatting sqref="D3">
    <cfRule type="duplicateValues" dxfId="0" priority="1"/>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2:I32"/>
  <sheetViews>
    <sheetView rightToLeft="1" tabSelected="1" zoomScale="190" zoomScaleNormal="190" zoomScalePageLayoutView="175" workbookViewId="0">
      <selection activeCell="F21" sqref="F21:G21"/>
    </sheetView>
  </sheetViews>
  <sheetFormatPr baseColWidth="10" defaultColWidth="9.140625" defaultRowHeight="15"/>
  <cols>
    <col min="1" max="1" width="3.42578125" customWidth="1"/>
    <col min="2" max="2" width="6.42578125" style="1" customWidth="1"/>
    <col min="3" max="3" width="37.42578125" customWidth="1"/>
    <col min="4" max="5" width="6.85546875" style="1" customWidth="1"/>
    <col min="6" max="9" width="6.42578125" style="1" customWidth="1"/>
  </cols>
  <sheetData>
    <row r="2" spans="1:9" ht="18" customHeight="1">
      <c r="A2" s="56"/>
      <c r="B2" s="56"/>
      <c r="C2" s="56"/>
      <c r="D2" s="56"/>
      <c r="E2" s="56"/>
      <c r="F2" s="56"/>
      <c r="G2" s="56"/>
      <c r="H2" s="56"/>
      <c r="I2" s="56"/>
    </row>
    <row r="3" spans="1:9" ht="18" customHeight="1">
      <c r="A3" s="56"/>
      <c r="B3" s="56"/>
      <c r="C3" s="56"/>
      <c r="D3" s="56"/>
      <c r="E3" s="56"/>
      <c r="F3" s="56"/>
      <c r="G3" s="56"/>
      <c r="H3" s="56"/>
      <c r="I3" s="56"/>
    </row>
    <row r="5" spans="1:9">
      <c r="C5" s="2"/>
      <c r="D5" s="2"/>
      <c r="E5" s="2"/>
      <c r="F5" s="2"/>
      <c r="G5" s="2"/>
    </row>
    <row r="7" spans="1:9">
      <c r="A7" s="20"/>
      <c r="B7" s="20"/>
      <c r="C7" s="20"/>
      <c r="D7" s="21"/>
      <c r="E7" s="21"/>
      <c r="F7" s="21"/>
      <c r="G7" s="21"/>
      <c r="H7" s="21"/>
      <c r="I7" s="21"/>
    </row>
    <row r="8" spans="1:9">
      <c r="A8" s="20"/>
      <c r="B8" s="20"/>
      <c r="C8" s="20"/>
      <c r="D8" s="20"/>
      <c r="E8" s="20"/>
      <c r="F8" s="20"/>
      <c r="G8" s="20"/>
      <c r="H8" s="22"/>
      <c r="I8" s="20"/>
    </row>
    <row r="9" spans="1:9">
      <c r="A9" s="20"/>
      <c r="B9" s="20"/>
      <c r="C9" s="20"/>
      <c r="D9" s="20"/>
      <c r="E9" s="21"/>
      <c r="F9" s="21"/>
      <c r="G9" s="21"/>
      <c r="H9" s="21"/>
      <c r="I9" s="21"/>
    </row>
    <row r="10" spans="1:9" ht="15.75" thickBot="1">
      <c r="A10" s="3"/>
      <c r="B10" s="3"/>
      <c r="C10" s="3"/>
      <c r="D10" s="3"/>
      <c r="E10" s="4"/>
      <c r="F10" s="4"/>
      <c r="G10" s="4"/>
      <c r="H10" s="4"/>
      <c r="I10" s="4"/>
    </row>
    <row r="11" spans="1:9" s="55" customFormat="1">
      <c r="A11" s="51" t="s">
        <v>0</v>
      </c>
      <c r="B11" s="52" t="s">
        <v>5</v>
      </c>
      <c r="C11" s="52" t="s">
        <v>1</v>
      </c>
      <c r="D11" s="52" t="s">
        <v>6</v>
      </c>
      <c r="E11" s="52" t="s">
        <v>2</v>
      </c>
      <c r="F11" s="53" t="s">
        <v>3</v>
      </c>
      <c r="G11" s="53"/>
      <c r="H11" s="53" t="s">
        <v>236</v>
      </c>
      <c r="I11" s="54"/>
    </row>
    <row r="12" spans="1:9" ht="30">
      <c r="A12" s="10">
        <v>1</v>
      </c>
      <c r="B12" s="11">
        <v>38</v>
      </c>
      <c r="C12" s="11" t="str">
        <f ca="1">IF($B12="","",OFFSET('جدول كميات عقد الزراعة'!$B$1,MATCH(IF(ISERROR(FIND("/",$B12,1)),$B12,--LEFT($B12,LEN($B12)-FIND("/",$B12,1))),'جدول كميات عقد الزراعة'!$A:$A,0)-1,0)&amp;IF(ISERROR(FIND("/",$B12,1)),"",CHAR(10)&amp;"("&amp;OFFSET('جدول كميات عقد الزراعة'!$B$1,MATCH(IF(ISERROR(FIND("/",$B12,1)),$B12,--LEFT($B12,LEN($B12)-FIND("/",$B12,1))),'جدول كميات عقد الزراعة'!$A:$A,0)+MATCH(RIGHT($B12,1),{"أ";"ب";"ج";"د";"ه";"و"},0)-1,0)&amp;")"))</f>
        <v xml:space="preserve">قص وصيانة ثيل طبيعي عن طريق فني متخصص مع استخدام المعدات والمواد اللازمة لذلك </v>
      </c>
      <c r="D12" s="11" t="str">
        <f ca="1">IF($B12="","",OFFSET('جدول كميات عقد الزراعة'!$B$1,MATCH(IF(ISERROR(FIND("/",$B12,1)),$B12,--LEFT($B12,LEN($B12)-FIND("/",$B12,1))),'جدول كميات عقد الزراعة'!$A:$A,0)+IF(ISERROR(FIND("/",$B12,1)),0,MATCH(RIGHT($B12,1),{"أ";"ب";"ج";"د";"ه";"و"},0))-1,1))</f>
        <v>م2</v>
      </c>
      <c r="E12" s="11">
        <v>267</v>
      </c>
      <c r="F12" s="12">
        <f ca="1">IF($B12="","",OFFSET('جدول كميات عقد الزراعة'!$B$1,MATCH(IF(ISERROR(FIND("/",$B12,1)),$B12,--LEFT($B12,LEN($B12)-FIND("/",$B12,1))),'جدول كميات عقد الزراعة'!$A:$A,0)+IF(ISERROR(FIND("/",$B12,1)),0,MATCH(RIGHT($B12,1),{"أ";"ب";"ج";"د";"ه";"و"},0))-1,4))</f>
        <v>0.4</v>
      </c>
      <c r="G12" s="12"/>
      <c r="H12" s="12">
        <f ca="1">IF($B12="","",E12*F12)</f>
        <v>106.80000000000001</v>
      </c>
      <c r="I12" s="13"/>
    </row>
    <row r="13" spans="1:9" ht="45">
      <c r="A13" s="10">
        <v>2</v>
      </c>
      <c r="B13" s="11">
        <v>39</v>
      </c>
      <c r="C13" s="11" t="str">
        <f ca="1">IF($B13="","",OFFSET('جدول كميات عقد الزراعة'!$B$1,MATCH(IF(ISERROR(FIND("/",$B13,1)),$B13,--LEFT($B13,LEN($B13)-FIND("/",$B13,1))),'جدول كميات عقد الزراعة'!$A:$A,0)-1,0)&amp;IF(ISERROR(FIND("/",$B13,1)),"",CHAR(10)&amp;"("&amp;OFFSET('جدول كميات عقد الزراعة'!$B$1,MATCH(IF(ISERROR(FIND("/",$B13,1)),$B13,--LEFT($B13,LEN($B13)-FIND("/",$B13,1))),'جدول كميات عقد الزراعة'!$A:$A,0)+MATCH(RIGHT($B13,1),{"أ";"ب";"ج";"د";"ه";"و"},0)-1,0)&amp;")"))</f>
        <v xml:space="preserve">قص وصيانة وتشكيل أشجار الكونو كاربس عن طريق فني متخصص مع استخدام المواد والمعدات اللازمة لذلك </v>
      </c>
      <c r="D13" s="11" t="str">
        <f ca="1">IF($B13="","",OFFSET('جدول كميات عقد الزراعة'!$B$1,MATCH(IF(ISERROR(FIND("/",$B13,1)),$B13,--LEFT($B13,LEN($B13)-FIND("/",$B13,1))),'جدول كميات عقد الزراعة'!$A:$A,0)+IF(ISERROR(FIND("/",$B13,1)),0,MATCH(RIGHT($B13,1),{"أ";"ب";"ج";"د";"ه";"و"},0))-1,1))</f>
        <v>م.ط</v>
      </c>
      <c r="E13" s="11">
        <v>60</v>
      </c>
      <c r="F13" s="12">
        <f ca="1">IF($B13="","",OFFSET('جدول كميات عقد الزراعة'!$B$1,MATCH(IF(ISERROR(FIND("/",$B13,1)),$B13,--LEFT($B13,LEN($B13)-FIND("/",$B13,1))),'جدول كميات عقد الزراعة'!$A:$A,0)+IF(ISERROR(FIND("/",$B13,1)),0,MATCH(RIGHT($B13,1),{"أ";"ب";"ج";"د";"ه";"و"},0))-1,4))</f>
        <v>0.7</v>
      </c>
      <c r="G13" s="12"/>
      <c r="H13" s="12">
        <f t="shared" ref="H13:H21" ca="1" si="0">IF($B13="","",E13*F13)</f>
        <v>42</v>
      </c>
      <c r="I13" s="13"/>
    </row>
    <row r="14" spans="1:9" ht="60">
      <c r="A14" s="10">
        <v>3</v>
      </c>
      <c r="B14" s="11" t="s">
        <v>10</v>
      </c>
      <c r="C14" s="11" t="str">
        <f ca="1">IF($B14="","",OFFSET('جدول كميات عقد الزراعة'!$B$1,MATCH(IF(ISERROR(FIND("/",$B14,1)),$B14,--LEFT($B14,LEN($B14)-FIND("/",$B14,1))),'جدول كميات عقد الزراعة'!$A:$A,0)-1,0)&amp;IF(ISERROR(FIND("/",$B14,1)),"",CHAR(10)&amp;"("&amp;OFFSET('جدول كميات عقد الزراعة'!$B$1,MATCH(IF(ISERROR(FIND("/",$B14,1)),$B14,--LEFT($B14,LEN($B14)-FIND("/",$B14,1))),'جدول كميات عقد الزراعة'!$A:$A,0)+MATCH(RIGHT($B14,1),{"أ";"ب";"ج";"د";"ه";"و"},0)-1,0)&amp;")"))</f>
        <v>قص وصيانة وتشكيل أشجار من أي نوع عن طريق فني متخصص مع استخدام المواد والمعدات والأسمدة اللازمة لذلك وذلك حسب الارتفاع التالي :
(ارتفاع 1.5 م الى 2 م )</v>
      </c>
      <c r="D14" s="11" t="str">
        <f ca="1">IF($B14="","",OFFSET('جدول كميات عقد الزراعة'!$B$1,MATCH(IF(ISERROR(FIND("/",$B14,1)),$B14,--LEFT($B14,LEN($B14)-FIND("/",$B14,1))),'جدول كميات عقد الزراعة'!$A:$A,0)+IF(ISERROR(FIND("/",$B14,1)),0,MATCH(RIGHT($B14,1),{"أ";"ب";"ج";"د";"ه";"و"},0))-1,1))</f>
        <v>عدد</v>
      </c>
      <c r="E14" s="11">
        <v>48</v>
      </c>
      <c r="F14" s="12">
        <f ca="1">IF($B14="","",OFFSET('جدول كميات عقد الزراعة'!$B$1,MATCH(IF(ISERROR(FIND("/",$B14,1)),$B14,--LEFT($B14,LEN($B14)-FIND("/",$B14,1))),'جدول كميات عقد الزراعة'!$A:$A,0)+IF(ISERROR(FIND("/",$B14,1)),0,MATCH(RIGHT($B14,1),{"أ";"ب";"ج";"د";"ه";"و"},0))-1,4))</f>
        <v>1</v>
      </c>
      <c r="G14" s="12"/>
      <c r="H14" s="12">
        <f t="shared" ca="1" si="0"/>
        <v>48</v>
      </c>
      <c r="I14" s="13"/>
    </row>
    <row r="15" spans="1:9" ht="60">
      <c r="A15" s="10">
        <v>4</v>
      </c>
      <c r="B15" s="11" t="s">
        <v>8</v>
      </c>
      <c r="C15" s="11" t="str">
        <f ca="1">IF($B15="","",OFFSET('جدول كميات عقد الزراعة'!$B$1,MATCH(IF(ISERROR(FIND("/",$B15,1)),$B15,--LEFT($B15,LEN($B15)-FIND("/",$B15,1))),'جدول كميات عقد الزراعة'!$A:$A,0)-1,0)&amp;IF(ISERROR(FIND("/",$B15,1)),"",CHAR(10)&amp;"("&amp;OFFSET('جدول كميات عقد الزراعة'!$B$1,MATCH(IF(ISERROR(FIND("/",$B15,1)),$B15,--LEFT($B15,LEN($B15)-FIND("/",$B15,1))),'جدول كميات عقد الزراعة'!$A:$A,0)+MATCH(RIGHT($B15,1),{"أ";"ب";"ج";"د";"ه";"و"},0)-1,0)&amp;")"))</f>
        <v>قص وصيانة وتشكيل أشجار من أي نوع عن طريق فني متخصص مع استخدام المواد والمعدات والأسمدة اللازمة لذلك وذلك حسب الارتفاع التالي :
(ارتفاع 2.5 م الى 3.5 م )</v>
      </c>
      <c r="D15" s="11" t="str">
        <f ca="1">IF($B15="","",OFFSET('جدول كميات عقد الزراعة'!$B$1,MATCH(IF(ISERROR(FIND("/",$B15,1)),$B15,--LEFT($B15,LEN($B15)-FIND("/",$B15,1))),'جدول كميات عقد الزراعة'!$A:$A,0)+IF(ISERROR(FIND("/",$B15,1)),0,MATCH(RIGHT($B15,1),{"أ";"ب";"ج";"د";"ه";"و"},0))-1,1))</f>
        <v>عدد</v>
      </c>
      <c r="E15" s="11">
        <v>26</v>
      </c>
      <c r="F15" s="12">
        <f ca="1">IF($B15="","",OFFSET('جدول كميات عقد الزراعة'!$B$1,MATCH(IF(ISERROR(FIND("/",$B15,1)),$B15,--LEFT($B15,LEN($B15)-FIND("/",$B15,1))),'جدول كميات عقد الزراعة'!$A:$A,0)+IF(ISERROR(FIND("/",$B15,1)),0,MATCH(RIGHT($B15,1),{"أ";"ب";"ج";"د";"ه";"و"},0))-1,4))</f>
        <v>5</v>
      </c>
      <c r="G15" s="12"/>
      <c r="H15" s="12">
        <f t="shared" ca="1" si="0"/>
        <v>130</v>
      </c>
      <c r="I15" s="13"/>
    </row>
    <row r="16" spans="1:9" ht="60">
      <c r="A16" s="10">
        <v>5</v>
      </c>
      <c r="B16" s="11" t="s">
        <v>9</v>
      </c>
      <c r="C16" s="11" t="str">
        <f ca="1">IF($B16="","",OFFSET('جدول كميات عقد الزراعة'!$B$1,MATCH(IF(ISERROR(FIND("/",$B16,1)),$B16,--LEFT($B16,LEN($B16)-FIND("/",$B16,1))),'جدول كميات عقد الزراعة'!$A:$A,0)-1,0)&amp;IF(ISERROR(FIND("/",$B16,1)),"",CHAR(10)&amp;"("&amp;OFFSET('جدول كميات عقد الزراعة'!$B$1,MATCH(IF(ISERROR(FIND("/",$B16,1)),$B16,--LEFT($B16,LEN($B16)-FIND("/",$B16,1))),'جدول كميات عقد الزراعة'!$A:$A,0)+MATCH(RIGHT($B16,1),{"أ";"ب";"ج";"د";"ه";"و"},0)-1,0)&amp;")"))</f>
        <v>قص وصيانة وتشكيل أشجار من أي نوع عن طريق فني متخصص مع استخدام المواد والمعدات والأسمدة اللازمة لذلك وذلك حسب الارتفاع التالي :
(ارتفاع 4.00 م وإلى أي ارتفاع )</v>
      </c>
      <c r="D16" s="11" t="str">
        <f ca="1">IF($B16="","",OFFSET('جدول كميات عقد الزراعة'!$B$1,MATCH(IF(ISERROR(FIND("/",$B16,1)),$B16,--LEFT($B16,LEN($B16)-FIND("/",$B16,1))),'جدول كميات عقد الزراعة'!$A:$A,0)+IF(ISERROR(FIND("/",$B16,1)),0,MATCH(RIGHT($B16,1),{"أ";"ب";"ج";"د";"ه";"و"},0))-1,1))</f>
        <v>عدد</v>
      </c>
      <c r="E16" s="11">
        <v>1</v>
      </c>
      <c r="F16" s="12">
        <f ca="1">IF($B16="","",OFFSET('جدول كميات عقد الزراعة'!$B$1,MATCH(IF(ISERROR(FIND("/",$B16,1)),$B16,--LEFT($B16,LEN($B16)-FIND("/",$B16,1))),'جدول كميات عقد الزراعة'!$A:$A,0)+IF(ISERROR(FIND("/",$B16,1)),0,MATCH(RIGHT($B16,1),{"أ";"ب";"ج";"د";"ه";"و"},0))-1,4))</f>
        <v>10</v>
      </c>
      <c r="G16" s="12"/>
      <c r="H16" s="12">
        <f t="shared" ca="1" si="0"/>
        <v>10</v>
      </c>
      <c r="I16" s="13"/>
    </row>
    <row r="17" spans="1:9" ht="30">
      <c r="A17" s="10">
        <v>6</v>
      </c>
      <c r="B17" s="11">
        <v>150</v>
      </c>
      <c r="C17" s="11" t="str">
        <f ca="1">IF($B17="","",OFFSET('جدول كميات عقد الزراعة'!$B$1,MATCH(IF(ISERROR(FIND("/",$B17,1)),$B17,--LEFT($B17,LEN($B17)-FIND("/",$B17,1))),'جدول كميات عقد الزراعة'!$A:$A,0)-1,0)&amp;IF(ISERROR(FIND("/",$B17,1)),"",CHAR(10)&amp;"("&amp;OFFSET('جدول كميات عقد الزراعة'!$B$1,MATCH(IF(ISERROR(FIND("/",$B17,1)),$B17,--LEFT($B17,LEN($B17)-FIND("/",$B17,1))),'جدول كميات عقد الزراعة'!$A:$A,0)+MATCH(RIGHT($B17,1),{"أ";"ب";"ج";"د";"ه";"و"},0)-1,0)&amp;")"))</f>
        <v xml:space="preserve"> صيانة المرشات ونقاط الري في شبكات الري من أي نوع وتشغيلها مع قطع الغيار</v>
      </c>
      <c r="D17" s="11" t="str">
        <f ca="1">IF($B17="","",OFFSET('جدول كميات عقد الزراعة'!$B$1,MATCH(IF(ISERROR(FIND("/",$B17,1)),$B17,--LEFT($B17,LEN($B17)-FIND("/",$B17,1))),'جدول كميات عقد الزراعة'!$A:$A,0)+IF(ISERROR(FIND("/",$B17,1)),0,MATCH(RIGHT($B17,1),{"أ";"ب";"ج";"د";"ه";"و"},0))-1,1))</f>
        <v xml:space="preserve"> عدد</v>
      </c>
      <c r="E17" s="11">
        <v>116</v>
      </c>
      <c r="F17" s="12">
        <f ca="1">IF($B17="","",OFFSET('جدول كميات عقد الزراعة'!$B$1,MATCH(IF(ISERROR(FIND("/",$B17,1)),$B17,--LEFT($B17,LEN($B17)-FIND("/",$B17,1))),'جدول كميات عقد الزراعة'!$A:$A,0)+IF(ISERROR(FIND("/",$B17,1)),0,MATCH(RIGHT($B17,1),{"أ";"ب";"ج";"د";"ه";"و"},0))-1,4))</f>
        <v>0.75</v>
      </c>
      <c r="G17" s="12"/>
      <c r="H17" s="12">
        <f t="shared" ca="1" si="0"/>
        <v>87</v>
      </c>
      <c r="I17" s="13"/>
    </row>
    <row r="18" spans="1:9">
      <c r="A18" s="10"/>
      <c r="B18" s="11"/>
      <c r="C18" s="11" t="str">
        <f ca="1">IF($B18="","",OFFSET('جدول كميات عقد الزراعة'!$B$1,MATCH(IF(ISERROR(FIND("/",$B18,1)),$B18,--LEFT($B18,LEN($B18)-FIND("/",$B18,1))),'جدول كميات عقد الزراعة'!$A:$A,0)-1,0)&amp;IF(ISERROR(FIND("/",$B18,1)),"",CHAR(10)&amp;"("&amp;OFFSET('جدول كميات عقد الزراعة'!$B$1,MATCH(IF(ISERROR(FIND("/",$B18,1)),$B18,--LEFT($B18,LEN($B18)-FIND("/",$B18,1))),'جدول كميات عقد الزراعة'!$A:$A,0)+MATCH(RIGHT($B18,1),{"أ";"ب";"ج";"د";"ه";"و"},0)-1,0)&amp;")"))</f>
        <v/>
      </c>
      <c r="D18" s="11" t="str">
        <f ca="1">IF($B18="","",OFFSET('جدول كميات عقد الزراعة'!$B$1,MATCH(IF(ISERROR(FIND("/",$B18,1)),$B18,--LEFT($B18,LEN($B18)-FIND("/",$B18,1))),'جدول كميات عقد الزراعة'!$A:$A,0)+IF(ISERROR(FIND("/",$B18,1)),0,MATCH(RIGHT($B18,1),{"أ";"ب";"ج";"د";"ه";"و"},0))-1,1))</f>
        <v/>
      </c>
      <c r="E18" s="11"/>
      <c r="F18" s="12" t="str">
        <f ca="1">IF($B18="","",OFFSET('جدول كميات عقد الزراعة'!$B$1,MATCH(IF(ISERROR(FIND("/",$B18,1)),$B18,--LEFT($B18,LEN($B18)-FIND("/",$B18,1))),'جدول كميات عقد الزراعة'!$A:$A,0)+IF(ISERROR(FIND("/",$B18,1)),0,MATCH(RIGHT($B18,1),{"أ";"ب";"ج";"د";"ه";"و"},0))-1,4))</f>
        <v/>
      </c>
      <c r="G18" s="12"/>
      <c r="H18" s="12" t="str">
        <f t="shared" si="0"/>
        <v/>
      </c>
      <c r="I18" s="13"/>
    </row>
    <row r="19" spans="1:9">
      <c r="A19" s="7"/>
      <c r="B19" s="6"/>
      <c r="C19" s="11" t="str">
        <f ca="1">IF($B19="","",OFFSET('جدول كميات عقد الزراعة'!$B$1,MATCH(IF(ISERROR(FIND("/",$B19,1)),$B19,--LEFT($B19,LEN($B19)-FIND("/",$B19,1))),'جدول كميات عقد الزراعة'!$A:$A,0)-1,0)&amp;IF(ISERROR(FIND("/",$B19,1)),"",CHAR(10)&amp;"("&amp;OFFSET('جدول كميات عقد الزراعة'!$B$1,MATCH(IF(ISERROR(FIND("/",$B19,1)),$B19,--LEFT($B19,LEN($B19)-FIND("/",$B19,1))),'جدول كميات عقد الزراعة'!$A:$A,0)+MATCH(RIGHT($B19,1),{"أ";"ب";"ج";"د";"ه";"و"},0)-1,0)&amp;")"))</f>
        <v/>
      </c>
      <c r="D19" s="11" t="str">
        <f ca="1">IF($B19="","",OFFSET('جدول كميات عقد الزراعة'!$B$1,MATCH(IF(ISERROR(FIND("/",$B19,1)),$B19,--LEFT($B19,LEN($B19)-FIND("/",$B19,1))),'جدول كميات عقد الزراعة'!$A:$A,0)+IF(ISERROR(FIND("/",$B19,1)),0,MATCH(RIGHT($B19,1),{"أ";"ب";"ج";"د";"ه";"و"},0))-1,1))</f>
        <v/>
      </c>
      <c r="E19" s="11"/>
      <c r="F19" s="12" t="str">
        <f ca="1">IF($B19="","",OFFSET('جدول كميات عقد الزراعة'!$B$1,MATCH(IF(ISERROR(FIND("/",$B19,1)),$B19,--LEFT($B19,LEN($B19)-FIND("/",$B19,1))),'جدول كميات عقد الزراعة'!$A:$A,0)+IF(ISERROR(FIND("/",$B19,1)),0,MATCH(RIGHT($B19,1),{"أ";"ب";"ج";"د";"ه";"و"},0))-1,4))</f>
        <v/>
      </c>
      <c r="G19" s="12"/>
      <c r="H19" s="12" t="str">
        <f t="shared" si="0"/>
        <v/>
      </c>
      <c r="I19" s="13"/>
    </row>
    <row r="20" spans="1:9">
      <c r="A20" s="7"/>
      <c r="B20" s="6"/>
      <c r="C20" s="11" t="str">
        <f ca="1">IF($B20="","",OFFSET('جدول كميات عقد الزراعة'!$B$1,MATCH(IF(ISERROR(FIND("/",$B20,1)),$B20,--LEFT($B20,LEN($B20)-FIND("/",$B20,1))),'جدول كميات عقد الزراعة'!$A:$A,0)-1,0)&amp;IF(ISERROR(FIND("/",$B20,1)),"",CHAR(10)&amp;"("&amp;OFFSET('جدول كميات عقد الزراعة'!$B$1,MATCH(IF(ISERROR(FIND("/",$B20,1)),$B20,--LEFT($B20,LEN($B20)-FIND("/",$B20,1))),'جدول كميات عقد الزراعة'!$A:$A,0)+MATCH(RIGHT($B20,1),{"أ";"ب";"ج";"د";"ه";"و"},0)-1,0)&amp;")"))</f>
        <v/>
      </c>
      <c r="D20" s="11" t="str">
        <f ca="1">IF($B20="","",OFFSET('جدول كميات عقد الزراعة'!$B$1,MATCH(IF(ISERROR(FIND("/",$B20,1)),$B20,--LEFT($B20,LEN($B20)-FIND("/",$B20,1))),'جدول كميات عقد الزراعة'!$A:$A,0)+IF(ISERROR(FIND("/",$B20,1)),0,MATCH(RIGHT($B20,1),{"أ";"ب";"ج";"د";"ه";"و"},0))-1,1))</f>
        <v/>
      </c>
      <c r="E20" s="11"/>
      <c r="F20" s="12" t="str">
        <f ca="1">IF($B20="","",OFFSET('جدول كميات عقد الزراعة'!$B$1,MATCH(IF(ISERROR(FIND("/",$B20,1)),$B20,--LEFT($B20,LEN($B20)-FIND("/",$B20,1))),'جدول كميات عقد الزراعة'!$A:$A,0)+IF(ISERROR(FIND("/",$B20,1)),0,MATCH(RIGHT($B20,1),{"أ";"ب";"ج";"د";"ه";"و"},0))-1,4))</f>
        <v/>
      </c>
      <c r="G20" s="12"/>
      <c r="H20" s="12" t="str">
        <f t="shared" si="0"/>
        <v/>
      </c>
      <c r="I20" s="13"/>
    </row>
    <row r="21" spans="1:9" ht="15.75" thickBot="1">
      <c r="A21" s="8"/>
      <c r="B21" s="9"/>
      <c r="C21" s="49" t="str">
        <f ca="1">IF($B21="","",OFFSET('جدول كميات عقد الزراعة'!$B$1,MATCH(IF(ISERROR(FIND("/",$B21,1)),$B21,--LEFT($B21,LEN($B21)-FIND("/",$B21,1))),'جدول كميات عقد الزراعة'!$A:$A,0)-1,0)&amp;IF(ISERROR(FIND("/",$B21,1)),"",CHAR(10)&amp;"("&amp;OFFSET('جدول كميات عقد الزراعة'!$B$1,MATCH(IF(ISERROR(FIND("/",$B21,1)),$B21,--LEFT($B21,LEN($B21)-FIND("/",$B21,1))),'جدول كميات عقد الزراعة'!$A:$A,0)+MATCH(RIGHT($B21,1),{"أ";"ب";"ج";"د";"ه";"و"},0)-1,0)&amp;")"))</f>
        <v/>
      </c>
      <c r="D21" s="49" t="str">
        <f ca="1">IF($B21="","",OFFSET('جدول كميات عقد الزراعة'!$B$1,MATCH(IF(ISERROR(FIND("/",$B21,1)),$B21,--LEFT($B21,LEN($B21)-FIND("/",$B21,1))),'جدول كميات عقد الزراعة'!$A:$A,0)+IF(ISERROR(FIND("/",$B21,1)),0,MATCH(RIGHT($B21,1),{"أ";"ب";"ج";"د";"ه";"و"},0))-1,1))</f>
        <v/>
      </c>
      <c r="E21" s="49"/>
      <c r="F21" s="50" t="str">
        <f ca="1">IF($B21="","",OFFSET('جدول كميات عقد الزراعة'!$B$1,MATCH(IF(ISERROR(FIND("/",$B21,1)),$B21,--LEFT($B21,LEN($B21)-FIND("/",$B21,1))),'جدول كميات عقد الزراعة'!$A:$A,0)+IF(ISERROR(FIND("/",$B21,1)),0,MATCH(RIGHT($B21,1),{"أ";"ب";"ج";"د";"ه";"و"},0))-1,4))</f>
        <v/>
      </c>
      <c r="G21" s="50"/>
      <c r="H21" s="12" t="str">
        <f t="shared" si="0"/>
        <v/>
      </c>
      <c r="I21" s="13"/>
    </row>
    <row r="22" spans="1:9" ht="15.75" thickBot="1"/>
    <row r="23" spans="1:9" ht="15.75" thickBot="1">
      <c r="H23" s="16">
        <f ca="1">SUM(H12:I22)</f>
        <v>423.8</v>
      </c>
      <c r="I23" s="17"/>
    </row>
    <row r="24" spans="1:9" ht="15.75" thickBot="1">
      <c r="H24" s="14"/>
      <c r="I24" s="15"/>
    </row>
    <row r="25" spans="1:9" ht="15.75" thickBot="1">
      <c r="H25" s="16">
        <f ca="1">H23*35.5%</f>
        <v>150.44899999999998</v>
      </c>
      <c r="I25" s="17"/>
    </row>
    <row r="26" spans="1:9" ht="15.75" thickBot="1">
      <c r="H26" s="16">
        <f ca="1">H23-H25</f>
        <v>273.351</v>
      </c>
      <c r="I26" s="17"/>
    </row>
    <row r="27" spans="1:9">
      <c r="H27" s="5"/>
      <c r="I27" s="5"/>
    </row>
    <row r="28" spans="1:9">
      <c r="A28" s="18" t="s">
        <v>237</v>
      </c>
      <c r="B28" s="18"/>
      <c r="C28" s="18"/>
      <c r="D28" s="18"/>
      <c r="E28" s="18"/>
      <c r="F28" s="18"/>
      <c r="G28" s="18"/>
      <c r="H28" s="18"/>
      <c r="I28" s="18"/>
    </row>
    <row r="32" spans="1:9" ht="18">
      <c r="D32" s="19" t="s">
        <v>7</v>
      </c>
      <c r="E32" s="19"/>
      <c r="F32" s="19"/>
      <c r="G32" s="19"/>
      <c r="H32" s="19"/>
      <c r="I32" s="19"/>
    </row>
  </sheetData>
  <mergeCells count="37">
    <mergeCell ref="A2:I3"/>
    <mergeCell ref="F11:G11"/>
    <mergeCell ref="A7:C7"/>
    <mergeCell ref="D7:I7"/>
    <mergeCell ref="A8:B8"/>
    <mergeCell ref="F16:G16"/>
    <mergeCell ref="H16:I16"/>
    <mergeCell ref="H8:I8"/>
    <mergeCell ref="E8:G8"/>
    <mergeCell ref="C8:D8"/>
    <mergeCell ref="E9:I9"/>
    <mergeCell ref="A9:D9"/>
    <mergeCell ref="H11:I11"/>
    <mergeCell ref="H15:I15"/>
    <mergeCell ref="A28:I28"/>
    <mergeCell ref="D32:I32"/>
    <mergeCell ref="H12:I12"/>
    <mergeCell ref="F12:G12"/>
    <mergeCell ref="F13:G13"/>
    <mergeCell ref="F14:G14"/>
    <mergeCell ref="F15:G15"/>
    <mergeCell ref="F17:G17"/>
    <mergeCell ref="F18:G18"/>
    <mergeCell ref="F19:G19"/>
    <mergeCell ref="F20:G20"/>
    <mergeCell ref="F21:G21"/>
    <mergeCell ref="H25:I25"/>
    <mergeCell ref="H26:I26"/>
    <mergeCell ref="H13:I13"/>
    <mergeCell ref="H14:I14"/>
    <mergeCell ref="H17:I17"/>
    <mergeCell ref="H18:I18"/>
    <mergeCell ref="H24:I24"/>
    <mergeCell ref="H19:I19"/>
    <mergeCell ref="H20:I20"/>
    <mergeCell ref="H21:I21"/>
    <mergeCell ref="H23:I23"/>
  </mergeCells>
  <printOptions horizontalCentered="1"/>
  <pageMargins left="0.27559055118110237" right="0.35433070866141736" top="0.74803149606299213" bottom="0.74803149606299213" header="0.31496062992125984" footer="0.31496062992125984"/>
  <pageSetup paperSize="9" scale="110" orientation="portrait" r:id="rId1"/>
  <headerFooter>
    <oddHeader>&amp;L&amp;"(AH) Manal Black,Regular" التاريخ :                      /             /                   &amp;"-,Regular"
&amp;R&amp;"(AH) Manal Black,Regular"   وزارة الشئون الاجتماعية</oddHeader>
    <oddFooter>&amp;Cصفحة&amp;P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
  <sheetViews>
    <sheetView rightToLeft="1" workbookViewId="0"/>
  </sheetViews>
  <sheetFormatPr baseColWidth="10" defaultColWidth="9.1406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جدول كميات عقد الزراعة</vt:lpstr>
      <vt:lpstr>أمر عمل</vt:lpstr>
      <vt:lpstr>ورقة3</vt:lpstr>
      <vt:lpstr>'أمر عمل'!Zone_d_impression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Hben</dc:creator>
  <cp:lastModifiedBy>hben</cp:lastModifiedBy>
  <cp:lastPrinted>2019-12-03T14:49:22Z</cp:lastPrinted>
  <dcterms:created xsi:type="dcterms:W3CDTF">2006-09-16T00:00:00Z</dcterms:created>
  <dcterms:modified xsi:type="dcterms:W3CDTF">2019-12-03T14:54:55Z</dcterms:modified>
</cp:coreProperties>
</file>