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mkt\Dropbox\"/>
    </mc:Choice>
  </mc:AlternateContent>
  <xr:revisionPtr revIDLastSave="0" documentId="13_ncr:1_{DA19196D-4FE5-4ED8-A8FC-C533E662F28F}" xr6:coauthVersionLast="44" xr6:coauthVersionMax="44" xr10:uidLastSave="{00000000-0000-0000-0000-000000000000}"/>
  <bookViews>
    <workbookView xWindow="-110" yWindow="-110" windowWidth="19420" windowHeight="10420" activeTab="5" xr2:uid="{00000000-000D-0000-FFFF-FFFF00000000}"/>
  </bookViews>
  <sheets>
    <sheet name="التقويم" sheetId="2" r:id="rId1"/>
    <sheet name="code1" sheetId="1" state="hidden" r:id="rId2"/>
    <sheet name="تسجيل_المهام" sheetId="3" r:id="rId3"/>
    <sheet name="معاينة_المهام" sheetId="4" r:id="rId4"/>
    <sheet name="مهام_فائتة" sheetId="6" r:id="rId5"/>
    <sheet name="حول" sheetId="8" r:id="rId6"/>
    <sheet name="ورقة1" sheetId="9" state="hidden" r:id="rId7"/>
  </sheets>
  <definedNames>
    <definedName name="a">code1!$AG$3:$AR$3</definedName>
    <definedName name="b">code1!$AG$4:$AR$4</definedName>
    <definedName name="c_">code1!$AG$5:$AR$5</definedName>
    <definedName name="d">code1!$AG$6:$AR$6</definedName>
    <definedName name="DateMM"><![CDATA[تسجيل_المهام!$H$3:$H$1000]]></definedName>
    <definedName name="e">code1!$AG$7:$AR$7</definedName>
    <definedName name="f">code1!$AG$8:$AR$8</definedName>
    <definedName name="g">code1!$AG$9:$AR$9</definedName>
    <definedName name="h">code1!$AG$10:$AR$10</definedName>
    <definedName name="_xlnm.Print_Area" localSheetId="0"><![CDATA[التقويم!$A$1:$K$266]]></definedName>
    <definedName name="W_E">code1!$Y$2:$Y$31</definedName>
    <definedName name="الفهرس"><![CDATA[حول!$D$2:$D$12]]></definedName>
    <definedName name="المميزات"><![CDATA[حول!$B$15:$D$21]]></definedName>
    <definedName name="جمادى_الاولى">code1!$AK$3:$AK$10</definedName>
    <definedName name="جمادى_الثانية">code1!$AL$3:$AL$10</definedName>
    <definedName name="ذو_الحجة">code1!$AR$3:$AR$10</definedName>
    <definedName name="ذو_القعدة">code1!$AQ$3:$AQ$10</definedName>
    <definedName name="ربيع_الاول">code1!$AI$3:$AI$10</definedName>
    <definedName name="ربيع_الثاني">code1!$AJ$3:$AJ$10</definedName>
    <definedName name="رجب">code1!$AM$3:$AM$10</definedName>
    <definedName name="رمضان">code1!$AO$3:$AO$10</definedName>
    <definedName name="شعبان">code1!$AN$3:$AN$10</definedName>
    <definedName name="شوال">code1!$AP$3:$AP$10</definedName>
    <definedName name="صفر">code1!$AH$3:$AH$10</definedName>
    <definedName name="محرم">code1!$AG$3:$AG$10</definedName>
    <definedName name="مصادر"><![CDATA[حول!$B$24:$E$28]]>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8" i="2" l="1"/>
  <c r="E49" i="2"/>
  <c r="D5" i="9" l="1"/>
  <c r="D6" i="9" s="1"/>
  <c r="D4" i="9"/>
  <c r="O1000" i="3"/>
  <c r="I1000" i="3"/>
  <c r="H1000" i="3"/>
  <c r="B1000" i="3"/>
  <c r="O999" i="3"/>
  <c r="I999" i="3"/>
  <c r="H999" i="3"/>
  <c r="L999" i="3" s="1"/>
  <c r="B999" i="3"/>
  <c r="O998" i="3"/>
  <c r="I998" i="3"/>
  <c r="J998" i="3" s="1"/>
  <c r="H998" i="3"/>
  <c r="L998" i="3" s="1"/>
  <c r="B998" i="3"/>
  <c r="O997" i="3"/>
  <c r="I997" i="3"/>
  <c r="H997" i="3"/>
  <c r="B997" i="3"/>
  <c r="O996" i="3"/>
  <c r="J996" i="3"/>
  <c r="I996" i="3"/>
  <c r="H996" i="3"/>
  <c r="L996" i="3" s="1"/>
  <c r="B996" i="3"/>
  <c r="O995" i="3"/>
  <c r="L995" i="3"/>
  <c r="I995" i="3"/>
  <c r="H995" i="3"/>
  <c r="B995" i="3"/>
  <c r="O994" i="3"/>
  <c r="I994" i="3"/>
  <c r="H994" i="3"/>
  <c r="L994" i="3" s="1"/>
  <c r="B994" i="3"/>
  <c r="O993" i="3"/>
  <c r="I993" i="3"/>
  <c r="H993" i="3"/>
  <c r="B993" i="3"/>
  <c r="O992" i="3"/>
  <c r="I992" i="3"/>
  <c r="H992" i="3"/>
  <c r="L992" i="3" s="1"/>
  <c r="B992" i="3"/>
  <c r="O991" i="3"/>
  <c r="L991" i="3"/>
  <c r="I991" i="3"/>
  <c r="H991" i="3"/>
  <c r="B991" i="3"/>
  <c r="O990" i="3"/>
  <c r="J990" i="3"/>
  <c r="I990" i="3"/>
  <c r="H990" i="3"/>
  <c r="L990" i="3" s="1"/>
  <c r="B990" i="3"/>
  <c r="O989" i="3"/>
  <c r="I989" i="3"/>
  <c r="H989" i="3"/>
  <c r="B989" i="3"/>
  <c r="O988" i="3"/>
  <c r="I988" i="3"/>
  <c r="J988" i="3" s="1"/>
  <c r="H988" i="3"/>
  <c r="L988" i="3" s="1"/>
  <c r="B988" i="3"/>
  <c r="O987" i="3"/>
  <c r="L987" i="3"/>
  <c r="I987" i="3"/>
  <c r="H987" i="3"/>
  <c r="B987" i="3"/>
  <c r="O986" i="3"/>
  <c r="I986" i="3"/>
  <c r="J986" i="3" s="1"/>
  <c r="H986" i="3"/>
  <c r="L986" i="3" s="1"/>
  <c r="B986" i="3"/>
  <c r="O985" i="3"/>
  <c r="I985" i="3"/>
  <c r="H985" i="3"/>
  <c r="B985" i="3"/>
  <c r="O984" i="3"/>
  <c r="I984" i="3"/>
  <c r="H984" i="3"/>
  <c r="B984" i="3"/>
  <c r="O983" i="3"/>
  <c r="I983" i="3"/>
  <c r="H983" i="3"/>
  <c r="L983" i="3" s="1"/>
  <c r="B983" i="3"/>
  <c r="O982" i="3"/>
  <c r="J982" i="3"/>
  <c r="I982" i="3"/>
  <c r="H982" i="3"/>
  <c r="L982" i="3" s="1"/>
  <c r="B982" i="3"/>
  <c r="O981" i="3"/>
  <c r="I981" i="3"/>
  <c r="H981" i="3"/>
  <c r="B981" i="3"/>
  <c r="O980" i="3"/>
  <c r="J980" i="3"/>
  <c r="I980" i="3"/>
  <c r="H980" i="3"/>
  <c r="L980" i="3" s="1"/>
  <c r="B980" i="3"/>
  <c r="O979" i="3"/>
  <c r="I979" i="3"/>
  <c r="H979" i="3"/>
  <c r="L979" i="3" s="1"/>
  <c r="B979" i="3"/>
  <c r="O978" i="3"/>
  <c r="I978" i="3"/>
  <c r="H978" i="3"/>
  <c r="L978" i="3" s="1"/>
  <c r="B978" i="3"/>
  <c r="O977" i="3"/>
  <c r="I977" i="3"/>
  <c r="H977" i="3"/>
  <c r="B977" i="3"/>
  <c r="O976" i="3"/>
  <c r="I976" i="3"/>
  <c r="J976" i="3" s="1"/>
  <c r="H976" i="3"/>
  <c r="L976" i="3" s="1"/>
  <c r="B976" i="3"/>
  <c r="O975" i="3"/>
  <c r="L975" i="3"/>
  <c r="I975" i="3"/>
  <c r="H975" i="3"/>
  <c r="B975" i="3"/>
  <c r="O974" i="3"/>
  <c r="J974" i="3"/>
  <c r="I974" i="3"/>
  <c r="H974" i="3"/>
  <c r="L974" i="3" s="1"/>
  <c r="B974" i="3"/>
  <c r="O973" i="3"/>
  <c r="I973" i="3"/>
  <c r="H973" i="3"/>
  <c r="B973" i="3"/>
  <c r="O972" i="3"/>
  <c r="I972" i="3"/>
  <c r="H972" i="3"/>
  <c r="L972" i="3" s="1"/>
  <c r="B972" i="3"/>
  <c r="O971" i="3"/>
  <c r="I971" i="3"/>
  <c r="H971" i="3"/>
  <c r="L971" i="3" s="1"/>
  <c r="B971" i="3"/>
  <c r="O970" i="3"/>
  <c r="I970" i="3"/>
  <c r="J970" i="3" s="1"/>
  <c r="H970" i="3"/>
  <c r="L970" i="3" s="1"/>
  <c r="B970" i="3"/>
  <c r="O969" i="3"/>
  <c r="I969" i="3"/>
  <c r="H969" i="3"/>
  <c r="B969" i="3"/>
  <c r="O968" i="3"/>
  <c r="J968" i="3"/>
  <c r="I968" i="3"/>
  <c r="H968" i="3"/>
  <c r="L968" i="3" s="1"/>
  <c r="B968" i="3"/>
  <c r="O967" i="3"/>
  <c r="I967" i="3"/>
  <c r="H967" i="3"/>
  <c r="L967" i="3" s="1"/>
  <c r="B967" i="3"/>
  <c r="O966" i="3"/>
  <c r="J966" i="3"/>
  <c r="I966" i="3"/>
  <c r="H966" i="3"/>
  <c r="L966" i="3" s="1"/>
  <c r="B966" i="3"/>
  <c r="O965" i="3"/>
  <c r="I965" i="3"/>
  <c r="H965" i="3"/>
  <c r="B965" i="3"/>
  <c r="O964" i="3"/>
  <c r="I964" i="3"/>
  <c r="J964" i="3" s="1"/>
  <c r="H964" i="3"/>
  <c r="L964" i="3" s="1"/>
  <c r="B964" i="3"/>
  <c r="O963" i="3"/>
  <c r="I963" i="3"/>
  <c r="H963" i="3"/>
  <c r="L963" i="3" s="1"/>
  <c r="B963" i="3"/>
  <c r="O962" i="3"/>
  <c r="I962" i="3"/>
  <c r="J962" i="3" s="1"/>
  <c r="H962" i="3"/>
  <c r="B962" i="3"/>
  <c r="O961" i="3"/>
  <c r="I961" i="3"/>
  <c r="H961" i="3"/>
  <c r="L961" i="3" s="1"/>
  <c r="B961" i="3"/>
  <c r="O960" i="3"/>
  <c r="J960" i="3"/>
  <c r="I960" i="3"/>
  <c r="H960" i="3"/>
  <c r="B960" i="3"/>
  <c r="O959" i="3"/>
  <c r="I959" i="3"/>
  <c r="H959" i="3"/>
  <c r="B959" i="3"/>
  <c r="O958" i="3"/>
  <c r="I958" i="3"/>
  <c r="H958" i="3"/>
  <c r="B958" i="3"/>
  <c r="O957" i="3"/>
  <c r="L957" i="3"/>
  <c r="I957" i="3"/>
  <c r="H957" i="3"/>
  <c r="J957" i="3" s="1"/>
  <c r="B957" i="3"/>
  <c r="O956" i="3"/>
  <c r="I956" i="3"/>
  <c r="H956" i="3"/>
  <c r="B956" i="3"/>
  <c r="O955" i="3"/>
  <c r="I955" i="3"/>
  <c r="H955" i="3"/>
  <c r="L955" i="3" s="1"/>
  <c r="B955" i="3"/>
  <c r="O954" i="3"/>
  <c r="I954" i="3"/>
  <c r="J954" i="3" s="1"/>
  <c r="H954" i="3"/>
  <c r="B954" i="3"/>
  <c r="O953" i="3"/>
  <c r="I953" i="3"/>
  <c r="H953" i="3"/>
  <c r="L953" i="3" s="1"/>
  <c r="B953" i="3"/>
  <c r="O952" i="3"/>
  <c r="J952" i="3"/>
  <c r="I952" i="3"/>
  <c r="H952" i="3"/>
  <c r="B952" i="3"/>
  <c r="O951" i="3"/>
  <c r="I951" i="3"/>
  <c r="H951" i="3"/>
  <c r="B951" i="3"/>
  <c r="O950" i="3"/>
  <c r="I950" i="3"/>
  <c r="H950" i="3"/>
  <c r="J950" i="3" s="1"/>
  <c r="B950" i="3"/>
  <c r="O949" i="3"/>
  <c r="I949" i="3"/>
  <c r="H949" i="3"/>
  <c r="L949" i="3" s="1"/>
  <c r="B949" i="3"/>
  <c r="O948" i="3"/>
  <c r="I948" i="3"/>
  <c r="H948" i="3"/>
  <c r="B948" i="3"/>
  <c r="O947" i="3"/>
  <c r="L947" i="3"/>
  <c r="J947" i="3"/>
  <c r="I947" i="3"/>
  <c r="H947" i="3"/>
  <c r="B947" i="3"/>
  <c r="O946" i="3"/>
  <c r="I946" i="3"/>
  <c r="J946" i="3" s="1"/>
  <c r="H946" i="3"/>
  <c r="B946" i="3"/>
  <c r="O945" i="3"/>
  <c r="I945" i="3"/>
  <c r="H945" i="3"/>
  <c r="L945" i="3" s="1"/>
  <c r="B945" i="3"/>
  <c r="O944" i="3"/>
  <c r="J944" i="3"/>
  <c r="I944" i="3"/>
  <c r="H944" i="3"/>
  <c r="B944" i="3"/>
  <c r="O943" i="3"/>
  <c r="I943" i="3"/>
  <c r="H943" i="3"/>
  <c r="B943" i="3"/>
  <c r="O942" i="3"/>
  <c r="I942" i="3"/>
  <c r="H942" i="3"/>
  <c r="J942" i="3" s="1"/>
  <c r="B942" i="3"/>
  <c r="O941" i="3"/>
  <c r="I941" i="3"/>
  <c r="H941" i="3"/>
  <c r="B941" i="3"/>
  <c r="O940" i="3"/>
  <c r="I940" i="3"/>
  <c r="H940" i="3"/>
  <c r="B940" i="3"/>
  <c r="O939" i="3"/>
  <c r="I939" i="3"/>
  <c r="J939" i="3" s="1"/>
  <c r="H939" i="3"/>
  <c r="L939" i="3" s="1"/>
  <c r="B939" i="3"/>
  <c r="O938" i="3"/>
  <c r="J938" i="3"/>
  <c r="I938" i="3"/>
  <c r="H938" i="3"/>
  <c r="B938" i="3"/>
  <c r="O937" i="3"/>
  <c r="I937" i="3"/>
  <c r="H937" i="3"/>
  <c r="B937" i="3"/>
  <c r="O936" i="3"/>
  <c r="I936" i="3"/>
  <c r="H936" i="3"/>
  <c r="J936" i="3" s="1"/>
  <c r="B936" i="3"/>
  <c r="O935" i="3"/>
  <c r="I935" i="3"/>
  <c r="H935" i="3"/>
  <c r="L935" i="3" s="1"/>
  <c r="B935" i="3"/>
  <c r="O934" i="3"/>
  <c r="I934" i="3"/>
  <c r="H934" i="3"/>
  <c r="B934" i="3"/>
  <c r="O933" i="3"/>
  <c r="L933" i="3"/>
  <c r="J933" i="3"/>
  <c r="I933" i="3"/>
  <c r="H933" i="3"/>
  <c r="B933" i="3"/>
  <c r="O932" i="3"/>
  <c r="I932" i="3"/>
  <c r="H932" i="3"/>
  <c r="B932" i="3"/>
  <c r="O931" i="3"/>
  <c r="L931" i="3"/>
  <c r="I931" i="3"/>
  <c r="H931" i="3"/>
  <c r="B931" i="3"/>
  <c r="O930" i="3"/>
  <c r="I930" i="3"/>
  <c r="H930" i="3"/>
  <c r="B930" i="3"/>
  <c r="O929" i="3"/>
  <c r="I929" i="3"/>
  <c r="H929" i="3"/>
  <c r="B929" i="3"/>
  <c r="O928" i="3"/>
  <c r="I928" i="3"/>
  <c r="J928" i="3" s="1"/>
  <c r="H928" i="3"/>
  <c r="B928" i="3"/>
  <c r="O927" i="3"/>
  <c r="I927" i="3"/>
  <c r="H927" i="3"/>
  <c r="L927" i="3" s="1"/>
  <c r="B927" i="3"/>
  <c r="O926" i="3"/>
  <c r="I926" i="3"/>
  <c r="H926" i="3"/>
  <c r="B926" i="3"/>
  <c r="O925" i="3"/>
  <c r="L925" i="3"/>
  <c r="I925" i="3"/>
  <c r="J925" i="3" s="1"/>
  <c r="H925" i="3"/>
  <c r="B925" i="3"/>
  <c r="O924" i="3"/>
  <c r="I924" i="3"/>
  <c r="H924" i="3"/>
  <c r="B924" i="3"/>
  <c r="O923" i="3"/>
  <c r="L923" i="3"/>
  <c r="I923" i="3"/>
  <c r="J923" i="3" s="1"/>
  <c r="H923" i="3"/>
  <c r="B923" i="3"/>
  <c r="O922" i="3"/>
  <c r="I922" i="3"/>
  <c r="H922" i="3"/>
  <c r="J922" i="3" s="1"/>
  <c r="B922" i="3"/>
  <c r="O921" i="3"/>
  <c r="I921" i="3"/>
  <c r="H921" i="3"/>
  <c r="B921" i="3"/>
  <c r="O920" i="3"/>
  <c r="I920" i="3"/>
  <c r="H920" i="3"/>
  <c r="B920" i="3"/>
  <c r="O919" i="3"/>
  <c r="L919" i="3"/>
  <c r="M919" i="3" s="1"/>
  <c r="I919" i="3"/>
  <c r="H919" i="3"/>
  <c r="K919" i="3" s="1"/>
  <c r="B919" i="3"/>
  <c r="O918" i="3"/>
  <c r="I918" i="3"/>
  <c r="H918" i="3"/>
  <c r="B918" i="3"/>
  <c r="O917" i="3"/>
  <c r="L917" i="3"/>
  <c r="J917" i="3"/>
  <c r="I917" i="3"/>
  <c r="H917" i="3"/>
  <c r="K917" i="3" s="1"/>
  <c r="B917" i="3"/>
  <c r="O916" i="3"/>
  <c r="I916" i="3"/>
  <c r="H916" i="3"/>
  <c r="B916" i="3"/>
  <c r="O915" i="3"/>
  <c r="L915" i="3"/>
  <c r="M915" i="3" s="1"/>
  <c r="I915" i="3"/>
  <c r="H915" i="3"/>
  <c r="K915" i="3" s="1"/>
  <c r="B915" i="3"/>
  <c r="O914" i="3"/>
  <c r="I914" i="3"/>
  <c r="H914" i="3"/>
  <c r="B914" i="3"/>
  <c r="O913" i="3"/>
  <c r="L913" i="3"/>
  <c r="J913" i="3"/>
  <c r="I913" i="3"/>
  <c r="H913" i="3"/>
  <c r="K913" i="3" s="1"/>
  <c r="B913" i="3"/>
  <c r="O912" i="3"/>
  <c r="I912" i="3"/>
  <c r="H912" i="3"/>
  <c r="B912" i="3"/>
  <c r="O911" i="3"/>
  <c r="I911" i="3"/>
  <c r="H911" i="3"/>
  <c r="K911" i="3" s="1"/>
  <c r="B911" i="3"/>
  <c r="O910" i="3"/>
  <c r="J910" i="3"/>
  <c r="I910" i="3"/>
  <c r="H910" i="3"/>
  <c r="B910" i="3"/>
  <c r="O909" i="3"/>
  <c r="L909" i="3"/>
  <c r="I909" i="3"/>
  <c r="J909" i="3" s="1"/>
  <c r="H909" i="3"/>
  <c r="K909" i="3" s="1"/>
  <c r="B909" i="3"/>
  <c r="O908" i="3"/>
  <c r="I908" i="3"/>
  <c r="J908" i="3" s="1"/>
  <c r="H908" i="3"/>
  <c r="B908" i="3"/>
  <c r="O907" i="3"/>
  <c r="I907" i="3"/>
  <c r="H907" i="3"/>
  <c r="K907" i="3" s="1"/>
  <c r="B907" i="3"/>
  <c r="O906" i="3"/>
  <c r="I906" i="3"/>
  <c r="H906" i="3"/>
  <c r="B906" i="3"/>
  <c r="O905" i="3"/>
  <c r="L905" i="3"/>
  <c r="I905" i="3"/>
  <c r="J905" i="3" s="1"/>
  <c r="H905" i="3"/>
  <c r="K905" i="3" s="1"/>
  <c r="B905" i="3"/>
  <c r="O904" i="3"/>
  <c r="I904" i="3"/>
  <c r="J904" i="3" s="1"/>
  <c r="H904" i="3"/>
  <c r="B904" i="3"/>
  <c r="O903" i="3"/>
  <c r="I903" i="3"/>
  <c r="H903" i="3"/>
  <c r="B903" i="3"/>
  <c r="O902" i="3"/>
  <c r="I902" i="3"/>
  <c r="J902" i="3" s="1"/>
  <c r="H902" i="3"/>
  <c r="B902" i="3"/>
  <c r="O901" i="3"/>
  <c r="L901" i="3"/>
  <c r="J901" i="3"/>
  <c r="I901" i="3"/>
  <c r="H901" i="3"/>
  <c r="K901" i="3" s="1"/>
  <c r="B901" i="3"/>
  <c r="O900" i="3"/>
  <c r="I900" i="3"/>
  <c r="H900" i="3"/>
  <c r="B900" i="3"/>
  <c r="O899" i="3"/>
  <c r="I899" i="3"/>
  <c r="H899" i="3"/>
  <c r="B899" i="3"/>
  <c r="O898" i="3"/>
  <c r="L898" i="3"/>
  <c r="I898" i="3"/>
  <c r="J898" i="3" s="1"/>
  <c r="H898" i="3"/>
  <c r="K898" i="3" s="1"/>
  <c r="B898" i="3"/>
  <c r="O897" i="3"/>
  <c r="L897" i="3"/>
  <c r="I897" i="3"/>
  <c r="J897" i="3" s="1"/>
  <c r="H897" i="3"/>
  <c r="K897" i="3" s="1"/>
  <c r="B897" i="3"/>
  <c r="O896" i="3"/>
  <c r="I896" i="3"/>
  <c r="H896" i="3"/>
  <c r="B896" i="3"/>
  <c r="O895" i="3"/>
  <c r="I895" i="3"/>
  <c r="J895" i="3" s="1"/>
  <c r="H895" i="3"/>
  <c r="K895" i="3" s="1"/>
  <c r="B895" i="3"/>
  <c r="O894" i="3"/>
  <c r="L894" i="3"/>
  <c r="I894" i="3"/>
  <c r="J894" i="3" s="1"/>
  <c r="H894" i="3"/>
  <c r="K894" i="3" s="1"/>
  <c r="B894" i="3"/>
  <c r="O893" i="3"/>
  <c r="I893" i="3"/>
  <c r="H893" i="3"/>
  <c r="B893" i="3"/>
  <c r="O892" i="3"/>
  <c r="I892" i="3"/>
  <c r="H892" i="3"/>
  <c r="B892" i="3"/>
  <c r="O891" i="3"/>
  <c r="I891" i="3"/>
  <c r="H891" i="3"/>
  <c r="K891" i="3" s="1"/>
  <c r="B891" i="3"/>
  <c r="O890" i="3"/>
  <c r="I890" i="3"/>
  <c r="J890" i="3" s="1"/>
  <c r="H890" i="3"/>
  <c r="B890" i="3"/>
  <c r="O889" i="3"/>
  <c r="L889" i="3"/>
  <c r="I889" i="3"/>
  <c r="J889" i="3" s="1"/>
  <c r="H889" i="3"/>
  <c r="K889" i="3" s="1"/>
  <c r="B889" i="3"/>
  <c r="O888" i="3"/>
  <c r="I888" i="3"/>
  <c r="J888" i="3" s="1"/>
  <c r="H888" i="3"/>
  <c r="B888" i="3"/>
  <c r="O887" i="3"/>
  <c r="I887" i="3"/>
  <c r="H887" i="3"/>
  <c r="B887" i="3"/>
  <c r="O886" i="3"/>
  <c r="L886" i="3"/>
  <c r="J886" i="3"/>
  <c r="I886" i="3"/>
  <c r="H886" i="3"/>
  <c r="K886" i="3" s="1"/>
  <c r="B886" i="3"/>
  <c r="O885" i="3"/>
  <c r="L885" i="3"/>
  <c r="I885" i="3"/>
  <c r="H885" i="3"/>
  <c r="K885" i="3" s="1"/>
  <c r="B885" i="3"/>
  <c r="O884" i="3"/>
  <c r="I884" i="3"/>
  <c r="H884" i="3"/>
  <c r="B884" i="3"/>
  <c r="O883" i="3"/>
  <c r="I883" i="3"/>
  <c r="H883" i="3"/>
  <c r="B883" i="3"/>
  <c r="O882" i="3"/>
  <c r="L882" i="3"/>
  <c r="J882" i="3"/>
  <c r="I882" i="3"/>
  <c r="H882" i="3"/>
  <c r="K882" i="3" s="1"/>
  <c r="B882" i="3"/>
  <c r="O881" i="3"/>
  <c r="J881" i="3"/>
  <c r="I881" i="3"/>
  <c r="H881" i="3"/>
  <c r="B881" i="3"/>
  <c r="O880" i="3"/>
  <c r="I880" i="3"/>
  <c r="H880" i="3"/>
  <c r="B880" i="3"/>
  <c r="O879" i="3"/>
  <c r="I879" i="3"/>
  <c r="H879" i="3"/>
  <c r="K879" i="3" s="1"/>
  <c r="B879" i="3"/>
  <c r="O878" i="3"/>
  <c r="I878" i="3"/>
  <c r="H878" i="3"/>
  <c r="B878" i="3"/>
  <c r="O877" i="3"/>
  <c r="I877" i="3"/>
  <c r="H877" i="3"/>
  <c r="B877" i="3"/>
  <c r="O876" i="3"/>
  <c r="I876" i="3"/>
  <c r="H876" i="3"/>
  <c r="B876" i="3"/>
  <c r="O875" i="3"/>
  <c r="I875" i="3"/>
  <c r="H875" i="3"/>
  <c r="K875" i="3" s="1"/>
  <c r="B875" i="3"/>
  <c r="O874" i="3"/>
  <c r="L874" i="3"/>
  <c r="J874" i="3"/>
  <c r="I874" i="3"/>
  <c r="H874" i="3"/>
  <c r="K874" i="3" s="1"/>
  <c r="B874" i="3"/>
  <c r="O873" i="3"/>
  <c r="I873" i="3"/>
  <c r="H873" i="3"/>
  <c r="B873" i="3"/>
  <c r="O872" i="3"/>
  <c r="I872" i="3"/>
  <c r="H872" i="3"/>
  <c r="B872" i="3"/>
  <c r="O871" i="3"/>
  <c r="I871" i="3"/>
  <c r="H871" i="3"/>
  <c r="B871" i="3"/>
  <c r="O870" i="3"/>
  <c r="L870" i="3"/>
  <c r="J870" i="3"/>
  <c r="I870" i="3"/>
  <c r="H870" i="3"/>
  <c r="K870" i="3" s="1"/>
  <c r="B870" i="3"/>
  <c r="O869" i="3"/>
  <c r="I869" i="3"/>
  <c r="H869" i="3"/>
  <c r="B869" i="3"/>
  <c r="O868" i="3"/>
  <c r="I868" i="3"/>
  <c r="H868" i="3"/>
  <c r="B868" i="3"/>
  <c r="O867" i="3"/>
  <c r="L867" i="3"/>
  <c r="M867" i="3" s="1"/>
  <c r="I867" i="3"/>
  <c r="J867" i="3" s="1"/>
  <c r="H867" i="3"/>
  <c r="K867" i="3" s="1"/>
  <c r="B867" i="3"/>
  <c r="O866" i="3"/>
  <c r="L866" i="3"/>
  <c r="I866" i="3"/>
  <c r="J866" i="3" s="1"/>
  <c r="H866" i="3"/>
  <c r="K866" i="3" s="1"/>
  <c r="B866" i="3"/>
  <c r="O865" i="3"/>
  <c r="L865" i="3"/>
  <c r="I865" i="3"/>
  <c r="J865" i="3" s="1"/>
  <c r="H865" i="3"/>
  <c r="K865" i="3" s="1"/>
  <c r="B865" i="3"/>
  <c r="O864" i="3"/>
  <c r="I864" i="3"/>
  <c r="H864" i="3"/>
  <c r="B864" i="3"/>
  <c r="O863" i="3"/>
  <c r="I863" i="3"/>
  <c r="J863" i="3" s="1"/>
  <c r="H863" i="3"/>
  <c r="K863" i="3" s="1"/>
  <c r="B863" i="3"/>
  <c r="O862" i="3"/>
  <c r="I862" i="3"/>
  <c r="J862" i="3" s="1"/>
  <c r="H862" i="3"/>
  <c r="B862" i="3"/>
  <c r="O861" i="3"/>
  <c r="L861" i="3"/>
  <c r="I861" i="3"/>
  <c r="J861" i="3" s="1"/>
  <c r="H861" i="3"/>
  <c r="K861" i="3" s="1"/>
  <c r="B861" i="3"/>
  <c r="O860" i="3"/>
  <c r="I860" i="3"/>
  <c r="J860" i="3" s="1"/>
  <c r="H860" i="3"/>
  <c r="B860" i="3"/>
  <c r="O859" i="3"/>
  <c r="I859" i="3"/>
  <c r="H859" i="3"/>
  <c r="K859" i="3" s="1"/>
  <c r="B859" i="3"/>
  <c r="O858" i="3"/>
  <c r="I858" i="3"/>
  <c r="H858" i="3"/>
  <c r="B858" i="3"/>
  <c r="O857" i="3"/>
  <c r="I857" i="3"/>
  <c r="H857" i="3"/>
  <c r="B857" i="3"/>
  <c r="O856" i="3"/>
  <c r="I856" i="3"/>
  <c r="H856" i="3"/>
  <c r="B856" i="3"/>
  <c r="O855" i="3"/>
  <c r="L855" i="3"/>
  <c r="M855" i="3" s="1"/>
  <c r="I855" i="3"/>
  <c r="H855" i="3"/>
  <c r="K855" i="3" s="1"/>
  <c r="B855" i="3"/>
  <c r="O854" i="3"/>
  <c r="L854" i="3"/>
  <c r="I854" i="3"/>
  <c r="H854" i="3"/>
  <c r="K854" i="3" s="1"/>
  <c r="B854" i="3"/>
  <c r="O853" i="3"/>
  <c r="L853" i="3"/>
  <c r="I853" i="3"/>
  <c r="J853" i="3" s="1"/>
  <c r="H853" i="3"/>
  <c r="K853" i="3" s="1"/>
  <c r="B853" i="3"/>
  <c r="O852" i="3"/>
  <c r="I852" i="3"/>
  <c r="H852" i="3"/>
  <c r="B852" i="3"/>
  <c r="O851" i="3"/>
  <c r="L851" i="3"/>
  <c r="M851" i="3" s="1"/>
  <c r="I851" i="3"/>
  <c r="H851" i="3"/>
  <c r="K851" i="3" s="1"/>
  <c r="B851" i="3"/>
  <c r="O850" i="3"/>
  <c r="J850" i="3"/>
  <c r="I850" i="3"/>
  <c r="H850" i="3"/>
  <c r="B850" i="3"/>
  <c r="O849" i="3"/>
  <c r="I849" i="3"/>
  <c r="H849" i="3"/>
  <c r="B849" i="3"/>
  <c r="O848" i="3"/>
  <c r="I848" i="3"/>
  <c r="H848" i="3"/>
  <c r="B848" i="3"/>
  <c r="O847" i="3"/>
  <c r="I847" i="3"/>
  <c r="H847" i="3"/>
  <c r="K847" i="3" s="1"/>
  <c r="B847" i="3"/>
  <c r="O846" i="3"/>
  <c r="J846" i="3"/>
  <c r="I846" i="3"/>
  <c r="H846" i="3"/>
  <c r="B846" i="3"/>
  <c r="O845" i="3"/>
  <c r="L845" i="3"/>
  <c r="I845" i="3"/>
  <c r="J845" i="3" s="1"/>
  <c r="H845" i="3"/>
  <c r="K845" i="3" s="1"/>
  <c r="B845" i="3"/>
  <c r="O844" i="3"/>
  <c r="I844" i="3"/>
  <c r="J844" i="3" s="1"/>
  <c r="H844" i="3"/>
  <c r="B844" i="3"/>
  <c r="O843" i="3"/>
  <c r="I843" i="3"/>
  <c r="H843" i="3"/>
  <c r="K843" i="3" s="1"/>
  <c r="B843" i="3"/>
  <c r="O842" i="3"/>
  <c r="I842" i="3"/>
  <c r="H842" i="3"/>
  <c r="B842" i="3"/>
  <c r="O841" i="3"/>
  <c r="I841" i="3"/>
  <c r="H841" i="3"/>
  <c r="B841" i="3"/>
  <c r="O840" i="3"/>
  <c r="I840" i="3"/>
  <c r="H840" i="3"/>
  <c r="B840" i="3"/>
  <c r="O839" i="3"/>
  <c r="L839" i="3"/>
  <c r="M839" i="3" s="1"/>
  <c r="I839" i="3"/>
  <c r="H839" i="3"/>
  <c r="K839" i="3" s="1"/>
  <c r="B839" i="3"/>
  <c r="O838" i="3"/>
  <c r="I838" i="3"/>
  <c r="H838" i="3"/>
  <c r="B838" i="3"/>
  <c r="O837" i="3"/>
  <c r="L837" i="3"/>
  <c r="J837" i="3"/>
  <c r="I837" i="3"/>
  <c r="H837" i="3"/>
  <c r="K837" i="3" s="1"/>
  <c r="B837" i="3"/>
  <c r="O836" i="3"/>
  <c r="I836" i="3"/>
  <c r="H836" i="3"/>
  <c r="B836" i="3"/>
  <c r="O835" i="3"/>
  <c r="I835" i="3"/>
  <c r="J835" i="3" s="1"/>
  <c r="H835" i="3"/>
  <c r="B835" i="3"/>
  <c r="O834" i="3"/>
  <c r="L834" i="3"/>
  <c r="I834" i="3"/>
  <c r="J834" i="3" s="1"/>
  <c r="H834" i="3"/>
  <c r="K834" i="3" s="1"/>
  <c r="B834" i="3"/>
  <c r="O833" i="3"/>
  <c r="I833" i="3"/>
  <c r="H833" i="3"/>
  <c r="B833" i="3"/>
  <c r="O832" i="3"/>
  <c r="I832" i="3"/>
  <c r="H832" i="3"/>
  <c r="B832" i="3"/>
  <c r="O831" i="3"/>
  <c r="I831" i="3"/>
  <c r="H831" i="3"/>
  <c r="K831" i="3" s="1"/>
  <c r="B831" i="3"/>
  <c r="O830" i="3"/>
  <c r="L830" i="3"/>
  <c r="J830" i="3"/>
  <c r="I830" i="3"/>
  <c r="H830" i="3"/>
  <c r="K830" i="3" s="1"/>
  <c r="B830" i="3"/>
  <c r="O829" i="3"/>
  <c r="I829" i="3"/>
  <c r="H829" i="3"/>
  <c r="B829" i="3"/>
  <c r="O828" i="3"/>
  <c r="I828" i="3"/>
  <c r="H828" i="3"/>
  <c r="B828" i="3"/>
  <c r="O827" i="3"/>
  <c r="I827" i="3"/>
  <c r="H827" i="3"/>
  <c r="K827" i="3" s="1"/>
  <c r="B827" i="3"/>
  <c r="O826" i="3"/>
  <c r="I826" i="3"/>
  <c r="J826" i="3" s="1"/>
  <c r="H826" i="3"/>
  <c r="B826" i="3"/>
  <c r="O825" i="3"/>
  <c r="L825" i="3"/>
  <c r="I825" i="3"/>
  <c r="J825" i="3" s="1"/>
  <c r="H825" i="3"/>
  <c r="K825" i="3" s="1"/>
  <c r="B825" i="3"/>
  <c r="O824" i="3"/>
  <c r="I824" i="3"/>
  <c r="J824" i="3" s="1"/>
  <c r="H824" i="3"/>
  <c r="B824" i="3"/>
  <c r="O823" i="3"/>
  <c r="I823" i="3"/>
  <c r="H823" i="3"/>
  <c r="B823" i="3"/>
  <c r="O822" i="3"/>
  <c r="L822" i="3"/>
  <c r="I822" i="3"/>
  <c r="J822" i="3" s="1"/>
  <c r="H822" i="3"/>
  <c r="K822" i="3" s="1"/>
  <c r="B822" i="3"/>
  <c r="O821" i="3"/>
  <c r="L821" i="3"/>
  <c r="I821" i="3"/>
  <c r="J821" i="3" s="1"/>
  <c r="H821" i="3"/>
  <c r="K821" i="3" s="1"/>
  <c r="B821" i="3"/>
  <c r="O820" i="3"/>
  <c r="I820" i="3"/>
  <c r="H820" i="3"/>
  <c r="B820" i="3"/>
  <c r="O819" i="3"/>
  <c r="L819" i="3"/>
  <c r="M819" i="3" s="1"/>
  <c r="I819" i="3"/>
  <c r="H819" i="3"/>
  <c r="K819" i="3" s="1"/>
  <c r="B819" i="3"/>
  <c r="O818" i="3"/>
  <c r="I818" i="3"/>
  <c r="H818" i="3"/>
  <c r="B818" i="3"/>
  <c r="O817" i="3"/>
  <c r="I817" i="3"/>
  <c r="J817" i="3" s="1"/>
  <c r="H817" i="3"/>
  <c r="B817" i="3"/>
  <c r="O816" i="3"/>
  <c r="I816" i="3"/>
  <c r="H816" i="3"/>
  <c r="B816" i="3"/>
  <c r="O815" i="3"/>
  <c r="I815" i="3"/>
  <c r="J815" i="3" s="1"/>
  <c r="H815" i="3"/>
  <c r="K815" i="3" s="1"/>
  <c r="B815" i="3"/>
  <c r="O814" i="3"/>
  <c r="I814" i="3"/>
  <c r="H814" i="3"/>
  <c r="B814" i="3"/>
  <c r="O813" i="3"/>
  <c r="I813" i="3"/>
  <c r="H813" i="3"/>
  <c r="B813" i="3"/>
  <c r="O812" i="3"/>
  <c r="I812" i="3"/>
  <c r="H812" i="3"/>
  <c r="B812" i="3"/>
  <c r="O811" i="3"/>
  <c r="I811" i="3"/>
  <c r="H811" i="3"/>
  <c r="K811" i="3" s="1"/>
  <c r="B811" i="3"/>
  <c r="O810" i="3"/>
  <c r="L810" i="3"/>
  <c r="J810" i="3"/>
  <c r="I810" i="3"/>
  <c r="H810" i="3"/>
  <c r="K810" i="3" s="1"/>
  <c r="B810" i="3"/>
  <c r="O809" i="3"/>
  <c r="L809" i="3"/>
  <c r="I809" i="3"/>
  <c r="H809" i="3"/>
  <c r="K809" i="3" s="1"/>
  <c r="B809" i="3"/>
  <c r="O808" i="3"/>
  <c r="I808" i="3"/>
  <c r="H808" i="3"/>
  <c r="B808" i="3"/>
  <c r="O807" i="3"/>
  <c r="I807" i="3"/>
  <c r="H807" i="3"/>
  <c r="B807" i="3"/>
  <c r="O806" i="3"/>
  <c r="I806" i="3"/>
  <c r="H806" i="3"/>
  <c r="L806" i="3" s="1"/>
  <c r="B806" i="3"/>
  <c r="O805" i="3"/>
  <c r="L805" i="3"/>
  <c r="K805" i="3"/>
  <c r="I805" i="3"/>
  <c r="H805" i="3"/>
  <c r="B805" i="3"/>
  <c r="O804" i="3"/>
  <c r="I804" i="3"/>
  <c r="H804" i="3"/>
  <c r="L804" i="3" s="1"/>
  <c r="B804" i="3"/>
  <c r="O803" i="3"/>
  <c r="K803" i="3"/>
  <c r="I803" i="3"/>
  <c r="H803" i="3"/>
  <c r="L803" i="3" s="1"/>
  <c r="B803" i="3"/>
  <c r="O802" i="3"/>
  <c r="I802" i="3"/>
  <c r="H802" i="3"/>
  <c r="L802" i="3" s="1"/>
  <c r="B802" i="3"/>
  <c r="O801" i="3"/>
  <c r="I801" i="3"/>
  <c r="H801" i="3"/>
  <c r="B801" i="3"/>
  <c r="O800" i="3"/>
  <c r="I800" i="3"/>
  <c r="H800" i="3"/>
  <c r="L800" i="3" s="1"/>
  <c r="B800" i="3"/>
  <c r="O799" i="3"/>
  <c r="K799" i="3"/>
  <c r="I799" i="3"/>
  <c r="H799" i="3"/>
  <c r="L799" i="3" s="1"/>
  <c r="B799" i="3"/>
  <c r="O798" i="3"/>
  <c r="I798" i="3"/>
  <c r="J798" i="3" s="1"/>
  <c r="H798" i="3"/>
  <c r="L798" i="3" s="1"/>
  <c r="B798" i="3"/>
  <c r="O797" i="3"/>
  <c r="I797" i="3"/>
  <c r="H797" i="3"/>
  <c r="B797" i="3"/>
  <c r="O796" i="3"/>
  <c r="I796" i="3"/>
  <c r="H796" i="3"/>
  <c r="L796" i="3" s="1"/>
  <c r="B796" i="3"/>
  <c r="O795" i="3"/>
  <c r="I795" i="3"/>
  <c r="H795" i="3"/>
  <c r="B795" i="3"/>
  <c r="O794" i="3"/>
  <c r="I794" i="3"/>
  <c r="H794" i="3"/>
  <c r="L794" i="3" s="1"/>
  <c r="B794" i="3"/>
  <c r="O793" i="3"/>
  <c r="L793" i="3"/>
  <c r="K793" i="3"/>
  <c r="I793" i="3"/>
  <c r="H793" i="3"/>
  <c r="B793" i="3"/>
  <c r="O792" i="3"/>
  <c r="I792" i="3"/>
  <c r="H792" i="3"/>
  <c r="L792" i="3" s="1"/>
  <c r="B792" i="3"/>
  <c r="O791" i="3"/>
  <c r="I791" i="3"/>
  <c r="H791" i="3"/>
  <c r="B791" i="3"/>
  <c r="O790" i="3"/>
  <c r="I790" i="3"/>
  <c r="H790" i="3"/>
  <c r="L790" i="3" s="1"/>
  <c r="B790" i="3"/>
  <c r="O789" i="3"/>
  <c r="L789" i="3"/>
  <c r="K789" i="3"/>
  <c r="I789" i="3"/>
  <c r="H789" i="3"/>
  <c r="B789" i="3"/>
  <c r="O788" i="3"/>
  <c r="I788" i="3"/>
  <c r="H788" i="3"/>
  <c r="L788" i="3" s="1"/>
  <c r="B788" i="3"/>
  <c r="O787" i="3"/>
  <c r="K787" i="3"/>
  <c r="I787" i="3"/>
  <c r="H787" i="3"/>
  <c r="L787" i="3" s="1"/>
  <c r="B787" i="3"/>
  <c r="O786" i="3"/>
  <c r="I786" i="3"/>
  <c r="H786" i="3"/>
  <c r="L786" i="3" s="1"/>
  <c r="B786" i="3"/>
  <c r="O785" i="3"/>
  <c r="I785" i="3"/>
  <c r="H785" i="3"/>
  <c r="B785" i="3"/>
  <c r="O784" i="3"/>
  <c r="I784" i="3"/>
  <c r="H784" i="3"/>
  <c r="L784" i="3" s="1"/>
  <c r="B784" i="3"/>
  <c r="O783" i="3"/>
  <c r="K783" i="3"/>
  <c r="I783" i="3"/>
  <c r="H783" i="3"/>
  <c r="L783" i="3" s="1"/>
  <c r="B783" i="3"/>
  <c r="O782" i="3"/>
  <c r="I782" i="3"/>
  <c r="J782" i="3" s="1"/>
  <c r="H782" i="3"/>
  <c r="L782" i="3" s="1"/>
  <c r="B782" i="3"/>
  <c r="O781" i="3"/>
  <c r="I781" i="3"/>
  <c r="H781" i="3"/>
  <c r="B781" i="3"/>
  <c r="O780" i="3"/>
  <c r="I780" i="3"/>
  <c r="H780" i="3"/>
  <c r="L780" i="3" s="1"/>
  <c r="B780" i="3"/>
  <c r="O779" i="3"/>
  <c r="I779" i="3"/>
  <c r="H779" i="3"/>
  <c r="B779" i="3"/>
  <c r="O778" i="3"/>
  <c r="I778" i="3"/>
  <c r="H778" i="3"/>
  <c r="L778" i="3" s="1"/>
  <c r="B778" i="3"/>
  <c r="O777" i="3"/>
  <c r="L777" i="3"/>
  <c r="K777" i="3"/>
  <c r="I777" i="3"/>
  <c r="H777" i="3"/>
  <c r="B777" i="3"/>
  <c r="O776" i="3"/>
  <c r="I776" i="3"/>
  <c r="H776" i="3"/>
  <c r="L776" i="3" s="1"/>
  <c r="B776" i="3"/>
  <c r="O775" i="3"/>
  <c r="I775" i="3"/>
  <c r="H775" i="3"/>
  <c r="B775" i="3"/>
  <c r="O774" i="3"/>
  <c r="I774" i="3"/>
  <c r="H774" i="3"/>
  <c r="L774" i="3" s="1"/>
  <c r="B774" i="3"/>
  <c r="O773" i="3"/>
  <c r="L773" i="3"/>
  <c r="K773" i="3"/>
  <c r="I773" i="3"/>
  <c r="H773" i="3"/>
  <c r="B773" i="3"/>
  <c r="O772" i="3"/>
  <c r="I772" i="3"/>
  <c r="H772" i="3"/>
  <c r="L772" i="3" s="1"/>
  <c r="B772" i="3"/>
  <c r="O771" i="3"/>
  <c r="K771" i="3"/>
  <c r="I771" i="3"/>
  <c r="H771" i="3"/>
  <c r="L771" i="3" s="1"/>
  <c r="B771" i="3"/>
  <c r="O770" i="3"/>
  <c r="I770" i="3"/>
  <c r="H770" i="3"/>
  <c r="L770" i="3" s="1"/>
  <c r="B770" i="3"/>
  <c r="O769" i="3"/>
  <c r="I769" i="3"/>
  <c r="H769" i="3"/>
  <c r="B769" i="3"/>
  <c r="O768" i="3"/>
  <c r="I768" i="3"/>
  <c r="H768" i="3"/>
  <c r="L768" i="3" s="1"/>
  <c r="B768" i="3"/>
  <c r="O767" i="3"/>
  <c r="K767" i="3"/>
  <c r="I767" i="3"/>
  <c r="H767" i="3"/>
  <c r="L767" i="3" s="1"/>
  <c r="B767" i="3"/>
  <c r="O766" i="3"/>
  <c r="I766" i="3"/>
  <c r="J766" i="3" s="1"/>
  <c r="H766" i="3"/>
  <c r="L766" i="3" s="1"/>
  <c r="B766" i="3"/>
  <c r="O765" i="3"/>
  <c r="L765" i="3"/>
  <c r="I765" i="3"/>
  <c r="H765" i="3"/>
  <c r="K765" i="3" s="1"/>
  <c r="B765" i="3"/>
  <c r="O764" i="3"/>
  <c r="I764" i="3"/>
  <c r="H764" i="3"/>
  <c r="L764" i="3" s="1"/>
  <c r="B764" i="3"/>
  <c r="O763" i="3"/>
  <c r="I763" i="3"/>
  <c r="H763" i="3"/>
  <c r="B763" i="3"/>
  <c r="O762" i="3"/>
  <c r="I762" i="3"/>
  <c r="H762" i="3"/>
  <c r="L762" i="3" s="1"/>
  <c r="B762" i="3"/>
  <c r="O761" i="3"/>
  <c r="L761" i="3"/>
  <c r="K761" i="3"/>
  <c r="I761" i="3"/>
  <c r="H761" i="3"/>
  <c r="B761" i="3"/>
  <c r="O760" i="3"/>
  <c r="I760" i="3"/>
  <c r="H760" i="3"/>
  <c r="L760" i="3" s="1"/>
  <c r="B760" i="3"/>
  <c r="O759" i="3"/>
  <c r="I759" i="3"/>
  <c r="H759" i="3"/>
  <c r="B759" i="3"/>
  <c r="O758" i="3"/>
  <c r="I758" i="3"/>
  <c r="H758" i="3"/>
  <c r="L758" i="3" s="1"/>
  <c r="B758" i="3"/>
  <c r="O757" i="3"/>
  <c r="L757" i="3"/>
  <c r="K757" i="3"/>
  <c r="I757" i="3"/>
  <c r="H757" i="3"/>
  <c r="B757" i="3"/>
  <c r="O756" i="3"/>
  <c r="I756" i="3"/>
  <c r="H756" i="3"/>
  <c r="L756" i="3" s="1"/>
  <c r="B756" i="3"/>
  <c r="O755" i="3"/>
  <c r="K755" i="3"/>
  <c r="I755" i="3"/>
  <c r="H755" i="3"/>
  <c r="L755" i="3" s="1"/>
  <c r="B755" i="3"/>
  <c r="O754" i="3"/>
  <c r="I754" i="3"/>
  <c r="H754" i="3"/>
  <c r="L754" i="3" s="1"/>
  <c r="B754" i="3"/>
  <c r="O753" i="3"/>
  <c r="I753" i="3"/>
  <c r="H753" i="3"/>
  <c r="B753" i="3"/>
  <c r="O752" i="3"/>
  <c r="I752" i="3"/>
  <c r="H752" i="3"/>
  <c r="B752" i="3"/>
  <c r="O751" i="3"/>
  <c r="K751" i="3"/>
  <c r="I751" i="3"/>
  <c r="J751" i="3" s="1"/>
  <c r="H751" i="3"/>
  <c r="B751" i="3"/>
  <c r="O750" i="3"/>
  <c r="I750" i="3"/>
  <c r="J750" i="3" s="1"/>
  <c r="H750" i="3"/>
  <c r="B750" i="3"/>
  <c r="O749" i="3"/>
  <c r="I749" i="3"/>
  <c r="H749" i="3"/>
  <c r="B749" i="3"/>
  <c r="O748" i="3"/>
  <c r="L748" i="3"/>
  <c r="I748" i="3"/>
  <c r="H748" i="3"/>
  <c r="K748" i="3" s="1"/>
  <c r="B748" i="3"/>
  <c r="O747" i="3"/>
  <c r="L747" i="3"/>
  <c r="K747" i="3"/>
  <c r="I747" i="3"/>
  <c r="J747" i="3" s="1"/>
  <c r="H747" i="3"/>
  <c r="B747" i="3"/>
  <c r="O746" i="3"/>
  <c r="I746" i="3"/>
  <c r="J746" i="3" s="1"/>
  <c r="H746" i="3"/>
  <c r="B746" i="3"/>
  <c r="O745" i="3"/>
  <c r="I745" i="3"/>
  <c r="H745" i="3"/>
  <c r="B745" i="3"/>
  <c r="O744" i="3"/>
  <c r="L744" i="3"/>
  <c r="I744" i="3"/>
  <c r="H744" i="3"/>
  <c r="B744" i="3"/>
  <c r="O743" i="3"/>
  <c r="L743" i="3"/>
  <c r="K743" i="3"/>
  <c r="I743" i="3"/>
  <c r="J743" i="3" s="1"/>
  <c r="H743" i="3"/>
  <c r="B743" i="3"/>
  <c r="O742" i="3"/>
  <c r="I742" i="3"/>
  <c r="J742" i="3" s="1"/>
  <c r="H742" i="3"/>
  <c r="B742" i="3"/>
  <c r="O741" i="3"/>
  <c r="I741" i="3"/>
  <c r="H741" i="3"/>
  <c r="B741" i="3"/>
  <c r="O740" i="3"/>
  <c r="I740" i="3"/>
  <c r="H740" i="3"/>
  <c r="B740" i="3"/>
  <c r="O739" i="3"/>
  <c r="L739" i="3"/>
  <c r="K739" i="3"/>
  <c r="I739" i="3"/>
  <c r="J739" i="3" s="1"/>
  <c r="H739" i="3"/>
  <c r="B739" i="3"/>
  <c r="O738" i="3"/>
  <c r="I738" i="3"/>
  <c r="J738" i="3" s="1"/>
  <c r="H738" i="3"/>
  <c r="B738" i="3"/>
  <c r="O737" i="3"/>
  <c r="I737" i="3"/>
  <c r="H737" i="3"/>
  <c r="B737" i="3"/>
  <c r="O736" i="3"/>
  <c r="I736" i="3"/>
  <c r="H736" i="3"/>
  <c r="B736" i="3"/>
  <c r="O735" i="3"/>
  <c r="L735" i="3"/>
  <c r="K735" i="3"/>
  <c r="I735" i="3"/>
  <c r="J735" i="3" s="1"/>
  <c r="H735" i="3"/>
  <c r="B735" i="3"/>
  <c r="O734" i="3"/>
  <c r="I734" i="3"/>
  <c r="J734" i="3" s="1"/>
  <c r="H734" i="3"/>
  <c r="B734" i="3"/>
  <c r="O733" i="3"/>
  <c r="I733" i="3"/>
  <c r="H733" i="3"/>
  <c r="B733" i="3"/>
  <c r="O732" i="3"/>
  <c r="L732" i="3"/>
  <c r="I732" i="3"/>
  <c r="H732" i="3"/>
  <c r="K732" i="3" s="1"/>
  <c r="B732" i="3"/>
  <c r="O731" i="3"/>
  <c r="L731" i="3"/>
  <c r="K731" i="3"/>
  <c r="I731" i="3"/>
  <c r="J731" i="3" s="1"/>
  <c r="H731" i="3"/>
  <c r="B731" i="3"/>
  <c r="O730" i="3"/>
  <c r="I730" i="3"/>
  <c r="J730" i="3" s="1"/>
  <c r="H730" i="3"/>
  <c r="B730" i="3"/>
  <c r="O729" i="3"/>
  <c r="I729" i="3"/>
  <c r="H729" i="3"/>
  <c r="B729" i="3"/>
  <c r="O728" i="3"/>
  <c r="L728" i="3"/>
  <c r="I728" i="3"/>
  <c r="H728" i="3"/>
  <c r="B728" i="3"/>
  <c r="O727" i="3"/>
  <c r="L727" i="3"/>
  <c r="K727" i="3"/>
  <c r="I727" i="3"/>
  <c r="J727" i="3" s="1"/>
  <c r="H727" i="3"/>
  <c r="B727" i="3"/>
  <c r="O726" i="3"/>
  <c r="I726" i="3"/>
  <c r="J726" i="3" s="1"/>
  <c r="H726" i="3"/>
  <c r="B726" i="3"/>
  <c r="O725" i="3"/>
  <c r="I725" i="3"/>
  <c r="H725" i="3"/>
  <c r="B725" i="3"/>
  <c r="O724" i="3"/>
  <c r="I724" i="3"/>
  <c r="H724" i="3"/>
  <c r="B724" i="3"/>
  <c r="O723" i="3"/>
  <c r="L723" i="3"/>
  <c r="K723" i="3"/>
  <c r="I723" i="3"/>
  <c r="J723" i="3" s="1"/>
  <c r="H723" i="3"/>
  <c r="B723" i="3"/>
  <c r="O722" i="3"/>
  <c r="I722" i="3"/>
  <c r="J722" i="3" s="1"/>
  <c r="H722" i="3"/>
  <c r="B722" i="3"/>
  <c r="O721" i="3"/>
  <c r="I721" i="3"/>
  <c r="H721" i="3"/>
  <c r="B721" i="3"/>
  <c r="O720" i="3"/>
  <c r="I720" i="3"/>
  <c r="H720" i="3"/>
  <c r="B720" i="3"/>
  <c r="O719" i="3"/>
  <c r="L719" i="3"/>
  <c r="K719" i="3"/>
  <c r="I719" i="3"/>
  <c r="J719" i="3" s="1"/>
  <c r="H719" i="3"/>
  <c r="B719" i="3"/>
  <c r="O718" i="3"/>
  <c r="I718" i="3"/>
  <c r="J718" i="3" s="1"/>
  <c r="H718" i="3"/>
  <c r="B718" i="3"/>
  <c r="O717" i="3"/>
  <c r="I717" i="3"/>
  <c r="H717" i="3"/>
  <c r="B717" i="3"/>
  <c r="O716" i="3"/>
  <c r="L716" i="3"/>
  <c r="I716" i="3"/>
  <c r="H716" i="3"/>
  <c r="K716" i="3" s="1"/>
  <c r="B716" i="3"/>
  <c r="O715" i="3"/>
  <c r="L715" i="3"/>
  <c r="K715" i="3"/>
  <c r="I715" i="3"/>
  <c r="J715" i="3" s="1"/>
  <c r="H715" i="3"/>
  <c r="B715" i="3"/>
  <c r="O714" i="3"/>
  <c r="I714" i="3"/>
  <c r="J714" i="3" s="1"/>
  <c r="H714" i="3"/>
  <c r="B714" i="3"/>
  <c r="O713" i="3"/>
  <c r="I713" i="3"/>
  <c r="H713" i="3"/>
  <c r="B713" i="3"/>
  <c r="O712" i="3"/>
  <c r="L712" i="3"/>
  <c r="I712" i="3"/>
  <c r="H712" i="3"/>
  <c r="B712" i="3"/>
  <c r="O711" i="3"/>
  <c r="L711" i="3"/>
  <c r="K711" i="3"/>
  <c r="I711" i="3"/>
  <c r="J711" i="3" s="1"/>
  <c r="H711" i="3"/>
  <c r="B711" i="3"/>
  <c r="O710" i="3"/>
  <c r="I710" i="3"/>
  <c r="J710" i="3" s="1"/>
  <c r="H710" i="3"/>
  <c r="B710" i="3"/>
  <c r="O709" i="3"/>
  <c r="I709" i="3"/>
  <c r="H709" i="3"/>
  <c r="B709" i="3"/>
  <c r="O708" i="3"/>
  <c r="I708" i="3"/>
  <c r="H708" i="3"/>
  <c r="B708" i="3"/>
  <c r="O707" i="3"/>
  <c r="L707" i="3"/>
  <c r="K707" i="3"/>
  <c r="I707" i="3"/>
  <c r="J707" i="3" s="1"/>
  <c r="H707" i="3"/>
  <c r="B707" i="3"/>
  <c r="O706" i="3"/>
  <c r="I706" i="3"/>
  <c r="J706" i="3" s="1"/>
  <c r="H706" i="3"/>
  <c r="B706" i="3"/>
  <c r="O705" i="3"/>
  <c r="I705" i="3"/>
  <c r="H705" i="3"/>
  <c r="B705" i="3"/>
  <c r="O704" i="3"/>
  <c r="I704" i="3"/>
  <c r="H704" i="3"/>
  <c r="B704" i="3"/>
  <c r="O703" i="3"/>
  <c r="L703" i="3"/>
  <c r="K703" i="3"/>
  <c r="I703" i="3"/>
  <c r="J703" i="3" s="1"/>
  <c r="H703" i="3"/>
  <c r="B703" i="3"/>
  <c r="O702" i="3"/>
  <c r="I702" i="3"/>
  <c r="J702" i="3" s="1"/>
  <c r="H702" i="3"/>
  <c r="B702" i="3"/>
  <c r="O701" i="3"/>
  <c r="I701" i="3"/>
  <c r="H701" i="3"/>
  <c r="B701" i="3"/>
  <c r="O700" i="3"/>
  <c r="L700" i="3"/>
  <c r="I700" i="3"/>
  <c r="H700" i="3"/>
  <c r="K700" i="3" s="1"/>
  <c r="B700" i="3"/>
  <c r="O699" i="3"/>
  <c r="L699" i="3"/>
  <c r="K699" i="3"/>
  <c r="I699" i="3"/>
  <c r="J699" i="3" s="1"/>
  <c r="H699" i="3"/>
  <c r="B699" i="3"/>
  <c r="O698" i="3"/>
  <c r="I698" i="3"/>
  <c r="J698" i="3" s="1"/>
  <c r="H698" i="3"/>
  <c r="B698" i="3"/>
  <c r="O697" i="3"/>
  <c r="I697" i="3"/>
  <c r="H697" i="3"/>
  <c r="B697" i="3"/>
  <c r="O696" i="3"/>
  <c r="L696" i="3"/>
  <c r="I696" i="3"/>
  <c r="H696" i="3"/>
  <c r="B696" i="3"/>
  <c r="O695" i="3"/>
  <c r="L695" i="3"/>
  <c r="K695" i="3"/>
  <c r="I695" i="3"/>
  <c r="J695" i="3" s="1"/>
  <c r="H695" i="3"/>
  <c r="B695" i="3"/>
  <c r="O694" i="3"/>
  <c r="I694" i="3"/>
  <c r="J694" i="3" s="1"/>
  <c r="H694" i="3"/>
  <c r="B694" i="3"/>
  <c r="O693" i="3"/>
  <c r="I693" i="3"/>
  <c r="H693" i="3"/>
  <c r="K693" i="3" s="1"/>
  <c r="B693" i="3"/>
  <c r="O692" i="3"/>
  <c r="I692" i="3"/>
  <c r="H692" i="3"/>
  <c r="B692" i="3"/>
  <c r="O691" i="3"/>
  <c r="L691" i="3"/>
  <c r="K691" i="3"/>
  <c r="I691" i="3"/>
  <c r="H691" i="3"/>
  <c r="B691" i="3"/>
  <c r="O690" i="3"/>
  <c r="I690" i="3"/>
  <c r="H690" i="3"/>
  <c r="B690" i="3"/>
  <c r="O689" i="3"/>
  <c r="I689" i="3"/>
  <c r="H689" i="3"/>
  <c r="K689" i="3" s="1"/>
  <c r="B689" i="3"/>
  <c r="O688" i="3"/>
  <c r="I688" i="3"/>
  <c r="H688" i="3"/>
  <c r="B688" i="3"/>
  <c r="O687" i="3"/>
  <c r="L687" i="3"/>
  <c r="K687" i="3"/>
  <c r="I687" i="3"/>
  <c r="H687" i="3"/>
  <c r="B687" i="3"/>
  <c r="O686" i="3"/>
  <c r="I686" i="3"/>
  <c r="H686" i="3"/>
  <c r="B686" i="3"/>
  <c r="O685" i="3"/>
  <c r="I685" i="3"/>
  <c r="H685" i="3"/>
  <c r="B685" i="3"/>
  <c r="O684" i="3"/>
  <c r="L684" i="3"/>
  <c r="K684" i="3"/>
  <c r="I684" i="3"/>
  <c r="H684" i="3"/>
  <c r="B684" i="3"/>
  <c r="O683" i="3"/>
  <c r="I683" i="3"/>
  <c r="J683" i="3" s="1"/>
  <c r="H683" i="3"/>
  <c r="B683" i="3"/>
  <c r="O682" i="3"/>
  <c r="I682" i="3"/>
  <c r="H682" i="3"/>
  <c r="B682" i="3"/>
  <c r="O681" i="3"/>
  <c r="L681" i="3"/>
  <c r="I681" i="3"/>
  <c r="H681" i="3"/>
  <c r="K681" i="3" s="1"/>
  <c r="B681" i="3"/>
  <c r="O680" i="3"/>
  <c r="L680" i="3"/>
  <c r="I680" i="3"/>
  <c r="H680" i="3"/>
  <c r="B680" i="3"/>
  <c r="O679" i="3"/>
  <c r="L679" i="3"/>
  <c r="K679" i="3"/>
  <c r="I679" i="3"/>
  <c r="J679" i="3" s="1"/>
  <c r="H679" i="3"/>
  <c r="B679" i="3"/>
  <c r="O678" i="3"/>
  <c r="I678" i="3"/>
  <c r="J678" i="3" s="1"/>
  <c r="H678" i="3"/>
  <c r="B678" i="3"/>
  <c r="O677" i="3"/>
  <c r="I677" i="3"/>
  <c r="H677" i="3"/>
  <c r="K677" i="3" s="1"/>
  <c r="B677" i="3"/>
  <c r="O676" i="3"/>
  <c r="L676" i="3"/>
  <c r="I676" i="3"/>
  <c r="H676" i="3"/>
  <c r="K676" i="3" s="1"/>
  <c r="B676" i="3"/>
  <c r="O675" i="3"/>
  <c r="L675" i="3"/>
  <c r="K675" i="3"/>
  <c r="I675" i="3"/>
  <c r="J675" i="3" s="1"/>
  <c r="H675" i="3"/>
  <c r="B675" i="3"/>
  <c r="O674" i="3"/>
  <c r="I674" i="3"/>
  <c r="H674" i="3"/>
  <c r="B674" i="3"/>
  <c r="O673" i="3"/>
  <c r="I673" i="3"/>
  <c r="H673" i="3"/>
  <c r="K673" i="3" s="1"/>
  <c r="B673" i="3"/>
  <c r="O672" i="3"/>
  <c r="I672" i="3"/>
  <c r="H672" i="3"/>
  <c r="B672" i="3"/>
  <c r="O671" i="3"/>
  <c r="L671" i="3"/>
  <c r="K671" i="3"/>
  <c r="I671" i="3"/>
  <c r="J671" i="3" s="1"/>
  <c r="H671" i="3"/>
  <c r="B671" i="3"/>
  <c r="O670" i="3"/>
  <c r="I670" i="3"/>
  <c r="J670" i="3" s="1"/>
  <c r="H670" i="3"/>
  <c r="B670" i="3"/>
  <c r="O669" i="3"/>
  <c r="I669" i="3"/>
  <c r="H669" i="3"/>
  <c r="B669" i="3"/>
  <c r="O668" i="3"/>
  <c r="L668" i="3"/>
  <c r="K668" i="3"/>
  <c r="I668" i="3"/>
  <c r="H668" i="3"/>
  <c r="B668" i="3"/>
  <c r="O667" i="3"/>
  <c r="L667" i="3"/>
  <c r="I667" i="3"/>
  <c r="H667" i="3"/>
  <c r="B667" i="3"/>
  <c r="O666" i="3"/>
  <c r="I666" i="3"/>
  <c r="H666" i="3"/>
  <c r="B666" i="3"/>
  <c r="O665" i="3"/>
  <c r="I665" i="3"/>
  <c r="H665" i="3"/>
  <c r="B665" i="3"/>
  <c r="O664" i="3"/>
  <c r="L664" i="3"/>
  <c r="K664" i="3"/>
  <c r="I664" i="3"/>
  <c r="H664" i="3"/>
  <c r="B664" i="3"/>
  <c r="O663" i="3"/>
  <c r="I663" i="3"/>
  <c r="H663" i="3"/>
  <c r="B663" i="3"/>
  <c r="O662" i="3"/>
  <c r="I662" i="3"/>
  <c r="H662" i="3"/>
  <c r="B662" i="3"/>
  <c r="O661" i="3"/>
  <c r="I661" i="3"/>
  <c r="H661" i="3"/>
  <c r="K661" i="3" s="1"/>
  <c r="B661" i="3"/>
  <c r="O660" i="3"/>
  <c r="L660" i="3"/>
  <c r="K660" i="3"/>
  <c r="I660" i="3"/>
  <c r="H660" i="3"/>
  <c r="B660" i="3"/>
  <c r="O659" i="3"/>
  <c r="I659" i="3"/>
  <c r="H659" i="3"/>
  <c r="B659" i="3"/>
  <c r="O658" i="3"/>
  <c r="I658" i="3"/>
  <c r="H658" i="3"/>
  <c r="B658" i="3"/>
  <c r="O657" i="3"/>
  <c r="I657" i="3"/>
  <c r="H657" i="3"/>
  <c r="K657" i="3" s="1"/>
  <c r="B657" i="3"/>
  <c r="O656" i="3"/>
  <c r="L656" i="3"/>
  <c r="K656" i="3"/>
  <c r="I656" i="3"/>
  <c r="H656" i="3"/>
  <c r="B656" i="3"/>
  <c r="O655" i="3"/>
  <c r="I655" i="3"/>
  <c r="H655" i="3"/>
  <c r="B655" i="3"/>
  <c r="O654" i="3"/>
  <c r="I654" i="3"/>
  <c r="H654" i="3"/>
  <c r="B654" i="3"/>
  <c r="O653" i="3"/>
  <c r="L653" i="3"/>
  <c r="M653" i="3" s="1"/>
  <c r="I653" i="3"/>
  <c r="H653" i="3"/>
  <c r="K653" i="3" s="1"/>
  <c r="B653" i="3"/>
  <c r="O652" i="3"/>
  <c r="I652" i="3"/>
  <c r="H652" i="3"/>
  <c r="B652" i="3"/>
  <c r="O651" i="3"/>
  <c r="L651" i="3"/>
  <c r="K651" i="3"/>
  <c r="I651" i="3"/>
  <c r="H651" i="3"/>
  <c r="B651" i="3"/>
  <c r="O650" i="3"/>
  <c r="I650" i="3"/>
  <c r="H650" i="3"/>
  <c r="B650" i="3"/>
  <c r="O649" i="3"/>
  <c r="I649" i="3"/>
  <c r="H649" i="3"/>
  <c r="B649" i="3"/>
  <c r="O648" i="3"/>
  <c r="L648" i="3"/>
  <c r="K648" i="3"/>
  <c r="I648" i="3"/>
  <c r="H648" i="3"/>
  <c r="B648" i="3"/>
  <c r="O647" i="3"/>
  <c r="I647" i="3"/>
  <c r="H647" i="3"/>
  <c r="B647" i="3"/>
  <c r="O646" i="3"/>
  <c r="I646" i="3"/>
  <c r="H646" i="3"/>
  <c r="B646" i="3"/>
  <c r="O645" i="3"/>
  <c r="I645" i="3"/>
  <c r="H645" i="3"/>
  <c r="K645" i="3" s="1"/>
  <c r="B645" i="3"/>
  <c r="O644" i="3"/>
  <c r="L644" i="3"/>
  <c r="K644" i="3"/>
  <c r="I644" i="3"/>
  <c r="H644" i="3"/>
  <c r="B644" i="3"/>
  <c r="O643" i="3"/>
  <c r="L643" i="3"/>
  <c r="I643" i="3"/>
  <c r="H643" i="3"/>
  <c r="B643" i="3"/>
  <c r="O642" i="3"/>
  <c r="I642" i="3"/>
  <c r="H642" i="3"/>
  <c r="B642" i="3"/>
  <c r="O641" i="3"/>
  <c r="I641" i="3"/>
  <c r="H641" i="3"/>
  <c r="K641" i="3" s="1"/>
  <c r="B641" i="3"/>
  <c r="O640" i="3"/>
  <c r="L640" i="3"/>
  <c r="K640" i="3"/>
  <c r="I640" i="3"/>
  <c r="H640" i="3"/>
  <c r="B640" i="3"/>
  <c r="O639" i="3"/>
  <c r="L639" i="3"/>
  <c r="I639" i="3"/>
  <c r="H639" i="3"/>
  <c r="B639" i="3"/>
  <c r="O638" i="3"/>
  <c r="I638" i="3"/>
  <c r="H638" i="3"/>
  <c r="B638" i="3"/>
  <c r="O637" i="3"/>
  <c r="L637" i="3"/>
  <c r="M637" i="3" s="1"/>
  <c r="I637" i="3"/>
  <c r="H637" i="3"/>
  <c r="K637" i="3" s="1"/>
  <c r="B637" i="3"/>
  <c r="O636" i="3"/>
  <c r="I636" i="3"/>
  <c r="H636" i="3"/>
  <c r="B636" i="3"/>
  <c r="O635" i="3"/>
  <c r="L635" i="3"/>
  <c r="K635" i="3"/>
  <c r="I635" i="3"/>
  <c r="J635" i="3" s="1"/>
  <c r="H635" i="3"/>
  <c r="B635" i="3"/>
  <c r="O634" i="3"/>
  <c r="I634" i="3"/>
  <c r="H634" i="3"/>
  <c r="B634" i="3"/>
  <c r="O633" i="3"/>
  <c r="L633" i="3"/>
  <c r="I633" i="3"/>
  <c r="H633" i="3"/>
  <c r="K633" i="3" s="1"/>
  <c r="B633" i="3"/>
  <c r="O632" i="3"/>
  <c r="I632" i="3"/>
  <c r="H632" i="3"/>
  <c r="B632" i="3"/>
  <c r="O631" i="3"/>
  <c r="L631" i="3"/>
  <c r="K631" i="3"/>
  <c r="I631" i="3"/>
  <c r="H631" i="3"/>
  <c r="B631" i="3"/>
  <c r="O630" i="3"/>
  <c r="I630" i="3"/>
  <c r="H630" i="3"/>
  <c r="B630" i="3"/>
  <c r="O629" i="3"/>
  <c r="I629" i="3"/>
  <c r="H629" i="3"/>
  <c r="K629" i="3" s="1"/>
  <c r="B629" i="3"/>
  <c r="O628" i="3"/>
  <c r="I628" i="3"/>
  <c r="H628" i="3"/>
  <c r="B628" i="3"/>
  <c r="O627" i="3"/>
  <c r="L627" i="3"/>
  <c r="K627" i="3"/>
  <c r="I627" i="3"/>
  <c r="H627" i="3"/>
  <c r="B627" i="3"/>
  <c r="O626" i="3"/>
  <c r="I626" i="3"/>
  <c r="H626" i="3"/>
  <c r="B626" i="3"/>
  <c r="O625" i="3"/>
  <c r="I625" i="3"/>
  <c r="H625" i="3"/>
  <c r="K625" i="3" s="1"/>
  <c r="B625" i="3"/>
  <c r="O624" i="3"/>
  <c r="I624" i="3"/>
  <c r="H624" i="3"/>
  <c r="B624" i="3"/>
  <c r="O623" i="3"/>
  <c r="L623" i="3"/>
  <c r="K623" i="3"/>
  <c r="I623" i="3"/>
  <c r="H623" i="3"/>
  <c r="B623" i="3"/>
  <c r="O622" i="3"/>
  <c r="I622" i="3"/>
  <c r="H622" i="3"/>
  <c r="B622" i="3"/>
  <c r="O621" i="3"/>
  <c r="I621" i="3"/>
  <c r="H621" i="3"/>
  <c r="B621" i="3"/>
  <c r="O620" i="3"/>
  <c r="L620" i="3"/>
  <c r="K620" i="3"/>
  <c r="I620" i="3"/>
  <c r="H620" i="3"/>
  <c r="B620" i="3"/>
  <c r="O619" i="3"/>
  <c r="I619" i="3"/>
  <c r="H619" i="3"/>
  <c r="B619" i="3"/>
  <c r="O618" i="3"/>
  <c r="I618" i="3"/>
  <c r="H618" i="3"/>
  <c r="B618" i="3"/>
  <c r="O617" i="3"/>
  <c r="L617" i="3"/>
  <c r="I617" i="3"/>
  <c r="H617" i="3"/>
  <c r="K617" i="3" s="1"/>
  <c r="B617" i="3"/>
  <c r="O616" i="3"/>
  <c r="I616" i="3"/>
  <c r="H616" i="3"/>
  <c r="B616" i="3"/>
  <c r="O615" i="3"/>
  <c r="L615" i="3"/>
  <c r="K615" i="3"/>
  <c r="I615" i="3"/>
  <c r="J615" i="3" s="1"/>
  <c r="H615" i="3"/>
  <c r="B615" i="3"/>
  <c r="O614" i="3"/>
  <c r="I614" i="3"/>
  <c r="J614" i="3" s="1"/>
  <c r="H614" i="3"/>
  <c r="B614" i="3"/>
  <c r="O613" i="3"/>
  <c r="I613" i="3"/>
  <c r="H613" i="3"/>
  <c r="K613" i="3" s="1"/>
  <c r="B613" i="3"/>
  <c r="O612" i="3"/>
  <c r="I612" i="3"/>
  <c r="H612" i="3"/>
  <c r="B612" i="3"/>
  <c r="O611" i="3"/>
  <c r="L611" i="3"/>
  <c r="K611" i="3"/>
  <c r="I611" i="3"/>
  <c r="J611" i="3" s="1"/>
  <c r="H611" i="3"/>
  <c r="B611" i="3"/>
  <c r="O610" i="3"/>
  <c r="I610" i="3"/>
  <c r="H610" i="3"/>
  <c r="B610" i="3"/>
  <c r="O609" i="3"/>
  <c r="I609" i="3"/>
  <c r="H609" i="3"/>
  <c r="K609" i="3" s="1"/>
  <c r="B609" i="3"/>
  <c r="O608" i="3"/>
  <c r="L608" i="3"/>
  <c r="I608" i="3"/>
  <c r="H608" i="3"/>
  <c r="B608" i="3"/>
  <c r="O607" i="3"/>
  <c r="L607" i="3"/>
  <c r="K607" i="3"/>
  <c r="I607" i="3"/>
  <c r="J607" i="3" s="1"/>
  <c r="H607" i="3"/>
  <c r="B607" i="3"/>
  <c r="O606" i="3"/>
  <c r="I606" i="3"/>
  <c r="J606" i="3" s="1"/>
  <c r="H606" i="3"/>
  <c r="B606" i="3"/>
  <c r="O605" i="3"/>
  <c r="I605" i="3"/>
  <c r="H605" i="3"/>
  <c r="B605" i="3"/>
  <c r="O604" i="3"/>
  <c r="L604" i="3"/>
  <c r="K604" i="3"/>
  <c r="I604" i="3"/>
  <c r="H604" i="3"/>
  <c r="B604" i="3"/>
  <c r="O603" i="3"/>
  <c r="I603" i="3"/>
  <c r="H603" i="3"/>
  <c r="B603" i="3"/>
  <c r="O602" i="3"/>
  <c r="I602" i="3"/>
  <c r="H602" i="3"/>
  <c r="B602" i="3"/>
  <c r="O601" i="3"/>
  <c r="I601" i="3"/>
  <c r="H601" i="3"/>
  <c r="B601" i="3"/>
  <c r="O600" i="3"/>
  <c r="L600" i="3"/>
  <c r="K600" i="3"/>
  <c r="I600" i="3"/>
  <c r="H600" i="3"/>
  <c r="B600" i="3"/>
  <c r="O599" i="3"/>
  <c r="I599" i="3"/>
  <c r="H599" i="3"/>
  <c r="B599" i="3"/>
  <c r="O598" i="3"/>
  <c r="I598" i="3"/>
  <c r="H598" i="3"/>
  <c r="B598" i="3"/>
  <c r="O597" i="3"/>
  <c r="I597" i="3"/>
  <c r="H597" i="3"/>
  <c r="K597" i="3" s="1"/>
  <c r="B597" i="3"/>
  <c r="O596" i="3"/>
  <c r="L596" i="3"/>
  <c r="K596" i="3"/>
  <c r="I596" i="3"/>
  <c r="H596" i="3"/>
  <c r="B596" i="3"/>
  <c r="O595" i="3"/>
  <c r="I595" i="3"/>
  <c r="H595" i="3"/>
  <c r="B595" i="3"/>
  <c r="O594" i="3"/>
  <c r="I594" i="3"/>
  <c r="H594" i="3"/>
  <c r="B594" i="3"/>
  <c r="O593" i="3"/>
  <c r="I593" i="3"/>
  <c r="H593" i="3"/>
  <c r="K593" i="3" s="1"/>
  <c r="B593" i="3"/>
  <c r="O592" i="3"/>
  <c r="L592" i="3"/>
  <c r="K592" i="3"/>
  <c r="I592" i="3"/>
  <c r="H592" i="3"/>
  <c r="B592" i="3"/>
  <c r="O591" i="3"/>
  <c r="I591" i="3"/>
  <c r="H591" i="3"/>
  <c r="B591" i="3"/>
  <c r="O590" i="3"/>
  <c r="I590" i="3"/>
  <c r="H590" i="3"/>
  <c r="B590" i="3"/>
  <c r="O589" i="3"/>
  <c r="L589" i="3"/>
  <c r="M589" i="3" s="1"/>
  <c r="I589" i="3"/>
  <c r="H589" i="3"/>
  <c r="K589" i="3" s="1"/>
  <c r="B589" i="3"/>
  <c r="O588" i="3"/>
  <c r="I588" i="3"/>
  <c r="H588" i="3"/>
  <c r="B588" i="3"/>
  <c r="O587" i="3"/>
  <c r="L587" i="3"/>
  <c r="K587" i="3"/>
  <c r="I587" i="3"/>
  <c r="H587" i="3"/>
  <c r="B587" i="3"/>
  <c r="O586" i="3"/>
  <c r="I586" i="3"/>
  <c r="H586" i="3"/>
  <c r="B586" i="3"/>
  <c r="O585" i="3"/>
  <c r="I585" i="3"/>
  <c r="H585" i="3"/>
  <c r="B585" i="3"/>
  <c r="O584" i="3"/>
  <c r="I584" i="3"/>
  <c r="H584" i="3"/>
  <c r="K584" i="3" s="1"/>
  <c r="B584" i="3"/>
  <c r="O583" i="3"/>
  <c r="I583" i="3"/>
  <c r="H583" i="3"/>
  <c r="B583" i="3"/>
  <c r="O582" i="3"/>
  <c r="I582" i="3"/>
  <c r="H582" i="3"/>
  <c r="K582" i="3" s="1"/>
  <c r="B582" i="3"/>
  <c r="O581" i="3"/>
  <c r="L581" i="3"/>
  <c r="I581" i="3"/>
  <c r="H581" i="3"/>
  <c r="K581" i="3" s="1"/>
  <c r="B581" i="3"/>
  <c r="O580" i="3"/>
  <c r="I580" i="3"/>
  <c r="H580" i="3"/>
  <c r="K580" i="3" s="1"/>
  <c r="B580" i="3"/>
  <c r="O579" i="3"/>
  <c r="L579" i="3"/>
  <c r="I579" i="3"/>
  <c r="H579" i="3"/>
  <c r="K579" i="3" s="1"/>
  <c r="B579" i="3"/>
  <c r="O578" i="3"/>
  <c r="I578" i="3"/>
  <c r="H578" i="3"/>
  <c r="K578" i="3" s="1"/>
  <c r="B578" i="3"/>
  <c r="O577" i="3"/>
  <c r="I577" i="3"/>
  <c r="H577" i="3"/>
  <c r="B577" i="3"/>
  <c r="O576" i="3"/>
  <c r="I576" i="3"/>
  <c r="H576" i="3"/>
  <c r="K576" i="3" s="1"/>
  <c r="B576" i="3"/>
  <c r="O575" i="3"/>
  <c r="I575" i="3"/>
  <c r="H575" i="3"/>
  <c r="B575" i="3"/>
  <c r="O574" i="3"/>
  <c r="I574" i="3"/>
  <c r="H574" i="3"/>
  <c r="K574" i="3" s="1"/>
  <c r="B574" i="3"/>
  <c r="O573" i="3"/>
  <c r="L573" i="3"/>
  <c r="I573" i="3"/>
  <c r="H573" i="3"/>
  <c r="K573" i="3" s="1"/>
  <c r="B573" i="3"/>
  <c r="O572" i="3"/>
  <c r="I572" i="3"/>
  <c r="H572" i="3"/>
  <c r="K572" i="3" s="1"/>
  <c r="B572" i="3"/>
  <c r="O571" i="3"/>
  <c r="L571" i="3"/>
  <c r="I571" i="3"/>
  <c r="H571" i="3"/>
  <c r="K571" i="3" s="1"/>
  <c r="B571" i="3"/>
  <c r="O570" i="3"/>
  <c r="I570" i="3"/>
  <c r="H570" i="3"/>
  <c r="K570" i="3" s="1"/>
  <c r="B570" i="3"/>
  <c r="O569" i="3"/>
  <c r="I569" i="3"/>
  <c r="H569" i="3"/>
  <c r="B569" i="3"/>
  <c r="O568" i="3"/>
  <c r="I568" i="3"/>
  <c r="H568" i="3"/>
  <c r="K568" i="3" s="1"/>
  <c r="B568" i="3"/>
  <c r="O567" i="3"/>
  <c r="I567" i="3"/>
  <c r="H567" i="3"/>
  <c r="B567" i="3"/>
  <c r="O566" i="3"/>
  <c r="I566" i="3"/>
  <c r="H566" i="3"/>
  <c r="K566" i="3" s="1"/>
  <c r="B566" i="3"/>
  <c r="O565" i="3"/>
  <c r="L565" i="3"/>
  <c r="I565" i="3"/>
  <c r="H565" i="3"/>
  <c r="K565" i="3" s="1"/>
  <c r="B565" i="3"/>
  <c r="O564" i="3"/>
  <c r="I564" i="3"/>
  <c r="H564" i="3"/>
  <c r="K564" i="3" s="1"/>
  <c r="B564" i="3"/>
  <c r="O563" i="3"/>
  <c r="L563" i="3"/>
  <c r="I563" i="3"/>
  <c r="H563" i="3"/>
  <c r="K563" i="3" s="1"/>
  <c r="B563" i="3"/>
  <c r="O562" i="3"/>
  <c r="I562" i="3"/>
  <c r="H562" i="3"/>
  <c r="K562" i="3" s="1"/>
  <c r="B562" i="3"/>
  <c r="O561" i="3"/>
  <c r="I561" i="3"/>
  <c r="H561" i="3"/>
  <c r="B561" i="3"/>
  <c r="O560" i="3"/>
  <c r="I560" i="3"/>
  <c r="H560" i="3"/>
  <c r="K560" i="3" s="1"/>
  <c r="B560" i="3"/>
  <c r="O559" i="3"/>
  <c r="I559" i="3"/>
  <c r="H559" i="3"/>
  <c r="B559" i="3"/>
  <c r="O558" i="3"/>
  <c r="I558" i="3"/>
  <c r="H558" i="3"/>
  <c r="K558" i="3" s="1"/>
  <c r="B558" i="3"/>
  <c r="O557" i="3"/>
  <c r="L557" i="3"/>
  <c r="I557" i="3"/>
  <c r="H557" i="3"/>
  <c r="K557" i="3" s="1"/>
  <c r="B557" i="3"/>
  <c r="O556" i="3"/>
  <c r="I556" i="3"/>
  <c r="H556" i="3"/>
  <c r="K556" i="3" s="1"/>
  <c r="B556" i="3"/>
  <c r="O555" i="3"/>
  <c r="L555" i="3"/>
  <c r="I555" i="3"/>
  <c r="H555" i="3"/>
  <c r="K555" i="3" s="1"/>
  <c r="B555" i="3"/>
  <c r="O554" i="3"/>
  <c r="I554" i="3"/>
  <c r="H554" i="3"/>
  <c r="K554" i="3" s="1"/>
  <c r="B554" i="3"/>
  <c r="O553" i="3"/>
  <c r="I553" i="3"/>
  <c r="H553" i="3"/>
  <c r="B553" i="3"/>
  <c r="O552" i="3"/>
  <c r="I552" i="3"/>
  <c r="H552" i="3"/>
  <c r="K552" i="3" s="1"/>
  <c r="B552" i="3"/>
  <c r="O551" i="3"/>
  <c r="I551" i="3"/>
  <c r="H551" i="3"/>
  <c r="B551" i="3"/>
  <c r="O550" i="3"/>
  <c r="I550" i="3"/>
  <c r="H550" i="3"/>
  <c r="K550" i="3" s="1"/>
  <c r="B550" i="3"/>
  <c r="O549" i="3"/>
  <c r="L549" i="3"/>
  <c r="I549" i="3"/>
  <c r="H549" i="3"/>
  <c r="K549" i="3" s="1"/>
  <c r="B549" i="3"/>
  <c r="O548" i="3"/>
  <c r="I548" i="3"/>
  <c r="H548" i="3"/>
  <c r="K548" i="3" s="1"/>
  <c r="B548" i="3"/>
  <c r="O547" i="3"/>
  <c r="L547" i="3"/>
  <c r="I547" i="3"/>
  <c r="H547" i="3"/>
  <c r="K547" i="3" s="1"/>
  <c r="B547" i="3"/>
  <c r="O546" i="3"/>
  <c r="I546" i="3"/>
  <c r="H546" i="3"/>
  <c r="K546" i="3" s="1"/>
  <c r="B546" i="3"/>
  <c r="O545" i="3"/>
  <c r="I545" i="3"/>
  <c r="H545" i="3"/>
  <c r="B545" i="3"/>
  <c r="O544" i="3"/>
  <c r="I544" i="3"/>
  <c r="H544" i="3"/>
  <c r="K544" i="3" s="1"/>
  <c r="B544" i="3"/>
  <c r="O543" i="3"/>
  <c r="I543" i="3"/>
  <c r="H543" i="3"/>
  <c r="B543" i="3"/>
  <c r="O542" i="3"/>
  <c r="I542" i="3"/>
  <c r="H542" i="3"/>
  <c r="K542" i="3" s="1"/>
  <c r="B542" i="3"/>
  <c r="O541" i="3"/>
  <c r="L541" i="3"/>
  <c r="I541" i="3"/>
  <c r="H541" i="3"/>
  <c r="K541" i="3" s="1"/>
  <c r="B541" i="3"/>
  <c r="O540" i="3"/>
  <c r="I540" i="3"/>
  <c r="H540" i="3"/>
  <c r="K540" i="3" s="1"/>
  <c r="B540" i="3"/>
  <c r="O539" i="3"/>
  <c r="L539" i="3"/>
  <c r="I539" i="3"/>
  <c r="H539" i="3"/>
  <c r="K539" i="3" s="1"/>
  <c r="B539" i="3"/>
  <c r="O538" i="3"/>
  <c r="I538" i="3"/>
  <c r="H538" i="3"/>
  <c r="K538" i="3" s="1"/>
  <c r="B538" i="3"/>
  <c r="O537" i="3"/>
  <c r="I537" i="3"/>
  <c r="H537" i="3"/>
  <c r="B537" i="3"/>
  <c r="O536" i="3"/>
  <c r="I536" i="3"/>
  <c r="H536" i="3"/>
  <c r="K536" i="3" s="1"/>
  <c r="B536" i="3"/>
  <c r="O535" i="3"/>
  <c r="I535" i="3"/>
  <c r="H535" i="3"/>
  <c r="B535" i="3"/>
  <c r="O534" i="3"/>
  <c r="I534" i="3"/>
  <c r="H534" i="3"/>
  <c r="K534" i="3" s="1"/>
  <c r="B534" i="3"/>
  <c r="O533" i="3"/>
  <c r="L533" i="3"/>
  <c r="I533" i="3"/>
  <c r="H533" i="3"/>
  <c r="K533" i="3" s="1"/>
  <c r="B533" i="3"/>
  <c r="O532" i="3"/>
  <c r="I532" i="3"/>
  <c r="H532" i="3"/>
  <c r="K532" i="3" s="1"/>
  <c r="B532" i="3"/>
  <c r="O531" i="3"/>
  <c r="L531" i="3"/>
  <c r="I531" i="3"/>
  <c r="H531" i="3"/>
  <c r="K531" i="3" s="1"/>
  <c r="B531" i="3"/>
  <c r="O530" i="3"/>
  <c r="I530" i="3"/>
  <c r="H530" i="3"/>
  <c r="K530" i="3" s="1"/>
  <c r="B530" i="3"/>
  <c r="O529" i="3"/>
  <c r="I529" i="3"/>
  <c r="H529" i="3"/>
  <c r="B529" i="3"/>
  <c r="O528" i="3"/>
  <c r="I528" i="3"/>
  <c r="H528" i="3"/>
  <c r="K528" i="3" s="1"/>
  <c r="B528" i="3"/>
  <c r="O527" i="3"/>
  <c r="I527" i="3"/>
  <c r="H527" i="3"/>
  <c r="B527" i="3"/>
  <c r="O526" i="3"/>
  <c r="I526" i="3"/>
  <c r="H526" i="3"/>
  <c r="K526" i="3" s="1"/>
  <c r="B526" i="3"/>
  <c r="O525" i="3"/>
  <c r="L525" i="3"/>
  <c r="I525" i="3"/>
  <c r="H525" i="3"/>
  <c r="K525" i="3" s="1"/>
  <c r="B525" i="3"/>
  <c r="O524" i="3"/>
  <c r="I524" i="3"/>
  <c r="H524" i="3"/>
  <c r="K524" i="3" s="1"/>
  <c r="B524" i="3"/>
  <c r="O523" i="3"/>
  <c r="L523" i="3"/>
  <c r="I523" i="3"/>
  <c r="H523" i="3"/>
  <c r="K523" i="3" s="1"/>
  <c r="B523" i="3"/>
  <c r="O522" i="3"/>
  <c r="I522" i="3"/>
  <c r="H522" i="3"/>
  <c r="K522" i="3" s="1"/>
  <c r="B522" i="3"/>
  <c r="O521" i="3"/>
  <c r="I521" i="3"/>
  <c r="H521" i="3"/>
  <c r="B521" i="3"/>
  <c r="O520" i="3"/>
  <c r="I520" i="3"/>
  <c r="H520" i="3"/>
  <c r="K520" i="3" s="1"/>
  <c r="B520" i="3"/>
  <c r="O519" i="3"/>
  <c r="I519" i="3"/>
  <c r="H519" i="3"/>
  <c r="B519" i="3"/>
  <c r="O518" i="3"/>
  <c r="I518" i="3"/>
  <c r="H518" i="3"/>
  <c r="K518" i="3" s="1"/>
  <c r="B518" i="3"/>
  <c r="O517" i="3"/>
  <c r="L517" i="3"/>
  <c r="I517" i="3"/>
  <c r="H517" i="3"/>
  <c r="K517" i="3" s="1"/>
  <c r="B517" i="3"/>
  <c r="O516" i="3"/>
  <c r="I516" i="3"/>
  <c r="H516" i="3"/>
  <c r="K516" i="3" s="1"/>
  <c r="B516" i="3"/>
  <c r="O515" i="3"/>
  <c r="L515" i="3"/>
  <c r="I515" i="3"/>
  <c r="H515" i="3"/>
  <c r="K515" i="3" s="1"/>
  <c r="B515" i="3"/>
  <c r="O514" i="3"/>
  <c r="I514" i="3"/>
  <c r="H514" i="3"/>
  <c r="K514" i="3" s="1"/>
  <c r="B514" i="3"/>
  <c r="O513" i="3"/>
  <c r="I513" i="3"/>
  <c r="H513" i="3"/>
  <c r="B513" i="3"/>
  <c r="O512" i="3"/>
  <c r="I512" i="3"/>
  <c r="H512" i="3"/>
  <c r="K512" i="3" s="1"/>
  <c r="B512" i="3"/>
  <c r="O511" i="3"/>
  <c r="L511" i="3"/>
  <c r="I511" i="3"/>
  <c r="H511" i="3"/>
  <c r="K511" i="3" s="1"/>
  <c r="B511" i="3"/>
  <c r="O510" i="3"/>
  <c r="I510" i="3"/>
  <c r="H510" i="3"/>
  <c r="K510" i="3" s="1"/>
  <c r="B510" i="3"/>
  <c r="O509" i="3"/>
  <c r="L509" i="3"/>
  <c r="I509" i="3"/>
  <c r="H509" i="3"/>
  <c r="K509" i="3" s="1"/>
  <c r="B509" i="3"/>
  <c r="O508" i="3"/>
  <c r="I508" i="3"/>
  <c r="H508" i="3"/>
  <c r="K508" i="3" s="1"/>
  <c r="B508" i="3"/>
  <c r="O507" i="3"/>
  <c r="I507" i="3"/>
  <c r="H507" i="3"/>
  <c r="B507" i="3"/>
  <c r="O506" i="3"/>
  <c r="I506" i="3"/>
  <c r="H506" i="3"/>
  <c r="K506" i="3" s="1"/>
  <c r="B506" i="3"/>
  <c r="O505" i="3"/>
  <c r="I505" i="3"/>
  <c r="H505" i="3"/>
  <c r="B505" i="3"/>
  <c r="O504" i="3"/>
  <c r="I504" i="3"/>
  <c r="H504" i="3"/>
  <c r="K504" i="3" s="1"/>
  <c r="B504" i="3"/>
  <c r="O503" i="3"/>
  <c r="I503" i="3"/>
  <c r="H503" i="3"/>
  <c r="B503" i="3"/>
  <c r="O502" i="3"/>
  <c r="I502" i="3"/>
  <c r="H502" i="3"/>
  <c r="K502" i="3" s="1"/>
  <c r="B502" i="3"/>
  <c r="O501" i="3"/>
  <c r="L501" i="3"/>
  <c r="I501" i="3"/>
  <c r="H501" i="3"/>
  <c r="K501" i="3" s="1"/>
  <c r="B501" i="3"/>
  <c r="O500" i="3"/>
  <c r="I500" i="3"/>
  <c r="H500" i="3"/>
  <c r="K500" i="3" s="1"/>
  <c r="B500" i="3"/>
  <c r="O499" i="3"/>
  <c r="L499" i="3"/>
  <c r="I499" i="3"/>
  <c r="H499" i="3"/>
  <c r="K499" i="3" s="1"/>
  <c r="B499" i="3"/>
  <c r="O498" i="3"/>
  <c r="I498" i="3"/>
  <c r="H498" i="3"/>
  <c r="K498" i="3" s="1"/>
  <c r="B498" i="3"/>
  <c r="O497" i="3"/>
  <c r="I497" i="3"/>
  <c r="H497" i="3"/>
  <c r="B497" i="3"/>
  <c r="O496" i="3"/>
  <c r="I496" i="3"/>
  <c r="H496" i="3"/>
  <c r="K496" i="3" s="1"/>
  <c r="B496" i="3"/>
  <c r="O495" i="3"/>
  <c r="I495" i="3"/>
  <c r="H495" i="3"/>
  <c r="B495" i="3"/>
  <c r="O494" i="3"/>
  <c r="I494" i="3"/>
  <c r="H494" i="3"/>
  <c r="K494" i="3" s="1"/>
  <c r="B494" i="3"/>
  <c r="O493" i="3"/>
  <c r="L493" i="3"/>
  <c r="I493" i="3"/>
  <c r="H493" i="3"/>
  <c r="K493" i="3" s="1"/>
  <c r="B493" i="3"/>
  <c r="O492" i="3"/>
  <c r="I492" i="3"/>
  <c r="H492" i="3"/>
  <c r="K492" i="3" s="1"/>
  <c r="B492" i="3"/>
  <c r="O491" i="3"/>
  <c r="L491" i="3"/>
  <c r="I491" i="3"/>
  <c r="H491" i="3"/>
  <c r="K491" i="3" s="1"/>
  <c r="B491" i="3"/>
  <c r="O490" i="3"/>
  <c r="I490" i="3"/>
  <c r="H490" i="3"/>
  <c r="K490" i="3" s="1"/>
  <c r="B490" i="3"/>
  <c r="O489" i="3"/>
  <c r="I489" i="3"/>
  <c r="H489" i="3"/>
  <c r="B489" i="3"/>
  <c r="O488" i="3"/>
  <c r="I488" i="3"/>
  <c r="H488" i="3"/>
  <c r="K488" i="3" s="1"/>
  <c r="B488" i="3"/>
  <c r="O487" i="3"/>
  <c r="L487" i="3"/>
  <c r="I487" i="3"/>
  <c r="H487" i="3"/>
  <c r="K487" i="3" s="1"/>
  <c r="B487" i="3"/>
  <c r="O486" i="3"/>
  <c r="I486" i="3"/>
  <c r="H486" i="3"/>
  <c r="K486" i="3" s="1"/>
  <c r="B486" i="3"/>
  <c r="O485" i="3"/>
  <c r="L485" i="3"/>
  <c r="I485" i="3"/>
  <c r="H485" i="3"/>
  <c r="K485" i="3" s="1"/>
  <c r="B485" i="3"/>
  <c r="O484" i="3"/>
  <c r="I484" i="3"/>
  <c r="H484" i="3"/>
  <c r="K484" i="3" s="1"/>
  <c r="B484" i="3"/>
  <c r="O483" i="3"/>
  <c r="I483" i="3"/>
  <c r="H483" i="3"/>
  <c r="B483" i="3"/>
  <c r="O482" i="3"/>
  <c r="I482" i="3"/>
  <c r="H482" i="3"/>
  <c r="K482" i="3" s="1"/>
  <c r="B482" i="3"/>
  <c r="O481" i="3"/>
  <c r="I481" i="3"/>
  <c r="H481" i="3"/>
  <c r="B481" i="3"/>
  <c r="O480" i="3"/>
  <c r="I480" i="3"/>
  <c r="H480" i="3"/>
  <c r="K480" i="3" s="1"/>
  <c r="B480" i="3"/>
  <c r="O479" i="3"/>
  <c r="L479" i="3"/>
  <c r="I479" i="3"/>
  <c r="H479" i="3"/>
  <c r="K479" i="3" s="1"/>
  <c r="B479" i="3"/>
  <c r="O478" i="3"/>
  <c r="I478" i="3"/>
  <c r="H478" i="3"/>
  <c r="K478" i="3" s="1"/>
  <c r="B478" i="3"/>
  <c r="O477" i="3"/>
  <c r="L477" i="3"/>
  <c r="I477" i="3"/>
  <c r="H477" i="3"/>
  <c r="K477" i="3" s="1"/>
  <c r="B477" i="3"/>
  <c r="O476" i="3"/>
  <c r="I476" i="3"/>
  <c r="H476" i="3"/>
  <c r="K476" i="3" s="1"/>
  <c r="B476" i="3"/>
  <c r="O475" i="3"/>
  <c r="I475" i="3"/>
  <c r="H475" i="3"/>
  <c r="B475" i="3"/>
  <c r="O474" i="3"/>
  <c r="I474" i="3"/>
  <c r="H474" i="3"/>
  <c r="K474" i="3" s="1"/>
  <c r="B474" i="3"/>
  <c r="O473" i="3"/>
  <c r="I473" i="3"/>
  <c r="H473" i="3"/>
  <c r="B473" i="3"/>
  <c r="O472" i="3"/>
  <c r="I472" i="3"/>
  <c r="H472" i="3"/>
  <c r="K472" i="3" s="1"/>
  <c r="B472" i="3"/>
  <c r="O471" i="3"/>
  <c r="L471" i="3"/>
  <c r="I471" i="3"/>
  <c r="J471" i="3" s="1"/>
  <c r="H471" i="3"/>
  <c r="K471" i="3" s="1"/>
  <c r="B471" i="3"/>
  <c r="O470" i="3"/>
  <c r="I470" i="3"/>
  <c r="H470" i="3"/>
  <c r="K470" i="3" s="1"/>
  <c r="B470" i="3"/>
  <c r="O469" i="3"/>
  <c r="L469" i="3"/>
  <c r="I469" i="3"/>
  <c r="H469" i="3"/>
  <c r="K469" i="3" s="1"/>
  <c r="B469" i="3"/>
  <c r="O468" i="3"/>
  <c r="I468" i="3"/>
  <c r="H468" i="3"/>
  <c r="K468" i="3" s="1"/>
  <c r="B468" i="3"/>
  <c r="O467" i="3"/>
  <c r="I467" i="3"/>
  <c r="H467" i="3"/>
  <c r="B467" i="3"/>
  <c r="O466" i="3"/>
  <c r="I466" i="3"/>
  <c r="H466" i="3"/>
  <c r="K466" i="3" s="1"/>
  <c r="B466" i="3"/>
  <c r="O465" i="3"/>
  <c r="L465" i="3"/>
  <c r="I465" i="3"/>
  <c r="J465" i="3" s="1"/>
  <c r="H465" i="3"/>
  <c r="K465" i="3" s="1"/>
  <c r="B465" i="3"/>
  <c r="O464" i="3"/>
  <c r="J464" i="3"/>
  <c r="I464" i="3"/>
  <c r="H464" i="3"/>
  <c r="K464" i="3" s="1"/>
  <c r="B464" i="3"/>
  <c r="O463" i="3"/>
  <c r="I463" i="3"/>
  <c r="J463" i="3" s="1"/>
  <c r="H463" i="3"/>
  <c r="B463" i="3"/>
  <c r="O462" i="3"/>
  <c r="I462" i="3"/>
  <c r="H462" i="3"/>
  <c r="K462" i="3" s="1"/>
  <c r="B462" i="3"/>
  <c r="O461" i="3"/>
  <c r="L461" i="3"/>
  <c r="I461" i="3"/>
  <c r="H461" i="3"/>
  <c r="K461" i="3" s="1"/>
  <c r="B461" i="3"/>
  <c r="O460" i="3"/>
  <c r="I460" i="3"/>
  <c r="J460" i="3" s="1"/>
  <c r="H460" i="3"/>
  <c r="K460" i="3" s="1"/>
  <c r="B460" i="3"/>
  <c r="O459" i="3"/>
  <c r="I459" i="3"/>
  <c r="H459" i="3"/>
  <c r="B459" i="3"/>
  <c r="O458" i="3"/>
  <c r="I458" i="3"/>
  <c r="H458" i="3"/>
  <c r="K458" i="3" s="1"/>
  <c r="B458" i="3"/>
  <c r="O457" i="3"/>
  <c r="I457" i="3"/>
  <c r="J457" i="3" s="1"/>
  <c r="H457" i="3"/>
  <c r="B457" i="3"/>
  <c r="O456" i="3"/>
  <c r="J456" i="3"/>
  <c r="I456" i="3"/>
  <c r="H456" i="3"/>
  <c r="K456" i="3" s="1"/>
  <c r="B456" i="3"/>
  <c r="O455" i="3"/>
  <c r="L455" i="3"/>
  <c r="I455" i="3"/>
  <c r="J455" i="3" s="1"/>
  <c r="H455" i="3"/>
  <c r="K455" i="3" s="1"/>
  <c r="B455" i="3"/>
  <c r="O454" i="3"/>
  <c r="I454" i="3"/>
  <c r="H454" i="3"/>
  <c r="K454" i="3" s="1"/>
  <c r="B454" i="3"/>
  <c r="O453" i="3"/>
  <c r="I453" i="3"/>
  <c r="H453" i="3"/>
  <c r="B453" i="3"/>
  <c r="O452" i="3"/>
  <c r="I452" i="3"/>
  <c r="H452" i="3"/>
  <c r="K452" i="3" s="1"/>
  <c r="B452" i="3"/>
  <c r="O451" i="3"/>
  <c r="I451" i="3"/>
  <c r="H451" i="3"/>
  <c r="B451" i="3"/>
  <c r="O450" i="3"/>
  <c r="I450" i="3"/>
  <c r="H450" i="3"/>
  <c r="K450" i="3" s="1"/>
  <c r="B450" i="3"/>
  <c r="O449" i="3"/>
  <c r="L449" i="3"/>
  <c r="I449" i="3"/>
  <c r="J449" i="3" s="1"/>
  <c r="H449" i="3"/>
  <c r="K449" i="3" s="1"/>
  <c r="B449" i="3"/>
  <c r="O448" i="3"/>
  <c r="J448" i="3"/>
  <c r="I448" i="3"/>
  <c r="H448" i="3"/>
  <c r="K448" i="3" s="1"/>
  <c r="B448" i="3"/>
  <c r="O447" i="3"/>
  <c r="I447" i="3"/>
  <c r="H447" i="3"/>
  <c r="B447" i="3"/>
  <c r="O446" i="3"/>
  <c r="I446" i="3"/>
  <c r="H446" i="3"/>
  <c r="K446" i="3" s="1"/>
  <c r="B446" i="3"/>
  <c r="O445" i="3"/>
  <c r="I445" i="3"/>
  <c r="H445" i="3"/>
  <c r="B445" i="3"/>
  <c r="O444" i="3"/>
  <c r="I444" i="3"/>
  <c r="J444" i="3" s="1"/>
  <c r="H444" i="3"/>
  <c r="K444" i="3" s="1"/>
  <c r="B444" i="3"/>
  <c r="O443" i="3"/>
  <c r="L443" i="3"/>
  <c r="I443" i="3"/>
  <c r="H443" i="3"/>
  <c r="K443" i="3" s="1"/>
  <c r="B443" i="3"/>
  <c r="O442" i="3"/>
  <c r="I442" i="3"/>
  <c r="H442" i="3"/>
  <c r="K442" i="3" s="1"/>
  <c r="B442" i="3"/>
  <c r="O441" i="3"/>
  <c r="I441" i="3"/>
  <c r="J441" i="3" s="1"/>
  <c r="H441" i="3"/>
  <c r="B441" i="3"/>
  <c r="O440" i="3"/>
  <c r="J440" i="3"/>
  <c r="I440" i="3"/>
  <c r="H440" i="3"/>
  <c r="K440" i="3" s="1"/>
  <c r="B440" i="3"/>
  <c r="O439" i="3"/>
  <c r="L439" i="3"/>
  <c r="I439" i="3"/>
  <c r="J439" i="3" s="1"/>
  <c r="H439" i="3"/>
  <c r="K439" i="3" s="1"/>
  <c r="B439" i="3"/>
  <c r="O438" i="3"/>
  <c r="I438" i="3"/>
  <c r="H438" i="3"/>
  <c r="B438" i="3"/>
  <c r="O437" i="3"/>
  <c r="I437" i="3"/>
  <c r="H437" i="3"/>
  <c r="B437" i="3"/>
  <c r="O436" i="3"/>
  <c r="I436" i="3"/>
  <c r="H436" i="3"/>
  <c r="K436" i="3" s="1"/>
  <c r="B436" i="3"/>
  <c r="O435" i="3"/>
  <c r="L435" i="3"/>
  <c r="I435" i="3"/>
  <c r="J435" i="3" s="1"/>
  <c r="H435" i="3"/>
  <c r="K435" i="3" s="1"/>
  <c r="B435" i="3"/>
  <c r="O434" i="3"/>
  <c r="I434" i="3"/>
  <c r="H434" i="3"/>
  <c r="B434" i="3"/>
  <c r="O433" i="3"/>
  <c r="L433" i="3"/>
  <c r="I433" i="3"/>
  <c r="J433" i="3" s="1"/>
  <c r="H433" i="3"/>
  <c r="K433" i="3" s="1"/>
  <c r="B433" i="3"/>
  <c r="O432" i="3"/>
  <c r="I432" i="3"/>
  <c r="H432" i="3"/>
  <c r="B432" i="3"/>
  <c r="O431" i="3"/>
  <c r="I431" i="3"/>
  <c r="H431" i="3"/>
  <c r="B431" i="3"/>
  <c r="O430" i="3"/>
  <c r="I430" i="3"/>
  <c r="H430" i="3"/>
  <c r="B430" i="3"/>
  <c r="O429" i="3"/>
  <c r="I429" i="3"/>
  <c r="J429" i="3" s="1"/>
  <c r="H429" i="3"/>
  <c r="B429" i="3"/>
  <c r="O428" i="3"/>
  <c r="J428" i="3"/>
  <c r="I428" i="3"/>
  <c r="H428" i="3"/>
  <c r="K428" i="3" s="1"/>
  <c r="B428" i="3"/>
  <c r="O427" i="3"/>
  <c r="L427" i="3"/>
  <c r="I427" i="3"/>
  <c r="H427" i="3"/>
  <c r="K427" i="3" s="1"/>
  <c r="B427" i="3"/>
  <c r="O426" i="3"/>
  <c r="I426" i="3"/>
  <c r="H426" i="3"/>
  <c r="B426" i="3"/>
  <c r="O425" i="3"/>
  <c r="I425" i="3"/>
  <c r="H425" i="3"/>
  <c r="B425" i="3"/>
  <c r="O424" i="3"/>
  <c r="I424" i="3"/>
  <c r="H424" i="3"/>
  <c r="K424" i="3" s="1"/>
  <c r="B424" i="3"/>
  <c r="O423" i="3"/>
  <c r="L423" i="3"/>
  <c r="I423" i="3"/>
  <c r="J423" i="3" s="1"/>
  <c r="H423" i="3"/>
  <c r="K423" i="3" s="1"/>
  <c r="B423" i="3"/>
  <c r="O422" i="3"/>
  <c r="I422" i="3"/>
  <c r="H422" i="3"/>
  <c r="B422" i="3"/>
  <c r="O421" i="3"/>
  <c r="L421" i="3"/>
  <c r="I421" i="3"/>
  <c r="H421" i="3"/>
  <c r="K421" i="3" s="1"/>
  <c r="B421" i="3"/>
  <c r="O420" i="3"/>
  <c r="I420" i="3"/>
  <c r="J420" i="3" s="1"/>
  <c r="H420" i="3"/>
  <c r="K420" i="3" s="1"/>
  <c r="B420" i="3"/>
  <c r="O419" i="3"/>
  <c r="L419" i="3"/>
  <c r="I419" i="3"/>
  <c r="H419" i="3"/>
  <c r="K419" i="3" s="1"/>
  <c r="B419" i="3"/>
  <c r="O418" i="3"/>
  <c r="I418" i="3"/>
  <c r="H418" i="3"/>
  <c r="B418" i="3"/>
  <c r="O417" i="3"/>
  <c r="L417" i="3"/>
  <c r="I417" i="3"/>
  <c r="J417" i="3" s="1"/>
  <c r="H417" i="3"/>
  <c r="K417" i="3" s="1"/>
  <c r="B417" i="3"/>
  <c r="O416" i="3"/>
  <c r="I416" i="3"/>
  <c r="H416" i="3"/>
  <c r="B416" i="3"/>
  <c r="O415" i="3"/>
  <c r="I415" i="3"/>
  <c r="H415" i="3"/>
  <c r="B415" i="3"/>
  <c r="O414" i="3"/>
  <c r="I414" i="3"/>
  <c r="H414" i="3"/>
  <c r="B414" i="3"/>
  <c r="O413" i="3"/>
  <c r="L413" i="3"/>
  <c r="I413" i="3"/>
  <c r="J413" i="3" s="1"/>
  <c r="H413" i="3"/>
  <c r="K413" i="3" s="1"/>
  <c r="B413" i="3"/>
  <c r="O412" i="3"/>
  <c r="J412" i="3"/>
  <c r="I412" i="3"/>
  <c r="H412" i="3"/>
  <c r="K412" i="3" s="1"/>
  <c r="B412" i="3"/>
  <c r="O411" i="3"/>
  <c r="I411" i="3"/>
  <c r="H411" i="3"/>
  <c r="B411" i="3"/>
  <c r="O410" i="3"/>
  <c r="I410" i="3"/>
  <c r="H410" i="3"/>
  <c r="B410" i="3"/>
  <c r="O409" i="3"/>
  <c r="I409" i="3"/>
  <c r="H409" i="3"/>
  <c r="B409" i="3"/>
  <c r="O408" i="3"/>
  <c r="I408" i="3"/>
  <c r="J408" i="3" s="1"/>
  <c r="H408" i="3"/>
  <c r="K408" i="3" s="1"/>
  <c r="B408" i="3"/>
  <c r="O407" i="3"/>
  <c r="L407" i="3"/>
  <c r="I407" i="3"/>
  <c r="J407" i="3" s="1"/>
  <c r="H407" i="3"/>
  <c r="K407" i="3" s="1"/>
  <c r="B407" i="3"/>
  <c r="O406" i="3"/>
  <c r="I406" i="3"/>
  <c r="H406" i="3"/>
  <c r="B406" i="3"/>
  <c r="O405" i="3"/>
  <c r="L405" i="3"/>
  <c r="I405" i="3"/>
  <c r="H405" i="3"/>
  <c r="K405" i="3" s="1"/>
  <c r="B405" i="3"/>
  <c r="O404" i="3"/>
  <c r="I404" i="3"/>
  <c r="H404" i="3"/>
  <c r="K404" i="3" s="1"/>
  <c r="B404" i="3"/>
  <c r="O403" i="3"/>
  <c r="I403" i="3"/>
  <c r="H403" i="3"/>
  <c r="B403" i="3"/>
  <c r="O402" i="3"/>
  <c r="I402" i="3"/>
  <c r="H402" i="3"/>
  <c r="B402" i="3"/>
  <c r="O401" i="3"/>
  <c r="L401" i="3"/>
  <c r="I401" i="3"/>
  <c r="J401" i="3" s="1"/>
  <c r="H401" i="3"/>
  <c r="K401" i="3" s="1"/>
  <c r="B401" i="3"/>
  <c r="O400" i="3"/>
  <c r="J400" i="3"/>
  <c r="I400" i="3"/>
  <c r="H400" i="3"/>
  <c r="K400" i="3" s="1"/>
  <c r="B400" i="3"/>
  <c r="O399" i="3"/>
  <c r="I399" i="3"/>
  <c r="J399" i="3" s="1"/>
  <c r="H399" i="3"/>
  <c r="B399" i="3"/>
  <c r="O398" i="3"/>
  <c r="I398" i="3"/>
  <c r="H398" i="3"/>
  <c r="B398" i="3"/>
  <c r="O397" i="3"/>
  <c r="L397" i="3"/>
  <c r="I397" i="3"/>
  <c r="H397" i="3"/>
  <c r="K397" i="3" s="1"/>
  <c r="B397" i="3"/>
  <c r="O396" i="3"/>
  <c r="I396" i="3"/>
  <c r="J396" i="3" s="1"/>
  <c r="H396" i="3"/>
  <c r="K396" i="3" s="1"/>
  <c r="B396" i="3"/>
  <c r="O395" i="3"/>
  <c r="I395" i="3"/>
  <c r="H395" i="3"/>
  <c r="B395" i="3"/>
  <c r="O394" i="3"/>
  <c r="I394" i="3"/>
  <c r="H394" i="3"/>
  <c r="B394" i="3"/>
  <c r="O393" i="3"/>
  <c r="I393" i="3"/>
  <c r="H393" i="3"/>
  <c r="B393" i="3"/>
  <c r="O392" i="3"/>
  <c r="I392" i="3"/>
  <c r="J392" i="3" s="1"/>
  <c r="H392" i="3"/>
  <c r="K392" i="3" s="1"/>
  <c r="B392" i="3"/>
  <c r="O391" i="3"/>
  <c r="L391" i="3"/>
  <c r="I391" i="3"/>
  <c r="J391" i="3" s="1"/>
  <c r="H391" i="3"/>
  <c r="K391" i="3" s="1"/>
  <c r="B391" i="3"/>
  <c r="O390" i="3"/>
  <c r="I390" i="3"/>
  <c r="H390" i="3"/>
  <c r="B390" i="3"/>
  <c r="O389" i="3"/>
  <c r="I389" i="3"/>
  <c r="H389" i="3"/>
  <c r="B389" i="3"/>
  <c r="O388" i="3"/>
  <c r="I388" i="3"/>
  <c r="H388" i="3"/>
  <c r="K388" i="3" s="1"/>
  <c r="B388" i="3"/>
  <c r="O387" i="3"/>
  <c r="I387" i="3"/>
  <c r="J387" i="3" s="1"/>
  <c r="H387" i="3"/>
  <c r="B387" i="3"/>
  <c r="O386" i="3"/>
  <c r="I386" i="3"/>
  <c r="H386" i="3"/>
  <c r="B386" i="3"/>
  <c r="O385" i="3"/>
  <c r="L385" i="3"/>
  <c r="I385" i="3"/>
  <c r="J385" i="3" s="1"/>
  <c r="H385" i="3"/>
  <c r="K385" i="3" s="1"/>
  <c r="B385" i="3"/>
  <c r="O384" i="3"/>
  <c r="J384" i="3"/>
  <c r="I384" i="3"/>
  <c r="H384" i="3"/>
  <c r="K384" i="3" s="1"/>
  <c r="B384" i="3"/>
  <c r="O383" i="3"/>
  <c r="I383" i="3"/>
  <c r="H383" i="3"/>
  <c r="B383" i="3"/>
  <c r="O382" i="3"/>
  <c r="I382" i="3"/>
  <c r="H382" i="3"/>
  <c r="B382" i="3"/>
  <c r="O381" i="3"/>
  <c r="I381" i="3"/>
  <c r="H381" i="3"/>
  <c r="B381" i="3"/>
  <c r="O380" i="3"/>
  <c r="K380" i="3"/>
  <c r="I380" i="3"/>
  <c r="J380" i="3" s="1"/>
  <c r="H380" i="3"/>
  <c r="L380" i="3" s="1"/>
  <c r="M380" i="3" s="1"/>
  <c r="B380" i="3"/>
  <c r="O379" i="3"/>
  <c r="K379" i="3"/>
  <c r="I379" i="3"/>
  <c r="H379" i="3"/>
  <c r="L379" i="3" s="1"/>
  <c r="M379" i="3" s="1"/>
  <c r="B379" i="3"/>
  <c r="O378" i="3"/>
  <c r="I378" i="3"/>
  <c r="J378" i="3" s="1"/>
  <c r="H378" i="3"/>
  <c r="B378" i="3"/>
  <c r="O377" i="3"/>
  <c r="K377" i="3"/>
  <c r="I377" i="3"/>
  <c r="H377" i="3"/>
  <c r="L377" i="3" s="1"/>
  <c r="M377" i="3" s="1"/>
  <c r="B377" i="3"/>
  <c r="O376" i="3"/>
  <c r="K376" i="3"/>
  <c r="I376" i="3"/>
  <c r="J376" i="3" s="1"/>
  <c r="H376" i="3"/>
  <c r="L376" i="3" s="1"/>
  <c r="M376" i="3" s="1"/>
  <c r="B376" i="3"/>
  <c r="O375" i="3"/>
  <c r="I375" i="3"/>
  <c r="H375" i="3"/>
  <c r="B375" i="3"/>
  <c r="O374" i="3"/>
  <c r="K374" i="3"/>
  <c r="I374" i="3"/>
  <c r="J374" i="3" s="1"/>
  <c r="H374" i="3"/>
  <c r="L374" i="3" s="1"/>
  <c r="M374" i="3" s="1"/>
  <c r="B374" i="3"/>
  <c r="O373" i="3"/>
  <c r="I373" i="3"/>
  <c r="H373" i="3"/>
  <c r="B373" i="3"/>
  <c r="O372" i="3"/>
  <c r="I372" i="3"/>
  <c r="H372" i="3"/>
  <c r="B372" i="3"/>
  <c r="O371" i="3"/>
  <c r="M371" i="3"/>
  <c r="K371" i="3"/>
  <c r="I371" i="3"/>
  <c r="J371" i="3" s="1"/>
  <c r="H371" i="3"/>
  <c r="L371" i="3" s="1"/>
  <c r="B371" i="3"/>
  <c r="O370" i="3"/>
  <c r="K370" i="3"/>
  <c r="I370" i="3"/>
  <c r="H370" i="3"/>
  <c r="L370" i="3" s="1"/>
  <c r="M370" i="3" s="1"/>
  <c r="B370" i="3"/>
  <c r="O369" i="3"/>
  <c r="I369" i="3"/>
  <c r="H369" i="3"/>
  <c r="B369" i="3"/>
  <c r="O368" i="3"/>
  <c r="K368" i="3"/>
  <c r="I368" i="3"/>
  <c r="J368" i="3" s="1"/>
  <c r="H368" i="3"/>
  <c r="L368" i="3" s="1"/>
  <c r="M368" i="3" s="1"/>
  <c r="B368" i="3"/>
  <c r="O367" i="3"/>
  <c r="I367" i="3"/>
  <c r="J367" i="3" s="1"/>
  <c r="H367" i="3"/>
  <c r="B367" i="3"/>
  <c r="O366" i="3"/>
  <c r="K366" i="3"/>
  <c r="I366" i="3"/>
  <c r="H366" i="3"/>
  <c r="L366" i="3" s="1"/>
  <c r="M366" i="3" s="1"/>
  <c r="B366" i="3"/>
  <c r="O365" i="3"/>
  <c r="I365" i="3"/>
  <c r="H365" i="3"/>
  <c r="B365" i="3"/>
  <c r="O364" i="3"/>
  <c r="I364" i="3"/>
  <c r="H364" i="3"/>
  <c r="B364" i="3"/>
  <c r="O363" i="3"/>
  <c r="M363" i="3"/>
  <c r="K363" i="3"/>
  <c r="I363" i="3"/>
  <c r="J363" i="3" s="1"/>
  <c r="H363" i="3"/>
  <c r="L363" i="3" s="1"/>
  <c r="B363" i="3"/>
  <c r="O362" i="3"/>
  <c r="I362" i="3"/>
  <c r="H362" i="3"/>
  <c r="B362" i="3"/>
  <c r="O361" i="3"/>
  <c r="I361" i="3"/>
  <c r="J361" i="3" s="1"/>
  <c r="H361" i="3"/>
  <c r="B361" i="3"/>
  <c r="O360" i="3"/>
  <c r="K360" i="3"/>
  <c r="I360" i="3"/>
  <c r="J360" i="3" s="1"/>
  <c r="H360" i="3"/>
  <c r="L360" i="3" s="1"/>
  <c r="M360" i="3" s="1"/>
  <c r="B360" i="3"/>
  <c r="O359" i="3"/>
  <c r="I359" i="3"/>
  <c r="H359" i="3"/>
  <c r="B359" i="3"/>
  <c r="O358" i="3"/>
  <c r="I358" i="3"/>
  <c r="H358" i="3"/>
  <c r="B358" i="3"/>
  <c r="O357" i="3"/>
  <c r="M357" i="3"/>
  <c r="K357" i="3"/>
  <c r="I357" i="3"/>
  <c r="H357" i="3"/>
  <c r="L357" i="3" s="1"/>
  <c r="B357" i="3"/>
  <c r="O356" i="3"/>
  <c r="I356" i="3"/>
  <c r="J356" i="3" s="1"/>
  <c r="H356" i="3"/>
  <c r="B356" i="3"/>
  <c r="O355" i="3"/>
  <c r="M355" i="3"/>
  <c r="K355" i="3"/>
  <c r="I355" i="3"/>
  <c r="J355" i="3" s="1"/>
  <c r="H355" i="3"/>
  <c r="L355" i="3" s="1"/>
  <c r="B355" i="3"/>
  <c r="O354" i="3"/>
  <c r="I354" i="3"/>
  <c r="H354" i="3"/>
  <c r="B354" i="3"/>
  <c r="O353" i="3"/>
  <c r="K353" i="3"/>
  <c r="I353" i="3"/>
  <c r="J353" i="3" s="1"/>
  <c r="H353" i="3"/>
  <c r="B353" i="3"/>
  <c r="O352" i="3"/>
  <c r="K352" i="3"/>
  <c r="I352" i="3"/>
  <c r="J352" i="3" s="1"/>
  <c r="H352" i="3"/>
  <c r="L352" i="3" s="1"/>
  <c r="M352" i="3" s="1"/>
  <c r="B352" i="3"/>
  <c r="O351" i="3"/>
  <c r="I351" i="3"/>
  <c r="H351" i="3"/>
  <c r="B351" i="3"/>
  <c r="O350" i="3"/>
  <c r="I350" i="3"/>
  <c r="J350" i="3" s="1"/>
  <c r="H350" i="3"/>
  <c r="B350" i="3"/>
  <c r="O349" i="3"/>
  <c r="M349" i="3"/>
  <c r="K349" i="3"/>
  <c r="I349" i="3"/>
  <c r="H349" i="3"/>
  <c r="L349" i="3" s="1"/>
  <c r="B349" i="3"/>
  <c r="O348" i="3"/>
  <c r="I348" i="3"/>
  <c r="H348" i="3"/>
  <c r="B348" i="3"/>
  <c r="O347" i="3"/>
  <c r="M347" i="3"/>
  <c r="K347" i="3"/>
  <c r="I347" i="3"/>
  <c r="J347" i="3" s="1"/>
  <c r="H347" i="3"/>
  <c r="L347" i="3" s="1"/>
  <c r="B347" i="3"/>
  <c r="O346" i="3"/>
  <c r="K346" i="3"/>
  <c r="I346" i="3"/>
  <c r="H346" i="3"/>
  <c r="L346" i="3" s="1"/>
  <c r="M346" i="3" s="1"/>
  <c r="B346" i="3"/>
  <c r="O345" i="3"/>
  <c r="K345" i="3"/>
  <c r="I345" i="3"/>
  <c r="H345" i="3"/>
  <c r="B345" i="3"/>
  <c r="O344" i="3"/>
  <c r="K344" i="3"/>
  <c r="I344" i="3"/>
  <c r="J344" i="3" s="1"/>
  <c r="H344" i="3"/>
  <c r="L344" i="3" s="1"/>
  <c r="M344" i="3" s="1"/>
  <c r="B344" i="3"/>
  <c r="O343" i="3"/>
  <c r="I343" i="3"/>
  <c r="H343" i="3"/>
  <c r="B343" i="3"/>
  <c r="O342" i="3"/>
  <c r="K342" i="3"/>
  <c r="I342" i="3"/>
  <c r="J342" i="3" s="1"/>
  <c r="H342" i="3"/>
  <c r="L342" i="3" s="1"/>
  <c r="M342" i="3" s="1"/>
  <c r="B342" i="3"/>
  <c r="O341" i="3"/>
  <c r="I341" i="3"/>
  <c r="H341" i="3"/>
  <c r="B341" i="3"/>
  <c r="O340" i="3"/>
  <c r="I340" i="3"/>
  <c r="H340" i="3"/>
  <c r="B340" i="3"/>
  <c r="O339" i="3"/>
  <c r="M339" i="3"/>
  <c r="K339" i="3"/>
  <c r="I339" i="3"/>
  <c r="J339" i="3" s="1"/>
  <c r="H339" i="3"/>
  <c r="L339" i="3" s="1"/>
  <c r="B339" i="3"/>
  <c r="O338" i="3"/>
  <c r="K338" i="3"/>
  <c r="I338" i="3"/>
  <c r="H338" i="3"/>
  <c r="L338" i="3" s="1"/>
  <c r="M338" i="3" s="1"/>
  <c r="B338" i="3"/>
  <c r="O337" i="3"/>
  <c r="I337" i="3"/>
  <c r="H337" i="3"/>
  <c r="B337" i="3"/>
  <c r="O336" i="3"/>
  <c r="K336" i="3"/>
  <c r="I336" i="3"/>
  <c r="J336" i="3" s="1"/>
  <c r="H336" i="3"/>
  <c r="L336" i="3" s="1"/>
  <c r="M336" i="3" s="1"/>
  <c r="B336" i="3"/>
  <c r="O335" i="3"/>
  <c r="I335" i="3"/>
  <c r="J335" i="3" s="1"/>
  <c r="H335" i="3"/>
  <c r="B335" i="3"/>
  <c r="O334" i="3"/>
  <c r="K334" i="3"/>
  <c r="I334" i="3"/>
  <c r="H334" i="3"/>
  <c r="L334" i="3" s="1"/>
  <c r="M334" i="3" s="1"/>
  <c r="B334" i="3"/>
  <c r="O333" i="3"/>
  <c r="I333" i="3"/>
  <c r="H333" i="3"/>
  <c r="B333" i="3"/>
  <c r="O332" i="3"/>
  <c r="K332" i="3"/>
  <c r="I332" i="3"/>
  <c r="J332" i="3" s="1"/>
  <c r="H332" i="3"/>
  <c r="B332" i="3"/>
  <c r="O331" i="3"/>
  <c r="I331" i="3"/>
  <c r="H331" i="3"/>
  <c r="B331" i="3"/>
  <c r="O330" i="3"/>
  <c r="I330" i="3"/>
  <c r="J330" i="3" s="1"/>
  <c r="H330" i="3"/>
  <c r="B330" i="3"/>
  <c r="O329" i="3"/>
  <c r="M329" i="3"/>
  <c r="K329" i="3"/>
  <c r="I329" i="3"/>
  <c r="H329" i="3"/>
  <c r="L329" i="3" s="1"/>
  <c r="B329" i="3"/>
  <c r="O328" i="3"/>
  <c r="I328" i="3"/>
  <c r="H328" i="3"/>
  <c r="B328" i="3"/>
  <c r="O327" i="3"/>
  <c r="M327" i="3"/>
  <c r="K327" i="3"/>
  <c r="I327" i="3"/>
  <c r="H327" i="3"/>
  <c r="L327" i="3" s="1"/>
  <c r="B327" i="3"/>
  <c r="O326" i="3"/>
  <c r="K326" i="3"/>
  <c r="I326" i="3"/>
  <c r="H326" i="3"/>
  <c r="B326" i="3"/>
  <c r="O325" i="3"/>
  <c r="I325" i="3"/>
  <c r="H325" i="3"/>
  <c r="B325" i="3"/>
  <c r="O324" i="3"/>
  <c r="K324" i="3"/>
  <c r="I324" i="3"/>
  <c r="J324" i="3" s="1"/>
  <c r="H324" i="3"/>
  <c r="B324" i="3"/>
  <c r="O323" i="3"/>
  <c r="I323" i="3"/>
  <c r="H323" i="3"/>
  <c r="B323" i="3"/>
  <c r="O322" i="3"/>
  <c r="I322" i="3"/>
  <c r="J322" i="3" s="1"/>
  <c r="H322" i="3"/>
  <c r="B322" i="3"/>
  <c r="O321" i="3"/>
  <c r="M321" i="3"/>
  <c r="K321" i="3"/>
  <c r="I321" i="3"/>
  <c r="H321" i="3"/>
  <c r="L321" i="3" s="1"/>
  <c r="B321" i="3"/>
  <c r="O320" i="3"/>
  <c r="I320" i="3"/>
  <c r="H320" i="3"/>
  <c r="B320" i="3"/>
  <c r="O319" i="3"/>
  <c r="M319" i="3"/>
  <c r="K319" i="3"/>
  <c r="I319" i="3"/>
  <c r="H319" i="3"/>
  <c r="L319" i="3" s="1"/>
  <c r="B319" i="3"/>
  <c r="O318" i="3"/>
  <c r="K318" i="3"/>
  <c r="I318" i="3"/>
  <c r="H318" i="3"/>
  <c r="B318" i="3"/>
  <c r="O317" i="3"/>
  <c r="I317" i="3"/>
  <c r="H317" i="3"/>
  <c r="B317" i="3"/>
  <c r="O316" i="3"/>
  <c r="K316" i="3"/>
  <c r="I316" i="3"/>
  <c r="J316" i="3" s="1"/>
  <c r="H316" i="3"/>
  <c r="B316" i="3"/>
  <c r="O315" i="3"/>
  <c r="I315" i="3"/>
  <c r="H315" i="3"/>
  <c r="B315" i="3"/>
  <c r="O314" i="3"/>
  <c r="I314" i="3"/>
  <c r="H314" i="3"/>
  <c r="B314" i="3"/>
  <c r="O313" i="3"/>
  <c r="M313" i="3"/>
  <c r="K313" i="3"/>
  <c r="I313" i="3"/>
  <c r="H313" i="3"/>
  <c r="L313" i="3" s="1"/>
  <c r="B313" i="3"/>
  <c r="O312" i="3"/>
  <c r="I312" i="3"/>
  <c r="H312" i="3"/>
  <c r="B312" i="3"/>
  <c r="O311" i="3"/>
  <c r="M311" i="3"/>
  <c r="K311" i="3"/>
  <c r="I311" i="3"/>
  <c r="H311" i="3"/>
  <c r="L311" i="3" s="1"/>
  <c r="B311" i="3"/>
  <c r="O310" i="3"/>
  <c r="K310" i="3"/>
  <c r="I310" i="3"/>
  <c r="H310" i="3"/>
  <c r="B310" i="3"/>
  <c r="O309" i="3"/>
  <c r="I309" i="3"/>
  <c r="H309" i="3"/>
  <c r="B309" i="3"/>
  <c r="O308" i="3"/>
  <c r="M308" i="3"/>
  <c r="K308" i="3"/>
  <c r="I308" i="3"/>
  <c r="H308" i="3"/>
  <c r="L308" i="3" s="1"/>
  <c r="B308" i="3"/>
  <c r="O307" i="3"/>
  <c r="I307" i="3"/>
  <c r="H307" i="3"/>
  <c r="B307" i="3"/>
  <c r="O306" i="3"/>
  <c r="M306" i="3"/>
  <c r="K306" i="3"/>
  <c r="I306" i="3"/>
  <c r="H306" i="3"/>
  <c r="L306" i="3" s="1"/>
  <c r="B306" i="3"/>
  <c r="O305" i="3"/>
  <c r="I305" i="3"/>
  <c r="J305" i="3" s="1"/>
  <c r="H305" i="3"/>
  <c r="B305" i="3"/>
  <c r="O304" i="3"/>
  <c r="M304" i="3"/>
  <c r="K304" i="3"/>
  <c r="I304" i="3"/>
  <c r="H304" i="3"/>
  <c r="L304" i="3" s="1"/>
  <c r="B304" i="3"/>
  <c r="O303" i="3"/>
  <c r="I303" i="3"/>
  <c r="H303" i="3"/>
  <c r="B303" i="3"/>
  <c r="O302" i="3"/>
  <c r="M302" i="3"/>
  <c r="K302" i="3"/>
  <c r="I302" i="3"/>
  <c r="H302" i="3"/>
  <c r="L302" i="3" s="1"/>
  <c r="B302" i="3"/>
  <c r="O301" i="3"/>
  <c r="I301" i="3"/>
  <c r="J301" i="3" s="1"/>
  <c r="H301" i="3"/>
  <c r="B301" i="3"/>
  <c r="O300" i="3"/>
  <c r="M300" i="3"/>
  <c r="K300" i="3"/>
  <c r="I300" i="3"/>
  <c r="H300" i="3"/>
  <c r="L300" i="3" s="1"/>
  <c r="B300" i="3"/>
  <c r="O299" i="3"/>
  <c r="I299" i="3"/>
  <c r="H299" i="3"/>
  <c r="B299" i="3"/>
  <c r="O298" i="3"/>
  <c r="M298" i="3"/>
  <c r="K298" i="3"/>
  <c r="I298" i="3"/>
  <c r="H298" i="3"/>
  <c r="L298" i="3" s="1"/>
  <c r="B298" i="3"/>
  <c r="O297" i="3"/>
  <c r="I297" i="3"/>
  <c r="J297" i="3" s="1"/>
  <c r="H297" i="3"/>
  <c r="B297" i="3"/>
  <c r="O296" i="3"/>
  <c r="M296" i="3"/>
  <c r="K296" i="3"/>
  <c r="I296" i="3"/>
  <c r="H296" i="3"/>
  <c r="L296" i="3" s="1"/>
  <c r="B296" i="3"/>
  <c r="O295" i="3"/>
  <c r="I295" i="3"/>
  <c r="H295" i="3"/>
  <c r="B295" i="3"/>
  <c r="O294" i="3"/>
  <c r="M294" i="3"/>
  <c r="K294" i="3"/>
  <c r="I294" i="3"/>
  <c r="H294" i="3"/>
  <c r="L294" i="3" s="1"/>
  <c r="B294" i="3"/>
  <c r="O293" i="3"/>
  <c r="I293" i="3"/>
  <c r="J293" i="3" s="1"/>
  <c r="H293" i="3"/>
  <c r="B293" i="3"/>
  <c r="O292" i="3"/>
  <c r="M292" i="3"/>
  <c r="K292" i="3"/>
  <c r="I292" i="3"/>
  <c r="H292" i="3"/>
  <c r="L292" i="3" s="1"/>
  <c r="B292" i="3"/>
  <c r="O291" i="3"/>
  <c r="I291" i="3"/>
  <c r="H291" i="3"/>
  <c r="B291" i="3"/>
  <c r="O290" i="3"/>
  <c r="M290" i="3"/>
  <c r="K290" i="3"/>
  <c r="I290" i="3"/>
  <c r="H290" i="3"/>
  <c r="L290" i="3" s="1"/>
  <c r="B290" i="3"/>
  <c r="O289" i="3"/>
  <c r="I289" i="3"/>
  <c r="J289" i="3" s="1"/>
  <c r="H289" i="3"/>
  <c r="B289" i="3"/>
  <c r="O288" i="3"/>
  <c r="M288" i="3"/>
  <c r="K288" i="3"/>
  <c r="I288" i="3"/>
  <c r="H288" i="3"/>
  <c r="L288" i="3" s="1"/>
  <c r="B288" i="3"/>
  <c r="O287" i="3"/>
  <c r="I287" i="3"/>
  <c r="H287" i="3"/>
  <c r="B287" i="3"/>
  <c r="O286" i="3"/>
  <c r="M286" i="3"/>
  <c r="K286" i="3"/>
  <c r="I286" i="3"/>
  <c r="H286" i="3"/>
  <c r="L286" i="3" s="1"/>
  <c r="B286" i="3"/>
  <c r="O285" i="3"/>
  <c r="I285" i="3"/>
  <c r="J285" i="3" s="1"/>
  <c r="H285" i="3"/>
  <c r="B285" i="3"/>
  <c r="O284" i="3"/>
  <c r="M284" i="3"/>
  <c r="K284" i="3"/>
  <c r="I284" i="3"/>
  <c r="H284" i="3"/>
  <c r="L284" i="3" s="1"/>
  <c r="B284" i="3"/>
  <c r="O283" i="3"/>
  <c r="I283" i="3"/>
  <c r="H283" i="3"/>
  <c r="B283" i="3"/>
  <c r="O282" i="3"/>
  <c r="M282" i="3"/>
  <c r="K282" i="3"/>
  <c r="I282" i="3"/>
  <c r="H282" i="3"/>
  <c r="L282" i="3" s="1"/>
  <c r="B282" i="3"/>
  <c r="O281" i="3"/>
  <c r="I281" i="3"/>
  <c r="J281" i="3" s="1"/>
  <c r="H281" i="3"/>
  <c r="B281" i="3"/>
  <c r="O280" i="3"/>
  <c r="M280" i="3"/>
  <c r="K280" i="3"/>
  <c r="I280" i="3"/>
  <c r="H280" i="3"/>
  <c r="L280" i="3" s="1"/>
  <c r="B280" i="3"/>
  <c r="O279" i="3"/>
  <c r="I279" i="3"/>
  <c r="H279" i="3"/>
  <c r="B279" i="3"/>
  <c r="O278" i="3"/>
  <c r="M278" i="3"/>
  <c r="K278" i="3"/>
  <c r="I278" i="3"/>
  <c r="H278" i="3"/>
  <c r="L278" i="3" s="1"/>
  <c r="B278" i="3"/>
  <c r="O277" i="3"/>
  <c r="K277" i="3"/>
  <c r="I277" i="3"/>
  <c r="J277" i="3" s="1"/>
  <c r="H277" i="3"/>
  <c r="B277" i="3"/>
  <c r="O276" i="3"/>
  <c r="I276" i="3"/>
  <c r="H276" i="3"/>
  <c r="B276" i="3"/>
  <c r="O275" i="3"/>
  <c r="K275" i="3"/>
  <c r="I275" i="3"/>
  <c r="J275" i="3" s="1"/>
  <c r="H275" i="3"/>
  <c r="B275" i="3"/>
  <c r="O274" i="3"/>
  <c r="I274" i="3"/>
  <c r="H274" i="3"/>
  <c r="B274" i="3"/>
  <c r="O273" i="3"/>
  <c r="I273" i="3"/>
  <c r="H273" i="3"/>
  <c r="B273" i="3"/>
  <c r="O272" i="3"/>
  <c r="M272" i="3"/>
  <c r="K272" i="3"/>
  <c r="I272" i="3"/>
  <c r="H272" i="3"/>
  <c r="L272" i="3" s="1"/>
  <c r="B272" i="3"/>
  <c r="O271" i="3"/>
  <c r="I271" i="3"/>
  <c r="H271" i="3"/>
  <c r="B271" i="3"/>
  <c r="O270" i="3"/>
  <c r="I270" i="3"/>
  <c r="J270" i="3" s="1"/>
  <c r="H270" i="3"/>
  <c r="B270" i="3"/>
  <c r="O269" i="3"/>
  <c r="I269" i="3"/>
  <c r="H269" i="3"/>
  <c r="K269" i="3" s="1"/>
  <c r="B269" i="3"/>
  <c r="O268" i="3"/>
  <c r="K268" i="3"/>
  <c r="I268" i="3"/>
  <c r="H268" i="3"/>
  <c r="L268" i="3" s="1"/>
  <c r="B268" i="3"/>
  <c r="O267" i="3"/>
  <c r="I267" i="3"/>
  <c r="H267" i="3"/>
  <c r="B267" i="3"/>
  <c r="O266" i="3"/>
  <c r="I266" i="3"/>
  <c r="J266" i="3" s="1"/>
  <c r="H266" i="3"/>
  <c r="B266" i="3"/>
  <c r="O265" i="3"/>
  <c r="K265" i="3"/>
  <c r="I265" i="3"/>
  <c r="H265" i="3"/>
  <c r="B265" i="3"/>
  <c r="O264" i="3"/>
  <c r="I264" i="3"/>
  <c r="H264" i="3"/>
  <c r="B264" i="3"/>
  <c r="O263" i="3"/>
  <c r="I263" i="3"/>
  <c r="H263" i="3"/>
  <c r="B263" i="3"/>
  <c r="O262" i="3"/>
  <c r="I262" i="3"/>
  <c r="H262" i="3"/>
  <c r="B262" i="3"/>
  <c r="O261" i="3"/>
  <c r="K261" i="3"/>
  <c r="I261" i="3"/>
  <c r="H261" i="3"/>
  <c r="B261" i="3"/>
  <c r="O260" i="3"/>
  <c r="L260" i="3"/>
  <c r="I260" i="3"/>
  <c r="H260" i="3"/>
  <c r="B260" i="3"/>
  <c r="O259" i="3"/>
  <c r="I259" i="3"/>
  <c r="H259" i="3"/>
  <c r="B259" i="3"/>
  <c r="O258" i="3"/>
  <c r="K258" i="3"/>
  <c r="I258" i="3"/>
  <c r="J258" i="3" s="1"/>
  <c r="H258" i="3"/>
  <c r="L258" i="3" s="1"/>
  <c r="M258" i="3" s="1"/>
  <c r="B258" i="3"/>
  <c r="O257" i="3"/>
  <c r="I257" i="3"/>
  <c r="J257" i="3" s="1"/>
  <c r="H257" i="3"/>
  <c r="B257" i="3"/>
  <c r="O256" i="3"/>
  <c r="I256" i="3"/>
  <c r="H256" i="3"/>
  <c r="B256" i="3"/>
  <c r="O255" i="3"/>
  <c r="K255" i="3"/>
  <c r="I255" i="3"/>
  <c r="H255" i="3"/>
  <c r="L255" i="3" s="1"/>
  <c r="B255" i="3"/>
  <c r="O254" i="3"/>
  <c r="I254" i="3"/>
  <c r="J254" i="3" s="1"/>
  <c r="H254" i="3"/>
  <c r="B254" i="3"/>
  <c r="O253" i="3"/>
  <c r="M253" i="3"/>
  <c r="K253" i="3"/>
  <c r="I253" i="3"/>
  <c r="J253" i="3" s="1"/>
  <c r="H253" i="3"/>
  <c r="L253" i="3" s="1"/>
  <c r="B253" i="3"/>
  <c r="O252" i="3"/>
  <c r="I252" i="3"/>
  <c r="H252" i="3"/>
  <c r="B252" i="3"/>
  <c r="O251" i="3"/>
  <c r="K251" i="3"/>
  <c r="I251" i="3"/>
  <c r="J251" i="3" s="1"/>
  <c r="H251" i="3"/>
  <c r="B251" i="3"/>
  <c r="O250" i="3"/>
  <c r="K250" i="3"/>
  <c r="I250" i="3"/>
  <c r="J250" i="3" s="1"/>
  <c r="H250" i="3"/>
  <c r="L250" i="3" s="1"/>
  <c r="M250" i="3" s="1"/>
  <c r="B250" i="3"/>
  <c r="O249" i="3"/>
  <c r="I249" i="3"/>
  <c r="H249" i="3"/>
  <c r="B249" i="3"/>
  <c r="O248" i="3"/>
  <c r="I248" i="3"/>
  <c r="J248" i="3" s="1"/>
  <c r="H248" i="3"/>
  <c r="B248" i="3"/>
  <c r="O247" i="3"/>
  <c r="M247" i="3"/>
  <c r="K247" i="3"/>
  <c r="I247" i="3"/>
  <c r="H247" i="3"/>
  <c r="L247" i="3" s="1"/>
  <c r="B247" i="3"/>
  <c r="O246" i="3"/>
  <c r="I246" i="3"/>
  <c r="J246" i="3" s="1"/>
  <c r="H246" i="3"/>
  <c r="B246" i="3"/>
  <c r="O245" i="3"/>
  <c r="M245" i="3"/>
  <c r="K245" i="3"/>
  <c r="I245" i="3"/>
  <c r="J245" i="3" s="1"/>
  <c r="H245" i="3"/>
  <c r="L245" i="3" s="1"/>
  <c r="B245" i="3"/>
  <c r="O244" i="3"/>
  <c r="K244" i="3"/>
  <c r="I244" i="3"/>
  <c r="H244" i="3"/>
  <c r="L244" i="3" s="1"/>
  <c r="M244" i="3" s="1"/>
  <c r="B244" i="3"/>
  <c r="O243" i="3"/>
  <c r="K243" i="3"/>
  <c r="I243" i="3"/>
  <c r="J243" i="3" s="1"/>
  <c r="H243" i="3"/>
  <c r="B243" i="3"/>
  <c r="O242" i="3"/>
  <c r="K242" i="3"/>
  <c r="I242" i="3"/>
  <c r="J242" i="3" s="1"/>
  <c r="H242" i="3"/>
  <c r="L242" i="3" s="1"/>
  <c r="M242" i="3" s="1"/>
  <c r="B242" i="3"/>
  <c r="O241" i="3"/>
  <c r="I241" i="3"/>
  <c r="H241" i="3"/>
  <c r="B241" i="3"/>
  <c r="O240" i="3"/>
  <c r="K240" i="3"/>
  <c r="I240" i="3"/>
  <c r="J240" i="3" s="1"/>
  <c r="H240" i="3"/>
  <c r="L240" i="3" s="1"/>
  <c r="M240" i="3" s="1"/>
  <c r="B240" i="3"/>
  <c r="O239" i="3"/>
  <c r="I239" i="3"/>
  <c r="H239" i="3"/>
  <c r="B239" i="3"/>
  <c r="O238" i="3"/>
  <c r="I238" i="3"/>
  <c r="H238" i="3"/>
  <c r="B238" i="3"/>
  <c r="O237" i="3"/>
  <c r="M237" i="3"/>
  <c r="K237" i="3"/>
  <c r="I237" i="3"/>
  <c r="J237" i="3" s="1"/>
  <c r="H237" i="3"/>
  <c r="L237" i="3" s="1"/>
  <c r="B237" i="3"/>
  <c r="O236" i="3"/>
  <c r="K236" i="3"/>
  <c r="I236" i="3"/>
  <c r="H236" i="3"/>
  <c r="L236" i="3" s="1"/>
  <c r="M236" i="3" s="1"/>
  <c r="B236" i="3"/>
  <c r="O235" i="3"/>
  <c r="I235" i="3"/>
  <c r="H235" i="3"/>
  <c r="B235" i="3"/>
  <c r="O234" i="3"/>
  <c r="K234" i="3"/>
  <c r="I234" i="3"/>
  <c r="J234" i="3" s="1"/>
  <c r="H234" i="3"/>
  <c r="L234" i="3" s="1"/>
  <c r="M234" i="3" s="1"/>
  <c r="B234" i="3"/>
  <c r="O233" i="3"/>
  <c r="I233" i="3"/>
  <c r="J233" i="3" s="1"/>
  <c r="H233" i="3"/>
  <c r="B233" i="3"/>
  <c r="O232" i="3"/>
  <c r="K232" i="3"/>
  <c r="I232" i="3"/>
  <c r="J232" i="3" s="1"/>
  <c r="H232" i="3"/>
  <c r="L232" i="3" s="1"/>
  <c r="M232" i="3" s="1"/>
  <c r="B232" i="3"/>
  <c r="O231" i="3"/>
  <c r="I231" i="3"/>
  <c r="H231" i="3"/>
  <c r="B231" i="3"/>
  <c r="O230" i="3"/>
  <c r="I230" i="3"/>
  <c r="H230" i="3"/>
  <c r="B230" i="3"/>
  <c r="O229" i="3"/>
  <c r="M229" i="3"/>
  <c r="K229" i="3"/>
  <c r="I229" i="3"/>
  <c r="J229" i="3" s="1"/>
  <c r="H229" i="3"/>
  <c r="L229" i="3" s="1"/>
  <c r="B229" i="3"/>
  <c r="O228" i="3"/>
  <c r="I228" i="3"/>
  <c r="H228" i="3"/>
  <c r="B228" i="3"/>
  <c r="O227" i="3"/>
  <c r="I227" i="3"/>
  <c r="H227" i="3"/>
  <c r="B227" i="3"/>
  <c r="O226" i="3"/>
  <c r="K226" i="3"/>
  <c r="I226" i="3"/>
  <c r="J226" i="3" s="1"/>
  <c r="H226" i="3"/>
  <c r="L226" i="3" s="1"/>
  <c r="M226" i="3" s="1"/>
  <c r="B226" i="3"/>
  <c r="O225" i="3"/>
  <c r="I225" i="3"/>
  <c r="J225" i="3" s="1"/>
  <c r="H225" i="3"/>
  <c r="B225" i="3"/>
  <c r="O224" i="3"/>
  <c r="I224" i="3"/>
  <c r="H224" i="3"/>
  <c r="B224" i="3"/>
  <c r="O223" i="3"/>
  <c r="K223" i="3"/>
  <c r="I223" i="3"/>
  <c r="H223" i="3"/>
  <c r="L223" i="3" s="1"/>
  <c r="B223" i="3"/>
  <c r="O222" i="3"/>
  <c r="I222" i="3"/>
  <c r="J222" i="3" s="1"/>
  <c r="H222" i="3"/>
  <c r="B222" i="3"/>
  <c r="O221" i="3"/>
  <c r="M221" i="3"/>
  <c r="K221" i="3"/>
  <c r="I221" i="3"/>
  <c r="J221" i="3" s="1"/>
  <c r="H221" i="3"/>
  <c r="L221" i="3" s="1"/>
  <c r="B221" i="3"/>
  <c r="O220" i="3"/>
  <c r="I220" i="3"/>
  <c r="H220" i="3"/>
  <c r="B220" i="3"/>
  <c r="O219" i="3"/>
  <c r="K219" i="3"/>
  <c r="I219" i="3"/>
  <c r="J219" i="3" s="1"/>
  <c r="H219" i="3"/>
  <c r="B219" i="3"/>
  <c r="O218" i="3"/>
  <c r="K218" i="3"/>
  <c r="I218" i="3"/>
  <c r="J218" i="3" s="1"/>
  <c r="H218" i="3"/>
  <c r="L218" i="3" s="1"/>
  <c r="M218" i="3" s="1"/>
  <c r="B218" i="3"/>
  <c r="O217" i="3"/>
  <c r="I217" i="3"/>
  <c r="H217" i="3"/>
  <c r="B217" i="3"/>
  <c r="O216" i="3"/>
  <c r="I216" i="3"/>
  <c r="J216" i="3" s="1"/>
  <c r="H216" i="3"/>
  <c r="B216" i="3"/>
  <c r="O215" i="3"/>
  <c r="M215" i="3"/>
  <c r="K215" i="3"/>
  <c r="I215" i="3"/>
  <c r="H215" i="3"/>
  <c r="L215" i="3" s="1"/>
  <c r="B215" i="3"/>
  <c r="O214" i="3"/>
  <c r="I214" i="3"/>
  <c r="J214" i="3" s="1"/>
  <c r="H214" i="3"/>
  <c r="B214" i="3"/>
  <c r="O213" i="3"/>
  <c r="M213" i="3"/>
  <c r="K213" i="3"/>
  <c r="I213" i="3"/>
  <c r="J213" i="3" s="1"/>
  <c r="H213" i="3"/>
  <c r="L213" i="3" s="1"/>
  <c r="B213" i="3"/>
  <c r="O212" i="3"/>
  <c r="K212" i="3"/>
  <c r="I212" i="3"/>
  <c r="H212" i="3"/>
  <c r="L212" i="3" s="1"/>
  <c r="M212" i="3" s="1"/>
  <c r="B212" i="3"/>
  <c r="O211" i="3"/>
  <c r="K211" i="3"/>
  <c r="I211" i="3"/>
  <c r="J211" i="3" s="1"/>
  <c r="H211" i="3"/>
  <c r="B211" i="3"/>
  <c r="O210" i="3"/>
  <c r="K210" i="3"/>
  <c r="I210" i="3"/>
  <c r="J210" i="3" s="1"/>
  <c r="H210" i="3"/>
  <c r="L210" i="3" s="1"/>
  <c r="M210" i="3" s="1"/>
  <c r="B210" i="3"/>
  <c r="O209" i="3"/>
  <c r="I209" i="3"/>
  <c r="H209" i="3"/>
  <c r="B209" i="3"/>
  <c r="O208" i="3"/>
  <c r="K208" i="3"/>
  <c r="I208" i="3"/>
  <c r="J208" i="3" s="1"/>
  <c r="H208" i="3"/>
  <c r="L208" i="3" s="1"/>
  <c r="M208" i="3" s="1"/>
  <c r="B208" i="3"/>
  <c r="O207" i="3"/>
  <c r="I207" i="3"/>
  <c r="H207" i="3"/>
  <c r="B207" i="3"/>
  <c r="O206" i="3"/>
  <c r="I206" i="3"/>
  <c r="H206" i="3"/>
  <c r="B206" i="3"/>
  <c r="O205" i="3"/>
  <c r="M205" i="3"/>
  <c r="K205" i="3"/>
  <c r="I205" i="3"/>
  <c r="J205" i="3" s="1"/>
  <c r="H205" i="3"/>
  <c r="L205" i="3" s="1"/>
  <c r="B205" i="3"/>
  <c r="O204" i="3"/>
  <c r="K204" i="3"/>
  <c r="I204" i="3"/>
  <c r="H204" i="3"/>
  <c r="L204" i="3" s="1"/>
  <c r="M204" i="3" s="1"/>
  <c r="B204" i="3"/>
  <c r="O203" i="3"/>
  <c r="K203" i="3"/>
  <c r="I203" i="3"/>
  <c r="H203" i="3"/>
  <c r="B203" i="3"/>
  <c r="O202" i="3"/>
  <c r="K202" i="3"/>
  <c r="I202" i="3"/>
  <c r="J202" i="3" s="1"/>
  <c r="H202" i="3"/>
  <c r="L202" i="3" s="1"/>
  <c r="M202" i="3" s="1"/>
  <c r="B202" i="3"/>
  <c r="O201" i="3"/>
  <c r="I201" i="3"/>
  <c r="H201" i="3"/>
  <c r="B201" i="3"/>
  <c r="O200" i="3"/>
  <c r="K200" i="3"/>
  <c r="I200" i="3"/>
  <c r="J200" i="3" s="1"/>
  <c r="H200" i="3"/>
  <c r="L200" i="3" s="1"/>
  <c r="M200" i="3" s="1"/>
  <c r="B200" i="3"/>
  <c r="O199" i="3"/>
  <c r="I199" i="3"/>
  <c r="H199" i="3"/>
  <c r="B199" i="3"/>
  <c r="O198" i="3"/>
  <c r="I198" i="3"/>
  <c r="H198" i="3"/>
  <c r="B198" i="3"/>
  <c r="O197" i="3"/>
  <c r="M197" i="3"/>
  <c r="K197" i="3"/>
  <c r="I197" i="3"/>
  <c r="J197" i="3" s="1"/>
  <c r="H197" i="3"/>
  <c r="L197" i="3" s="1"/>
  <c r="B197" i="3"/>
  <c r="O196" i="3"/>
  <c r="K196" i="3"/>
  <c r="I196" i="3"/>
  <c r="H196" i="3"/>
  <c r="L196" i="3" s="1"/>
  <c r="M196" i="3" s="1"/>
  <c r="B196" i="3"/>
  <c r="O195" i="3"/>
  <c r="I195" i="3"/>
  <c r="J195" i="3" s="1"/>
  <c r="H195" i="3"/>
  <c r="B195" i="3"/>
  <c r="O194" i="3"/>
  <c r="K194" i="3"/>
  <c r="I194" i="3"/>
  <c r="J194" i="3" s="1"/>
  <c r="H194" i="3"/>
  <c r="L194" i="3" s="1"/>
  <c r="M194" i="3" s="1"/>
  <c r="B194" i="3"/>
  <c r="O193" i="3"/>
  <c r="I193" i="3"/>
  <c r="J193" i="3" s="1"/>
  <c r="H193" i="3"/>
  <c r="B193" i="3"/>
  <c r="O192" i="3"/>
  <c r="I192" i="3"/>
  <c r="H192" i="3"/>
  <c r="L192" i="3" s="1"/>
  <c r="M192" i="3" s="1"/>
  <c r="B192" i="3"/>
  <c r="O191" i="3"/>
  <c r="K191" i="3"/>
  <c r="I191" i="3"/>
  <c r="H191" i="3"/>
  <c r="B191" i="3"/>
  <c r="O190" i="3"/>
  <c r="K190" i="3"/>
  <c r="I190" i="3"/>
  <c r="J190" i="3" s="1"/>
  <c r="H190" i="3"/>
  <c r="B190" i="3"/>
  <c r="O189" i="3"/>
  <c r="I189" i="3"/>
  <c r="H189" i="3"/>
  <c r="B189" i="3"/>
  <c r="O188" i="3"/>
  <c r="I188" i="3"/>
  <c r="H188" i="3"/>
  <c r="K188" i="3" s="1"/>
  <c r="B188" i="3"/>
  <c r="O187" i="3"/>
  <c r="M187" i="3"/>
  <c r="K187" i="3"/>
  <c r="I187" i="3"/>
  <c r="H187" i="3"/>
  <c r="L187" i="3" s="1"/>
  <c r="B187" i="3"/>
  <c r="O186" i="3"/>
  <c r="I186" i="3"/>
  <c r="H186" i="3"/>
  <c r="B186" i="3"/>
  <c r="O185" i="3"/>
  <c r="M185" i="3"/>
  <c r="K185" i="3"/>
  <c r="I185" i="3"/>
  <c r="H185" i="3"/>
  <c r="L185" i="3" s="1"/>
  <c r="B185" i="3"/>
  <c r="O184" i="3"/>
  <c r="K184" i="3"/>
  <c r="I184" i="3"/>
  <c r="H184" i="3"/>
  <c r="B184" i="3"/>
  <c r="O183" i="3"/>
  <c r="K183" i="3"/>
  <c r="I183" i="3"/>
  <c r="H183" i="3"/>
  <c r="B183" i="3"/>
  <c r="O182" i="3"/>
  <c r="K182" i="3"/>
  <c r="I182" i="3"/>
  <c r="J182" i="3" s="1"/>
  <c r="H182" i="3"/>
  <c r="B182" i="3"/>
  <c r="O181" i="3"/>
  <c r="I181" i="3"/>
  <c r="H181" i="3"/>
  <c r="B181" i="3"/>
  <c r="O180" i="3"/>
  <c r="K180" i="3"/>
  <c r="I180" i="3"/>
  <c r="J180" i="3" s="1"/>
  <c r="H180" i="3"/>
  <c r="B180" i="3"/>
  <c r="O179" i="3"/>
  <c r="M179" i="3"/>
  <c r="I179" i="3"/>
  <c r="H179" i="3"/>
  <c r="L179" i="3" s="1"/>
  <c r="B179" i="3"/>
  <c r="O178" i="3"/>
  <c r="I178" i="3"/>
  <c r="H178" i="3"/>
  <c r="B178" i="3"/>
  <c r="O177" i="3"/>
  <c r="M177" i="3"/>
  <c r="K177" i="3"/>
  <c r="I177" i="3"/>
  <c r="H177" i="3"/>
  <c r="L177" i="3" s="1"/>
  <c r="B177" i="3"/>
  <c r="O176" i="3"/>
  <c r="K176" i="3"/>
  <c r="I176" i="3"/>
  <c r="H176" i="3"/>
  <c r="B176" i="3"/>
  <c r="O175" i="3"/>
  <c r="I175" i="3"/>
  <c r="H175" i="3"/>
  <c r="B175" i="3"/>
  <c r="O174" i="3"/>
  <c r="M174" i="3"/>
  <c r="K174" i="3"/>
  <c r="I174" i="3"/>
  <c r="H174" i="3"/>
  <c r="L174" i="3" s="1"/>
  <c r="B174" i="3"/>
  <c r="O173" i="3"/>
  <c r="K173" i="3"/>
  <c r="I173" i="3"/>
  <c r="H173" i="3"/>
  <c r="B173" i="3"/>
  <c r="O172" i="3"/>
  <c r="I172" i="3"/>
  <c r="H172" i="3"/>
  <c r="L172" i="3" s="1"/>
  <c r="B172" i="3"/>
  <c r="O171" i="3"/>
  <c r="K171" i="3"/>
  <c r="I171" i="3"/>
  <c r="J171" i="3" s="1"/>
  <c r="H171" i="3"/>
  <c r="B171" i="3"/>
  <c r="O170" i="3"/>
  <c r="M170" i="3"/>
  <c r="I170" i="3"/>
  <c r="H170" i="3"/>
  <c r="L170" i="3" s="1"/>
  <c r="B170" i="3"/>
  <c r="O169" i="3"/>
  <c r="I169" i="3"/>
  <c r="H169" i="3"/>
  <c r="K169" i="3" s="1"/>
  <c r="B169" i="3"/>
  <c r="O168" i="3"/>
  <c r="M168" i="3"/>
  <c r="K168" i="3"/>
  <c r="I168" i="3"/>
  <c r="H168" i="3"/>
  <c r="L168" i="3" s="1"/>
  <c r="B168" i="3"/>
  <c r="O167" i="3"/>
  <c r="I167" i="3"/>
  <c r="H167" i="3"/>
  <c r="B167" i="3"/>
  <c r="O166" i="3"/>
  <c r="M166" i="3"/>
  <c r="K166" i="3"/>
  <c r="I166" i="3"/>
  <c r="H166" i="3"/>
  <c r="L166" i="3" s="1"/>
  <c r="B166" i="3"/>
  <c r="O165" i="3"/>
  <c r="K165" i="3"/>
  <c r="I165" i="3"/>
  <c r="H165" i="3"/>
  <c r="B165" i="3"/>
  <c r="O164" i="3"/>
  <c r="I164" i="3"/>
  <c r="H164" i="3"/>
  <c r="L164" i="3" s="1"/>
  <c r="B164" i="3"/>
  <c r="O163" i="3"/>
  <c r="K163" i="3"/>
  <c r="I163" i="3"/>
  <c r="J163" i="3" s="1"/>
  <c r="H163" i="3"/>
  <c r="B163" i="3"/>
  <c r="O162" i="3"/>
  <c r="M162" i="3"/>
  <c r="I162" i="3"/>
  <c r="H162" i="3"/>
  <c r="L162" i="3" s="1"/>
  <c r="B162" i="3"/>
  <c r="O161" i="3"/>
  <c r="I161" i="3"/>
  <c r="H161" i="3"/>
  <c r="K161" i="3" s="1"/>
  <c r="B161" i="3"/>
  <c r="O160" i="3"/>
  <c r="M160" i="3"/>
  <c r="K160" i="3"/>
  <c r="I160" i="3"/>
  <c r="H160" i="3"/>
  <c r="L160" i="3" s="1"/>
  <c r="B160" i="3"/>
  <c r="O159" i="3"/>
  <c r="I159" i="3"/>
  <c r="H159" i="3"/>
  <c r="B159" i="3"/>
  <c r="O158" i="3"/>
  <c r="M158" i="3"/>
  <c r="K158" i="3"/>
  <c r="I158" i="3"/>
  <c r="H158" i="3"/>
  <c r="L158" i="3" s="1"/>
  <c r="B158" i="3"/>
  <c r="O157" i="3"/>
  <c r="K157" i="3"/>
  <c r="I157" i="3"/>
  <c r="H157" i="3"/>
  <c r="B157" i="3"/>
  <c r="O156" i="3"/>
  <c r="I156" i="3"/>
  <c r="H156" i="3"/>
  <c r="L156" i="3" s="1"/>
  <c r="B156" i="3"/>
  <c r="O155" i="3"/>
  <c r="M155" i="3"/>
  <c r="K155" i="3"/>
  <c r="I155" i="3"/>
  <c r="H155" i="3"/>
  <c r="L155" i="3" s="1"/>
  <c r="B155" i="3"/>
  <c r="O154" i="3"/>
  <c r="I154" i="3"/>
  <c r="H154" i="3"/>
  <c r="L154" i="3" s="1"/>
  <c r="B154" i="3"/>
  <c r="O153" i="3"/>
  <c r="M153" i="3"/>
  <c r="K153" i="3"/>
  <c r="I153" i="3"/>
  <c r="H153" i="3"/>
  <c r="L153" i="3" s="1"/>
  <c r="B153" i="3"/>
  <c r="O152" i="3"/>
  <c r="I152" i="3"/>
  <c r="H152" i="3"/>
  <c r="L152" i="3" s="1"/>
  <c r="B152" i="3"/>
  <c r="O151" i="3"/>
  <c r="M151" i="3"/>
  <c r="K151" i="3"/>
  <c r="I151" i="3"/>
  <c r="H151" i="3"/>
  <c r="L151" i="3" s="1"/>
  <c r="B151" i="3"/>
  <c r="O150" i="3"/>
  <c r="I150" i="3"/>
  <c r="H150" i="3"/>
  <c r="L150" i="3" s="1"/>
  <c r="B150" i="3"/>
  <c r="O149" i="3"/>
  <c r="M149" i="3"/>
  <c r="K149" i="3"/>
  <c r="I149" i="3"/>
  <c r="H149" i="3"/>
  <c r="L149" i="3" s="1"/>
  <c r="B149" i="3"/>
  <c r="O148" i="3"/>
  <c r="I148" i="3"/>
  <c r="H148" i="3"/>
  <c r="L148" i="3" s="1"/>
  <c r="B148" i="3"/>
  <c r="O147" i="3"/>
  <c r="M147" i="3"/>
  <c r="K147" i="3"/>
  <c r="I147" i="3"/>
  <c r="H147" i="3"/>
  <c r="L147" i="3" s="1"/>
  <c r="B147" i="3"/>
  <c r="O146" i="3"/>
  <c r="I146" i="3"/>
  <c r="H146" i="3"/>
  <c r="L146" i="3" s="1"/>
  <c r="B146" i="3"/>
  <c r="O145" i="3"/>
  <c r="M145" i="3"/>
  <c r="K145" i="3"/>
  <c r="I145" i="3"/>
  <c r="H145" i="3"/>
  <c r="L145" i="3" s="1"/>
  <c r="B145" i="3"/>
  <c r="O144" i="3"/>
  <c r="I144" i="3"/>
  <c r="H144" i="3"/>
  <c r="L144" i="3" s="1"/>
  <c r="B144" i="3"/>
  <c r="O143" i="3"/>
  <c r="M143" i="3"/>
  <c r="K143" i="3"/>
  <c r="I143" i="3"/>
  <c r="H143" i="3"/>
  <c r="L143" i="3" s="1"/>
  <c r="B143" i="3"/>
  <c r="O142" i="3"/>
  <c r="I142" i="3"/>
  <c r="H142" i="3"/>
  <c r="L142" i="3" s="1"/>
  <c r="B142" i="3"/>
  <c r="O141" i="3"/>
  <c r="M141" i="3"/>
  <c r="K141" i="3"/>
  <c r="I141" i="3"/>
  <c r="H141" i="3"/>
  <c r="L141" i="3" s="1"/>
  <c r="B141" i="3"/>
  <c r="O140" i="3"/>
  <c r="I140" i="3"/>
  <c r="H140" i="3"/>
  <c r="L140" i="3" s="1"/>
  <c r="B140" i="3"/>
  <c r="O139" i="3"/>
  <c r="M139" i="3"/>
  <c r="K139" i="3"/>
  <c r="I139" i="3"/>
  <c r="H139" i="3"/>
  <c r="L139" i="3" s="1"/>
  <c r="B139" i="3"/>
  <c r="O138" i="3"/>
  <c r="I138" i="3"/>
  <c r="H138" i="3"/>
  <c r="L138" i="3" s="1"/>
  <c r="B138" i="3"/>
  <c r="O137" i="3"/>
  <c r="M137" i="3"/>
  <c r="K137" i="3"/>
  <c r="I137" i="3"/>
  <c r="H137" i="3"/>
  <c r="L137" i="3" s="1"/>
  <c r="B137" i="3"/>
  <c r="O136" i="3"/>
  <c r="I136" i="3"/>
  <c r="H136" i="3"/>
  <c r="L136" i="3" s="1"/>
  <c r="B136" i="3"/>
  <c r="O135" i="3"/>
  <c r="M135" i="3"/>
  <c r="K135" i="3"/>
  <c r="I135" i="3"/>
  <c r="H135" i="3"/>
  <c r="L135" i="3" s="1"/>
  <c r="B135" i="3"/>
  <c r="O134" i="3"/>
  <c r="I134" i="3"/>
  <c r="H134" i="3"/>
  <c r="L134" i="3" s="1"/>
  <c r="B134" i="3"/>
  <c r="O133" i="3"/>
  <c r="M133" i="3"/>
  <c r="K133" i="3"/>
  <c r="I133" i="3"/>
  <c r="H133" i="3"/>
  <c r="L133" i="3" s="1"/>
  <c r="B133" i="3"/>
  <c r="O132" i="3"/>
  <c r="I132" i="3"/>
  <c r="H132" i="3"/>
  <c r="L132" i="3" s="1"/>
  <c r="B132" i="3"/>
  <c r="O131" i="3"/>
  <c r="M131" i="3"/>
  <c r="K131" i="3"/>
  <c r="I131" i="3"/>
  <c r="H131" i="3"/>
  <c r="L131" i="3" s="1"/>
  <c r="B131" i="3"/>
  <c r="O130" i="3"/>
  <c r="I130" i="3"/>
  <c r="H130" i="3"/>
  <c r="L130" i="3" s="1"/>
  <c r="B130" i="3"/>
  <c r="O129" i="3"/>
  <c r="M129" i="3"/>
  <c r="K129" i="3"/>
  <c r="I129" i="3"/>
  <c r="H129" i="3"/>
  <c r="L129" i="3" s="1"/>
  <c r="B129" i="3"/>
  <c r="O128" i="3"/>
  <c r="I128" i="3"/>
  <c r="H128" i="3"/>
  <c r="L128" i="3" s="1"/>
  <c r="B128" i="3"/>
  <c r="O127" i="3"/>
  <c r="M127" i="3"/>
  <c r="K127" i="3"/>
  <c r="I127" i="3"/>
  <c r="H127" i="3"/>
  <c r="L127" i="3" s="1"/>
  <c r="B127" i="3"/>
  <c r="O126" i="3"/>
  <c r="I126" i="3"/>
  <c r="H126" i="3"/>
  <c r="L126" i="3" s="1"/>
  <c r="B126" i="3"/>
  <c r="O125" i="3"/>
  <c r="M125" i="3"/>
  <c r="K125" i="3"/>
  <c r="I125" i="3"/>
  <c r="H125" i="3"/>
  <c r="L125" i="3" s="1"/>
  <c r="B125" i="3"/>
  <c r="O124" i="3"/>
  <c r="I124" i="3"/>
  <c r="H124" i="3"/>
  <c r="L124" i="3" s="1"/>
  <c r="B124" i="3"/>
  <c r="O123" i="3"/>
  <c r="M123" i="3"/>
  <c r="K123" i="3"/>
  <c r="I123" i="3"/>
  <c r="H123" i="3"/>
  <c r="L123" i="3" s="1"/>
  <c r="B123" i="3"/>
  <c r="O122" i="3"/>
  <c r="I122" i="3"/>
  <c r="H122" i="3"/>
  <c r="L122" i="3" s="1"/>
  <c r="B122" i="3"/>
  <c r="O121" i="3"/>
  <c r="M121" i="3"/>
  <c r="K121" i="3"/>
  <c r="I121" i="3"/>
  <c r="H121" i="3"/>
  <c r="L121" i="3" s="1"/>
  <c r="B121" i="3"/>
  <c r="O120" i="3"/>
  <c r="I120" i="3"/>
  <c r="H120" i="3"/>
  <c r="L120" i="3" s="1"/>
  <c r="B120" i="3"/>
  <c r="O119" i="3"/>
  <c r="M119" i="3"/>
  <c r="K119" i="3"/>
  <c r="I119" i="3"/>
  <c r="H119" i="3"/>
  <c r="L119" i="3" s="1"/>
  <c r="B119" i="3"/>
  <c r="O118" i="3"/>
  <c r="I118" i="3"/>
  <c r="H118" i="3"/>
  <c r="L118" i="3" s="1"/>
  <c r="B118" i="3"/>
  <c r="O117" i="3"/>
  <c r="M117" i="3"/>
  <c r="K117" i="3"/>
  <c r="I117" i="3"/>
  <c r="H117" i="3"/>
  <c r="L117" i="3" s="1"/>
  <c r="B117" i="3"/>
  <c r="O116" i="3"/>
  <c r="I116" i="3"/>
  <c r="H116" i="3"/>
  <c r="L116" i="3" s="1"/>
  <c r="B116" i="3"/>
  <c r="O115" i="3"/>
  <c r="M115" i="3"/>
  <c r="K115" i="3"/>
  <c r="I115" i="3"/>
  <c r="H115" i="3"/>
  <c r="L115" i="3" s="1"/>
  <c r="B115" i="3"/>
  <c r="O114" i="3"/>
  <c r="I114" i="3"/>
  <c r="H114" i="3"/>
  <c r="L114" i="3" s="1"/>
  <c r="B114" i="3"/>
  <c r="O113" i="3"/>
  <c r="M113" i="3"/>
  <c r="K113" i="3"/>
  <c r="I113" i="3"/>
  <c r="H113" i="3"/>
  <c r="L113" i="3" s="1"/>
  <c r="B113" i="3"/>
  <c r="O112" i="3"/>
  <c r="I112" i="3"/>
  <c r="H112" i="3"/>
  <c r="L112" i="3" s="1"/>
  <c r="B112" i="3"/>
  <c r="O111" i="3"/>
  <c r="M111" i="3"/>
  <c r="K111" i="3"/>
  <c r="I111" i="3"/>
  <c r="H111" i="3"/>
  <c r="L111" i="3" s="1"/>
  <c r="B111" i="3"/>
  <c r="O110" i="3"/>
  <c r="I110" i="3"/>
  <c r="H110" i="3"/>
  <c r="L110" i="3" s="1"/>
  <c r="B110" i="3"/>
  <c r="O109" i="3"/>
  <c r="M109" i="3"/>
  <c r="K109" i="3"/>
  <c r="I109" i="3"/>
  <c r="H109" i="3"/>
  <c r="L109" i="3" s="1"/>
  <c r="B109" i="3"/>
  <c r="O108" i="3"/>
  <c r="I108" i="3"/>
  <c r="H108" i="3"/>
  <c r="L108" i="3" s="1"/>
  <c r="B108" i="3"/>
  <c r="O107" i="3"/>
  <c r="M107" i="3"/>
  <c r="K107" i="3"/>
  <c r="I107" i="3"/>
  <c r="H107" i="3"/>
  <c r="L107" i="3" s="1"/>
  <c r="B107" i="3"/>
  <c r="O106" i="3"/>
  <c r="I106" i="3"/>
  <c r="H106" i="3"/>
  <c r="L106" i="3" s="1"/>
  <c r="B106" i="3"/>
  <c r="O105" i="3"/>
  <c r="M105" i="3"/>
  <c r="K105" i="3"/>
  <c r="I105" i="3"/>
  <c r="H105" i="3"/>
  <c r="L105" i="3" s="1"/>
  <c r="B105" i="3"/>
  <c r="O104" i="3"/>
  <c r="I104" i="3"/>
  <c r="H104" i="3"/>
  <c r="L104" i="3" s="1"/>
  <c r="B104" i="3"/>
  <c r="O103" i="3"/>
  <c r="M103" i="3"/>
  <c r="K103" i="3"/>
  <c r="I103" i="3"/>
  <c r="H103" i="3"/>
  <c r="L103" i="3" s="1"/>
  <c r="B103" i="3"/>
  <c r="O102" i="3"/>
  <c r="I102" i="3"/>
  <c r="H102" i="3"/>
  <c r="L102" i="3" s="1"/>
  <c r="B102" i="3"/>
  <c r="O101" i="3"/>
  <c r="M101" i="3"/>
  <c r="K101" i="3"/>
  <c r="I101" i="3"/>
  <c r="H101" i="3"/>
  <c r="L101" i="3" s="1"/>
  <c r="B101" i="3"/>
  <c r="O100" i="3"/>
  <c r="I100" i="3"/>
  <c r="H100" i="3"/>
  <c r="L100" i="3" s="1"/>
  <c r="B100" i="3"/>
  <c r="O99" i="3"/>
  <c r="M99" i="3"/>
  <c r="K99" i="3"/>
  <c r="I99" i="3"/>
  <c r="H99" i="3"/>
  <c r="L99" i="3" s="1"/>
  <c r="B99" i="3"/>
  <c r="O98" i="3"/>
  <c r="I98" i="3"/>
  <c r="H98" i="3"/>
  <c r="L98" i="3" s="1"/>
  <c r="B98" i="3"/>
  <c r="O97" i="3"/>
  <c r="M97" i="3"/>
  <c r="K97" i="3"/>
  <c r="I97" i="3"/>
  <c r="H97" i="3"/>
  <c r="L97" i="3" s="1"/>
  <c r="B97" i="3"/>
  <c r="O96" i="3"/>
  <c r="I96" i="3"/>
  <c r="H96" i="3"/>
  <c r="L96" i="3" s="1"/>
  <c r="B96" i="3"/>
  <c r="O95" i="3"/>
  <c r="M95" i="3"/>
  <c r="K95" i="3"/>
  <c r="I95" i="3"/>
  <c r="H95" i="3"/>
  <c r="L95" i="3" s="1"/>
  <c r="B95" i="3"/>
  <c r="O94" i="3"/>
  <c r="I94" i="3"/>
  <c r="H94" i="3"/>
  <c r="L94" i="3" s="1"/>
  <c r="B94" i="3"/>
  <c r="O93" i="3"/>
  <c r="M93" i="3"/>
  <c r="K93" i="3"/>
  <c r="I93" i="3"/>
  <c r="H93" i="3"/>
  <c r="L93" i="3" s="1"/>
  <c r="B93" i="3"/>
  <c r="O92" i="3"/>
  <c r="I92" i="3"/>
  <c r="H92" i="3"/>
  <c r="L92" i="3" s="1"/>
  <c r="B92" i="3"/>
  <c r="O91" i="3"/>
  <c r="M91" i="3"/>
  <c r="K91" i="3"/>
  <c r="I91" i="3"/>
  <c r="H91" i="3"/>
  <c r="L91" i="3" s="1"/>
  <c r="B91" i="3"/>
  <c r="O90" i="3"/>
  <c r="I90" i="3"/>
  <c r="H90" i="3"/>
  <c r="L90" i="3" s="1"/>
  <c r="B90" i="3"/>
  <c r="O89" i="3"/>
  <c r="M89" i="3"/>
  <c r="K89" i="3"/>
  <c r="I89" i="3"/>
  <c r="H89" i="3"/>
  <c r="L89" i="3" s="1"/>
  <c r="B89" i="3"/>
  <c r="O88" i="3"/>
  <c r="I88" i="3"/>
  <c r="H88" i="3"/>
  <c r="L88" i="3" s="1"/>
  <c r="B88" i="3"/>
  <c r="O87" i="3"/>
  <c r="M87" i="3"/>
  <c r="K87" i="3"/>
  <c r="I87" i="3"/>
  <c r="H87" i="3"/>
  <c r="L87" i="3" s="1"/>
  <c r="B87" i="3"/>
  <c r="O86" i="3"/>
  <c r="I86" i="3"/>
  <c r="H86" i="3"/>
  <c r="L86" i="3" s="1"/>
  <c r="B86" i="3"/>
  <c r="O85" i="3"/>
  <c r="M85" i="3"/>
  <c r="K85" i="3"/>
  <c r="I85" i="3"/>
  <c r="H85" i="3"/>
  <c r="L85" i="3" s="1"/>
  <c r="B85" i="3"/>
  <c r="O84" i="3"/>
  <c r="I84" i="3"/>
  <c r="H84" i="3"/>
  <c r="L84" i="3" s="1"/>
  <c r="B84" i="3"/>
  <c r="O83" i="3"/>
  <c r="M83" i="3"/>
  <c r="K83" i="3"/>
  <c r="I83" i="3"/>
  <c r="H83" i="3"/>
  <c r="L83" i="3" s="1"/>
  <c r="B83" i="3"/>
  <c r="O82" i="3"/>
  <c r="I82" i="3"/>
  <c r="H82" i="3"/>
  <c r="L82" i="3" s="1"/>
  <c r="B82" i="3"/>
  <c r="O81" i="3"/>
  <c r="M81" i="3"/>
  <c r="K81" i="3"/>
  <c r="I81" i="3"/>
  <c r="H81" i="3"/>
  <c r="L81" i="3" s="1"/>
  <c r="B81" i="3"/>
  <c r="O80" i="3"/>
  <c r="I80" i="3"/>
  <c r="H80" i="3"/>
  <c r="L80" i="3" s="1"/>
  <c r="B80" i="3"/>
  <c r="O79" i="3"/>
  <c r="M79" i="3"/>
  <c r="K79" i="3"/>
  <c r="I79" i="3"/>
  <c r="H79" i="3"/>
  <c r="L79" i="3" s="1"/>
  <c r="B79" i="3"/>
  <c r="O78" i="3"/>
  <c r="I78" i="3"/>
  <c r="H78" i="3"/>
  <c r="L78" i="3" s="1"/>
  <c r="B78" i="3"/>
  <c r="O77" i="3"/>
  <c r="M77" i="3"/>
  <c r="K77" i="3"/>
  <c r="I77" i="3"/>
  <c r="H77" i="3"/>
  <c r="L77" i="3" s="1"/>
  <c r="B77" i="3"/>
  <c r="O76" i="3"/>
  <c r="I76" i="3"/>
  <c r="H76" i="3"/>
  <c r="L76" i="3" s="1"/>
  <c r="B76" i="3"/>
  <c r="O75" i="3"/>
  <c r="M75" i="3"/>
  <c r="K75" i="3"/>
  <c r="I75" i="3"/>
  <c r="H75" i="3"/>
  <c r="L75" i="3" s="1"/>
  <c r="B75" i="3"/>
  <c r="O74" i="3"/>
  <c r="I74" i="3"/>
  <c r="H74" i="3"/>
  <c r="L74" i="3" s="1"/>
  <c r="B74" i="3"/>
  <c r="O73" i="3"/>
  <c r="M73" i="3"/>
  <c r="K73" i="3"/>
  <c r="I73" i="3"/>
  <c r="H73" i="3"/>
  <c r="L73" i="3" s="1"/>
  <c r="B73" i="3"/>
  <c r="O72" i="3"/>
  <c r="I72" i="3"/>
  <c r="H72" i="3"/>
  <c r="L72" i="3" s="1"/>
  <c r="B72" i="3"/>
  <c r="O71" i="3"/>
  <c r="M71" i="3"/>
  <c r="K71" i="3"/>
  <c r="I71" i="3"/>
  <c r="H71" i="3"/>
  <c r="L71" i="3" s="1"/>
  <c r="B71" i="3"/>
  <c r="O70" i="3"/>
  <c r="I70" i="3"/>
  <c r="H70" i="3"/>
  <c r="L70" i="3" s="1"/>
  <c r="B70" i="3"/>
  <c r="O69" i="3"/>
  <c r="M69" i="3"/>
  <c r="K69" i="3"/>
  <c r="I69" i="3"/>
  <c r="J69" i="3" s="1"/>
  <c r="H69" i="3"/>
  <c r="L69" i="3" s="1"/>
  <c r="B69" i="3"/>
  <c r="O68" i="3"/>
  <c r="I68" i="3"/>
  <c r="H68" i="3"/>
  <c r="L68" i="3" s="1"/>
  <c r="B68" i="3"/>
  <c r="O67" i="3"/>
  <c r="M67" i="3"/>
  <c r="K67" i="3"/>
  <c r="I67" i="3"/>
  <c r="J67" i="3" s="1"/>
  <c r="H67" i="3"/>
  <c r="L67" i="3" s="1"/>
  <c r="B67" i="3"/>
  <c r="O66" i="3"/>
  <c r="I66" i="3"/>
  <c r="H66" i="3"/>
  <c r="L66" i="3" s="1"/>
  <c r="B66" i="3"/>
  <c r="O65" i="3"/>
  <c r="M65" i="3"/>
  <c r="K65" i="3"/>
  <c r="I65" i="3"/>
  <c r="J65" i="3" s="1"/>
  <c r="H65" i="3"/>
  <c r="L65" i="3" s="1"/>
  <c r="B65" i="3"/>
  <c r="O64" i="3"/>
  <c r="I64" i="3"/>
  <c r="H64" i="3"/>
  <c r="L64" i="3" s="1"/>
  <c r="B64" i="3"/>
  <c r="O63" i="3"/>
  <c r="M63" i="3"/>
  <c r="K63" i="3"/>
  <c r="I63" i="3"/>
  <c r="J63" i="3" s="1"/>
  <c r="H63" i="3"/>
  <c r="L63" i="3" s="1"/>
  <c r="B63" i="3"/>
  <c r="O62" i="3"/>
  <c r="I62" i="3"/>
  <c r="H62" i="3"/>
  <c r="L62" i="3" s="1"/>
  <c r="B62" i="3"/>
  <c r="O61" i="3"/>
  <c r="M61" i="3"/>
  <c r="K61" i="3"/>
  <c r="I61" i="3"/>
  <c r="J61" i="3" s="1"/>
  <c r="H61" i="3"/>
  <c r="L61" i="3" s="1"/>
  <c r="B61" i="3"/>
  <c r="O60" i="3"/>
  <c r="I60" i="3"/>
  <c r="H60" i="3"/>
  <c r="L60" i="3" s="1"/>
  <c r="B60" i="3"/>
  <c r="O59" i="3"/>
  <c r="M59" i="3"/>
  <c r="K59" i="3"/>
  <c r="I59" i="3"/>
  <c r="J59" i="3" s="1"/>
  <c r="H59" i="3"/>
  <c r="L59" i="3" s="1"/>
  <c r="B59" i="3"/>
  <c r="O58" i="3"/>
  <c r="I58" i="3"/>
  <c r="H58" i="3"/>
  <c r="L58" i="3" s="1"/>
  <c r="B58" i="3"/>
  <c r="O57" i="3"/>
  <c r="M57" i="3"/>
  <c r="K57" i="3"/>
  <c r="I57" i="3"/>
  <c r="J57" i="3" s="1"/>
  <c r="H57" i="3"/>
  <c r="L57" i="3" s="1"/>
  <c r="B57" i="3"/>
  <c r="O56" i="3"/>
  <c r="I56" i="3"/>
  <c r="H56" i="3"/>
  <c r="L56" i="3" s="1"/>
  <c r="B56" i="3"/>
  <c r="O55" i="3"/>
  <c r="M55" i="3"/>
  <c r="K55" i="3"/>
  <c r="I55" i="3"/>
  <c r="J55" i="3" s="1"/>
  <c r="H55" i="3"/>
  <c r="L55" i="3" s="1"/>
  <c r="B55" i="3"/>
  <c r="O54" i="3"/>
  <c r="I54" i="3"/>
  <c r="H54" i="3"/>
  <c r="L54" i="3" s="1"/>
  <c r="B54" i="3"/>
  <c r="O53" i="3"/>
  <c r="M53" i="3"/>
  <c r="K53" i="3"/>
  <c r="I53" i="3"/>
  <c r="J53" i="3" s="1"/>
  <c r="H53" i="3"/>
  <c r="L53" i="3" s="1"/>
  <c r="B53" i="3"/>
  <c r="O52" i="3"/>
  <c r="I52" i="3"/>
  <c r="H52" i="3"/>
  <c r="L52" i="3" s="1"/>
  <c r="B52" i="3"/>
  <c r="O51" i="3"/>
  <c r="M51" i="3"/>
  <c r="K51" i="3"/>
  <c r="I51" i="3"/>
  <c r="J51" i="3" s="1"/>
  <c r="H51" i="3"/>
  <c r="L51" i="3" s="1"/>
  <c r="B51" i="3"/>
  <c r="O50" i="3"/>
  <c r="I50" i="3"/>
  <c r="H50" i="3"/>
  <c r="L50" i="3" s="1"/>
  <c r="B50" i="3"/>
  <c r="O49" i="3"/>
  <c r="M49" i="3"/>
  <c r="K49" i="3"/>
  <c r="I49" i="3"/>
  <c r="J49" i="3" s="1"/>
  <c r="H49" i="3"/>
  <c r="L49" i="3" s="1"/>
  <c r="B49" i="3"/>
  <c r="O48" i="3"/>
  <c r="I48" i="3"/>
  <c r="H48" i="3"/>
  <c r="L48" i="3" s="1"/>
  <c r="B48" i="3"/>
  <c r="O47" i="3"/>
  <c r="M47" i="3"/>
  <c r="K47" i="3"/>
  <c r="I47" i="3"/>
  <c r="J47" i="3" s="1"/>
  <c r="H47" i="3"/>
  <c r="L47" i="3" s="1"/>
  <c r="B47" i="3"/>
  <c r="O46" i="3"/>
  <c r="I46" i="3"/>
  <c r="H46" i="3"/>
  <c r="L46" i="3" s="1"/>
  <c r="B46" i="3"/>
  <c r="O45" i="3"/>
  <c r="M45" i="3"/>
  <c r="K45" i="3"/>
  <c r="I45" i="3"/>
  <c r="J45" i="3" s="1"/>
  <c r="H45" i="3"/>
  <c r="L45" i="3" s="1"/>
  <c r="B45" i="3"/>
  <c r="O44" i="3"/>
  <c r="I44" i="3"/>
  <c r="H44" i="3"/>
  <c r="L44" i="3" s="1"/>
  <c r="B44" i="3"/>
  <c r="O43" i="3"/>
  <c r="M43" i="3"/>
  <c r="K43" i="3"/>
  <c r="I43" i="3"/>
  <c r="J43" i="3" s="1"/>
  <c r="H43" i="3"/>
  <c r="L43" i="3" s="1"/>
  <c r="B43" i="3"/>
  <c r="O42" i="3"/>
  <c r="I42" i="3"/>
  <c r="H42" i="3"/>
  <c r="L42" i="3" s="1"/>
  <c r="B42" i="3"/>
  <c r="O41" i="3"/>
  <c r="M41" i="3"/>
  <c r="K41" i="3"/>
  <c r="I41" i="3"/>
  <c r="J41" i="3" s="1"/>
  <c r="H41" i="3"/>
  <c r="L41" i="3" s="1"/>
  <c r="B41" i="3"/>
  <c r="O40" i="3"/>
  <c r="I40" i="3"/>
  <c r="H40" i="3"/>
  <c r="L40" i="3" s="1"/>
  <c r="B40" i="3"/>
  <c r="O39" i="3"/>
  <c r="M39" i="3"/>
  <c r="K39" i="3"/>
  <c r="I39" i="3"/>
  <c r="J39" i="3" s="1"/>
  <c r="H39" i="3"/>
  <c r="L39" i="3" s="1"/>
  <c r="B39" i="3"/>
  <c r="O38" i="3"/>
  <c r="I38" i="3"/>
  <c r="H38" i="3"/>
  <c r="L38" i="3" s="1"/>
  <c r="B38" i="3"/>
  <c r="O37" i="3"/>
  <c r="M37" i="3"/>
  <c r="K37" i="3"/>
  <c r="I37" i="3"/>
  <c r="J37" i="3" s="1"/>
  <c r="H37" i="3"/>
  <c r="L37" i="3" s="1"/>
  <c r="B37" i="3"/>
  <c r="O36" i="3"/>
  <c r="I36" i="3"/>
  <c r="H36" i="3"/>
  <c r="L36" i="3" s="1"/>
  <c r="B36" i="3"/>
  <c r="O35" i="3"/>
  <c r="M35" i="3"/>
  <c r="K35" i="3"/>
  <c r="I35" i="3"/>
  <c r="J35" i="3" s="1"/>
  <c r="H35" i="3"/>
  <c r="L35" i="3" s="1"/>
  <c r="B35" i="3"/>
  <c r="O34" i="3"/>
  <c r="I34" i="3"/>
  <c r="H34" i="3"/>
  <c r="L34" i="3" s="1"/>
  <c r="B34" i="3"/>
  <c r="O33" i="3"/>
  <c r="M33" i="3"/>
  <c r="K33" i="3"/>
  <c r="I33" i="3"/>
  <c r="J33" i="3" s="1"/>
  <c r="H33" i="3"/>
  <c r="L33" i="3" s="1"/>
  <c r="B33" i="3"/>
  <c r="O32" i="3"/>
  <c r="I32" i="3"/>
  <c r="H32" i="3"/>
  <c r="L32" i="3" s="1"/>
  <c r="B32" i="3"/>
  <c r="O31" i="3"/>
  <c r="M31" i="3"/>
  <c r="K31" i="3"/>
  <c r="I31" i="3"/>
  <c r="J31" i="3" s="1"/>
  <c r="H31" i="3"/>
  <c r="L31" i="3" s="1"/>
  <c r="B31" i="3"/>
  <c r="O30" i="3"/>
  <c r="I30" i="3"/>
  <c r="H30" i="3"/>
  <c r="L30" i="3" s="1"/>
  <c r="B30" i="3"/>
  <c r="O29" i="3"/>
  <c r="M29" i="3"/>
  <c r="K29" i="3"/>
  <c r="I29" i="3"/>
  <c r="J29" i="3" s="1"/>
  <c r="H29" i="3"/>
  <c r="L29" i="3" s="1"/>
  <c r="B29" i="3"/>
  <c r="O28" i="3"/>
  <c r="I28" i="3"/>
  <c r="H28" i="3"/>
  <c r="L28" i="3" s="1"/>
  <c r="B28" i="3"/>
  <c r="O27" i="3"/>
  <c r="M27" i="3"/>
  <c r="K27" i="3"/>
  <c r="I27" i="3"/>
  <c r="J27" i="3" s="1"/>
  <c r="H27" i="3"/>
  <c r="L27" i="3" s="1"/>
  <c r="B27" i="3"/>
  <c r="O26" i="3"/>
  <c r="I26" i="3"/>
  <c r="H26" i="3"/>
  <c r="L26" i="3" s="1"/>
  <c r="B26" i="3"/>
  <c r="O25" i="3"/>
  <c r="M25" i="3"/>
  <c r="K25" i="3"/>
  <c r="I25" i="3"/>
  <c r="J25" i="3" s="1"/>
  <c r="H25" i="3"/>
  <c r="L25" i="3" s="1"/>
  <c r="B25" i="3"/>
  <c r="O24" i="3"/>
  <c r="I24" i="3"/>
  <c r="H24" i="3"/>
  <c r="L24" i="3" s="1"/>
  <c r="B24" i="3"/>
  <c r="O23" i="3"/>
  <c r="M23" i="3"/>
  <c r="K23" i="3"/>
  <c r="I23" i="3"/>
  <c r="J23" i="3" s="1"/>
  <c r="H23" i="3"/>
  <c r="L23" i="3" s="1"/>
  <c r="B23" i="3"/>
  <c r="O22" i="3"/>
  <c r="I22" i="3"/>
  <c r="H22" i="3"/>
  <c r="L22" i="3" s="1"/>
  <c r="B22" i="3"/>
  <c r="O21" i="3"/>
  <c r="M21" i="3"/>
  <c r="K21" i="3"/>
  <c r="I21" i="3"/>
  <c r="J21" i="3" s="1"/>
  <c r="H21" i="3"/>
  <c r="L21" i="3" s="1"/>
  <c r="B21" i="3"/>
  <c r="O20" i="3"/>
  <c r="I20" i="3"/>
  <c r="H20" i="3"/>
  <c r="L20" i="3" s="1"/>
  <c r="B20" i="3"/>
  <c r="O19" i="3"/>
  <c r="M19" i="3"/>
  <c r="K19" i="3"/>
  <c r="I19" i="3"/>
  <c r="J19" i="3" s="1"/>
  <c r="H19" i="3"/>
  <c r="L19" i="3" s="1"/>
  <c r="B19" i="3"/>
  <c r="O18" i="3"/>
  <c r="I18" i="3"/>
  <c r="H18" i="3"/>
  <c r="L18" i="3" s="1"/>
  <c r="B18" i="3"/>
  <c r="O17" i="3"/>
  <c r="M17" i="3"/>
  <c r="K17" i="3"/>
  <c r="I17" i="3"/>
  <c r="J17" i="3" s="1"/>
  <c r="H17" i="3"/>
  <c r="L17" i="3" s="1"/>
  <c r="B17" i="3"/>
  <c r="O16" i="3"/>
  <c r="B16" i="3"/>
  <c r="O15" i="3"/>
  <c r="B15" i="3"/>
  <c r="O14" i="3"/>
  <c r="B14" i="3"/>
  <c r="O13" i="3"/>
  <c r="B13" i="3"/>
  <c r="O12" i="3"/>
  <c r="B12" i="3"/>
  <c r="O11" i="3"/>
  <c r="B11" i="3"/>
  <c r="O10" i="3"/>
  <c r="B10" i="3"/>
  <c r="O9" i="3"/>
  <c r="B9" i="3"/>
  <c r="O8" i="3"/>
  <c r="B8" i="3"/>
  <c r="O7" i="3"/>
  <c r="B7" i="3"/>
  <c r="O6" i="3"/>
  <c r="B6" i="3"/>
  <c r="O5" i="3"/>
  <c r="B5" i="3"/>
  <c r="O4" i="3"/>
  <c r="B4" i="3"/>
  <c r="AR13" i="1"/>
  <c r="AR12" i="1"/>
  <c r="A2" i="1"/>
  <c r="Q2" i="1" s="1"/>
  <c r="R2" i="1" s="1"/>
  <c r="E247" i="2"/>
  <c r="E246" i="2"/>
  <c r="E225" i="2"/>
  <c r="E224" i="2"/>
  <c r="E203" i="2"/>
  <c r="E202" i="2"/>
  <c r="E181" i="2"/>
  <c r="E180" i="2"/>
  <c r="E159" i="2"/>
  <c r="E158" i="2"/>
  <c r="E137" i="2"/>
  <c r="E136" i="2"/>
  <c r="E115" i="2"/>
  <c r="E114" i="2"/>
  <c r="E93" i="2"/>
  <c r="E92" i="2"/>
  <c r="E71" i="2"/>
  <c r="E70" i="2"/>
  <c r="E27" i="2"/>
  <c r="E26" i="2"/>
  <c r="E5" i="2"/>
  <c r="L201" i="3" l="1"/>
  <c r="M201" i="3" s="1"/>
  <c r="K201" i="3"/>
  <c r="L209" i="3"/>
  <c r="K209" i="3"/>
  <c r="M209" i="3"/>
  <c r="L224" i="3"/>
  <c r="M224" i="3" s="1"/>
  <c r="K224" i="3"/>
  <c r="L230" i="3"/>
  <c r="M230" i="3" s="1"/>
  <c r="K230" i="3"/>
  <c r="L231" i="3"/>
  <c r="M231" i="3" s="1"/>
  <c r="K231" i="3"/>
  <c r="L256" i="3"/>
  <c r="M256" i="3" s="1"/>
  <c r="K256" i="3"/>
  <c r="L273" i="3"/>
  <c r="M273" i="3"/>
  <c r="K273" i="3"/>
  <c r="L315" i="3"/>
  <c r="M315" i="3" s="1"/>
  <c r="K315" i="3"/>
  <c r="L320" i="3"/>
  <c r="M320" i="3"/>
  <c r="K320" i="3"/>
  <c r="J20" i="3"/>
  <c r="J22" i="3"/>
  <c r="J28" i="3"/>
  <c r="J30" i="3"/>
  <c r="J34" i="3"/>
  <c r="J42" i="3"/>
  <c r="J46" i="3"/>
  <c r="J54" i="3"/>
  <c r="J56" i="3"/>
  <c r="J58" i="3"/>
  <c r="J64" i="3"/>
  <c r="J70" i="3"/>
  <c r="J74" i="3"/>
  <c r="J78" i="3"/>
  <c r="J82" i="3"/>
  <c r="J86" i="3"/>
  <c r="J90" i="3"/>
  <c r="J98" i="3"/>
  <c r="J100" i="3"/>
  <c r="J104" i="3"/>
  <c r="J108" i="3"/>
  <c r="J112" i="3"/>
  <c r="J116" i="3"/>
  <c r="J118" i="3"/>
  <c r="J120" i="3"/>
  <c r="J126" i="3"/>
  <c r="J128" i="3"/>
  <c r="J130" i="3"/>
  <c r="J134" i="3"/>
  <c r="J138" i="3"/>
  <c r="J140" i="3"/>
  <c r="J144" i="3"/>
  <c r="J156" i="3"/>
  <c r="L167" i="3"/>
  <c r="M167" i="3"/>
  <c r="L178" i="3"/>
  <c r="M178" i="3"/>
  <c r="K178" i="3"/>
  <c r="J201" i="3"/>
  <c r="J209" i="3"/>
  <c r="L220" i="3"/>
  <c r="M220" i="3" s="1"/>
  <c r="K220" i="3"/>
  <c r="J230" i="3"/>
  <c r="J273" i="3"/>
  <c r="L279" i="3"/>
  <c r="K279" i="3"/>
  <c r="M279" i="3"/>
  <c r="L283" i="3"/>
  <c r="K283" i="3"/>
  <c r="M283" i="3"/>
  <c r="L295" i="3"/>
  <c r="M295" i="3" s="1"/>
  <c r="K295" i="3"/>
  <c r="L299" i="3"/>
  <c r="M299" i="3" s="1"/>
  <c r="K299" i="3"/>
  <c r="L307" i="3"/>
  <c r="K307" i="3"/>
  <c r="M307" i="3"/>
  <c r="K393" i="3"/>
  <c r="L393" i="3"/>
  <c r="J424" i="3"/>
  <c r="K451" i="3"/>
  <c r="L451" i="3"/>
  <c r="L595" i="3"/>
  <c r="M595" i="3" s="1"/>
  <c r="K595" i="3"/>
  <c r="K601" i="3"/>
  <c r="L601" i="3"/>
  <c r="M603" i="3"/>
  <c r="K603" i="3"/>
  <c r="L603" i="3"/>
  <c r="K612" i="3"/>
  <c r="L612" i="3"/>
  <c r="J655" i="3"/>
  <c r="J662" i="3"/>
  <c r="K18" i="3"/>
  <c r="K20" i="3"/>
  <c r="K22" i="3"/>
  <c r="K24" i="3"/>
  <c r="K26" i="3"/>
  <c r="K28" i="3"/>
  <c r="K30" i="3"/>
  <c r="K32" i="3"/>
  <c r="K34" i="3"/>
  <c r="K36" i="3"/>
  <c r="K38" i="3"/>
  <c r="K40" i="3"/>
  <c r="K42" i="3"/>
  <c r="K44" i="3"/>
  <c r="K46" i="3"/>
  <c r="K48" i="3"/>
  <c r="K50" i="3"/>
  <c r="K52" i="3"/>
  <c r="K54" i="3"/>
  <c r="K56" i="3"/>
  <c r="K58" i="3"/>
  <c r="K60" i="3"/>
  <c r="K62" i="3"/>
  <c r="K64" i="3"/>
  <c r="K66" i="3"/>
  <c r="K68" i="3"/>
  <c r="K70" i="3"/>
  <c r="K72" i="3"/>
  <c r="K74" i="3"/>
  <c r="K76" i="3"/>
  <c r="K78" i="3"/>
  <c r="K80" i="3"/>
  <c r="K82" i="3"/>
  <c r="K84" i="3"/>
  <c r="K86" i="3"/>
  <c r="K88" i="3"/>
  <c r="K90" i="3"/>
  <c r="K92" i="3"/>
  <c r="K94" i="3"/>
  <c r="K96" i="3"/>
  <c r="K98" i="3"/>
  <c r="K100" i="3"/>
  <c r="K102" i="3"/>
  <c r="K104" i="3"/>
  <c r="K106" i="3"/>
  <c r="K108" i="3"/>
  <c r="K110" i="3"/>
  <c r="K112" i="3"/>
  <c r="K114" i="3"/>
  <c r="K116" i="3"/>
  <c r="K118" i="3"/>
  <c r="K120" i="3"/>
  <c r="K122" i="3"/>
  <c r="K124" i="3"/>
  <c r="K126" i="3"/>
  <c r="K128" i="3"/>
  <c r="K130" i="3"/>
  <c r="K132" i="3"/>
  <c r="K134" i="3"/>
  <c r="K136" i="3"/>
  <c r="K138" i="3"/>
  <c r="K140" i="3"/>
  <c r="K142" i="3"/>
  <c r="K144" i="3"/>
  <c r="K146" i="3"/>
  <c r="K148" i="3"/>
  <c r="K150" i="3"/>
  <c r="K152" i="3"/>
  <c r="K154" i="3"/>
  <c r="K156" i="3"/>
  <c r="L157" i="3"/>
  <c r="M157" i="3"/>
  <c r="J159" i="3"/>
  <c r="K164" i="3"/>
  <c r="L165" i="3"/>
  <c r="M165" i="3"/>
  <c r="J167" i="3"/>
  <c r="K172" i="3"/>
  <c r="L173" i="3"/>
  <c r="M173" i="3"/>
  <c r="L176" i="3"/>
  <c r="M176" i="3" s="1"/>
  <c r="J178" i="3"/>
  <c r="L183" i="3"/>
  <c r="M183" i="3"/>
  <c r="L186" i="3"/>
  <c r="M186" i="3"/>
  <c r="K186" i="3"/>
  <c r="K192" i="3"/>
  <c r="L198" i="3"/>
  <c r="M198" i="3" s="1"/>
  <c r="K198" i="3"/>
  <c r="L199" i="3"/>
  <c r="M199" i="3" s="1"/>
  <c r="K199" i="3"/>
  <c r="L203" i="3"/>
  <c r="M203" i="3"/>
  <c r="L206" i="3"/>
  <c r="M206" i="3" s="1"/>
  <c r="K206" i="3"/>
  <c r="L207" i="3"/>
  <c r="M207" i="3" s="1"/>
  <c r="K207" i="3"/>
  <c r="L227" i="3"/>
  <c r="M227" i="3" s="1"/>
  <c r="K227" i="3"/>
  <c r="L228" i="3"/>
  <c r="M228" i="3" s="1"/>
  <c r="K228" i="3"/>
  <c r="L238" i="3"/>
  <c r="M238" i="3" s="1"/>
  <c r="K238" i="3"/>
  <c r="L239" i="3"/>
  <c r="M239" i="3" s="1"/>
  <c r="K239" i="3"/>
  <c r="L259" i="3"/>
  <c r="M259" i="3"/>
  <c r="K259" i="3"/>
  <c r="M260" i="3"/>
  <c r="K260" i="3"/>
  <c r="L276" i="3"/>
  <c r="M276" i="3"/>
  <c r="K276" i="3"/>
  <c r="L343" i="3"/>
  <c r="K343" i="3"/>
  <c r="M343" i="3"/>
  <c r="L364" i="3"/>
  <c r="M364" i="3" s="1"/>
  <c r="K364" i="3"/>
  <c r="L365" i="3"/>
  <c r="K365" i="3"/>
  <c r="M365" i="3"/>
  <c r="L375" i="3"/>
  <c r="K375" i="3"/>
  <c r="M375" i="3"/>
  <c r="K381" i="3"/>
  <c r="L381" i="3"/>
  <c r="L161" i="3"/>
  <c r="M161" i="3"/>
  <c r="L169" i="3"/>
  <c r="M169" i="3" s="1"/>
  <c r="L181" i="3"/>
  <c r="M181" i="3" s="1"/>
  <c r="K181" i="3"/>
  <c r="L188" i="3"/>
  <c r="M188" i="3" s="1"/>
  <c r="L241" i="3"/>
  <c r="K241" i="3"/>
  <c r="M241" i="3"/>
  <c r="K262" i="3"/>
  <c r="L262" i="3"/>
  <c r="L264" i="3"/>
  <c r="M264" i="3" s="1"/>
  <c r="K264" i="3"/>
  <c r="L274" i="3"/>
  <c r="M274" i="3" s="1"/>
  <c r="K274" i="3"/>
  <c r="L314" i="3"/>
  <c r="M314" i="3" s="1"/>
  <c r="K314" i="3"/>
  <c r="L325" i="3"/>
  <c r="M325" i="3" s="1"/>
  <c r="K325" i="3"/>
  <c r="K403" i="3"/>
  <c r="L403" i="3"/>
  <c r="M403" i="3" s="1"/>
  <c r="K415" i="3"/>
  <c r="L415" i="3"/>
  <c r="K416" i="3"/>
  <c r="J416" i="3"/>
  <c r="K437" i="3"/>
  <c r="L437" i="3"/>
  <c r="K473" i="3"/>
  <c r="L473" i="3"/>
  <c r="K475" i="3"/>
  <c r="L475" i="3"/>
  <c r="K503" i="3"/>
  <c r="L503" i="3"/>
  <c r="M503" i="3" s="1"/>
  <c r="K505" i="3"/>
  <c r="L505" i="3"/>
  <c r="K507" i="3"/>
  <c r="L507" i="3"/>
  <c r="M507" i="3" s="1"/>
  <c r="K649" i="3"/>
  <c r="L649" i="3"/>
  <c r="L655" i="3"/>
  <c r="M655" i="3" s="1"/>
  <c r="K655" i="3"/>
  <c r="L663" i="3"/>
  <c r="M663" i="3" s="1"/>
  <c r="K663" i="3"/>
  <c r="J18" i="3"/>
  <c r="J24" i="3"/>
  <c r="J26" i="3"/>
  <c r="J32" i="3"/>
  <c r="J36" i="3"/>
  <c r="J38" i="3"/>
  <c r="J40" i="3"/>
  <c r="J44" i="3"/>
  <c r="J48" i="3"/>
  <c r="J50" i="3"/>
  <c r="J52" i="3"/>
  <c r="J60" i="3"/>
  <c r="J62" i="3"/>
  <c r="J66" i="3"/>
  <c r="J68" i="3"/>
  <c r="J72" i="3"/>
  <c r="J76" i="3"/>
  <c r="J80" i="3"/>
  <c r="J84" i="3"/>
  <c r="J88" i="3"/>
  <c r="J92" i="3"/>
  <c r="J94" i="3"/>
  <c r="J96" i="3"/>
  <c r="J102" i="3"/>
  <c r="J106" i="3"/>
  <c r="J110" i="3"/>
  <c r="J114" i="3"/>
  <c r="J122" i="3"/>
  <c r="J124" i="3"/>
  <c r="J132" i="3"/>
  <c r="J136" i="3"/>
  <c r="J142" i="3"/>
  <c r="J146" i="3"/>
  <c r="J148" i="3"/>
  <c r="J150" i="3"/>
  <c r="J152" i="3"/>
  <c r="J154" i="3"/>
  <c r="L159" i="3"/>
  <c r="M159" i="3"/>
  <c r="J161" i="3"/>
  <c r="J169" i="3"/>
  <c r="L175" i="3"/>
  <c r="M175" i="3"/>
  <c r="J188" i="3"/>
  <c r="L189" i="3"/>
  <c r="K189" i="3"/>
  <c r="J241" i="3"/>
  <c r="L252" i="3"/>
  <c r="M252" i="3" s="1"/>
  <c r="K252" i="3"/>
  <c r="J262" i="3"/>
  <c r="L287" i="3"/>
  <c r="M287" i="3" s="1"/>
  <c r="K287" i="3"/>
  <c r="L291" i="3"/>
  <c r="M291" i="3" s="1"/>
  <c r="K291" i="3"/>
  <c r="L303" i="3"/>
  <c r="K303" i="3"/>
  <c r="M303" i="3"/>
  <c r="J314" i="3"/>
  <c r="L369" i="3"/>
  <c r="M369" i="3"/>
  <c r="K369" i="3"/>
  <c r="K395" i="3"/>
  <c r="L395" i="3"/>
  <c r="J415" i="3"/>
  <c r="J436" i="3"/>
  <c r="K453" i="3"/>
  <c r="L453" i="3"/>
  <c r="J472" i="3"/>
  <c r="J654" i="3"/>
  <c r="J663" i="3"/>
  <c r="K669" i="3"/>
  <c r="L669" i="3"/>
  <c r="M669" i="3"/>
  <c r="M18" i="3"/>
  <c r="M20" i="3"/>
  <c r="M22" i="3"/>
  <c r="M24" i="3"/>
  <c r="M26" i="3"/>
  <c r="M28" i="3"/>
  <c r="M30" i="3"/>
  <c r="M32" i="3"/>
  <c r="M34" i="3"/>
  <c r="M36" i="3"/>
  <c r="M38" i="3"/>
  <c r="M40" i="3"/>
  <c r="M42" i="3"/>
  <c r="M44" i="3"/>
  <c r="M46" i="3"/>
  <c r="M48" i="3"/>
  <c r="M50" i="3"/>
  <c r="M52" i="3"/>
  <c r="M54" i="3"/>
  <c r="M56" i="3"/>
  <c r="M58" i="3"/>
  <c r="M60" i="3"/>
  <c r="M62" i="3"/>
  <c r="M64" i="3"/>
  <c r="M66" i="3"/>
  <c r="M68" i="3"/>
  <c r="M70" i="3"/>
  <c r="J71" i="3"/>
  <c r="M72" i="3"/>
  <c r="J73" i="3"/>
  <c r="M74" i="3"/>
  <c r="J75" i="3"/>
  <c r="M76" i="3"/>
  <c r="J77" i="3"/>
  <c r="M78" i="3"/>
  <c r="J79" i="3"/>
  <c r="M80" i="3"/>
  <c r="J81" i="3"/>
  <c r="M82" i="3"/>
  <c r="J83" i="3"/>
  <c r="M84" i="3"/>
  <c r="J85" i="3"/>
  <c r="M86" i="3"/>
  <c r="J87" i="3"/>
  <c r="M88" i="3"/>
  <c r="J89" i="3"/>
  <c r="M90" i="3"/>
  <c r="J91" i="3"/>
  <c r="M92" i="3"/>
  <c r="J93" i="3"/>
  <c r="M94" i="3"/>
  <c r="J95" i="3"/>
  <c r="M96" i="3"/>
  <c r="J97" i="3"/>
  <c r="M98" i="3"/>
  <c r="J99" i="3"/>
  <c r="M100" i="3"/>
  <c r="J101" i="3"/>
  <c r="M102" i="3"/>
  <c r="J103" i="3"/>
  <c r="M104" i="3"/>
  <c r="J105" i="3"/>
  <c r="M106" i="3"/>
  <c r="J107" i="3"/>
  <c r="M108" i="3"/>
  <c r="J109" i="3"/>
  <c r="M110" i="3"/>
  <c r="J111" i="3"/>
  <c r="M112" i="3"/>
  <c r="J113" i="3"/>
  <c r="M114" i="3"/>
  <c r="J115" i="3"/>
  <c r="M116" i="3"/>
  <c r="J117" i="3"/>
  <c r="M118" i="3"/>
  <c r="J119" i="3"/>
  <c r="M120" i="3"/>
  <c r="J121" i="3"/>
  <c r="M122" i="3"/>
  <c r="J123" i="3"/>
  <c r="M124" i="3"/>
  <c r="J125" i="3"/>
  <c r="M126" i="3"/>
  <c r="J127" i="3"/>
  <c r="M128" i="3"/>
  <c r="J129" i="3"/>
  <c r="M130" i="3"/>
  <c r="J131" i="3"/>
  <c r="M132" i="3"/>
  <c r="J133" i="3"/>
  <c r="M134" i="3"/>
  <c r="J135" i="3"/>
  <c r="M136" i="3"/>
  <c r="J137" i="3"/>
  <c r="M138" i="3"/>
  <c r="J139" i="3"/>
  <c r="M140" i="3"/>
  <c r="J141" i="3"/>
  <c r="M142" i="3"/>
  <c r="J143" i="3"/>
  <c r="M144" i="3"/>
  <c r="J145" i="3"/>
  <c r="M146" i="3"/>
  <c r="J147" i="3"/>
  <c r="M148" i="3"/>
  <c r="J149" i="3"/>
  <c r="M150" i="3"/>
  <c r="J151" i="3"/>
  <c r="M152" i="3"/>
  <c r="J153" i="3"/>
  <c r="M154" i="3"/>
  <c r="J155" i="3"/>
  <c r="M156" i="3"/>
  <c r="J157" i="3"/>
  <c r="K159" i="3"/>
  <c r="K162" i="3"/>
  <c r="L163" i="3"/>
  <c r="M163" i="3"/>
  <c r="M164" i="3"/>
  <c r="J165" i="3"/>
  <c r="K167" i="3"/>
  <c r="K170" i="3"/>
  <c r="L171" i="3"/>
  <c r="M171" i="3"/>
  <c r="M172" i="3"/>
  <c r="J173" i="3"/>
  <c r="K175" i="3"/>
  <c r="K179" i="3"/>
  <c r="L180" i="3"/>
  <c r="M180" i="3"/>
  <c r="L184" i="3"/>
  <c r="M184" i="3"/>
  <c r="J186" i="3"/>
  <c r="M189" i="3"/>
  <c r="L191" i="3"/>
  <c r="M191" i="3"/>
  <c r="L195" i="3"/>
  <c r="M195" i="3"/>
  <c r="K195" i="3"/>
  <c r="J198" i="3"/>
  <c r="L216" i="3"/>
  <c r="M216" i="3" s="1"/>
  <c r="K216" i="3"/>
  <c r="L217" i="3"/>
  <c r="K217" i="3"/>
  <c r="M217" i="3"/>
  <c r="J227" i="3"/>
  <c r="L235" i="3"/>
  <c r="M235" i="3"/>
  <c r="K235" i="3"/>
  <c r="L248" i="3"/>
  <c r="M248" i="3" s="1"/>
  <c r="K248" i="3"/>
  <c r="L249" i="3"/>
  <c r="K249" i="3"/>
  <c r="M249" i="3"/>
  <c r="J259" i="3"/>
  <c r="L328" i="3"/>
  <c r="M328" i="3"/>
  <c r="K328" i="3"/>
  <c r="L333" i="3"/>
  <c r="K333" i="3"/>
  <c r="M333" i="3"/>
  <c r="J343" i="3"/>
  <c r="L354" i="3"/>
  <c r="M354" i="3" s="1"/>
  <c r="K354" i="3"/>
  <c r="L358" i="3"/>
  <c r="M358" i="3" s="1"/>
  <c r="K358" i="3"/>
  <c r="J158" i="3"/>
  <c r="J160" i="3"/>
  <c r="J162" i="3"/>
  <c r="J164" i="3"/>
  <c r="J166" i="3"/>
  <c r="J168" i="3"/>
  <c r="J170" i="3"/>
  <c r="J172" i="3"/>
  <c r="J174" i="3"/>
  <c r="J176" i="3"/>
  <c r="L182" i="3"/>
  <c r="M182" i="3"/>
  <c r="J184" i="3"/>
  <c r="L190" i="3"/>
  <c r="M190" i="3"/>
  <c r="J192" i="3"/>
  <c r="L193" i="3"/>
  <c r="M193" i="3" s="1"/>
  <c r="K193" i="3"/>
  <c r="J203" i="3"/>
  <c r="J206" i="3"/>
  <c r="L211" i="3"/>
  <c r="M211" i="3"/>
  <c r="L214" i="3"/>
  <c r="M214" i="3" s="1"/>
  <c r="K214" i="3"/>
  <c r="J217" i="3"/>
  <c r="M223" i="3"/>
  <c r="J224" i="3"/>
  <c r="L225" i="3"/>
  <c r="M225" i="3" s="1"/>
  <c r="K225" i="3"/>
  <c r="J235" i="3"/>
  <c r="J238" i="3"/>
  <c r="L243" i="3"/>
  <c r="M243" i="3" s="1"/>
  <c r="L246" i="3"/>
  <c r="M246" i="3" s="1"/>
  <c r="K246" i="3"/>
  <c r="J249" i="3"/>
  <c r="M255" i="3"/>
  <c r="J256" i="3"/>
  <c r="L257" i="3"/>
  <c r="M257" i="3" s="1"/>
  <c r="K257" i="3"/>
  <c r="K270" i="3"/>
  <c r="L270" i="3"/>
  <c r="L277" i="3"/>
  <c r="M277" i="3"/>
  <c r="J279" i="3"/>
  <c r="J283" i="3"/>
  <c r="J287" i="3"/>
  <c r="J291" i="3"/>
  <c r="J295" i="3"/>
  <c r="J299" i="3"/>
  <c r="J303" i="3"/>
  <c r="J307" i="3"/>
  <c r="L312" i="3"/>
  <c r="M312" i="3"/>
  <c r="K312" i="3"/>
  <c r="L317" i="3"/>
  <c r="M317" i="3" s="1"/>
  <c r="K317" i="3"/>
  <c r="L330" i="3"/>
  <c r="M330" i="3"/>
  <c r="K330" i="3"/>
  <c r="L331" i="3"/>
  <c r="M331" i="3" s="1"/>
  <c r="K331" i="3"/>
  <c r="L340" i="3"/>
  <c r="M340" i="3" s="1"/>
  <c r="K340" i="3"/>
  <c r="L341" i="3"/>
  <c r="M341" i="3" s="1"/>
  <c r="K341" i="3"/>
  <c r="J364" i="3"/>
  <c r="J375" i="3"/>
  <c r="J393" i="3"/>
  <c r="K409" i="3"/>
  <c r="L409" i="3"/>
  <c r="K411" i="3"/>
  <c r="L411" i="3"/>
  <c r="K429" i="3"/>
  <c r="L429" i="3"/>
  <c r="M429" i="3" s="1"/>
  <c r="K431" i="3"/>
  <c r="L431" i="3"/>
  <c r="K432" i="3"/>
  <c r="J432" i="3"/>
  <c r="J451" i="3"/>
  <c r="K467" i="3"/>
  <c r="L467" i="3"/>
  <c r="K481" i="3"/>
  <c r="L481" i="3"/>
  <c r="K483" i="3"/>
  <c r="L483" i="3"/>
  <c r="M483" i="3" s="1"/>
  <c r="K495" i="3"/>
  <c r="L495" i="3"/>
  <c r="K513" i="3"/>
  <c r="L513" i="3"/>
  <c r="K527" i="3"/>
  <c r="L527" i="3"/>
  <c r="K529" i="3"/>
  <c r="L529" i="3"/>
  <c r="K543" i="3"/>
  <c r="L543" i="3"/>
  <c r="K545" i="3"/>
  <c r="L545" i="3"/>
  <c r="K559" i="3"/>
  <c r="L559" i="3"/>
  <c r="K561" i="3"/>
  <c r="L561" i="3"/>
  <c r="K575" i="3"/>
  <c r="L575" i="3"/>
  <c r="K577" i="3"/>
  <c r="L577" i="3"/>
  <c r="L588" i="3"/>
  <c r="M588" i="3" s="1"/>
  <c r="K588" i="3"/>
  <c r="J595" i="3"/>
  <c r="K621" i="3"/>
  <c r="M621" i="3"/>
  <c r="L621" i="3"/>
  <c r="L628" i="3"/>
  <c r="K628" i="3"/>
  <c r="M647" i="3"/>
  <c r="K647" i="3"/>
  <c r="L647" i="3"/>
  <c r="L683" i="3"/>
  <c r="M683" i="3" s="1"/>
  <c r="K683" i="3"/>
  <c r="L688" i="3"/>
  <c r="M688" i="3" s="1"/>
  <c r="K688" i="3"/>
  <c r="K708" i="3"/>
  <c r="L708" i="3"/>
  <c r="M720" i="3"/>
  <c r="K720" i="3"/>
  <c r="L720" i="3"/>
  <c r="K740" i="3"/>
  <c r="L740" i="3"/>
  <c r="M740" i="3" s="1"/>
  <c r="K813" i="3"/>
  <c r="L813" i="3"/>
  <c r="K814" i="3"/>
  <c r="J814" i="3"/>
  <c r="L814" i="3"/>
  <c r="M814" i="3" s="1"/>
  <c r="K849" i="3"/>
  <c r="J849" i="3"/>
  <c r="L849" i="3"/>
  <c r="M849" i="3" s="1"/>
  <c r="K883" i="3"/>
  <c r="L883" i="3"/>
  <c r="M883" i="3" s="1"/>
  <c r="J941" i="3"/>
  <c r="L941" i="3"/>
  <c r="J949" i="3"/>
  <c r="L219" i="3"/>
  <c r="M219" i="3"/>
  <c r="L222" i="3"/>
  <c r="M222" i="3" s="1"/>
  <c r="K222" i="3"/>
  <c r="L233" i="3"/>
  <c r="M233" i="3" s="1"/>
  <c r="K233" i="3"/>
  <c r="L251" i="3"/>
  <c r="M251" i="3"/>
  <c r="L254" i="3"/>
  <c r="M254" i="3" s="1"/>
  <c r="K254" i="3"/>
  <c r="K266" i="3"/>
  <c r="L266" i="3"/>
  <c r="M266" i="3" s="1"/>
  <c r="M268" i="3"/>
  <c r="L275" i="3"/>
  <c r="M275" i="3"/>
  <c r="L281" i="3"/>
  <c r="M281" i="3" s="1"/>
  <c r="K281" i="3"/>
  <c r="L285" i="3"/>
  <c r="M285" i="3" s="1"/>
  <c r="K285" i="3"/>
  <c r="L289" i="3"/>
  <c r="K289" i="3"/>
  <c r="M289" i="3"/>
  <c r="L293" i="3"/>
  <c r="K293" i="3"/>
  <c r="M293" i="3"/>
  <c r="L297" i="3"/>
  <c r="M297" i="3" s="1"/>
  <c r="K297" i="3"/>
  <c r="L301" i="3"/>
  <c r="M301" i="3" s="1"/>
  <c r="K301" i="3"/>
  <c r="L305" i="3"/>
  <c r="K305" i="3"/>
  <c r="M305" i="3"/>
  <c r="L309" i="3"/>
  <c r="K309" i="3"/>
  <c r="M309" i="3"/>
  <c r="L322" i="3"/>
  <c r="M322" i="3" s="1"/>
  <c r="K322" i="3"/>
  <c r="L323" i="3"/>
  <c r="M323" i="3" s="1"/>
  <c r="K323" i="3"/>
  <c r="L337" i="3"/>
  <c r="M337" i="3"/>
  <c r="K337" i="3"/>
  <c r="L350" i="3"/>
  <c r="M350" i="3" s="1"/>
  <c r="K350" i="3"/>
  <c r="L351" i="3"/>
  <c r="K351" i="3"/>
  <c r="M351" i="3"/>
  <c r="L361" i="3"/>
  <c r="M361" i="3"/>
  <c r="K361" i="3"/>
  <c r="L362" i="3"/>
  <c r="M362" i="3" s="1"/>
  <c r="K362" i="3"/>
  <c r="L372" i="3"/>
  <c r="M372" i="3" s="1"/>
  <c r="K372" i="3"/>
  <c r="L373" i="3"/>
  <c r="M373" i="3" s="1"/>
  <c r="K373" i="3"/>
  <c r="K387" i="3"/>
  <c r="L387" i="3"/>
  <c r="M387" i="3" s="1"/>
  <c r="K389" i="3"/>
  <c r="L389" i="3"/>
  <c r="K445" i="3"/>
  <c r="L445" i="3"/>
  <c r="M445" i="3" s="1"/>
  <c r="K457" i="3"/>
  <c r="L457" i="3"/>
  <c r="K459" i="3"/>
  <c r="L459" i="3"/>
  <c r="M616" i="3"/>
  <c r="K616" i="3"/>
  <c r="L616" i="3"/>
  <c r="K636" i="3"/>
  <c r="L636" i="3"/>
  <c r="M636" i="3" s="1"/>
  <c r="K672" i="3"/>
  <c r="L672" i="3"/>
  <c r="M672" i="3" s="1"/>
  <c r="L795" i="3"/>
  <c r="K795" i="3"/>
  <c r="K797" i="3"/>
  <c r="L797" i="3"/>
  <c r="M797" i="3" s="1"/>
  <c r="K807" i="3"/>
  <c r="L807" i="3"/>
  <c r="M807" i="3" s="1"/>
  <c r="K838" i="3"/>
  <c r="L838" i="3"/>
  <c r="K857" i="3"/>
  <c r="L857" i="3"/>
  <c r="K858" i="3"/>
  <c r="J858" i="3"/>
  <c r="L858" i="3"/>
  <c r="J175" i="3"/>
  <c r="J177" i="3"/>
  <c r="J179" i="3"/>
  <c r="J181" i="3"/>
  <c r="J183" i="3"/>
  <c r="J185" i="3"/>
  <c r="J187" i="3"/>
  <c r="J189" i="3"/>
  <c r="J191" i="3"/>
  <c r="J196" i="3"/>
  <c r="J199" i="3"/>
  <c r="J204" i="3"/>
  <c r="J207" i="3"/>
  <c r="J212" i="3"/>
  <c r="J215" i="3"/>
  <c r="J220" i="3"/>
  <c r="J223" i="3"/>
  <c r="J228" i="3"/>
  <c r="J231" i="3"/>
  <c r="J236" i="3"/>
  <c r="J239" i="3"/>
  <c r="J244" i="3"/>
  <c r="J247" i="3"/>
  <c r="J252" i="3"/>
  <c r="J255" i="3"/>
  <c r="J260" i="3"/>
  <c r="J264" i="3"/>
  <c r="J268" i="3"/>
  <c r="J272" i="3"/>
  <c r="J274" i="3"/>
  <c r="J276" i="3"/>
  <c r="J278" i="3"/>
  <c r="J280" i="3"/>
  <c r="J282" i="3"/>
  <c r="J284" i="3"/>
  <c r="J286" i="3"/>
  <c r="J288" i="3"/>
  <c r="J290" i="3"/>
  <c r="J292" i="3"/>
  <c r="J294" i="3"/>
  <c r="J296" i="3"/>
  <c r="J298" i="3"/>
  <c r="J300" i="3"/>
  <c r="J302" i="3"/>
  <c r="J304" i="3"/>
  <c r="J306" i="3"/>
  <c r="J308" i="3"/>
  <c r="J310" i="3"/>
  <c r="L316" i="3"/>
  <c r="M316" i="3"/>
  <c r="J318" i="3"/>
  <c r="L324" i="3"/>
  <c r="M324" i="3"/>
  <c r="J326" i="3"/>
  <c r="L332" i="3"/>
  <c r="M332" i="3" s="1"/>
  <c r="J334" i="3"/>
  <c r="L335" i="3"/>
  <c r="M335" i="3" s="1"/>
  <c r="K335" i="3"/>
  <c r="J345" i="3"/>
  <c r="J348" i="3"/>
  <c r="L353" i="3"/>
  <c r="M353" i="3"/>
  <c r="L356" i="3"/>
  <c r="M356" i="3" s="1"/>
  <c r="K356" i="3"/>
  <c r="J359" i="3"/>
  <c r="J366" i="3"/>
  <c r="L367" i="3"/>
  <c r="M367" i="3" s="1"/>
  <c r="K367" i="3"/>
  <c r="J377" i="3"/>
  <c r="L378" i="3"/>
  <c r="M378" i="3" s="1"/>
  <c r="K378" i="3"/>
  <c r="J383" i="3"/>
  <c r="J397" i="3"/>
  <c r="K399" i="3"/>
  <c r="L399" i="3"/>
  <c r="J404" i="3"/>
  <c r="J419" i="3"/>
  <c r="J425" i="3"/>
  <c r="K441" i="3"/>
  <c r="L441" i="3"/>
  <c r="J447" i="3"/>
  <c r="J461" i="3"/>
  <c r="K463" i="3"/>
  <c r="L463" i="3"/>
  <c r="J468" i="3"/>
  <c r="K489" i="3"/>
  <c r="L489" i="3"/>
  <c r="J590" i="3"/>
  <c r="J591" i="3"/>
  <c r="J598" i="3"/>
  <c r="J599" i="3"/>
  <c r="K605" i="3"/>
  <c r="L605" i="3"/>
  <c r="M605" i="3" s="1"/>
  <c r="J619" i="3"/>
  <c r="M639" i="3"/>
  <c r="K639" i="3"/>
  <c r="J659" i="3"/>
  <c r="M752" i="3"/>
  <c r="L752" i="3"/>
  <c r="K752" i="3"/>
  <c r="L779" i="3"/>
  <c r="K779" i="3"/>
  <c r="K781" i="3"/>
  <c r="L781" i="3"/>
  <c r="K871" i="3"/>
  <c r="M871" i="3"/>
  <c r="L871" i="3"/>
  <c r="K873" i="3"/>
  <c r="L873" i="3"/>
  <c r="K887" i="3"/>
  <c r="L887" i="3"/>
  <c r="M887" i="3"/>
  <c r="K906" i="3"/>
  <c r="L906" i="3"/>
  <c r="M906" i="3" s="1"/>
  <c r="K914" i="3"/>
  <c r="L914" i="3"/>
  <c r="L310" i="3"/>
  <c r="M310" i="3"/>
  <c r="J312" i="3"/>
  <c r="L318" i="3"/>
  <c r="M318" i="3"/>
  <c r="J320" i="3"/>
  <c r="L326" i="3"/>
  <c r="M326" i="3"/>
  <c r="J328" i="3"/>
  <c r="J337" i="3"/>
  <c r="J340" i="3"/>
  <c r="L345" i="3"/>
  <c r="M345" i="3"/>
  <c r="L348" i="3"/>
  <c r="M348" i="3" s="1"/>
  <c r="K348" i="3"/>
  <c r="J351" i="3"/>
  <c r="J358" i="3"/>
  <c r="L359" i="3"/>
  <c r="M359" i="3" s="1"/>
  <c r="K359" i="3"/>
  <c r="J369" i="3"/>
  <c r="J372" i="3"/>
  <c r="J381" i="3"/>
  <c r="K383" i="3"/>
  <c r="L383" i="3"/>
  <c r="J388" i="3"/>
  <c r="J403" i="3"/>
  <c r="J409" i="3"/>
  <c r="K425" i="3"/>
  <c r="L425" i="3"/>
  <c r="J431" i="3"/>
  <c r="J445" i="3"/>
  <c r="K447" i="3"/>
  <c r="L447" i="3"/>
  <c r="M447" i="3" s="1"/>
  <c r="J452" i="3"/>
  <c r="J467" i="3"/>
  <c r="J473" i="3"/>
  <c r="K497" i="3"/>
  <c r="L497" i="3"/>
  <c r="K519" i="3"/>
  <c r="L519" i="3"/>
  <c r="K521" i="3"/>
  <c r="L521" i="3"/>
  <c r="K535" i="3"/>
  <c r="L535" i="3"/>
  <c r="K537" i="3"/>
  <c r="L537" i="3"/>
  <c r="K551" i="3"/>
  <c r="L551" i="3"/>
  <c r="K553" i="3"/>
  <c r="L553" i="3"/>
  <c r="K567" i="3"/>
  <c r="L567" i="3"/>
  <c r="K569" i="3"/>
  <c r="L569" i="3"/>
  <c r="K583" i="3"/>
  <c r="L583" i="3"/>
  <c r="K585" i="3"/>
  <c r="L585" i="3"/>
  <c r="L591" i="3"/>
  <c r="M591" i="3" s="1"/>
  <c r="K591" i="3"/>
  <c r="M599" i="3"/>
  <c r="L599" i="3"/>
  <c r="K599" i="3"/>
  <c r="M608" i="3"/>
  <c r="K608" i="3"/>
  <c r="L619" i="3"/>
  <c r="M619" i="3" s="1"/>
  <c r="K619" i="3"/>
  <c r="M624" i="3"/>
  <c r="L624" i="3"/>
  <c r="K624" i="3"/>
  <c r="L632" i="3"/>
  <c r="M632" i="3" s="1"/>
  <c r="K632" i="3"/>
  <c r="M643" i="3"/>
  <c r="K643" i="3"/>
  <c r="L652" i="3"/>
  <c r="M652" i="3" s="1"/>
  <c r="K652" i="3"/>
  <c r="L659" i="3"/>
  <c r="M659" i="3" s="1"/>
  <c r="K659" i="3"/>
  <c r="K665" i="3"/>
  <c r="L665" i="3"/>
  <c r="M667" i="3"/>
  <c r="K667" i="3"/>
  <c r="M680" i="3"/>
  <c r="K680" i="3"/>
  <c r="K685" i="3"/>
  <c r="M685" i="3"/>
  <c r="L685" i="3"/>
  <c r="K692" i="3"/>
  <c r="L692" i="3"/>
  <c r="M692" i="3" s="1"/>
  <c r="M704" i="3"/>
  <c r="K704" i="3"/>
  <c r="L704" i="3"/>
  <c r="K724" i="3"/>
  <c r="L724" i="3"/>
  <c r="M724" i="3" s="1"/>
  <c r="K736" i="3"/>
  <c r="L736" i="3"/>
  <c r="M736" i="3" s="1"/>
  <c r="L759" i="3"/>
  <c r="K759" i="3"/>
  <c r="K769" i="3"/>
  <c r="L769" i="3"/>
  <c r="M769" i="3" s="1"/>
  <c r="J794" i="3"/>
  <c r="K833" i="3"/>
  <c r="L833" i="3"/>
  <c r="J838" i="3"/>
  <c r="K918" i="3"/>
  <c r="L918" i="3"/>
  <c r="J930" i="3"/>
  <c r="M587" i="3"/>
  <c r="M592" i="3"/>
  <c r="M600" i="3"/>
  <c r="J603" i="3"/>
  <c r="M623" i="3"/>
  <c r="M627" i="3"/>
  <c r="M631" i="3"/>
  <c r="J638" i="3"/>
  <c r="J639" i="3"/>
  <c r="J643" i="3"/>
  <c r="J646" i="3"/>
  <c r="J647" i="3"/>
  <c r="M651" i="3"/>
  <c r="M656" i="3"/>
  <c r="M664" i="3"/>
  <c r="J667" i="3"/>
  <c r="M687" i="3"/>
  <c r="M691" i="3"/>
  <c r="L763" i="3"/>
  <c r="K763" i="3"/>
  <c r="J778" i="3"/>
  <c r="L791" i="3"/>
  <c r="K791" i="3"/>
  <c r="K801" i="3"/>
  <c r="L801" i="3"/>
  <c r="M801" i="3" s="1"/>
  <c r="K818" i="3"/>
  <c r="J818" i="3"/>
  <c r="L818" i="3"/>
  <c r="J831" i="3"/>
  <c r="J833" i="3"/>
  <c r="K841" i="3"/>
  <c r="L841" i="3"/>
  <c r="K842" i="3"/>
  <c r="L842" i="3"/>
  <c r="M842" i="3" s="1"/>
  <c r="K869" i="3"/>
  <c r="L869" i="3"/>
  <c r="K877" i="3"/>
  <c r="L877" i="3"/>
  <c r="M877" i="3" s="1"/>
  <c r="K878" i="3"/>
  <c r="J878" i="3"/>
  <c r="L878" i="3"/>
  <c r="M878" i="3" s="1"/>
  <c r="K893" i="3"/>
  <c r="L893" i="3"/>
  <c r="J906" i="3"/>
  <c r="J914" i="3"/>
  <c r="K921" i="3"/>
  <c r="L921" i="3"/>
  <c r="L984" i="3"/>
  <c r="J984" i="3"/>
  <c r="J992" i="3"/>
  <c r="J309" i="3"/>
  <c r="J311" i="3"/>
  <c r="J313" i="3"/>
  <c r="J315" i="3"/>
  <c r="J317" i="3"/>
  <c r="J319" i="3"/>
  <c r="J321" i="3"/>
  <c r="J323" i="3"/>
  <c r="J325" i="3"/>
  <c r="J327" i="3"/>
  <c r="J329" i="3"/>
  <c r="J331" i="3"/>
  <c r="J333" i="3"/>
  <c r="J338" i="3"/>
  <c r="J341" i="3"/>
  <c r="J346" i="3"/>
  <c r="J349" i="3"/>
  <c r="J354" i="3"/>
  <c r="J357" i="3"/>
  <c r="J362" i="3"/>
  <c r="J365" i="3"/>
  <c r="J370" i="3"/>
  <c r="J373" i="3"/>
  <c r="J379" i="3"/>
  <c r="J389" i="3"/>
  <c r="J395" i="3"/>
  <c r="J405" i="3"/>
  <c r="J411" i="3"/>
  <c r="J421" i="3"/>
  <c r="J427" i="3"/>
  <c r="J437" i="3"/>
  <c r="J443" i="3"/>
  <c r="J453" i="3"/>
  <c r="J459" i="3"/>
  <c r="J469" i="3"/>
  <c r="J587" i="3"/>
  <c r="M607" i="3"/>
  <c r="M611" i="3"/>
  <c r="M615" i="3"/>
  <c r="J622" i="3"/>
  <c r="J623" i="3"/>
  <c r="J627" i="3"/>
  <c r="J630" i="3"/>
  <c r="J631" i="3"/>
  <c r="M635" i="3"/>
  <c r="M640" i="3"/>
  <c r="M648" i="3"/>
  <c r="J651" i="3"/>
  <c r="M671" i="3"/>
  <c r="M675" i="3"/>
  <c r="M679" i="3"/>
  <c r="J686" i="3"/>
  <c r="J687" i="3"/>
  <c r="J691" i="3"/>
  <c r="M696" i="3"/>
  <c r="K696" i="3"/>
  <c r="M712" i="3"/>
  <c r="K712" i="3"/>
  <c r="M728" i="3"/>
  <c r="K728" i="3"/>
  <c r="M744" i="3"/>
  <c r="K744" i="3"/>
  <c r="J762" i="3"/>
  <c r="L775" i="3"/>
  <c r="K775" i="3"/>
  <c r="K785" i="3"/>
  <c r="L785" i="3"/>
  <c r="M785" i="3" s="1"/>
  <c r="K826" i="3"/>
  <c r="L826" i="3"/>
  <c r="K829" i="3"/>
  <c r="L829" i="3"/>
  <c r="M829" i="3" s="1"/>
  <c r="J840" i="3"/>
  <c r="J841" i="3"/>
  <c r="K862" i="3"/>
  <c r="L862" i="3"/>
  <c r="M862" i="3" s="1"/>
  <c r="J869" i="3"/>
  <c r="J876" i="3"/>
  <c r="J877" i="3"/>
  <c r="K902" i="3"/>
  <c r="L902" i="3"/>
  <c r="K903" i="3"/>
  <c r="L903" i="3"/>
  <c r="M903" i="3" s="1"/>
  <c r="J920" i="3"/>
  <c r="J921" i="3"/>
  <c r="J955" i="3"/>
  <c r="L1000" i="3"/>
  <c r="J1000" i="3"/>
  <c r="M695" i="3"/>
  <c r="M699" i="3"/>
  <c r="M703" i="3"/>
  <c r="M707" i="3"/>
  <c r="M711" i="3"/>
  <c r="M715" i="3"/>
  <c r="M719" i="3"/>
  <c r="M723" i="3"/>
  <c r="M727" i="3"/>
  <c r="M731" i="3"/>
  <c r="M735" i="3"/>
  <c r="M739" i="3"/>
  <c r="M743" i="3"/>
  <c r="M747" i="3"/>
  <c r="L751" i="3"/>
  <c r="M751" i="3" s="1"/>
  <c r="J754" i="3"/>
  <c r="J770" i="3"/>
  <c r="J786" i="3"/>
  <c r="J802" i="3"/>
  <c r="K817" i="3"/>
  <c r="L817" i="3"/>
  <c r="J819" i="3"/>
  <c r="K835" i="3"/>
  <c r="L835" i="3"/>
  <c r="M835" i="3" s="1"/>
  <c r="K846" i="3"/>
  <c r="L846" i="3"/>
  <c r="J854" i="3"/>
  <c r="J879" i="3"/>
  <c r="J885" i="3"/>
  <c r="K890" i="3"/>
  <c r="L890" i="3"/>
  <c r="M890" i="3" s="1"/>
  <c r="J899" i="3"/>
  <c r="J931" i="3"/>
  <c r="J958" i="3"/>
  <c r="J972" i="3"/>
  <c r="J994" i="3"/>
  <c r="J758" i="3"/>
  <c r="J774" i="3"/>
  <c r="J790" i="3"/>
  <c r="J806" i="3"/>
  <c r="J812" i="3"/>
  <c r="J813" i="3"/>
  <c r="K823" i="3"/>
  <c r="L823" i="3"/>
  <c r="M823" i="3" s="1"/>
  <c r="J842" i="3"/>
  <c r="K850" i="3"/>
  <c r="L850" i="3"/>
  <c r="J856" i="3"/>
  <c r="J857" i="3"/>
  <c r="K881" i="3"/>
  <c r="L881" i="3"/>
  <c r="M881" i="3" s="1"/>
  <c r="J883" i="3"/>
  <c r="K899" i="3"/>
  <c r="L899" i="3"/>
  <c r="M899" i="3" s="1"/>
  <c r="K910" i="3"/>
  <c r="L910" i="3"/>
  <c r="M910" i="3" s="1"/>
  <c r="J918" i="3"/>
  <c r="J978" i="3"/>
  <c r="J756" i="3"/>
  <c r="J760" i="3"/>
  <c r="J764" i="3"/>
  <c r="J768" i="3"/>
  <c r="J772" i="3"/>
  <c r="J776" i="3"/>
  <c r="J780" i="3"/>
  <c r="J784" i="3"/>
  <c r="J788" i="3"/>
  <c r="J792" i="3"/>
  <c r="J796" i="3"/>
  <c r="J800" i="3"/>
  <c r="J804" i="3"/>
  <c r="J808" i="3"/>
  <c r="J809" i="3"/>
  <c r="J828" i="3"/>
  <c r="J829" i="3"/>
  <c r="J847" i="3"/>
  <c r="J851" i="3"/>
  <c r="J872" i="3"/>
  <c r="J873" i="3"/>
  <c r="J892" i="3"/>
  <c r="J893" i="3"/>
  <c r="J911" i="3"/>
  <c r="J915" i="3"/>
  <c r="Q32" i="1"/>
  <c r="Q33" i="1" s="1"/>
  <c r="Q272" i="1"/>
  <c r="Q273" i="1" s="1"/>
  <c r="Q152" i="1"/>
  <c r="Q153" i="1" s="1"/>
  <c r="Q3" i="1"/>
  <c r="R3" i="1" s="1"/>
  <c r="AB3" i="1" s="1"/>
  <c r="Z2" i="1"/>
  <c r="AB2" i="1"/>
  <c r="S2" i="1"/>
  <c r="Q242" i="1"/>
  <c r="Q182" i="1"/>
  <c r="Q302" i="1"/>
  <c r="Q122" i="1"/>
  <c r="Q62" i="1"/>
  <c r="Q212" i="1"/>
  <c r="Q92" i="1"/>
  <c r="Q332" i="1"/>
  <c r="L267" i="3"/>
  <c r="M267" i="3" s="1"/>
  <c r="K267" i="3"/>
  <c r="L271" i="3"/>
  <c r="M271" i="3" s="1"/>
  <c r="K271" i="3"/>
  <c r="L263" i="3"/>
  <c r="M263" i="3" s="1"/>
  <c r="K263" i="3"/>
  <c r="L261" i="3"/>
  <c r="M261" i="3" s="1"/>
  <c r="M262" i="3"/>
  <c r="J263" i="3"/>
  <c r="L265" i="3"/>
  <c r="M265" i="3" s="1"/>
  <c r="J267" i="3"/>
  <c r="L269" i="3"/>
  <c r="M269" i="3" s="1"/>
  <c r="M270" i="3"/>
  <c r="J271" i="3"/>
  <c r="K382" i="3"/>
  <c r="L382" i="3"/>
  <c r="M382" i="3" s="1"/>
  <c r="J382" i="3"/>
  <c r="K386" i="3"/>
  <c r="L386" i="3"/>
  <c r="J386" i="3"/>
  <c r="K390" i="3"/>
  <c r="L390" i="3"/>
  <c r="M390" i="3" s="1"/>
  <c r="J390" i="3"/>
  <c r="K394" i="3"/>
  <c r="L394" i="3"/>
  <c r="J394" i="3"/>
  <c r="K398" i="3"/>
  <c r="L398" i="3"/>
  <c r="M398" i="3" s="1"/>
  <c r="J398" i="3"/>
  <c r="K402" i="3"/>
  <c r="L402" i="3"/>
  <c r="J402" i="3"/>
  <c r="K406" i="3"/>
  <c r="L406" i="3"/>
  <c r="M406" i="3" s="1"/>
  <c r="J406" i="3"/>
  <c r="K410" i="3"/>
  <c r="L410" i="3"/>
  <c r="M410" i="3" s="1"/>
  <c r="J410" i="3"/>
  <c r="K414" i="3"/>
  <c r="L414" i="3"/>
  <c r="M414" i="3" s="1"/>
  <c r="J414" i="3"/>
  <c r="K418" i="3"/>
  <c r="L418" i="3"/>
  <c r="M418" i="3" s="1"/>
  <c r="J418" i="3"/>
  <c r="K422" i="3"/>
  <c r="L422" i="3"/>
  <c r="M422" i="3" s="1"/>
  <c r="J422" i="3"/>
  <c r="K426" i="3"/>
  <c r="L426" i="3"/>
  <c r="M426" i="3" s="1"/>
  <c r="J426" i="3"/>
  <c r="K430" i="3"/>
  <c r="L430" i="3"/>
  <c r="M430" i="3" s="1"/>
  <c r="J430" i="3"/>
  <c r="K434" i="3"/>
  <c r="L434" i="3"/>
  <c r="M434" i="3" s="1"/>
  <c r="J434" i="3"/>
  <c r="K438" i="3"/>
  <c r="L438" i="3"/>
  <c r="M438" i="3" s="1"/>
  <c r="J438" i="3"/>
  <c r="J261" i="3"/>
  <c r="J265" i="3"/>
  <c r="J269" i="3"/>
  <c r="M386" i="3"/>
  <c r="M394" i="3"/>
  <c r="M402" i="3"/>
  <c r="M381" i="3"/>
  <c r="L384" i="3"/>
  <c r="M385" i="3"/>
  <c r="L388" i="3"/>
  <c r="M389" i="3"/>
  <c r="L392" i="3"/>
  <c r="M392" i="3" s="1"/>
  <c r="M393" i="3"/>
  <c r="L396" i="3"/>
  <c r="M397" i="3"/>
  <c r="L400" i="3"/>
  <c r="M401" i="3"/>
  <c r="L404" i="3"/>
  <c r="M405" i="3"/>
  <c r="L408" i="3"/>
  <c r="M408" i="3" s="1"/>
  <c r="M409" i="3"/>
  <c r="L412" i="3"/>
  <c r="M413" i="3"/>
  <c r="L416" i="3"/>
  <c r="M417" i="3"/>
  <c r="L420" i="3"/>
  <c r="M421" i="3"/>
  <c r="L424" i="3"/>
  <c r="M424" i="3" s="1"/>
  <c r="M425" i="3"/>
  <c r="L428" i="3"/>
  <c r="L432" i="3"/>
  <c r="M433" i="3"/>
  <c r="L436" i="3"/>
  <c r="M437" i="3"/>
  <c r="L440" i="3"/>
  <c r="M440" i="3" s="1"/>
  <c r="M441" i="3"/>
  <c r="L444" i="3"/>
  <c r="L448" i="3"/>
  <c r="M448" i="3" s="1"/>
  <c r="M449" i="3"/>
  <c r="L452" i="3"/>
  <c r="M453" i="3"/>
  <c r="L456" i="3"/>
  <c r="M456" i="3" s="1"/>
  <c r="M457" i="3"/>
  <c r="L460" i="3"/>
  <c r="M461" i="3"/>
  <c r="L464" i="3"/>
  <c r="M464" i="3" s="1"/>
  <c r="M465" i="3"/>
  <c r="L468" i="3"/>
  <c r="M469" i="3"/>
  <c r="L472" i="3"/>
  <c r="M472" i="3" s="1"/>
  <c r="M473" i="3"/>
  <c r="J474" i="3"/>
  <c r="M475" i="3"/>
  <c r="J476" i="3"/>
  <c r="M477" i="3"/>
  <c r="J478" i="3"/>
  <c r="M479" i="3"/>
  <c r="J480" i="3"/>
  <c r="M481" i="3"/>
  <c r="J482" i="3"/>
  <c r="J484" i="3"/>
  <c r="M485" i="3"/>
  <c r="J486" i="3"/>
  <c r="M487" i="3"/>
  <c r="J488" i="3"/>
  <c r="M489" i="3"/>
  <c r="J490" i="3"/>
  <c r="M491" i="3"/>
  <c r="J492" i="3"/>
  <c r="M493" i="3"/>
  <c r="J494" i="3"/>
  <c r="M495" i="3"/>
  <c r="J496" i="3"/>
  <c r="M497" i="3"/>
  <c r="J498" i="3"/>
  <c r="M499" i="3"/>
  <c r="J500" i="3"/>
  <c r="M501" i="3"/>
  <c r="J502" i="3"/>
  <c r="J504" i="3"/>
  <c r="M505" i="3"/>
  <c r="J506" i="3"/>
  <c r="J508" i="3"/>
  <c r="M509" i="3"/>
  <c r="J510" i="3"/>
  <c r="M511" i="3"/>
  <c r="J512" i="3"/>
  <c r="M513" i="3"/>
  <c r="J514" i="3"/>
  <c r="M515" i="3"/>
  <c r="J516" i="3"/>
  <c r="M517" i="3"/>
  <c r="J518" i="3"/>
  <c r="M519" i="3"/>
  <c r="J520" i="3"/>
  <c r="M521" i="3"/>
  <c r="J522" i="3"/>
  <c r="M523" i="3"/>
  <c r="J524" i="3"/>
  <c r="M525" i="3"/>
  <c r="J526" i="3"/>
  <c r="M527" i="3"/>
  <c r="J528" i="3"/>
  <c r="M529" i="3"/>
  <c r="J530" i="3"/>
  <c r="M531" i="3"/>
  <c r="J532" i="3"/>
  <c r="M533" i="3"/>
  <c r="J534" i="3"/>
  <c r="M535" i="3"/>
  <c r="J536" i="3"/>
  <c r="M537" i="3"/>
  <c r="J538" i="3"/>
  <c r="M539" i="3"/>
  <c r="J540" i="3"/>
  <c r="M541" i="3"/>
  <c r="J542" i="3"/>
  <c r="M543" i="3"/>
  <c r="J544" i="3"/>
  <c r="M545" i="3"/>
  <c r="J546" i="3"/>
  <c r="M547" i="3"/>
  <c r="J548" i="3"/>
  <c r="M549" i="3"/>
  <c r="J550" i="3"/>
  <c r="M551" i="3"/>
  <c r="J552" i="3"/>
  <c r="M553" i="3"/>
  <c r="J554" i="3"/>
  <c r="M555" i="3"/>
  <c r="J556" i="3"/>
  <c r="M557" i="3"/>
  <c r="J558" i="3"/>
  <c r="M559" i="3"/>
  <c r="J560" i="3"/>
  <c r="M561" i="3"/>
  <c r="J562" i="3"/>
  <c r="M563" i="3"/>
  <c r="J564" i="3"/>
  <c r="M565" i="3"/>
  <c r="J566" i="3"/>
  <c r="M567" i="3"/>
  <c r="J568" i="3"/>
  <c r="M569" i="3"/>
  <c r="J570" i="3"/>
  <c r="M571" i="3"/>
  <c r="J572" i="3"/>
  <c r="M573" i="3"/>
  <c r="J574" i="3"/>
  <c r="M575" i="3"/>
  <c r="J576" i="3"/>
  <c r="M577" i="3"/>
  <c r="J578" i="3"/>
  <c r="M579" i="3"/>
  <c r="J580" i="3"/>
  <c r="M581" i="3"/>
  <c r="J582" i="3"/>
  <c r="M583" i="3"/>
  <c r="J584" i="3"/>
  <c r="M585" i="3"/>
  <c r="J586" i="3"/>
  <c r="M596" i="3"/>
  <c r="L597" i="3"/>
  <c r="M597" i="3" s="1"/>
  <c r="L598" i="3"/>
  <c r="M598" i="3" s="1"/>
  <c r="K598" i="3"/>
  <c r="M601" i="3"/>
  <c r="J602" i="3"/>
  <c r="M612" i="3"/>
  <c r="L613" i="3"/>
  <c r="M613" i="3" s="1"/>
  <c r="L614" i="3"/>
  <c r="M614" i="3" s="1"/>
  <c r="K614" i="3"/>
  <c r="M617" i="3"/>
  <c r="J618" i="3"/>
  <c r="M628" i="3"/>
  <c r="L629" i="3"/>
  <c r="M629" i="3" s="1"/>
  <c r="L630" i="3"/>
  <c r="M630" i="3" s="1"/>
  <c r="K630" i="3"/>
  <c r="M633" i="3"/>
  <c r="J634" i="3"/>
  <c r="M644" i="3"/>
  <c r="L645" i="3"/>
  <c r="M645" i="3" s="1"/>
  <c r="L646" i="3"/>
  <c r="M646" i="3" s="1"/>
  <c r="K646" i="3"/>
  <c r="M649" i="3"/>
  <c r="J650" i="3"/>
  <c r="M660" i="3"/>
  <c r="L661" i="3"/>
  <c r="M661" i="3" s="1"/>
  <c r="L662" i="3"/>
  <c r="M662" i="3" s="1"/>
  <c r="K662" i="3"/>
  <c r="M665" i="3"/>
  <c r="J666" i="3"/>
  <c r="M676" i="3"/>
  <c r="L677" i="3"/>
  <c r="M677" i="3" s="1"/>
  <c r="L678" i="3"/>
  <c r="M678" i="3" s="1"/>
  <c r="K678" i="3"/>
  <c r="M681" i="3"/>
  <c r="J682" i="3"/>
  <c r="L693" i="3"/>
  <c r="M693" i="3" s="1"/>
  <c r="L694" i="3"/>
  <c r="M694" i="3" s="1"/>
  <c r="K694" i="3"/>
  <c r="M700" i="3"/>
  <c r="L709" i="3"/>
  <c r="M709" i="3" s="1"/>
  <c r="K709" i="3"/>
  <c r="M716" i="3"/>
  <c r="L725" i="3"/>
  <c r="M725" i="3" s="1"/>
  <c r="K725" i="3"/>
  <c r="M732" i="3"/>
  <c r="L741" i="3"/>
  <c r="M741" i="3" s="1"/>
  <c r="K741" i="3"/>
  <c r="M748" i="3"/>
  <c r="M384" i="3"/>
  <c r="M388" i="3"/>
  <c r="M396" i="3"/>
  <c r="M400" i="3"/>
  <c r="M404" i="3"/>
  <c r="M412" i="3"/>
  <c r="M416" i="3"/>
  <c r="M420" i="3"/>
  <c r="M428" i="3"/>
  <c r="M432" i="3"/>
  <c r="M436" i="3"/>
  <c r="J442" i="3"/>
  <c r="M444" i="3"/>
  <c r="J446" i="3"/>
  <c r="J450" i="3"/>
  <c r="M452" i="3"/>
  <c r="J454" i="3"/>
  <c r="J458" i="3"/>
  <c r="M460" i="3"/>
  <c r="J462" i="3"/>
  <c r="J466" i="3"/>
  <c r="M468" i="3"/>
  <c r="J470" i="3"/>
  <c r="L474" i="3"/>
  <c r="L476" i="3"/>
  <c r="M476" i="3" s="1"/>
  <c r="L478" i="3"/>
  <c r="L480" i="3"/>
  <c r="M480" i="3" s="1"/>
  <c r="L482" i="3"/>
  <c r="L484" i="3"/>
  <c r="M484" i="3" s="1"/>
  <c r="L486" i="3"/>
  <c r="L488" i="3"/>
  <c r="M488" i="3" s="1"/>
  <c r="L490" i="3"/>
  <c r="L492" i="3"/>
  <c r="M492" i="3" s="1"/>
  <c r="L494" i="3"/>
  <c r="L496" i="3"/>
  <c r="M496" i="3" s="1"/>
  <c r="L498" i="3"/>
  <c r="L500" i="3"/>
  <c r="M500" i="3" s="1"/>
  <c r="L502" i="3"/>
  <c r="L504" i="3"/>
  <c r="M504" i="3" s="1"/>
  <c r="L506" i="3"/>
  <c r="L508" i="3"/>
  <c r="M508" i="3" s="1"/>
  <c r="L510" i="3"/>
  <c r="L512" i="3"/>
  <c r="M512" i="3" s="1"/>
  <c r="L514" i="3"/>
  <c r="L516" i="3"/>
  <c r="M516" i="3" s="1"/>
  <c r="L518" i="3"/>
  <c r="L520" i="3"/>
  <c r="M520" i="3" s="1"/>
  <c r="L522" i="3"/>
  <c r="L524" i="3"/>
  <c r="M524" i="3" s="1"/>
  <c r="L526" i="3"/>
  <c r="L528" i="3"/>
  <c r="M528" i="3" s="1"/>
  <c r="L530" i="3"/>
  <c r="L532" i="3"/>
  <c r="M532" i="3" s="1"/>
  <c r="L534" i="3"/>
  <c r="L536" i="3"/>
  <c r="M536" i="3" s="1"/>
  <c r="L538" i="3"/>
  <c r="L540" i="3"/>
  <c r="M540" i="3" s="1"/>
  <c r="L542" i="3"/>
  <c r="L544" i="3"/>
  <c r="L546" i="3"/>
  <c r="L548" i="3"/>
  <c r="M548" i="3" s="1"/>
  <c r="L550" i="3"/>
  <c r="L552" i="3"/>
  <c r="L554" i="3"/>
  <c r="L556" i="3"/>
  <c r="M556" i="3" s="1"/>
  <c r="L558" i="3"/>
  <c r="L560" i="3"/>
  <c r="L562" i="3"/>
  <c r="L564" i="3"/>
  <c r="M564" i="3" s="1"/>
  <c r="L566" i="3"/>
  <c r="L568" i="3"/>
  <c r="L570" i="3"/>
  <c r="L572" i="3"/>
  <c r="M572" i="3" s="1"/>
  <c r="L574" i="3"/>
  <c r="L576" i="3"/>
  <c r="L578" i="3"/>
  <c r="L580" i="3"/>
  <c r="M580" i="3" s="1"/>
  <c r="L582" i="3"/>
  <c r="L584" i="3"/>
  <c r="L593" i="3"/>
  <c r="M593" i="3" s="1"/>
  <c r="L594" i="3"/>
  <c r="M594" i="3" s="1"/>
  <c r="K594" i="3"/>
  <c r="L609" i="3"/>
  <c r="L610" i="3"/>
  <c r="M610" i="3" s="1"/>
  <c r="K610" i="3"/>
  <c r="L625" i="3"/>
  <c r="L626" i="3"/>
  <c r="M626" i="3" s="1"/>
  <c r="K626" i="3"/>
  <c r="L641" i="3"/>
  <c r="M641" i="3" s="1"/>
  <c r="L642" i="3"/>
  <c r="M642" i="3" s="1"/>
  <c r="K642" i="3"/>
  <c r="L657" i="3"/>
  <c r="M657" i="3" s="1"/>
  <c r="L658" i="3"/>
  <c r="M658" i="3" s="1"/>
  <c r="K658" i="3"/>
  <c r="L673" i="3"/>
  <c r="L674" i="3"/>
  <c r="M674" i="3" s="1"/>
  <c r="K674" i="3"/>
  <c r="L689" i="3"/>
  <c r="L690" i="3"/>
  <c r="M690" i="3" s="1"/>
  <c r="K690" i="3"/>
  <c r="L697" i="3"/>
  <c r="M697" i="3" s="1"/>
  <c r="K697" i="3"/>
  <c r="L713" i="3"/>
  <c r="M713" i="3" s="1"/>
  <c r="K713" i="3"/>
  <c r="L729" i="3"/>
  <c r="M729" i="3" s="1"/>
  <c r="K729" i="3"/>
  <c r="L745" i="3"/>
  <c r="M745" i="3" s="1"/>
  <c r="K745" i="3"/>
  <c r="M383" i="3"/>
  <c r="M391" i="3"/>
  <c r="M395" i="3"/>
  <c r="M399" i="3"/>
  <c r="M407" i="3"/>
  <c r="M411" i="3"/>
  <c r="M415" i="3"/>
  <c r="M419" i="3"/>
  <c r="M423" i="3"/>
  <c r="M427" i="3"/>
  <c r="M431" i="3"/>
  <c r="M435" i="3"/>
  <c r="M439" i="3"/>
  <c r="L442" i="3"/>
  <c r="M442" i="3" s="1"/>
  <c r="M443" i="3"/>
  <c r="L446" i="3"/>
  <c r="L450" i="3"/>
  <c r="M451" i="3"/>
  <c r="L454" i="3"/>
  <c r="M455" i="3"/>
  <c r="L458" i="3"/>
  <c r="M458" i="3" s="1"/>
  <c r="M459" i="3"/>
  <c r="L462" i="3"/>
  <c r="M463" i="3"/>
  <c r="L466" i="3"/>
  <c r="M467" i="3"/>
  <c r="L470" i="3"/>
  <c r="M471" i="3"/>
  <c r="M474" i="3"/>
  <c r="J475" i="3"/>
  <c r="J477" i="3"/>
  <c r="M478" i="3"/>
  <c r="J479" i="3"/>
  <c r="J481" i="3"/>
  <c r="M482" i="3"/>
  <c r="J483" i="3"/>
  <c r="J485" i="3"/>
  <c r="M486" i="3"/>
  <c r="J487" i="3"/>
  <c r="J489" i="3"/>
  <c r="M490" i="3"/>
  <c r="J491" i="3"/>
  <c r="J493" i="3"/>
  <c r="M494" i="3"/>
  <c r="J495" i="3"/>
  <c r="J497" i="3"/>
  <c r="M498" i="3"/>
  <c r="J499" i="3"/>
  <c r="J501" i="3"/>
  <c r="M502" i="3"/>
  <c r="J503" i="3"/>
  <c r="J505" i="3"/>
  <c r="M506" i="3"/>
  <c r="J507" i="3"/>
  <c r="J509" i="3"/>
  <c r="M510" i="3"/>
  <c r="J511" i="3"/>
  <c r="J513" i="3"/>
  <c r="M514" i="3"/>
  <c r="J515" i="3"/>
  <c r="J517" i="3"/>
  <c r="M518" i="3"/>
  <c r="J519" i="3"/>
  <c r="J521" i="3"/>
  <c r="M522" i="3"/>
  <c r="J523" i="3"/>
  <c r="J525" i="3"/>
  <c r="M526" i="3"/>
  <c r="J527" i="3"/>
  <c r="J529" i="3"/>
  <c r="M530" i="3"/>
  <c r="J531" i="3"/>
  <c r="J533" i="3"/>
  <c r="M534" i="3"/>
  <c r="J535" i="3"/>
  <c r="J537" i="3"/>
  <c r="M538" i="3"/>
  <c r="J539" i="3"/>
  <c r="J541" i="3"/>
  <c r="M542" i="3"/>
  <c r="J543" i="3"/>
  <c r="M544" i="3"/>
  <c r="J545" i="3"/>
  <c r="M546" i="3"/>
  <c r="J547" i="3"/>
  <c r="J549" i="3"/>
  <c r="M550" i="3"/>
  <c r="J551" i="3"/>
  <c r="M552" i="3"/>
  <c r="J553" i="3"/>
  <c r="M554" i="3"/>
  <c r="J555" i="3"/>
  <c r="J557" i="3"/>
  <c r="M558" i="3"/>
  <c r="J559" i="3"/>
  <c r="M560" i="3"/>
  <c r="J561" i="3"/>
  <c r="M562" i="3"/>
  <c r="J563" i="3"/>
  <c r="J565" i="3"/>
  <c r="M566" i="3"/>
  <c r="J567" i="3"/>
  <c r="M568" i="3"/>
  <c r="J569" i="3"/>
  <c r="M570" i="3"/>
  <c r="J571" i="3"/>
  <c r="J573" i="3"/>
  <c r="M574" i="3"/>
  <c r="J575" i="3"/>
  <c r="M576" i="3"/>
  <c r="J577" i="3"/>
  <c r="M578" i="3"/>
  <c r="J579" i="3"/>
  <c r="J581" i="3"/>
  <c r="M582" i="3"/>
  <c r="J583" i="3"/>
  <c r="M584" i="3"/>
  <c r="J585" i="3"/>
  <c r="L590" i="3"/>
  <c r="M590" i="3" s="1"/>
  <c r="K590" i="3"/>
  <c r="J594" i="3"/>
  <c r="M604" i="3"/>
  <c r="L606" i="3"/>
  <c r="M606" i="3" s="1"/>
  <c r="K606" i="3"/>
  <c r="M609" i="3"/>
  <c r="J610" i="3"/>
  <c r="M620" i="3"/>
  <c r="L622" i="3"/>
  <c r="M622" i="3" s="1"/>
  <c r="K622" i="3"/>
  <c r="M625" i="3"/>
  <c r="J626" i="3"/>
  <c r="L638" i="3"/>
  <c r="M638" i="3" s="1"/>
  <c r="K638" i="3"/>
  <c r="J642" i="3"/>
  <c r="L654" i="3"/>
  <c r="M654" i="3" s="1"/>
  <c r="K654" i="3"/>
  <c r="J658" i="3"/>
  <c r="M668" i="3"/>
  <c r="L670" i="3"/>
  <c r="M670" i="3" s="1"/>
  <c r="K670" i="3"/>
  <c r="M673" i="3"/>
  <c r="J674" i="3"/>
  <c r="M684" i="3"/>
  <c r="L686" i="3"/>
  <c r="M686" i="3" s="1"/>
  <c r="K686" i="3"/>
  <c r="M689" i="3"/>
  <c r="J690" i="3"/>
  <c r="L701" i="3"/>
  <c r="M701" i="3" s="1"/>
  <c r="K701" i="3"/>
  <c r="M708" i="3"/>
  <c r="L717" i="3"/>
  <c r="M717" i="3" s="1"/>
  <c r="K717" i="3"/>
  <c r="L733" i="3"/>
  <c r="M733" i="3" s="1"/>
  <c r="K733" i="3"/>
  <c r="L749" i="3"/>
  <c r="M749" i="3" s="1"/>
  <c r="K749" i="3"/>
  <c r="M446" i="3"/>
  <c r="M450" i="3"/>
  <c r="M454" i="3"/>
  <c r="M462" i="3"/>
  <c r="M466" i="3"/>
  <c r="M470" i="3"/>
  <c r="L586" i="3"/>
  <c r="M586" i="3" s="1"/>
  <c r="K586" i="3"/>
  <c r="L602" i="3"/>
  <c r="M602" i="3" s="1"/>
  <c r="K602" i="3"/>
  <c r="L618" i="3"/>
  <c r="M618" i="3" s="1"/>
  <c r="K618" i="3"/>
  <c r="L634" i="3"/>
  <c r="M634" i="3" s="1"/>
  <c r="K634" i="3"/>
  <c r="L650" i="3"/>
  <c r="M650" i="3" s="1"/>
  <c r="K650" i="3"/>
  <c r="L666" i="3"/>
  <c r="M666" i="3" s="1"/>
  <c r="K666" i="3"/>
  <c r="L682" i="3"/>
  <c r="M682" i="3" s="1"/>
  <c r="K682" i="3"/>
  <c r="L705" i="3"/>
  <c r="M705" i="3" s="1"/>
  <c r="K705" i="3"/>
  <c r="L721" i="3"/>
  <c r="M721" i="3" s="1"/>
  <c r="K721" i="3"/>
  <c r="L737" i="3"/>
  <c r="M737" i="3" s="1"/>
  <c r="K737" i="3"/>
  <c r="L753" i="3"/>
  <c r="M753" i="3" s="1"/>
  <c r="K753" i="3"/>
  <c r="K820" i="3"/>
  <c r="L820" i="3"/>
  <c r="K836" i="3"/>
  <c r="L836" i="3"/>
  <c r="K852" i="3"/>
  <c r="L852" i="3"/>
  <c r="M852" i="3" s="1"/>
  <c r="K868" i="3"/>
  <c r="L868" i="3"/>
  <c r="K884" i="3"/>
  <c r="L884" i="3"/>
  <c r="K900" i="3"/>
  <c r="L900" i="3"/>
  <c r="K916" i="3"/>
  <c r="L916" i="3"/>
  <c r="M916" i="3" s="1"/>
  <c r="K932" i="3"/>
  <c r="L932" i="3"/>
  <c r="M932" i="3" s="1"/>
  <c r="J932" i="3"/>
  <c r="K937" i="3"/>
  <c r="L937" i="3"/>
  <c r="M937" i="3" s="1"/>
  <c r="J937" i="3"/>
  <c r="K969" i="3"/>
  <c r="J969" i="3"/>
  <c r="L969" i="3"/>
  <c r="M969" i="3" s="1"/>
  <c r="K985" i="3"/>
  <c r="J985" i="3"/>
  <c r="L985" i="3"/>
  <c r="M985" i="3" s="1"/>
  <c r="J589" i="3"/>
  <c r="J593" i="3"/>
  <c r="J597" i="3"/>
  <c r="J601" i="3"/>
  <c r="J605" i="3"/>
  <c r="J609" i="3"/>
  <c r="J613" i="3"/>
  <c r="J617" i="3"/>
  <c r="J621" i="3"/>
  <c r="J625" i="3"/>
  <c r="J629" i="3"/>
  <c r="J633" i="3"/>
  <c r="J637" i="3"/>
  <c r="J641" i="3"/>
  <c r="J645" i="3"/>
  <c r="J649" i="3"/>
  <c r="J653" i="3"/>
  <c r="J657" i="3"/>
  <c r="J661" i="3"/>
  <c r="J665" i="3"/>
  <c r="J669" i="3"/>
  <c r="J673" i="3"/>
  <c r="J677" i="3"/>
  <c r="J681" i="3"/>
  <c r="J685" i="3"/>
  <c r="J689" i="3"/>
  <c r="J693" i="3"/>
  <c r="J697" i="3"/>
  <c r="K698" i="3"/>
  <c r="J701" i="3"/>
  <c r="K702" i="3"/>
  <c r="J705" i="3"/>
  <c r="K706" i="3"/>
  <c r="J709" i="3"/>
  <c r="K710" i="3"/>
  <c r="J713" i="3"/>
  <c r="K714" i="3"/>
  <c r="J717" i="3"/>
  <c r="K718" i="3"/>
  <c r="J721" i="3"/>
  <c r="K722" i="3"/>
  <c r="J725" i="3"/>
  <c r="K726" i="3"/>
  <c r="J729" i="3"/>
  <c r="K730" i="3"/>
  <c r="J733" i="3"/>
  <c r="K734" i="3"/>
  <c r="J737" i="3"/>
  <c r="K738" i="3"/>
  <c r="J741" i="3"/>
  <c r="K742" i="3"/>
  <c r="J745" i="3"/>
  <c r="K746" i="3"/>
  <c r="J749" i="3"/>
  <c r="K750" i="3"/>
  <c r="J753" i="3"/>
  <c r="K754" i="3"/>
  <c r="M755" i="3"/>
  <c r="K756" i="3"/>
  <c r="M757" i="3"/>
  <c r="K758" i="3"/>
  <c r="M759" i="3"/>
  <c r="K760" i="3"/>
  <c r="M761" i="3"/>
  <c r="K762" i="3"/>
  <c r="M763" i="3"/>
  <c r="K764" i="3"/>
  <c r="M765" i="3"/>
  <c r="K766" i="3"/>
  <c r="M767" i="3"/>
  <c r="K768" i="3"/>
  <c r="K770" i="3"/>
  <c r="M771" i="3"/>
  <c r="K772" i="3"/>
  <c r="M773" i="3"/>
  <c r="K774" i="3"/>
  <c r="M775" i="3"/>
  <c r="K776" i="3"/>
  <c r="M777" i="3"/>
  <c r="K778" i="3"/>
  <c r="M779" i="3"/>
  <c r="K780" i="3"/>
  <c r="M781" i="3"/>
  <c r="K782" i="3"/>
  <c r="M783" i="3"/>
  <c r="K784" i="3"/>
  <c r="K786" i="3"/>
  <c r="M787" i="3"/>
  <c r="K788" i="3"/>
  <c r="M789" i="3"/>
  <c r="K790" i="3"/>
  <c r="M791" i="3"/>
  <c r="K792" i="3"/>
  <c r="M793" i="3"/>
  <c r="K794" i="3"/>
  <c r="M795" i="3"/>
  <c r="K796" i="3"/>
  <c r="K798" i="3"/>
  <c r="M799" i="3"/>
  <c r="K800" i="3"/>
  <c r="K802" i="3"/>
  <c r="M803" i="3"/>
  <c r="K804" i="3"/>
  <c r="M805" i="3"/>
  <c r="K806" i="3"/>
  <c r="J811" i="3"/>
  <c r="L815" i="3"/>
  <c r="K816" i="3"/>
  <c r="L816" i="3"/>
  <c r="M816" i="3" s="1"/>
  <c r="J820" i="3"/>
  <c r="J827" i="3"/>
  <c r="L831" i="3"/>
  <c r="M831" i="3" s="1"/>
  <c r="K832" i="3"/>
  <c r="L832" i="3"/>
  <c r="M832" i="3" s="1"/>
  <c r="J836" i="3"/>
  <c r="J843" i="3"/>
  <c r="L847" i="3"/>
  <c r="K848" i="3"/>
  <c r="L848" i="3"/>
  <c r="M848" i="3" s="1"/>
  <c r="J852" i="3"/>
  <c r="J859" i="3"/>
  <c r="L863" i="3"/>
  <c r="M863" i="3" s="1"/>
  <c r="K864" i="3"/>
  <c r="L864" i="3"/>
  <c r="M864" i="3" s="1"/>
  <c r="J868" i="3"/>
  <c r="J875" i="3"/>
  <c r="L879" i="3"/>
  <c r="K880" i="3"/>
  <c r="L880" i="3"/>
  <c r="M880" i="3" s="1"/>
  <c r="J884" i="3"/>
  <c r="J891" i="3"/>
  <c r="L895" i="3"/>
  <c r="M895" i="3" s="1"/>
  <c r="K896" i="3"/>
  <c r="L896" i="3"/>
  <c r="M896" i="3" s="1"/>
  <c r="J900" i="3"/>
  <c r="J907" i="3"/>
  <c r="L911" i="3"/>
  <c r="K912" i="3"/>
  <c r="L912" i="3"/>
  <c r="M912" i="3" s="1"/>
  <c r="J916" i="3"/>
  <c r="M924" i="3"/>
  <c r="K924" i="3"/>
  <c r="L924" i="3"/>
  <c r="J924" i="3"/>
  <c r="M929" i="3"/>
  <c r="K929" i="3"/>
  <c r="L929" i="3"/>
  <c r="J929" i="3"/>
  <c r="M943" i="3"/>
  <c r="K943" i="3"/>
  <c r="L943" i="3"/>
  <c r="J943" i="3"/>
  <c r="M948" i="3"/>
  <c r="K948" i="3"/>
  <c r="L948" i="3"/>
  <c r="J948" i="3"/>
  <c r="M959" i="3"/>
  <c r="K959" i="3"/>
  <c r="L959" i="3"/>
  <c r="J959" i="3"/>
  <c r="K965" i="3"/>
  <c r="J965" i="3"/>
  <c r="L965" i="3"/>
  <c r="M965" i="3" s="1"/>
  <c r="K981" i="3"/>
  <c r="J981" i="3"/>
  <c r="L981" i="3"/>
  <c r="M981" i="3" s="1"/>
  <c r="K997" i="3"/>
  <c r="J997" i="3"/>
  <c r="L997" i="3"/>
  <c r="M997" i="3" s="1"/>
  <c r="J588" i="3"/>
  <c r="J592" i="3"/>
  <c r="J596" i="3"/>
  <c r="J600" i="3"/>
  <c r="J604" i="3"/>
  <c r="J608" i="3"/>
  <c r="J612" i="3"/>
  <c r="J616" i="3"/>
  <c r="J620" i="3"/>
  <c r="J624" i="3"/>
  <c r="J628" i="3"/>
  <c r="J632" i="3"/>
  <c r="J636" i="3"/>
  <c r="J640" i="3"/>
  <c r="J644" i="3"/>
  <c r="J648" i="3"/>
  <c r="J652" i="3"/>
  <c r="J656" i="3"/>
  <c r="J660" i="3"/>
  <c r="J664" i="3"/>
  <c r="J668" i="3"/>
  <c r="J672" i="3"/>
  <c r="J676" i="3"/>
  <c r="J680" i="3"/>
  <c r="J684" i="3"/>
  <c r="J688" i="3"/>
  <c r="J692" i="3"/>
  <c r="J696" i="3"/>
  <c r="L698" i="3"/>
  <c r="M698" i="3" s="1"/>
  <c r="J700" i="3"/>
  <c r="L702" i="3"/>
  <c r="M702" i="3" s="1"/>
  <c r="J704" i="3"/>
  <c r="L706" i="3"/>
  <c r="M706" i="3" s="1"/>
  <c r="J708" i="3"/>
  <c r="L710" i="3"/>
  <c r="M710" i="3" s="1"/>
  <c r="J712" i="3"/>
  <c r="L714" i="3"/>
  <c r="M714" i="3" s="1"/>
  <c r="J716" i="3"/>
  <c r="L718" i="3"/>
  <c r="M718" i="3" s="1"/>
  <c r="J720" i="3"/>
  <c r="L722" i="3"/>
  <c r="M722" i="3" s="1"/>
  <c r="J724" i="3"/>
  <c r="L726" i="3"/>
  <c r="M726" i="3" s="1"/>
  <c r="J728" i="3"/>
  <c r="L730" i="3"/>
  <c r="M730" i="3" s="1"/>
  <c r="J732" i="3"/>
  <c r="L734" i="3"/>
  <c r="M734" i="3" s="1"/>
  <c r="J736" i="3"/>
  <c r="L738" i="3"/>
  <c r="M738" i="3" s="1"/>
  <c r="J740" i="3"/>
  <c r="L742" i="3"/>
  <c r="M742" i="3" s="1"/>
  <c r="J744" i="3"/>
  <c r="L746" i="3"/>
  <c r="M746" i="3" s="1"/>
  <c r="J748" i="3"/>
  <c r="L750" i="3"/>
  <c r="M750" i="3" s="1"/>
  <c r="J752" i="3"/>
  <c r="J755" i="3"/>
  <c r="J757" i="3"/>
  <c r="J759" i="3"/>
  <c r="J761" i="3"/>
  <c r="J763" i="3"/>
  <c r="J765" i="3"/>
  <c r="J767" i="3"/>
  <c r="J769" i="3"/>
  <c r="J771" i="3"/>
  <c r="J773" i="3"/>
  <c r="J775" i="3"/>
  <c r="J777" i="3"/>
  <c r="J779" i="3"/>
  <c r="J781" i="3"/>
  <c r="J783" i="3"/>
  <c r="J785" i="3"/>
  <c r="J787" i="3"/>
  <c r="J789" i="3"/>
  <c r="J791" i="3"/>
  <c r="J793" i="3"/>
  <c r="J795" i="3"/>
  <c r="J797" i="3"/>
  <c r="J799" i="3"/>
  <c r="J801" i="3"/>
  <c r="J803" i="3"/>
  <c r="J805" i="3"/>
  <c r="J807" i="3"/>
  <c r="L811" i="3"/>
  <c r="M811" i="3" s="1"/>
  <c r="K812" i="3"/>
  <c r="L812" i="3"/>
  <c r="M812" i="3" s="1"/>
  <c r="M815" i="3"/>
  <c r="J816" i="3"/>
  <c r="M820" i="3"/>
  <c r="J823" i="3"/>
  <c r="L827" i="3"/>
  <c r="K828" i="3"/>
  <c r="L828" i="3"/>
  <c r="M828" i="3" s="1"/>
  <c r="J832" i="3"/>
  <c r="M836" i="3"/>
  <c r="J839" i="3"/>
  <c r="L843" i="3"/>
  <c r="M843" i="3" s="1"/>
  <c r="K844" i="3"/>
  <c r="L844" i="3"/>
  <c r="M844" i="3" s="1"/>
  <c r="M847" i="3"/>
  <c r="J848" i="3"/>
  <c r="J855" i="3"/>
  <c r="L859" i="3"/>
  <c r="M859" i="3" s="1"/>
  <c r="K860" i="3"/>
  <c r="L860" i="3"/>
  <c r="M860" i="3" s="1"/>
  <c r="J864" i="3"/>
  <c r="M868" i="3"/>
  <c r="J871" i="3"/>
  <c r="L875" i="3"/>
  <c r="M875" i="3" s="1"/>
  <c r="K876" i="3"/>
  <c r="L876" i="3"/>
  <c r="M876" i="3" s="1"/>
  <c r="M879" i="3"/>
  <c r="J880" i="3"/>
  <c r="M884" i="3"/>
  <c r="J887" i="3"/>
  <c r="L891" i="3"/>
  <c r="K892" i="3"/>
  <c r="L892" i="3"/>
  <c r="M892" i="3" s="1"/>
  <c r="J896" i="3"/>
  <c r="M900" i="3"/>
  <c r="J903" i="3"/>
  <c r="L907" i="3"/>
  <c r="M907" i="3" s="1"/>
  <c r="K908" i="3"/>
  <c r="L908" i="3"/>
  <c r="M908" i="3" s="1"/>
  <c r="M911" i="3"/>
  <c r="J912" i="3"/>
  <c r="J919" i="3"/>
  <c r="M934" i="3"/>
  <c r="K934" i="3"/>
  <c r="L934" i="3"/>
  <c r="J934" i="3"/>
  <c r="M935" i="3"/>
  <c r="K935" i="3"/>
  <c r="J935" i="3"/>
  <c r="M977" i="3"/>
  <c r="K977" i="3"/>
  <c r="J977" i="3"/>
  <c r="L977" i="3"/>
  <c r="M993" i="3"/>
  <c r="K993" i="3"/>
  <c r="J993" i="3"/>
  <c r="L993" i="3"/>
  <c r="M754" i="3"/>
  <c r="M756" i="3"/>
  <c r="M758" i="3"/>
  <c r="M760" i="3"/>
  <c r="M762" i="3"/>
  <c r="M764" i="3"/>
  <c r="M766" i="3"/>
  <c r="M768" i="3"/>
  <c r="M770" i="3"/>
  <c r="M772" i="3"/>
  <c r="M774" i="3"/>
  <c r="M776" i="3"/>
  <c r="M778" i="3"/>
  <c r="M780" i="3"/>
  <c r="M782" i="3"/>
  <c r="M784" i="3"/>
  <c r="M786" i="3"/>
  <c r="M788" i="3"/>
  <c r="M790" i="3"/>
  <c r="M792" i="3"/>
  <c r="M794" i="3"/>
  <c r="M796" i="3"/>
  <c r="M798" i="3"/>
  <c r="M800" i="3"/>
  <c r="M802" i="3"/>
  <c r="M804" i="3"/>
  <c r="M806" i="3"/>
  <c r="K808" i="3"/>
  <c r="L808" i="3"/>
  <c r="M808" i="3" s="1"/>
  <c r="K824" i="3"/>
  <c r="L824" i="3"/>
  <c r="M824" i="3" s="1"/>
  <c r="M827" i="3"/>
  <c r="K840" i="3"/>
  <c r="L840" i="3"/>
  <c r="M840" i="3" s="1"/>
  <c r="K856" i="3"/>
  <c r="L856" i="3"/>
  <c r="M856" i="3" s="1"/>
  <c r="K872" i="3"/>
  <c r="L872" i="3"/>
  <c r="M872" i="3" s="1"/>
  <c r="K888" i="3"/>
  <c r="L888" i="3"/>
  <c r="M888" i="3" s="1"/>
  <c r="M891" i="3"/>
  <c r="K904" i="3"/>
  <c r="L904" i="3"/>
  <c r="M904" i="3" s="1"/>
  <c r="K920" i="3"/>
  <c r="L920" i="3"/>
  <c r="M920" i="3" s="1"/>
  <c r="K926" i="3"/>
  <c r="L926" i="3"/>
  <c r="M926" i="3" s="1"/>
  <c r="J926" i="3"/>
  <c r="M927" i="3"/>
  <c r="K927" i="3"/>
  <c r="J927" i="3"/>
  <c r="M940" i="3"/>
  <c r="K940" i="3"/>
  <c r="L940" i="3"/>
  <c r="J940" i="3"/>
  <c r="M951" i="3"/>
  <c r="K951" i="3"/>
  <c r="L951" i="3"/>
  <c r="J951" i="3"/>
  <c r="M956" i="3"/>
  <c r="K956" i="3"/>
  <c r="L956" i="3"/>
  <c r="J956" i="3"/>
  <c r="K973" i="3"/>
  <c r="J973" i="3"/>
  <c r="L973" i="3"/>
  <c r="M973" i="3" s="1"/>
  <c r="K989" i="3"/>
  <c r="J989" i="3"/>
  <c r="L989" i="3"/>
  <c r="M989" i="3" s="1"/>
  <c r="M810" i="3"/>
  <c r="M818" i="3"/>
  <c r="M822" i="3"/>
  <c r="M826" i="3"/>
  <c r="M830" i="3"/>
  <c r="M834" i="3"/>
  <c r="M838" i="3"/>
  <c r="M846" i="3"/>
  <c r="M850" i="3"/>
  <c r="M854" i="3"/>
  <c r="M858" i="3"/>
  <c r="M866" i="3"/>
  <c r="M870" i="3"/>
  <c r="M874" i="3"/>
  <c r="M882" i="3"/>
  <c r="M886" i="3"/>
  <c r="M894" i="3"/>
  <c r="M898" i="3"/>
  <c r="M902" i="3"/>
  <c r="M914" i="3"/>
  <c r="M918" i="3"/>
  <c r="K922" i="3"/>
  <c r="L922" i="3"/>
  <c r="M922" i="3" s="1"/>
  <c r="M925" i="3"/>
  <c r="K925" i="3"/>
  <c r="K930" i="3"/>
  <c r="L930" i="3"/>
  <c r="M930" i="3" s="1"/>
  <c r="M933" i="3"/>
  <c r="K933" i="3"/>
  <c r="K938" i="3"/>
  <c r="L938" i="3"/>
  <c r="M938" i="3" s="1"/>
  <c r="M941" i="3"/>
  <c r="K941" i="3"/>
  <c r="J945" i="3"/>
  <c r="K946" i="3"/>
  <c r="L946" i="3"/>
  <c r="M946" i="3" s="1"/>
  <c r="M949" i="3"/>
  <c r="K949" i="3"/>
  <c r="J953" i="3"/>
  <c r="K954" i="3"/>
  <c r="L954" i="3"/>
  <c r="M954" i="3" s="1"/>
  <c r="M957" i="3"/>
  <c r="K957" i="3"/>
  <c r="J961" i="3"/>
  <c r="K962" i="3"/>
  <c r="L962" i="3"/>
  <c r="M962" i="3" s="1"/>
  <c r="M809" i="3"/>
  <c r="M813" i="3"/>
  <c r="M817" i="3"/>
  <c r="M821" i="3"/>
  <c r="M825" i="3"/>
  <c r="M833" i="3"/>
  <c r="M837" i="3"/>
  <c r="M841" i="3"/>
  <c r="M845" i="3"/>
  <c r="M853" i="3"/>
  <c r="M857" i="3"/>
  <c r="M861" i="3"/>
  <c r="M865" i="3"/>
  <c r="M869" i="3"/>
  <c r="M873" i="3"/>
  <c r="M885" i="3"/>
  <c r="M889" i="3"/>
  <c r="M893" i="3"/>
  <c r="M897" i="3"/>
  <c r="M901" i="3"/>
  <c r="M905" i="3"/>
  <c r="M909" i="3"/>
  <c r="M913" i="3"/>
  <c r="M917" i="3"/>
  <c r="M921" i="3"/>
  <c r="M923" i="3"/>
  <c r="K923" i="3"/>
  <c r="K928" i="3"/>
  <c r="L928" i="3"/>
  <c r="M928" i="3" s="1"/>
  <c r="M931" i="3"/>
  <c r="K931" i="3"/>
  <c r="M936" i="3"/>
  <c r="K936" i="3"/>
  <c r="L936" i="3"/>
  <c r="M939" i="3"/>
  <c r="K939" i="3"/>
  <c r="K944" i="3"/>
  <c r="L944" i="3"/>
  <c r="M944" i="3" s="1"/>
  <c r="M947" i="3"/>
  <c r="K947" i="3"/>
  <c r="K952" i="3"/>
  <c r="L952" i="3"/>
  <c r="M952" i="3" s="1"/>
  <c r="M955" i="3"/>
  <c r="K955" i="3"/>
  <c r="K960" i="3"/>
  <c r="L960" i="3"/>
  <c r="M960" i="3" s="1"/>
  <c r="M963" i="3"/>
  <c r="K963" i="3"/>
  <c r="J963" i="3"/>
  <c r="M967" i="3"/>
  <c r="K967" i="3"/>
  <c r="J967" i="3"/>
  <c r="M971" i="3"/>
  <c r="K971" i="3"/>
  <c r="J971" i="3"/>
  <c r="M975" i="3"/>
  <c r="K975" i="3"/>
  <c r="J975" i="3"/>
  <c r="M979" i="3"/>
  <c r="K979" i="3"/>
  <c r="J979" i="3"/>
  <c r="M983" i="3"/>
  <c r="K983" i="3"/>
  <c r="J983" i="3"/>
  <c r="M987" i="3"/>
  <c r="K987" i="3"/>
  <c r="J987" i="3"/>
  <c r="M991" i="3"/>
  <c r="K991" i="3"/>
  <c r="J991" i="3"/>
  <c r="M995" i="3"/>
  <c r="K995" i="3"/>
  <c r="J995" i="3"/>
  <c r="M999" i="3"/>
  <c r="K999" i="3"/>
  <c r="J999" i="3"/>
  <c r="M942" i="3"/>
  <c r="K942" i="3"/>
  <c r="L942" i="3"/>
  <c r="M945" i="3"/>
  <c r="K945" i="3"/>
  <c r="K950" i="3"/>
  <c r="L950" i="3"/>
  <c r="M950" i="3" s="1"/>
  <c r="M953" i="3"/>
  <c r="K953" i="3"/>
  <c r="K958" i="3"/>
  <c r="L958" i="3"/>
  <c r="M958" i="3" s="1"/>
  <c r="M961" i="3"/>
  <c r="K961" i="3"/>
  <c r="M964" i="3"/>
  <c r="K964" i="3"/>
  <c r="M966" i="3"/>
  <c r="K966" i="3"/>
  <c r="M968" i="3"/>
  <c r="K968" i="3"/>
  <c r="M970" i="3"/>
  <c r="K970" i="3"/>
  <c r="M972" i="3"/>
  <c r="K972" i="3"/>
  <c r="M974" i="3"/>
  <c r="K974" i="3"/>
  <c r="M976" i="3"/>
  <c r="K976" i="3"/>
  <c r="M978" i="3"/>
  <c r="K978" i="3"/>
  <c r="M980" i="3"/>
  <c r="K980" i="3"/>
  <c r="M982" i="3"/>
  <c r="K982" i="3"/>
  <c r="M984" i="3"/>
  <c r="K984" i="3"/>
  <c r="M986" i="3"/>
  <c r="K986" i="3"/>
  <c r="M988" i="3"/>
  <c r="K988" i="3"/>
  <c r="M990" i="3"/>
  <c r="K990" i="3"/>
  <c r="M992" i="3"/>
  <c r="K992" i="3"/>
  <c r="M994" i="3"/>
  <c r="K994" i="3"/>
  <c r="M996" i="3"/>
  <c r="K996" i="3"/>
  <c r="M998" i="3"/>
  <c r="K998" i="3"/>
  <c r="M1000" i="3"/>
  <c r="K1000" i="3"/>
  <c r="D7" i="9"/>
  <c r="R32" i="1" l="1"/>
  <c r="AB32" i="1" s="1"/>
  <c r="R152" i="1"/>
  <c r="Z152" i="1" s="1"/>
  <c r="Z32" i="1"/>
  <c r="R272" i="1"/>
  <c r="Z272" i="1" s="1"/>
  <c r="Q4" i="1"/>
  <c r="R4" i="1" s="1"/>
  <c r="AB4" i="1" s="1"/>
  <c r="Q333" i="1"/>
  <c r="Z332" i="1"/>
  <c r="R332" i="1"/>
  <c r="R122" i="1"/>
  <c r="Z122" i="1" s="1"/>
  <c r="Q123" i="1"/>
  <c r="V2" i="1"/>
  <c r="Y2" i="1" s="1"/>
  <c r="S3" i="1"/>
  <c r="Q93" i="1"/>
  <c r="R92" i="1"/>
  <c r="Z92" i="1" s="1"/>
  <c r="R302" i="1"/>
  <c r="Z302" i="1" s="1"/>
  <c r="Q303" i="1"/>
  <c r="Z3" i="1"/>
  <c r="D9" i="9"/>
  <c r="D8" i="9"/>
  <c r="Q213" i="1"/>
  <c r="R212" i="1"/>
  <c r="Z212" i="1" s="1"/>
  <c r="Q183" i="1"/>
  <c r="R182" i="1"/>
  <c r="Z182" i="1" s="1"/>
  <c r="Q154" i="1"/>
  <c r="R153" i="1"/>
  <c r="AB153" i="1" s="1"/>
  <c r="R33" i="1"/>
  <c r="AB33" i="1" s="1"/>
  <c r="Q34" i="1"/>
  <c r="AA2" i="1"/>
  <c r="AC2" i="1"/>
  <c r="U2" i="1"/>
  <c r="X2" i="1"/>
  <c r="AD2" i="1"/>
  <c r="T2" i="1"/>
  <c r="Q274" i="1"/>
  <c r="R273" i="1"/>
  <c r="AB273" i="1" s="1"/>
  <c r="Q63" i="1"/>
  <c r="R62" i="1"/>
  <c r="Z62" i="1" s="1"/>
  <c r="R242" i="1"/>
  <c r="Z242" i="1" s="1"/>
  <c r="Q243" i="1"/>
  <c r="W2" i="1"/>
  <c r="AG3" i="1" l="1"/>
  <c r="AB272" i="1"/>
  <c r="AB152" i="1"/>
  <c r="S4" i="1"/>
  <c r="V4" i="1" s="1"/>
  <c r="Q5" i="1"/>
  <c r="Q6" i="1" s="1"/>
  <c r="Z4" i="1"/>
  <c r="Z33" i="1"/>
  <c r="R243" i="1"/>
  <c r="AB243" i="1" s="1"/>
  <c r="Q244" i="1"/>
  <c r="R183" i="1"/>
  <c r="AB183" i="1" s="1"/>
  <c r="Q184" i="1"/>
  <c r="Q214" i="1"/>
  <c r="R213" i="1"/>
  <c r="AB213" i="1" s="1"/>
  <c r="R303" i="1"/>
  <c r="AB303" i="1" s="1"/>
  <c r="Q304" i="1"/>
  <c r="Q94" i="1"/>
  <c r="R93" i="1"/>
  <c r="AB93" i="1" s="1"/>
  <c r="AB242" i="1"/>
  <c r="R63" i="1"/>
  <c r="AB63" i="1" s="1"/>
  <c r="Q64" i="1"/>
  <c r="R274" i="1"/>
  <c r="AB274" i="1" s="1"/>
  <c r="Q275" i="1"/>
  <c r="AB62" i="1"/>
  <c r="Z273" i="1"/>
  <c r="R34" i="1"/>
  <c r="AB34" i="1" s="1"/>
  <c r="Q35" i="1"/>
  <c r="Z153" i="1"/>
  <c r="R154" i="1"/>
  <c r="AB154" i="1" s="1"/>
  <c r="Q155" i="1"/>
  <c r="AB212" i="1"/>
  <c r="D10" i="9"/>
  <c r="D11" i="9"/>
  <c r="AB302" i="1"/>
  <c r="AB92" i="1"/>
  <c r="X3" i="1"/>
  <c r="T3" i="1"/>
  <c r="AD3" i="1"/>
  <c r="AA3" i="1"/>
  <c r="AC3" i="1"/>
  <c r="U3" i="1"/>
  <c r="W3" i="1"/>
  <c r="V3" i="1"/>
  <c r="Y3" i="1" s="1"/>
  <c r="R123" i="1"/>
  <c r="AB123" i="1" s="1"/>
  <c r="Q124" i="1"/>
  <c r="AB332" i="1"/>
  <c r="Q334" i="1"/>
  <c r="R333" i="1"/>
  <c r="AB333" i="1" s="1"/>
  <c r="P2" i="1"/>
  <c r="AB182" i="1"/>
  <c r="AB122" i="1"/>
  <c r="C8" i="2"/>
  <c r="C7" i="2"/>
  <c r="C9" i="2"/>
  <c r="R5" i="1" l="1"/>
  <c r="AB5" i="1" s="1"/>
  <c r="AC4" i="1"/>
  <c r="X4" i="1"/>
  <c r="AA4" i="1"/>
  <c r="U4" i="1"/>
  <c r="T4" i="1"/>
  <c r="S5" i="1"/>
  <c r="T5" i="1" s="1"/>
  <c r="W4" i="1"/>
  <c r="AD4" i="1"/>
  <c r="Z183" i="1"/>
  <c r="Z213" i="1"/>
  <c r="Z303" i="1"/>
  <c r="P3" i="1"/>
  <c r="Z333" i="1"/>
  <c r="Z274" i="1"/>
  <c r="Z123" i="1"/>
  <c r="Z154" i="1"/>
  <c r="R334" i="1"/>
  <c r="AB334" i="1" s="1"/>
  <c r="Q335" i="1"/>
  <c r="Z34" i="1"/>
  <c r="Z63" i="1"/>
  <c r="Z93" i="1"/>
  <c r="Q305" i="1"/>
  <c r="R304" i="1"/>
  <c r="AB304" i="1" s="1"/>
  <c r="R184" i="1"/>
  <c r="AB184" i="1" s="1"/>
  <c r="Q185" i="1"/>
  <c r="Q245" i="1"/>
  <c r="R244" i="1"/>
  <c r="AB244" i="1" s="1"/>
  <c r="Z243" i="1"/>
  <c r="D13" i="9"/>
  <c r="D12" i="9"/>
  <c r="R35" i="1"/>
  <c r="AB35" i="1" s="1"/>
  <c r="Q36" i="1"/>
  <c r="Y4" i="1"/>
  <c r="R155" i="1"/>
  <c r="AB155" i="1" s="1"/>
  <c r="Q156" i="1"/>
  <c r="R6" i="1"/>
  <c r="AB6" i="1" s="1"/>
  <c r="Q7" i="1"/>
  <c r="R275" i="1"/>
  <c r="AB275" i="1" s="1"/>
  <c r="Q276" i="1"/>
  <c r="R64" i="1"/>
  <c r="AB64" i="1" s="1"/>
  <c r="Q65" i="1"/>
  <c r="R94" i="1"/>
  <c r="AB94" i="1" s="1"/>
  <c r="Q95" i="1"/>
  <c r="Q125" i="1"/>
  <c r="R124" i="1"/>
  <c r="AB124" i="1" s="1"/>
  <c r="Q215" i="1"/>
  <c r="R214" i="1"/>
  <c r="AB214" i="1" s="1"/>
  <c r="AD5" i="1" l="1"/>
  <c r="Z5" i="1"/>
  <c r="W5" i="1"/>
  <c r="P4" i="1"/>
  <c r="U5" i="1"/>
  <c r="X5" i="1"/>
  <c r="S6" i="1"/>
  <c r="S7" i="1" s="1"/>
  <c r="W7" i="1" s="1"/>
  <c r="AC5" i="1"/>
  <c r="AA5" i="1"/>
  <c r="V5" i="1"/>
  <c r="Y5" i="1" s="1"/>
  <c r="Z64" i="1"/>
  <c r="Z244" i="1"/>
  <c r="Z155" i="1"/>
  <c r="Z334" i="1"/>
  <c r="Z214" i="1"/>
  <c r="Z184" i="1"/>
  <c r="R95" i="1"/>
  <c r="AB95" i="1" s="1"/>
  <c r="Q96" i="1"/>
  <c r="Q8" i="1"/>
  <c r="R7" i="1"/>
  <c r="AB7" i="1" s="1"/>
  <c r="Z304" i="1"/>
  <c r="Q126" i="1"/>
  <c r="R125" i="1"/>
  <c r="AB125" i="1" s="1"/>
  <c r="Q66" i="1"/>
  <c r="R65" i="1"/>
  <c r="AB65" i="1" s="1"/>
  <c r="Z275" i="1"/>
  <c r="R215" i="1"/>
  <c r="AB215" i="1" s="1"/>
  <c r="Q216" i="1"/>
  <c r="Z124" i="1"/>
  <c r="Z94" i="1"/>
  <c r="Q277" i="1"/>
  <c r="R276" i="1"/>
  <c r="AB276" i="1" s="1"/>
  <c r="Z6" i="1"/>
  <c r="R156" i="1"/>
  <c r="AB156" i="1" s="1"/>
  <c r="Q157" i="1"/>
  <c r="Q306" i="1"/>
  <c r="R305" i="1"/>
  <c r="AB305" i="1" s="1"/>
  <c r="Q37" i="1"/>
  <c r="R36" i="1"/>
  <c r="AB36" i="1" s="1"/>
  <c r="Z35" i="1"/>
  <c r="D14" i="9"/>
  <c r="D15" i="9"/>
  <c r="Q246" i="1"/>
  <c r="R245" i="1"/>
  <c r="AB245" i="1" s="1"/>
  <c r="Q186" i="1"/>
  <c r="R185" i="1"/>
  <c r="AB185" i="1" s="1"/>
  <c r="R335" i="1"/>
  <c r="AB335" i="1" s="1"/>
  <c r="Q336" i="1"/>
  <c r="V6" i="1" l="1"/>
  <c r="Y6" i="1" s="1"/>
  <c r="X6" i="1"/>
  <c r="AD6" i="1"/>
  <c r="AA6" i="1"/>
  <c r="U6" i="1"/>
  <c r="W6" i="1"/>
  <c r="T6" i="1"/>
  <c r="AC6" i="1"/>
  <c r="Z65" i="1"/>
  <c r="Z305" i="1"/>
  <c r="V7" i="1"/>
  <c r="Q247" i="1"/>
  <c r="R246" i="1"/>
  <c r="AB246" i="1" s="1"/>
  <c r="Z335" i="1"/>
  <c r="Z185" i="1"/>
  <c r="R186" i="1"/>
  <c r="AB186" i="1" s="1"/>
  <c r="Q187" i="1"/>
  <c r="Q158" i="1"/>
  <c r="R157" i="1"/>
  <c r="AB157" i="1" s="1"/>
  <c r="Z215" i="1"/>
  <c r="R66" i="1"/>
  <c r="AB66" i="1" s="1"/>
  <c r="Q67" i="1"/>
  <c r="P5" i="1"/>
  <c r="Q337" i="1"/>
  <c r="R336" i="1"/>
  <c r="AB336" i="1" s="1"/>
  <c r="Q38" i="1"/>
  <c r="R37" i="1"/>
  <c r="AB37" i="1" s="1"/>
  <c r="R277" i="1"/>
  <c r="AB277" i="1" s="1"/>
  <c r="Q278" i="1"/>
  <c r="R216" i="1"/>
  <c r="AB216" i="1" s="1"/>
  <c r="Q217" i="1"/>
  <c r="R126" i="1"/>
  <c r="AB126" i="1" s="1"/>
  <c r="Q127" i="1"/>
  <c r="S8" i="1"/>
  <c r="V8" i="1" s="1"/>
  <c r="R8" i="1"/>
  <c r="AB8" i="1" s="1"/>
  <c r="Q9" i="1"/>
  <c r="Q97" i="1"/>
  <c r="R96" i="1"/>
  <c r="AB96" i="1" s="1"/>
  <c r="Z245" i="1"/>
  <c r="Z36" i="1"/>
  <c r="R306" i="1"/>
  <c r="AB306" i="1" s="1"/>
  <c r="Q307" i="1"/>
  <c r="Z156" i="1"/>
  <c r="Z276" i="1"/>
  <c r="Z125" i="1"/>
  <c r="Z7" i="1"/>
  <c r="D19" i="9"/>
  <c r="D16" i="9"/>
  <c r="X7" i="1"/>
  <c r="T7" i="1"/>
  <c r="AD7" i="1"/>
  <c r="AC7" i="1"/>
  <c r="U7" i="1"/>
  <c r="AA7" i="1"/>
  <c r="Z95" i="1"/>
  <c r="P6" i="1" l="1"/>
  <c r="Y7" i="1"/>
  <c r="P7" i="1" s="1"/>
  <c r="Z186" i="1"/>
  <c r="Z277" i="1"/>
  <c r="Z157" i="1"/>
  <c r="D20" i="9"/>
  <c r="D21" i="9"/>
  <c r="Z306" i="1"/>
  <c r="AC8" i="1"/>
  <c r="U8" i="1"/>
  <c r="AA8" i="1"/>
  <c r="X8" i="1"/>
  <c r="T8" i="1"/>
  <c r="AD8" i="1"/>
  <c r="R307" i="1"/>
  <c r="AB307" i="1" s="1"/>
  <c r="Q308" i="1"/>
  <c r="W8" i="1"/>
  <c r="R127" i="1"/>
  <c r="AB127" i="1" s="1"/>
  <c r="Q128" i="1"/>
  <c r="Z216" i="1"/>
  <c r="R278" i="1"/>
  <c r="AB278" i="1" s="1"/>
  <c r="Q279" i="1"/>
  <c r="Z37" i="1"/>
  <c r="Z246" i="1"/>
  <c r="Q218" i="1"/>
  <c r="R217" i="1"/>
  <c r="AB217" i="1" s="1"/>
  <c r="Q338" i="1"/>
  <c r="R337" i="1"/>
  <c r="AB337" i="1" s="1"/>
  <c r="R67" i="1"/>
  <c r="AB67" i="1" s="1"/>
  <c r="Q68" i="1"/>
  <c r="Q159" i="1"/>
  <c r="R158" i="1"/>
  <c r="AB158" i="1" s="1"/>
  <c r="R187" i="1"/>
  <c r="AB187" i="1" s="1"/>
  <c r="Q188" i="1"/>
  <c r="Z8" i="1"/>
  <c r="Z126" i="1"/>
  <c r="R247" i="1"/>
  <c r="AB247" i="1" s="1"/>
  <c r="Q248" i="1"/>
  <c r="Z96" i="1"/>
  <c r="Q98" i="1"/>
  <c r="R97" i="1"/>
  <c r="AB97" i="1" s="1"/>
  <c r="R9" i="1"/>
  <c r="AB9" i="1" s="1"/>
  <c r="Q10" i="1"/>
  <c r="S9" i="1"/>
  <c r="W9" i="1" s="1"/>
  <c r="R38" i="1"/>
  <c r="AB38" i="1" s="1"/>
  <c r="Q39" i="1"/>
  <c r="Z336" i="1"/>
  <c r="Z66" i="1"/>
  <c r="Y8" i="1" l="1"/>
  <c r="P8" i="1" s="1"/>
  <c r="Z307" i="1"/>
  <c r="Z127" i="1"/>
  <c r="Z67" i="1"/>
  <c r="Z337" i="1"/>
  <c r="V9" i="1"/>
  <c r="Z9" i="1"/>
  <c r="Z278" i="1"/>
  <c r="Z38" i="1"/>
  <c r="Z247" i="1"/>
  <c r="Q40" i="1"/>
  <c r="R39" i="1"/>
  <c r="AB39" i="1" s="1"/>
  <c r="R159" i="1"/>
  <c r="AB159" i="1" s="1"/>
  <c r="Q160" i="1"/>
  <c r="S10" i="1"/>
  <c r="W10" i="1" s="1"/>
  <c r="Q11" i="1"/>
  <c r="R10" i="1"/>
  <c r="AB10" i="1" s="1"/>
  <c r="Z97" i="1"/>
  <c r="Z158" i="1"/>
  <c r="R68" i="1"/>
  <c r="AB68" i="1" s="1"/>
  <c r="Q69" i="1"/>
  <c r="R338" i="1"/>
  <c r="AB338" i="1" s="1"/>
  <c r="Q339" i="1"/>
  <c r="R98" i="1"/>
  <c r="AB98" i="1" s="1"/>
  <c r="Q99" i="1"/>
  <c r="R188" i="1"/>
  <c r="AB188" i="1" s="1"/>
  <c r="Q189" i="1"/>
  <c r="AD9" i="1"/>
  <c r="X9" i="1"/>
  <c r="T9" i="1"/>
  <c r="AC9" i="1"/>
  <c r="U9" i="1"/>
  <c r="AA9" i="1"/>
  <c r="R248" i="1"/>
  <c r="AB248" i="1" s="1"/>
  <c r="Q249" i="1"/>
  <c r="Z187" i="1"/>
  <c r="Z217" i="1"/>
  <c r="R218" i="1"/>
  <c r="AB218" i="1" s="1"/>
  <c r="Q219" i="1"/>
  <c r="Q280" i="1"/>
  <c r="R279" i="1"/>
  <c r="AB279" i="1" s="1"/>
  <c r="Q129" i="1"/>
  <c r="R128" i="1"/>
  <c r="AB128" i="1" s="1"/>
  <c r="Q309" i="1"/>
  <c r="R308" i="1"/>
  <c r="AB308" i="1" s="1"/>
  <c r="D23" i="9"/>
  <c r="D22" i="9"/>
  <c r="Y9" i="1" l="1"/>
  <c r="P9" i="1" s="1"/>
  <c r="Z188" i="1"/>
  <c r="Z338" i="1"/>
  <c r="Z98" i="1"/>
  <c r="V10" i="1"/>
  <c r="Y10" i="1" s="1"/>
  <c r="P10" i="1" s="1"/>
  <c r="Q130" i="1"/>
  <c r="R129" i="1"/>
  <c r="AB129" i="1" s="1"/>
  <c r="Q281" i="1"/>
  <c r="R280" i="1"/>
  <c r="AB280" i="1" s="1"/>
  <c r="Q190" i="1"/>
  <c r="R189" i="1"/>
  <c r="AB189" i="1" s="1"/>
  <c r="R339" i="1"/>
  <c r="AB339" i="1" s="1"/>
  <c r="Q340" i="1"/>
  <c r="Q70" i="1"/>
  <c r="R69" i="1"/>
  <c r="AB69" i="1" s="1"/>
  <c r="Z10" i="1"/>
  <c r="Z39" i="1"/>
  <c r="Q41" i="1"/>
  <c r="R40" i="1"/>
  <c r="AB40" i="1" s="1"/>
  <c r="R309" i="1"/>
  <c r="AB309" i="1" s="1"/>
  <c r="Q310" i="1"/>
  <c r="D24" i="9"/>
  <c r="D25" i="9"/>
  <c r="Z128" i="1"/>
  <c r="Z248" i="1"/>
  <c r="Q12" i="1"/>
  <c r="R11" i="1"/>
  <c r="AB11" i="1" s="1"/>
  <c r="S11" i="1"/>
  <c r="W11" i="1" s="1"/>
  <c r="Q161" i="1"/>
  <c r="R160" i="1"/>
  <c r="AB160" i="1" s="1"/>
  <c r="Z308" i="1"/>
  <c r="Z279" i="1"/>
  <c r="R219" i="1"/>
  <c r="AB219" i="1" s="1"/>
  <c r="Q220" i="1"/>
  <c r="Z218" i="1"/>
  <c r="Q250" i="1"/>
  <c r="R249" i="1"/>
  <c r="AB249" i="1" s="1"/>
  <c r="R99" i="1"/>
  <c r="AB99" i="1" s="1"/>
  <c r="Q100" i="1"/>
  <c r="Z68" i="1"/>
  <c r="AA10" i="1"/>
  <c r="AC10" i="1"/>
  <c r="U10" i="1"/>
  <c r="T10" i="1"/>
  <c r="AD10" i="1"/>
  <c r="X10" i="1"/>
  <c r="Z159" i="1"/>
  <c r="Z99" i="1" l="1"/>
  <c r="Z339" i="1"/>
  <c r="Z249" i="1"/>
  <c r="Z309" i="1"/>
  <c r="Z40" i="1"/>
  <c r="Z219" i="1"/>
  <c r="V11" i="1"/>
  <c r="Y11" i="1" s="1"/>
  <c r="P11" i="1" s="1"/>
  <c r="Z189" i="1"/>
  <c r="Z280" i="1"/>
  <c r="Z160" i="1"/>
  <c r="X11" i="1"/>
  <c r="T11" i="1"/>
  <c r="AD11" i="1"/>
  <c r="AA11" i="1"/>
  <c r="U11" i="1"/>
  <c r="AC11" i="1"/>
  <c r="Z11" i="1"/>
  <c r="D27" i="9"/>
  <c r="D26" i="9"/>
  <c r="R41" i="1"/>
  <c r="AB41" i="1" s="1"/>
  <c r="Q42" i="1"/>
  <c r="Z129" i="1"/>
  <c r="Q162" i="1"/>
  <c r="R161" i="1"/>
  <c r="AB161" i="1" s="1"/>
  <c r="R310" i="1"/>
  <c r="AB310" i="1" s="1"/>
  <c r="Q311" i="1"/>
  <c r="Z69" i="1"/>
  <c r="Q71" i="1"/>
  <c r="R70" i="1"/>
  <c r="AB70" i="1" s="1"/>
  <c r="R250" i="1"/>
  <c r="AB250" i="1" s="1"/>
  <c r="Q251" i="1"/>
  <c r="S12" i="1"/>
  <c r="V12" i="1" s="1"/>
  <c r="R12" i="1"/>
  <c r="AB12" i="1" s="1"/>
  <c r="Q13" i="1"/>
  <c r="R130" i="1"/>
  <c r="AB130" i="1" s="1"/>
  <c r="Q131" i="1"/>
  <c r="Q101" i="1"/>
  <c r="R100" i="1"/>
  <c r="AB100" i="1" s="1"/>
  <c r="R220" i="1"/>
  <c r="AB220" i="1" s="1"/>
  <c r="Q221" i="1"/>
  <c r="Q341" i="1"/>
  <c r="R340" i="1"/>
  <c r="AB340" i="1" s="1"/>
  <c r="Q191" i="1"/>
  <c r="R190" i="1"/>
  <c r="AB190" i="1" s="1"/>
  <c r="Q282" i="1"/>
  <c r="R281" i="1"/>
  <c r="AB281" i="1" s="1"/>
  <c r="Z250" i="1" l="1"/>
  <c r="Y12" i="1"/>
  <c r="Z281" i="1"/>
  <c r="Z310" i="1"/>
  <c r="Z340" i="1"/>
  <c r="Z130" i="1"/>
  <c r="R282" i="1"/>
  <c r="AB282" i="1" s="1"/>
  <c r="Q283" i="1"/>
  <c r="R191" i="1"/>
  <c r="AB191" i="1" s="1"/>
  <c r="Q192" i="1"/>
  <c r="R341" i="1"/>
  <c r="AB341" i="1" s="1"/>
  <c r="Q342" i="1"/>
  <c r="Z190" i="1"/>
  <c r="Z220" i="1"/>
  <c r="Z12" i="1"/>
  <c r="R71" i="1"/>
  <c r="AB71" i="1" s="1"/>
  <c r="Q72" i="1"/>
  <c r="R42" i="1"/>
  <c r="AB42" i="1" s="1"/>
  <c r="Q43" i="1"/>
  <c r="R13" i="1"/>
  <c r="AB13" i="1" s="1"/>
  <c r="Q14" i="1"/>
  <c r="S13" i="1"/>
  <c r="W13" i="1" s="1"/>
  <c r="AC12" i="1"/>
  <c r="U12" i="1"/>
  <c r="AA12" i="1"/>
  <c r="X12" i="1"/>
  <c r="T12" i="1"/>
  <c r="AD12" i="1"/>
  <c r="R251" i="1"/>
  <c r="AB251" i="1" s="1"/>
  <c r="Q252" i="1"/>
  <c r="R162" i="1"/>
  <c r="AB162" i="1" s="1"/>
  <c r="Q163" i="1"/>
  <c r="Z100" i="1"/>
  <c r="Q102" i="1"/>
  <c r="R101" i="1"/>
  <c r="AB101" i="1" s="1"/>
  <c r="R131" i="1"/>
  <c r="AB131" i="1" s="1"/>
  <c r="Q132" i="1"/>
  <c r="W12" i="1"/>
  <c r="P12" i="1" s="1"/>
  <c r="Q312" i="1"/>
  <c r="R311" i="1"/>
  <c r="AB311" i="1" s="1"/>
  <c r="Z41" i="1"/>
  <c r="Q222" i="1"/>
  <c r="R221" i="1"/>
  <c r="AB221" i="1" s="1"/>
  <c r="Z70" i="1"/>
  <c r="Z161" i="1"/>
  <c r="D28" i="9"/>
  <c r="D29" i="9"/>
  <c r="Z131" i="1" l="1"/>
  <c r="Z101" i="1"/>
  <c r="Z341" i="1"/>
  <c r="Z311" i="1"/>
  <c r="R163" i="1"/>
  <c r="AB163" i="1" s="1"/>
  <c r="Q164" i="1"/>
  <c r="R102" i="1"/>
  <c r="AB102" i="1" s="1"/>
  <c r="Q103" i="1"/>
  <c r="R252" i="1"/>
  <c r="AB252" i="1" s="1"/>
  <c r="Q253" i="1"/>
  <c r="Z13" i="1"/>
  <c r="R43" i="1"/>
  <c r="AB43" i="1" s="1"/>
  <c r="Q44" i="1"/>
  <c r="Z191" i="1"/>
  <c r="R283" i="1"/>
  <c r="AB283" i="1" s="1"/>
  <c r="Q284" i="1"/>
  <c r="Q73" i="1"/>
  <c r="R72" i="1"/>
  <c r="AB72" i="1" s="1"/>
  <c r="Z221" i="1"/>
  <c r="Q223" i="1"/>
  <c r="R222" i="1"/>
  <c r="AB222" i="1" s="1"/>
  <c r="Z162" i="1"/>
  <c r="AD13" i="1"/>
  <c r="X13" i="1"/>
  <c r="T13" i="1"/>
  <c r="AC13" i="1"/>
  <c r="U13" i="1"/>
  <c r="AA13" i="1"/>
  <c r="R342" i="1"/>
  <c r="AB342" i="1" s="1"/>
  <c r="Q343" i="1"/>
  <c r="Q133" i="1"/>
  <c r="R132" i="1"/>
  <c r="AB132" i="1" s="1"/>
  <c r="D31" i="9"/>
  <c r="D30" i="9"/>
  <c r="Q313" i="1"/>
  <c r="R312" i="1"/>
  <c r="AB312" i="1" s="1"/>
  <c r="Z251" i="1"/>
  <c r="R14" i="1"/>
  <c r="AB14" i="1" s="1"/>
  <c r="Q15" i="1"/>
  <c r="S14" i="1"/>
  <c r="V13" i="1"/>
  <c r="Y13" i="1" s="1"/>
  <c r="P13" i="1" s="1"/>
  <c r="Z42" i="1"/>
  <c r="Z71" i="1"/>
  <c r="Q193" i="1"/>
  <c r="R192" i="1"/>
  <c r="AB192" i="1" s="1"/>
  <c r="Z282" i="1"/>
  <c r="Z192" i="1" l="1"/>
  <c r="Z43" i="1"/>
  <c r="Z283" i="1"/>
  <c r="Z102" i="1"/>
  <c r="Z342" i="1"/>
  <c r="Z252" i="1"/>
  <c r="Z14" i="1"/>
  <c r="Z72" i="1"/>
  <c r="Q285" i="1"/>
  <c r="R284" i="1"/>
  <c r="AB284" i="1" s="1"/>
  <c r="Q314" i="1"/>
  <c r="R313" i="1"/>
  <c r="AB313" i="1" s="1"/>
  <c r="Q134" i="1"/>
  <c r="R133" i="1"/>
  <c r="AB133" i="1" s="1"/>
  <c r="Q74" i="1"/>
  <c r="R73" i="1"/>
  <c r="AB73" i="1" s="1"/>
  <c r="Q45" i="1"/>
  <c r="R44" i="1"/>
  <c r="AB44" i="1" s="1"/>
  <c r="S15" i="1"/>
  <c r="Q16" i="1"/>
  <c r="R15" i="1"/>
  <c r="AB15" i="1" s="1"/>
  <c r="Q194" i="1"/>
  <c r="R193" i="1"/>
  <c r="AB193" i="1" s="1"/>
  <c r="AD14" i="1"/>
  <c r="X14" i="1"/>
  <c r="T14" i="1"/>
  <c r="AC14" i="1"/>
  <c r="U14" i="1"/>
  <c r="AA14" i="1"/>
  <c r="Q344" i="1"/>
  <c r="R343" i="1"/>
  <c r="AB343" i="1" s="1"/>
  <c r="R103" i="1"/>
  <c r="AB103" i="1" s="1"/>
  <c r="Q104" i="1"/>
  <c r="R223" i="1"/>
  <c r="AB223" i="1" s="1"/>
  <c r="Q224" i="1"/>
  <c r="W14" i="1"/>
  <c r="V14" i="1"/>
  <c r="Y14" i="1" s="1"/>
  <c r="Z312" i="1"/>
  <c r="D32" i="9"/>
  <c r="D35" i="9"/>
  <c r="Z132" i="1"/>
  <c r="Z222" i="1"/>
  <c r="Q254" i="1"/>
  <c r="R253" i="1"/>
  <c r="AB253" i="1" s="1"/>
  <c r="Q165" i="1"/>
  <c r="R164" i="1"/>
  <c r="AB164" i="1" s="1"/>
  <c r="Z163" i="1"/>
  <c r="Z103" i="1" l="1"/>
  <c r="Z133" i="1"/>
  <c r="Z253" i="1"/>
  <c r="P14" i="1"/>
  <c r="Z223" i="1"/>
  <c r="Z193" i="1"/>
  <c r="R194" i="1"/>
  <c r="AB194" i="1" s="1"/>
  <c r="Q195" i="1"/>
  <c r="Z44" i="1"/>
  <c r="Z73" i="1"/>
  <c r="Q135" i="1"/>
  <c r="R134" i="1"/>
  <c r="AB134" i="1" s="1"/>
  <c r="Z284" i="1"/>
  <c r="Q17" i="1"/>
  <c r="R16" i="1"/>
  <c r="AB16" i="1" s="1"/>
  <c r="S16" i="1"/>
  <c r="V16" i="1" s="1"/>
  <c r="R74" i="1"/>
  <c r="AB74" i="1" s="1"/>
  <c r="Q75" i="1"/>
  <c r="Z313" i="1"/>
  <c r="R314" i="1"/>
  <c r="AB314" i="1" s="1"/>
  <c r="Q315" i="1"/>
  <c r="Z15" i="1"/>
  <c r="AA15" i="1"/>
  <c r="AC15" i="1"/>
  <c r="U15" i="1"/>
  <c r="X15" i="1"/>
  <c r="AD15" i="1"/>
  <c r="T15" i="1"/>
  <c r="Q286" i="1"/>
  <c r="R285" i="1"/>
  <c r="AB285" i="1" s="1"/>
  <c r="Q345" i="1"/>
  <c r="R344" i="1"/>
  <c r="AB344" i="1" s="1"/>
  <c r="Q166" i="1"/>
  <c r="R165" i="1"/>
  <c r="AB165" i="1" s="1"/>
  <c r="Q255" i="1"/>
  <c r="R254" i="1"/>
  <c r="AB254" i="1" s="1"/>
  <c r="D37" i="9"/>
  <c r="D36" i="9"/>
  <c r="Q105" i="1"/>
  <c r="R104" i="1"/>
  <c r="AB104" i="1" s="1"/>
  <c r="Q46" i="1"/>
  <c r="R45" i="1"/>
  <c r="AB45" i="1" s="1"/>
  <c r="Z164" i="1"/>
  <c r="Q225" i="1"/>
  <c r="R224" i="1"/>
  <c r="AB224" i="1" s="1"/>
  <c r="Z343" i="1"/>
  <c r="V15" i="1"/>
  <c r="Y15" i="1" s="1"/>
  <c r="W15" i="1"/>
  <c r="Z254" i="1" l="1"/>
  <c r="P15" i="1"/>
  <c r="Z74" i="1"/>
  <c r="Z194" i="1"/>
  <c r="Z344" i="1"/>
  <c r="Z16" i="1"/>
  <c r="Z224" i="1"/>
  <c r="Y16" i="1"/>
  <c r="Z104" i="1"/>
  <c r="Z134" i="1"/>
  <c r="Z314" i="1"/>
  <c r="R135" i="1"/>
  <c r="AB135" i="1" s="1"/>
  <c r="Q136" i="1"/>
  <c r="Q167" i="1"/>
  <c r="R166" i="1"/>
  <c r="AB166" i="1" s="1"/>
  <c r="Z285" i="1"/>
  <c r="R315" i="1"/>
  <c r="AB315" i="1" s="1"/>
  <c r="Q316" i="1"/>
  <c r="R75" i="1"/>
  <c r="AB75" i="1" s="1"/>
  <c r="Q76" i="1"/>
  <c r="X16" i="1"/>
  <c r="T16" i="1"/>
  <c r="AD16" i="1"/>
  <c r="AA16" i="1"/>
  <c r="U16" i="1"/>
  <c r="AC16" i="1"/>
  <c r="R46" i="1"/>
  <c r="AB46" i="1" s="1"/>
  <c r="Q47" i="1"/>
  <c r="Q226" i="1"/>
  <c r="R225" i="1"/>
  <c r="AB225" i="1" s="1"/>
  <c r="Q106" i="1"/>
  <c r="R105" i="1"/>
  <c r="AB105" i="1" s="1"/>
  <c r="D39" i="9"/>
  <c r="D38" i="9"/>
  <c r="Z165" i="1"/>
  <c r="R286" i="1"/>
  <c r="AB286" i="1" s="1"/>
  <c r="Q287" i="1"/>
  <c r="W16" i="1"/>
  <c r="R195" i="1"/>
  <c r="AB195" i="1" s="1"/>
  <c r="Q196" i="1"/>
  <c r="R255" i="1"/>
  <c r="AB255" i="1" s="1"/>
  <c r="Q256" i="1"/>
  <c r="Z45" i="1"/>
  <c r="Q346" i="1"/>
  <c r="R345" i="1"/>
  <c r="AB345" i="1" s="1"/>
  <c r="S17" i="1"/>
  <c r="V17" i="1" s="1"/>
  <c r="R17" i="1"/>
  <c r="AB17" i="1" s="1"/>
  <c r="Q18" i="1"/>
  <c r="Y17" i="1" l="1"/>
  <c r="P16" i="1"/>
  <c r="Z75" i="1"/>
  <c r="Z255" i="1"/>
  <c r="R226" i="1"/>
  <c r="AB226" i="1" s="1"/>
  <c r="Q227" i="1"/>
  <c r="R18" i="1"/>
  <c r="AB18" i="1" s="1"/>
  <c r="Q19" i="1"/>
  <c r="S18" i="1"/>
  <c r="W18" i="1" s="1"/>
  <c r="R106" i="1"/>
  <c r="AB106" i="1" s="1"/>
  <c r="Q107" i="1"/>
  <c r="Z315" i="1"/>
  <c r="Z166" i="1"/>
  <c r="Q317" i="1"/>
  <c r="R316" i="1"/>
  <c r="AB316" i="1" s="1"/>
  <c r="Z135" i="1"/>
  <c r="Q48" i="1"/>
  <c r="R47" i="1"/>
  <c r="AB47" i="1" s="1"/>
  <c r="W17" i="1"/>
  <c r="D41" i="9"/>
  <c r="D40" i="9"/>
  <c r="Z225" i="1"/>
  <c r="Z17" i="1"/>
  <c r="Z345" i="1"/>
  <c r="R346" i="1"/>
  <c r="AB346" i="1" s="1"/>
  <c r="Q347" i="1"/>
  <c r="Q257" i="1"/>
  <c r="R256" i="1"/>
  <c r="AB256" i="1" s="1"/>
  <c r="Q197" i="1"/>
  <c r="R196" i="1"/>
  <c r="AB196" i="1" s="1"/>
  <c r="Z195" i="1"/>
  <c r="Z286" i="1"/>
  <c r="Z105" i="1"/>
  <c r="Z46" i="1"/>
  <c r="R167" i="1"/>
  <c r="AB167" i="1" s="1"/>
  <c r="Q168" i="1"/>
  <c r="AC17" i="1"/>
  <c r="U17" i="1"/>
  <c r="AA17" i="1"/>
  <c r="X17" i="1"/>
  <c r="T17" i="1"/>
  <c r="AD17" i="1"/>
  <c r="R287" i="1"/>
  <c r="AB287" i="1" s="1"/>
  <c r="Q288" i="1"/>
  <c r="R76" i="1"/>
  <c r="AB76" i="1" s="1"/>
  <c r="Q77" i="1"/>
  <c r="R136" i="1"/>
  <c r="AB136" i="1" s="1"/>
  <c r="Q137" i="1"/>
  <c r="P17" i="1" l="1"/>
  <c r="Z167" i="1"/>
  <c r="Z226" i="1"/>
  <c r="Z196" i="1"/>
  <c r="Z256" i="1"/>
  <c r="Z47" i="1"/>
  <c r="R168" i="1"/>
  <c r="AB168" i="1" s="1"/>
  <c r="Q169" i="1"/>
  <c r="S19" i="1"/>
  <c r="V19" i="1" s="1"/>
  <c r="R19" i="1"/>
  <c r="AB19" i="1" s="1"/>
  <c r="Q20" i="1"/>
  <c r="Q289" i="1"/>
  <c r="R288" i="1"/>
  <c r="AB288" i="1" s="1"/>
  <c r="Q258" i="1"/>
  <c r="R257" i="1"/>
  <c r="AB257" i="1" s="1"/>
  <c r="Q318" i="1"/>
  <c r="R317" i="1"/>
  <c r="AB317" i="1" s="1"/>
  <c r="R227" i="1"/>
  <c r="AB227" i="1" s="1"/>
  <c r="Q228" i="1"/>
  <c r="Z76" i="1"/>
  <c r="Z346" i="1"/>
  <c r="Z106" i="1"/>
  <c r="AD18" i="1"/>
  <c r="X18" i="1"/>
  <c r="T18" i="1"/>
  <c r="AA18" i="1"/>
  <c r="AC18" i="1"/>
  <c r="U18" i="1"/>
  <c r="V18" i="1"/>
  <c r="Y18" i="1" s="1"/>
  <c r="P18" i="1" s="1"/>
  <c r="Z136" i="1"/>
  <c r="Q138" i="1"/>
  <c r="R137" i="1"/>
  <c r="AB137" i="1" s="1"/>
  <c r="Q78" i="1"/>
  <c r="R77" i="1"/>
  <c r="AB77" i="1" s="1"/>
  <c r="Z287" i="1"/>
  <c r="Q198" i="1"/>
  <c r="R197" i="1"/>
  <c r="AB197" i="1" s="1"/>
  <c r="R347" i="1"/>
  <c r="AB347" i="1" s="1"/>
  <c r="Q348" i="1"/>
  <c r="D43" i="9"/>
  <c r="D42" i="9"/>
  <c r="Q49" i="1"/>
  <c r="R48" i="1"/>
  <c r="AB48" i="1" s="1"/>
  <c r="Z316" i="1"/>
  <c r="R107" i="1"/>
  <c r="AB107" i="1" s="1"/>
  <c r="Q108" i="1"/>
  <c r="Z18" i="1"/>
  <c r="Z257" i="1" l="1"/>
  <c r="W19" i="1"/>
  <c r="Z19" i="1"/>
  <c r="Z107" i="1"/>
  <c r="Z168" i="1"/>
  <c r="R318" i="1"/>
  <c r="AB318" i="1" s="1"/>
  <c r="Q319" i="1"/>
  <c r="Q290" i="1"/>
  <c r="R289" i="1"/>
  <c r="AB289" i="1" s="1"/>
  <c r="Q170" i="1"/>
  <c r="R169" i="1"/>
  <c r="AB169" i="1" s="1"/>
  <c r="Q349" i="1"/>
  <c r="R348" i="1"/>
  <c r="AB348" i="1" s="1"/>
  <c r="Z48" i="1"/>
  <c r="D45" i="9"/>
  <c r="D44" i="9"/>
  <c r="Z197" i="1"/>
  <c r="Z77" i="1"/>
  <c r="Q229" i="1"/>
  <c r="R228" i="1"/>
  <c r="AB228" i="1" s="1"/>
  <c r="Z227" i="1"/>
  <c r="R49" i="1"/>
  <c r="AB49" i="1" s="1"/>
  <c r="Q50" i="1"/>
  <c r="Q199" i="1"/>
  <c r="R198" i="1"/>
  <c r="AB198" i="1" s="1"/>
  <c r="Q109" i="1"/>
  <c r="R108" i="1"/>
  <c r="AB108" i="1" s="1"/>
  <c r="Z347" i="1"/>
  <c r="Z137" i="1"/>
  <c r="R138" i="1"/>
  <c r="AB138" i="1" s="1"/>
  <c r="Q139" i="1"/>
  <c r="Z317" i="1"/>
  <c r="Z288" i="1"/>
  <c r="Q21" i="1"/>
  <c r="R20" i="1"/>
  <c r="AB20" i="1" s="1"/>
  <c r="S20" i="1"/>
  <c r="W20" i="1" s="1"/>
  <c r="AA19" i="1"/>
  <c r="AC19" i="1"/>
  <c r="U19" i="1"/>
  <c r="T19" i="1"/>
  <c r="AD19" i="1"/>
  <c r="X19" i="1"/>
  <c r="Q79" i="1"/>
  <c r="R78" i="1"/>
  <c r="AB78" i="1" s="1"/>
  <c r="R258" i="1"/>
  <c r="AB258" i="1" s="1"/>
  <c r="Q259" i="1"/>
  <c r="Y19" i="1"/>
  <c r="Z78" i="1" l="1"/>
  <c r="P19" i="1"/>
  <c r="Z228" i="1"/>
  <c r="Z289" i="1"/>
  <c r="Z169" i="1"/>
  <c r="V20" i="1"/>
  <c r="Y20" i="1" s="1"/>
  <c r="P20" i="1" s="1"/>
  <c r="Z348" i="1"/>
  <c r="R259" i="1"/>
  <c r="AB259" i="1" s="1"/>
  <c r="Q260" i="1"/>
  <c r="S21" i="1"/>
  <c r="V21" i="1" s="1"/>
  <c r="Q22" i="1"/>
  <c r="R21" i="1"/>
  <c r="AB21" i="1" s="1"/>
  <c r="Q110" i="1"/>
  <c r="R109" i="1"/>
  <c r="AB109" i="1" s="1"/>
  <c r="R50" i="1"/>
  <c r="AB50" i="1" s="1"/>
  <c r="Q51" i="1"/>
  <c r="R170" i="1"/>
  <c r="AB170" i="1" s="1"/>
  <c r="Q171" i="1"/>
  <c r="R199" i="1"/>
  <c r="AB199" i="1" s="1"/>
  <c r="Q200" i="1"/>
  <c r="D47" i="9"/>
  <c r="D46" i="9"/>
  <c r="Q350" i="1"/>
  <c r="R349" i="1"/>
  <c r="AB349" i="1" s="1"/>
  <c r="R290" i="1"/>
  <c r="AB290" i="1" s="1"/>
  <c r="Q291" i="1"/>
  <c r="R79" i="1"/>
  <c r="AB79" i="1" s="1"/>
  <c r="Q80" i="1"/>
  <c r="Z20" i="1"/>
  <c r="Z138" i="1"/>
  <c r="Z108" i="1"/>
  <c r="Z49" i="1"/>
  <c r="Z318" i="1"/>
  <c r="Z258" i="1"/>
  <c r="X20" i="1"/>
  <c r="T20" i="1"/>
  <c r="AD20" i="1"/>
  <c r="AC20" i="1"/>
  <c r="U20" i="1"/>
  <c r="AA20" i="1"/>
  <c r="R139" i="1"/>
  <c r="AB139" i="1" s="1"/>
  <c r="Q140" i="1"/>
  <c r="Z198" i="1"/>
  <c r="Q230" i="1"/>
  <c r="R229" i="1"/>
  <c r="AB229" i="1" s="1"/>
  <c r="R319" i="1"/>
  <c r="AB319" i="1" s="1"/>
  <c r="Q320" i="1"/>
  <c r="Z79" i="1" l="1"/>
  <c r="Y21" i="1"/>
  <c r="Z259" i="1"/>
  <c r="W21" i="1"/>
  <c r="Z21" i="1"/>
  <c r="R80" i="1"/>
  <c r="AB80" i="1" s="1"/>
  <c r="Q81" i="1"/>
  <c r="R291" i="1"/>
  <c r="AB291" i="1" s="1"/>
  <c r="Q292" i="1"/>
  <c r="Z349" i="1"/>
  <c r="D51" i="9"/>
  <c r="D48" i="9"/>
  <c r="R171" i="1"/>
  <c r="AB171" i="1" s="1"/>
  <c r="Q172" i="1"/>
  <c r="Z229" i="1"/>
  <c r="R200" i="1"/>
  <c r="AB200" i="1" s="1"/>
  <c r="Q201" i="1"/>
  <c r="R110" i="1"/>
  <c r="AB110" i="1" s="1"/>
  <c r="Q111" i="1"/>
  <c r="R22" i="1"/>
  <c r="AB22" i="1" s="1"/>
  <c r="Q23" i="1"/>
  <c r="S22" i="1"/>
  <c r="Z319" i="1"/>
  <c r="Z139" i="1"/>
  <c r="R350" i="1"/>
  <c r="AB350" i="1" s="1"/>
  <c r="Q351" i="1"/>
  <c r="Z50" i="1"/>
  <c r="Q321" i="1"/>
  <c r="R320" i="1"/>
  <c r="AB320" i="1" s="1"/>
  <c r="Q231" i="1"/>
  <c r="R230" i="1"/>
  <c r="AB230" i="1" s="1"/>
  <c r="R140" i="1"/>
  <c r="AB140" i="1" s="1"/>
  <c r="Q141" i="1"/>
  <c r="Z290" i="1"/>
  <c r="Z199" i="1"/>
  <c r="Z170" i="1"/>
  <c r="R51" i="1"/>
  <c r="AB51" i="1" s="1"/>
  <c r="Q52" i="1"/>
  <c r="Z109" i="1"/>
  <c r="AC21" i="1"/>
  <c r="U21" i="1"/>
  <c r="AA21" i="1"/>
  <c r="AD21" i="1"/>
  <c r="T21" i="1"/>
  <c r="X21" i="1"/>
  <c r="Q261" i="1"/>
  <c r="R260" i="1"/>
  <c r="AB260" i="1" s="1"/>
  <c r="P21" i="1" l="1"/>
  <c r="Z200" i="1"/>
  <c r="Z230" i="1"/>
  <c r="Z350" i="1"/>
  <c r="Z110" i="1"/>
  <c r="S23" i="1"/>
  <c r="Q24" i="1"/>
  <c r="R23" i="1"/>
  <c r="AB23" i="1" s="1"/>
  <c r="D53" i="9"/>
  <c r="D52" i="9"/>
  <c r="Q293" i="1"/>
  <c r="R292" i="1"/>
  <c r="AB292" i="1" s="1"/>
  <c r="Q82" i="1"/>
  <c r="R81" i="1"/>
  <c r="AB81" i="1" s="1"/>
  <c r="R261" i="1"/>
  <c r="AB261" i="1" s="1"/>
  <c r="Q262" i="1"/>
  <c r="Z51" i="1"/>
  <c r="Q322" i="1"/>
  <c r="R321" i="1"/>
  <c r="AB321" i="1" s="1"/>
  <c r="R351" i="1"/>
  <c r="AB351" i="1" s="1"/>
  <c r="Q352" i="1"/>
  <c r="AD22" i="1"/>
  <c r="X22" i="1"/>
  <c r="T22" i="1"/>
  <c r="AC22" i="1"/>
  <c r="U22" i="1"/>
  <c r="AA22" i="1"/>
  <c r="R111" i="1"/>
  <c r="AB111" i="1" s="1"/>
  <c r="Q112" i="1"/>
  <c r="Q53" i="1"/>
  <c r="R52" i="1"/>
  <c r="AB52" i="1" s="1"/>
  <c r="Q142" i="1"/>
  <c r="R141" i="1"/>
  <c r="AB141" i="1" s="1"/>
  <c r="R231" i="1"/>
  <c r="AB231" i="1" s="1"/>
  <c r="Q232" i="1"/>
  <c r="W22" i="1"/>
  <c r="V22" i="1"/>
  <c r="Y22" i="1" s="1"/>
  <c r="Q202" i="1"/>
  <c r="R201" i="1"/>
  <c r="AB201" i="1" s="1"/>
  <c r="Z171" i="1"/>
  <c r="Z291" i="1"/>
  <c r="Z260" i="1"/>
  <c r="Z140" i="1"/>
  <c r="Z320" i="1"/>
  <c r="Z22" i="1"/>
  <c r="R172" i="1"/>
  <c r="AB172" i="1" s="1"/>
  <c r="Q173" i="1"/>
  <c r="Z80" i="1"/>
  <c r="Z201" i="1" l="1"/>
  <c r="P22" i="1"/>
  <c r="Z141" i="1"/>
  <c r="Z23" i="1"/>
  <c r="Z261" i="1"/>
  <c r="Z292" i="1"/>
  <c r="D55" i="9"/>
  <c r="D54" i="9"/>
  <c r="Q54" i="1"/>
  <c r="R53" i="1"/>
  <c r="AB53" i="1" s="1"/>
  <c r="Q113" i="1"/>
  <c r="R112" i="1"/>
  <c r="AB112" i="1" s="1"/>
  <c r="R322" i="1"/>
  <c r="AB322" i="1" s="1"/>
  <c r="Q323" i="1"/>
  <c r="Q25" i="1"/>
  <c r="R24" i="1"/>
  <c r="AB24" i="1" s="1"/>
  <c r="S24" i="1"/>
  <c r="V24" i="1" s="1"/>
  <c r="Z172" i="1"/>
  <c r="R202" i="1"/>
  <c r="AB202" i="1" s="1"/>
  <c r="Q203" i="1"/>
  <c r="R232" i="1"/>
  <c r="AB232" i="1" s="1"/>
  <c r="Q233" i="1"/>
  <c r="Q143" i="1"/>
  <c r="R142" i="1"/>
  <c r="AB142" i="1" s="1"/>
  <c r="Z52" i="1"/>
  <c r="Z351" i="1"/>
  <c r="R293" i="1"/>
  <c r="AB293" i="1" s="1"/>
  <c r="Q294" i="1"/>
  <c r="AA23" i="1"/>
  <c r="AC23" i="1"/>
  <c r="U23" i="1"/>
  <c r="X23" i="1"/>
  <c r="AD23" i="1"/>
  <c r="T23" i="1"/>
  <c r="Q174" i="1"/>
  <c r="R173" i="1"/>
  <c r="AB173" i="1" s="1"/>
  <c r="Z231" i="1"/>
  <c r="Z111" i="1"/>
  <c r="Q353" i="1"/>
  <c r="R352" i="1"/>
  <c r="AB352" i="1" s="1"/>
  <c r="Z321" i="1"/>
  <c r="R262" i="1"/>
  <c r="AB262" i="1" s="1"/>
  <c r="Q263" i="1"/>
  <c r="Z81" i="1"/>
  <c r="R82" i="1"/>
  <c r="AB82" i="1" s="1"/>
  <c r="Q83" i="1"/>
  <c r="V23" i="1"/>
  <c r="Y23" i="1" s="1"/>
  <c r="W23" i="1"/>
  <c r="Z232" i="1" l="1"/>
  <c r="P23" i="1"/>
  <c r="Z352" i="1"/>
  <c r="Z202" i="1"/>
  <c r="Z112" i="1"/>
  <c r="Z293" i="1"/>
  <c r="S25" i="1"/>
  <c r="V25" i="1" s="1"/>
  <c r="R25" i="1"/>
  <c r="AB25" i="1" s="1"/>
  <c r="Q26" i="1"/>
  <c r="R323" i="1"/>
  <c r="AB323" i="1" s="1"/>
  <c r="Q324" i="1"/>
  <c r="R203" i="1"/>
  <c r="AB203" i="1" s="1"/>
  <c r="Q204" i="1"/>
  <c r="Y24" i="1"/>
  <c r="Q264" i="1"/>
  <c r="R263" i="1"/>
  <c r="AB263" i="1" s="1"/>
  <c r="R143" i="1"/>
  <c r="AB143" i="1" s="1"/>
  <c r="Q144" i="1"/>
  <c r="Z142" i="1"/>
  <c r="Q234" i="1"/>
  <c r="R233" i="1"/>
  <c r="AB233" i="1" s="1"/>
  <c r="X24" i="1"/>
  <c r="T24" i="1"/>
  <c r="AD24" i="1"/>
  <c r="AA24" i="1"/>
  <c r="AC24" i="1"/>
  <c r="U24" i="1"/>
  <c r="Z24" i="1"/>
  <c r="R54" i="1"/>
  <c r="AB54" i="1" s="1"/>
  <c r="Q55" i="1"/>
  <c r="R83" i="1"/>
  <c r="AB83" i="1" s="1"/>
  <c r="Q84" i="1"/>
  <c r="Z82" i="1"/>
  <c r="Z262" i="1"/>
  <c r="Q354" i="1"/>
  <c r="R353" i="1"/>
  <c r="AB353" i="1" s="1"/>
  <c r="Z173" i="1"/>
  <c r="Q175" i="1"/>
  <c r="R174" i="1"/>
  <c r="AB174" i="1" s="1"/>
  <c r="R294" i="1"/>
  <c r="AB294" i="1" s="1"/>
  <c r="Q295" i="1"/>
  <c r="W24" i="1"/>
  <c r="Z322" i="1"/>
  <c r="Q114" i="1"/>
  <c r="R113" i="1"/>
  <c r="AB113" i="1" s="1"/>
  <c r="Z53" i="1"/>
  <c r="D57" i="9"/>
  <c r="D56" i="9"/>
  <c r="Z25" i="1" l="1"/>
  <c r="Z353" i="1"/>
  <c r="Z54" i="1"/>
  <c r="P24" i="1"/>
  <c r="Z174" i="1"/>
  <c r="Z294" i="1"/>
  <c r="Z143" i="1"/>
  <c r="Y25" i="1"/>
  <c r="Z263" i="1"/>
  <c r="Z203" i="1"/>
  <c r="R175" i="1"/>
  <c r="AB175" i="1" s="1"/>
  <c r="Q176" i="1"/>
  <c r="Q85" i="1"/>
  <c r="R84" i="1"/>
  <c r="AB84" i="1" s="1"/>
  <c r="Z233" i="1"/>
  <c r="R234" i="1"/>
  <c r="AB234" i="1" s="1"/>
  <c r="Q235" i="1"/>
  <c r="Q265" i="1"/>
  <c r="R264" i="1"/>
  <c r="AB264" i="1" s="1"/>
  <c r="Q325" i="1"/>
  <c r="R324" i="1"/>
  <c r="AB324" i="1" s="1"/>
  <c r="Q145" i="1"/>
  <c r="R144" i="1"/>
  <c r="AB144" i="1" s="1"/>
  <c r="R204" i="1"/>
  <c r="AB204" i="1" s="1"/>
  <c r="Q205" i="1"/>
  <c r="Z323" i="1"/>
  <c r="AC25" i="1"/>
  <c r="U25" i="1"/>
  <c r="AA25" i="1"/>
  <c r="X25" i="1"/>
  <c r="T25" i="1"/>
  <c r="AD25" i="1"/>
  <c r="D59" i="9"/>
  <c r="D58" i="9"/>
  <c r="R114" i="1"/>
  <c r="AB114" i="1" s="1"/>
  <c r="Q115" i="1"/>
  <c r="Z113" i="1"/>
  <c r="Q296" i="1"/>
  <c r="R295" i="1"/>
  <c r="AB295" i="1" s="1"/>
  <c r="R354" i="1"/>
  <c r="AB354" i="1" s="1"/>
  <c r="Q355" i="1"/>
  <c r="Z83" i="1"/>
  <c r="Q56" i="1"/>
  <c r="R55" i="1"/>
  <c r="AB55" i="1" s="1"/>
  <c r="R26" i="1"/>
  <c r="AB26" i="1" s="1"/>
  <c r="Q27" i="1"/>
  <c r="S26" i="1"/>
  <c r="W26" i="1" s="1"/>
  <c r="W25" i="1"/>
  <c r="P25" i="1" s="1"/>
  <c r="Z175" i="1" l="1"/>
  <c r="Z114" i="1"/>
  <c r="Z26" i="1"/>
  <c r="Z264" i="1"/>
  <c r="Z234" i="1"/>
  <c r="Q57" i="1"/>
  <c r="R56" i="1"/>
  <c r="AB56" i="1" s="1"/>
  <c r="R355" i="1"/>
  <c r="AB355" i="1" s="1"/>
  <c r="Q356" i="1"/>
  <c r="D61" i="9"/>
  <c r="D60" i="9"/>
  <c r="AD26" i="1"/>
  <c r="X26" i="1"/>
  <c r="T26" i="1"/>
  <c r="AA26" i="1"/>
  <c r="AC26" i="1"/>
  <c r="U26" i="1"/>
  <c r="V26" i="1"/>
  <c r="Y26" i="1" s="1"/>
  <c r="P26" i="1" s="1"/>
  <c r="Z55" i="1"/>
  <c r="Q297" i="1"/>
  <c r="R296" i="1"/>
  <c r="AB296" i="1" s="1"/>
  <c r="R115" i="1"/>
  <c r="AB115" i="1" s="1"/>
  <c r="Q116" i="1"/>
  <c r="R325" i="1"/>
  <c r="AB325" i="1" s="1"/>
  <c r="Q326" i="1"/>
  <c r="Z84" i="1"/>
  <c r="Q86" i="1"/>
  <c r="R85" i="1"/>
  <c r="AB85" i="1" s="1"/>
  <c r="Q206" i="1"/>
  <c r="R205" i="1"/>
  <c r="AB205" i="1" s="1"/>
  <c r="Q177" i="1"/>
  <c r="R176" i="1"/>
  <c r="AB176" i="1" s="1"/>
  <c r="S27" i="1"/>
  <c r="W27" i="1" s="1"/>
  <c r="R27" i="1"/>
  <c r="AB27" i="1" s="1"/>
  <c r="Q28" i="1"/>
  <c r="Z354" i="1"/>
  <c r="Z295" i="1"/>
  <c r="Z204" i="1"/>
  <c r="Z144" i="1"/>
  <c r="Z324" i="1"/>
  <c r="Q146" i="1"/>
  <c r="R145" i="1"/>
  <c r="AB145" i="1" s="1"/>
  <c r="Q266" i="1"/>
  <c r="R265" i="1"/>
  <c r="AB265" i="1" s="1"/>
  <c r="R235" i="1"/>
  <c r="AB235" i="1" s="1"/>
  <c r="Q236" i="1"/>
  <c r="Z325" i="1" l="1"/>
  <c r="Z115" i="1"/>
  <c r="Z145" i="1"/>
  <c r="Z235" i="1"/>
  <c r="Z27" i="1"/>
  <c r="Z296" i="1"/>
  <c r="Q29" i="1"/>
  <c r="R28" i="1"/>
  <c r="AB28" i="1" s="1"/>
  <c r="S28" i="1"/>
  <c r="V28" i="1" s="1"/>
  <c r="Z205" i="1"/>
  <c r="Q207" i="1"/>
  <c r="R206" i="1"/>
  <c r="AB206" i="1" s="1"/>
  <c r="R86" i="1"/>
  <c r="AB86" i="1" s="1"/>
  <c r="Q87" i="1"/>
  <c r="Q357" i="1"/>
  <c r="R356" i="1"/>
  <c r="AB356" i="1" s="1"/>
  <c r="Z56" i="1"/>
  <c r="Q117" i="1"/>
  <c r="R116" i="1"/>
  <c r="AB116" i="1" s="1"/>
  <c r="D63" i="9"/>
  <c r="D62" i="9"/>
  <c r="V27" i="1"/>
  <c r="Y27" i="1" s="1"/>
  <c r="P27" i="1" s="1"/>
  <c r="Z176" i="1"/>
  <c r="Z85" i="1"/>
  <c r="R326" i="1"/>
  <c r="AB326" i="1" s="1"/>
  <c r="Q327" i="1"/>
  <c r="Z355" i="1"/>
  <c r="AA27" i="1"/>
  <c r="AC27" i="1"/>
  <c r="U27" i="1"/>
  <c r="T27" i="1"/>
  <c r="AD27" i="1"/>
  <c r="X27" i="1"/>
  <c r="Q58" i="1"/>
  <c r="R57" i="1"/>
  <c r="AB57" i="1" s="1"/>
  <c r="R236" i="1"/>
  <c r="AB236" i="1" s="1"/>
  <c r="Q237" i="1"/>
  <c r="Z265" i="1"/>
  <c r="R266" i="1"/>
  <c r="AB266" i="1" s="1"/>
  <c r="Q267" i="1"/>
  <c r="R146" i="1"/>
  <c r="AB146" i="1" s="1"/>
  <c r="Q147" i="1"/>
  <c r="Q178" i="1"/>
  <c r="R177" i="1"/>
  <c r="AB177" i="1" s="1"/>
  <c r="Q298" i="1"/>
  <c r="R297" i="1"/>
  <c r="AB297" i="1" s="1"/>
  <c r="Z206" i="1" l="1"/>
  <c r="Z146" i="1"/>
  <c r="W28" i="1"/>
  <c r="Y28" i="1"/>
  <c r="Z326" i="1"/>
  <c r="Z86" i="1"/>
  <c r="Z28" i="1"/>
  <c r="R178" i="1"/>
  <c r="AB178" i="1" s="1"/>
  <c r="Q179" i="1"/>
  <c r="Z236" i="1"/>
  <c r="Z57" i="1"/>
  <c r="R147" i="1"/>
  <c r="AB147" i="1" s="1"/>
  <c r="Q148" i="1"/>
  <c r="Q238" i="1"/>
  <c r="R237" i="1"/>
  <c r="AB237" i="1" s="1"/>
  <c r="R58" i="1"/>
  <c r="AB58" i="1" s="1"/>
  <c r="Q59" i="1"/>
  <c r="R267" i="1"/>
  <c r="AB267" i="1" s="1"/>
  <c r="Q268" i="1"/>
  <c r="Z297" i="1"/>
  <c r="R298" i="1"/>
  <c r="AB298" i="1" s="1"/>
  <c r="Q299" i="1"/>
  <c r="Q328" i="1"/>
  <c r="R327" i="1"/>
  <c r="AB327" i="1" s="1"/>
  <c r="R357" i="1"/>
  <c r="AB357" i="1" s="1"/>
  <c r="Q358" i="1"/>
  <c r="Z177" i="1"/>
  <c r="Z266" i="1"/>
  <c r="D64" i="9"/>
  <c r="H3" i="9"/>
  <c r="R87" i="1"/>
  <c r="AB87" i="1" s="1"/>
  <c r="Q88" i="1"/>
  <c r="R207" i="1"/>
  <c r="AB207" i="1" s="1"/>
  <c r="Q208" i="1"/>
  <c r="X28" i="1"/>
  <c r="T28" i="1"/>
  <c r="AD28" i="1"/>
  <c r="AC28" i="1"/>
  <c r="U28" i="1"/>
  <c r="AA28" i="1"/>
  <c r="Z116" i="1"/>
  <c r="Q118" i="1"/>
  <c r="R117" i="1"/>
  <c r="AB117" i="1" s="1"/>
  <c r="Z356" i="1"/>
  <c r="S29" i="1"/>
  <c r="V29" i="1" s="1"/>
  <c r="Q30" i="1"/>
  <c r="R29" i="1"/>
  <c r="AB29" i="1" s="1"/>
  <c r="P28" i="1" l="1"/>
  <c r="Z357" i="1"/>
  <c r="Y29" i="1"/>
  <c r="Z178" i="1"/>
  <c r="Z267" i="1"/>
  <c r="W29" i="1"/>
  <c r="R118" i="1"/>
  <c r="AB118" i="1" s="1"/>
  <c r="Q119" i="1"/>
  <c r="R30" i="1"/>
  <c r="AB30" i="1" s="1"/>
  <c r="Q31" i="1"/>
  <c r="S30" i="1"/>
  <c r="Z29" i="1"/>
  <c r="Z117" i="1"/>
  <c r="Z87" i="1"/>
  <c r="Q329" i="1"/>
  <c r="R328" i="1"/>
  <c r="AB328" i="1" s="1"/>
  <c r="Z298" i="1"/>
  <c r="Q269" i="1"/>
  <c r="R268" i="1"/>
  <c r="AB268" i="1" s="1"/>
  <c r="R179" i="1"/>
  <c r="AB179" i="1" s="1"/>
  <c r="Q180" i="1"/>
  <c r="Q209" i="1"/>
  <c r="R208" i="1"/>
  <c r="AB208" i="1" s="1"/>
  <c r="Z207" i="1"/>
  <c r="Q89" i="1"/>
  <c r="R88" i="1"/>
  <c r="AB88" i="1" s="1"/>
  <c r="R358" i="1"/>
  <c r="AB358" i="1" s="1"/>
  <c r="Q359" i="1"/>
  <c r="R299" i="1"/>
  <c r="AB299" i="1" s="1"/>
  <c r="Q300" i="1"/>
  <c r="Z58" i="1"/>
  <c r="Q149" i="1"/>
  <c r="R148" i="1"/>
  <c r="AB148" i="1" s="1"/>
  <c r="Z147" i="1"/>
  <c r="AC29" i="1"/>
  <c r="U29" i="1"/>
  <c r="AA29" i="1"/>
  <c r="AD29" i="1"/>
  <c r="T29" i="1"/>
  <c r="X29" i="1"/>
  <c r="H5" i="9"/>
  <c r="H4" i="9"/>
  <c r="Z327" i="1"/>
  <c r="R59" i="1"/>
  <c r="AB59" i="1" s="1"/>
  <c r="Q60" i="1"/>
  <c r="Z237" i="1"/>
  <c r="Q239" i="1"/>
  <c r="R238" i="1"/>
  <c r="AB238" i="1" s="1"/>
  <c r="P29" i="1" l="1"/>
  <c r="Z268" i="1"/>
  <c r="Z328" i="1"/>
  <c r="Z358" i="1"/>
  <c r="Z299" i="1"/>
  <c r="Z208" i="1"/>
  <c r="Z179" i="1"/>
  <c r="H6" i="9"/>
  <c r="H7" i="9"/>
  <c r="Q360" i="1"/>
  <c r="R359" i="1"/>
  <c r="AB359" i="1" s="1"/>
  <c r="Q90" i="1"/>
  <c r="R89" i="1"/>
  <c r="AB89" i="1" s="1"/>
  <c r="Q210" i="1"/>
  <c r="R209" i="1"/>
  <c r="AB209" i="1" s="1"/>
  <c r="AD30" i="1"/>
  <c r="X30" i="1"/>
  <c r="T30" i="1"/>
  <c r="AC30" i="1"/>
  <c r="U30" i="1"/>
  <c r="AA30" i="1"/>
  <c r="R119" i="1"/>
  <c r="AB119" i="1" s="1"/>
  <c r="Q120" i="1"/>
  <c r="Z238" i="1"/>
  <c r="Q61" i="1"/>
  <c r="R60" i="1"/>
  <c r="AB60" i="1" s="1"/>
  <c r="Z59" i="1"/>
  <c r="Q181" i="1"/>
  <c r="R180" i="1"/>
  <c r="AB180" i="1" s="1"/>
  <c r="Q270" i="1"/>
  <c r="R269" i="1"/>
  <c r="AB269" i="1" s="1"/>
  <c r="W30" i="1"/>
  <c r="V30" i="1"/>
  <c r="Y30" i="1" s="1"/>
  <c r="R239" i="1"/>
  <c r="AB239" i="1" s="1"/>
  <c r="Q240" i="1"/>
  <c r="Z148" i="1"/>
  <c r="Q301" i="1"/>
  <c r="R300" i="1"/>
  <c r="AB300" i="1" s="1"/>
  <c r="Z88" i="1"/>
  <c r="Q330" i="1"/>
  <c r="R329" i="1"/>
  <c r="AB329" i="1" s="1"/>
  <c r="Z30" i="1"/>
  <c r="Z118" i="1"/>
  <c r="Q150" i="1"/>
  <c r="R149" i="1"/>
  <c r="AB149" i="1" s="1"/>
  <c r="S31" i="1"/>
  <c r="W31" i="1" s="1"/>
  <c r="R31" i="1"/>
  <c r="AB31" i="1" s="1"/>
  <c r="V31" i="1" l="1"/>
  <c r="Y31" i="1" s="1"/>
  <c r="P31" i="1" s="1"/>
  <c r="Z359" i="1"/>
  <c r="Z31" i="1"/>
  <c r="Z149" i="1"/>
  <c r="Z300" i="1"/>
  <c r="Z180" i="1"/>
  <c r="Z119" i="1"/>
  <c r="Z239" i="1"/>
  <c r="Z269" i="1"/>
  <c r="P30" i="1"/>
  <c r="R61" i="1"/>
  <c r="AB61" i="1" s="1"/>
  <c r="R301" i="1"/>
  <c r="AB301" i="1" s="1"/>
  <c r="Z89" i="1"/>
  <c r="Q361" i="1"/>
  <c r="R360" i="1"/>
  <c r="AB360" i="1" s="1"/>
  <c r="Q121" i="1"/>
  <c r="R120" i="1"/>
  <c r="AB120" i="1" s="1"/>
  <c r="AA31" i="1"/>
  <c r="AC31" i="1"/>
  <c r="U31" i="1"/>
  <c r="X31" i="1"/>
  <c r="AD31" i="1"/>
  <c r="T31" i="1"/>
  <c r="S32" i="1"/>
  <c r="Q151" i="1"/>
  <c r="R150" i="1"/>
  <c r="AB150" i="1" s="1"/>
  <c r="Z329" i="1"/>
  <c r="R330" i="1"/>
  <c r="AB330" i="1" s="1"/>
  <c r="Q331" i="1"/>
  <c r="R270" i="1"/>
  <c r="AB270" i="1" s="1"/>
  <c r="Q271" i="1"/>
  <c r="Z60" i="1"/>
  <c r="Z209" i="1"/>
  <c r="R181" i="1"/>
  <c r="AB181" i="1" s="1"/>
  <c r="Q241" i="1"/>
  <c r="R240" i="1"/>
  <c r="AB240" i="1" s="1"/>
  <c r="R90" i="1"/>
  <c r="AB90" i="1" s="1"/>
  <c r="Q91" i="1"/>
  <c r="H9" i="9"/>
  <c r="H8" i="9"/>
  <c r="R210" i="1"/>
  <c r="AB210" i="1" s="1"/>
  <c r="Q211" i="1"/>
  <c r="V32" i="1" l="1"/>
  <c r="Y32" i="1" s="1"/>
  <c r="W32" i="1"/>
  <c r="AK12" i="1"/>
  <c r="Z210" i="1"/>
  <c r="Z301" i="1"/>
  <c r="R271" i="1"/>
  <c r="AB271" i="1" s="1"/>
  <c r="R331" i="1"/>
  <c r="AB331" i="1" s="1"/>
  <c r="X32" i="1"/>
  <c r="T32" i="1"/>
  <c r="AD32" i="1"/>
  <c r="AA32" i="1"/>
  <c r="AC32" i="1"/>
  <c r="U32" i="1"/>
  <c r="S33" i="1"/>
  <c r="R361" i="1"/>
  <c r="AB361" i="1" s="1"/>
  <c r="R91" i="1"/>
  <c r="AB91" i="1" s="1"/>
  <c r="H5" i="2" s="1"/>
  <c r="Z150" i="1"/>
  <c r="Z120" i="1"/>
  <c r="H10" i="9"/>
  <c r="H11" i="9"/>
  <c r="Z181" i="1"/>
  <c r="Z360" i="1"/>
  <c r="Z61" i="1"/>
  <c r="R211" i="1"/>
  <c r="AB211" i="1" s="1"/>
  <c r="Z240" i="1"/>
  <c r="Z90" i="1"/>
  <c r="R241" i="1"/>
  <c r="AB241" i="1" s="1"/>
  <c r="Z270" i="1"/>
  <c r="Z330" i="1"/>
  <c r="R151" i="1"/>
  <c r="AB151" i="1" s="1"/>
  <c r="R121" i="1"/>
  <c r="AB121" i="1" s="1"/>
  <c r="P32" i="1" l="1"/>
  <c r="AG4" i="1"/>
  <c r="H26" i="2"/>
  <c r="H4" i="2"/>
  <c r="J5" i="2"/>
  <c r="G5" i="2"/>
  <c r="Z91" i="1"/>
  <c r="Z211" i="1"/>
  <c r="G27" i="2"/>
  <c r="H27" i="2"/>
  <c r="Z271" i="1"/>
  <c r="Z151" i="1"/>
  <c r="I5" i="2"/>
  <c r="Z121" i="1"/>
  <c r="H13" i="9"/>
  <c r="H12" i="9"/>
  <c r="Z361" i="1"/>
  <c r="Z331" i="1"/>
  <c r="Z241" i="1"/>
  <c r="AC33" i="1"/>
  <c r="U33" i="1"/>
  <c r="AA33" i="1"/>
  <c r="X33" i="1"/>
  <c r="T33" i="1"/>
  <c r="AD33" i="1"/>
  <c r="W33" i="1"/>
  <c r="V33" i="1"/>
  <c r="Y33" i="1" s="1"/>
  <c r="S34" i="1"/>
  <c r="C11" i="2"/>
  <c r="C12" i="2"/>
  <c r="C10" i="2"/>
  <c r="AG5" i="1" l="1"/>
  <c r="H14" i="9"/>
  <c r="H15" i="9"/>
  <c r="H16" i="9" s="1"/>
  <c r="H19" i="9" s="1"/>
  <c r="AD34" i="1"/>
  <c r="X34" i="1"/>
  <c r="T34" i="1"/>
  <c r="AA34" i="1"/>
  <c r="AC34" i="1"/>
  <c r="U34" i="1"/>
  <c r="V34" i="1"/>
  <c r="Y34" i="1" s="1"/>
  <c r="W34" i="1"/>
  <c r="S35" i="1"/>
  <c r="AH3" i="1"/>
  <c r="P33" i="1"/>
  <c r="C14" i="2"/>
  <c r="C13" i="2"/>
  <c r="C15" i="2"/>
  <c r="C29" i="2"/>
  <c r="C31" i="2"/>
  <c r="C30" i="2"/>
  <c r="AG6" i="1" l="1"/>
  <c r="AA35" i="1"/>
  <c r="AC35" i="1"/>
  <c r="U35" i="1"/>
  <c r="T35" i="1"/>
  <c r="AD35" i="1"/>
  <c r="X35" i="1"/>
  <c r="W35" i="1"/>
  <c r="V35" i="1"/>
  <c r="Y35" i="1" s="1"/>
  <c r="S36" i="1"/>
  <c r="H20" i="9"/>
  <c r="H21" i="9"/>
  <c r="P34" i="1"/>
  <c r="C18" i="2"/>
  <c r="C16" i="2"/>
  <c r="C17" i="2"/>
  <c r="F29" i="2" l="1"/>
  <c r="F30" i="2"/>
  <c r="F31" i="2"/>
  <c r="AG7" i="1"/>
  <c r="P35" i="1"/>
  <c r="X36" i="1"/>
  <c r="T36" i="1"/>
  <c r="AD36" i="1"/>
  <c r="AC36" i="1"/>
  <c r="U36" i="1"/>
  <c r="AA36" i="1"/>
  <c r="W36" i="1"/>
  <c r="V36" i="1"/>
  <c r="Y36" i="1" s="1"/>
  <c r="S37" i="1"/>
  <c r="H23" i="9"/>
  <c r="H22" i="9"/>
  <c r="C20" i="2"/>
  <c r="C19" i="2"/>
  <c r="C21" i="2"/>
  <c r="G29" i="2" l="1"/>
  <c r="G30" i="2"/>
  <c r="G31" i="2"/>
  <c r="AG8" i="1"/>
  <c r="H24" i="9"/>
  <c r="H25" i="9"/>
  <c r="AC37" i="1"/>
  <c r="U37" i="1"/>
  <c r="AA37" i="1"/>
  <c r="AD37" i="1"/>
  <c r="T37" i="1"/>
  <c r="X37" i="1"/>
  <c r="W37" i="1"/>
  <c r="V37" i="1"/>
  <c r="Y37" i="1" s="1"/>
  <c r="S38" i="1"/>
  <c r="P36" i="1"/>
  <c r="H29" i="2" s="1"/>
  <c r="C22" i="2"/>
  <c r="C24" i="2"/>
  <c r="C23" i="2"/>
  <c r="H30" i="2" l="1"/>
  <c r="H31" i="2"/>
  <c r="AG9" i="1"/>
  <c r="AG10" i="1" s="1"/>
  <c r="P37" i="1"/>
  <c r="I29" i="2" s="1"/>
  <c r="AD38" i="1"/>
  <c r="X38" i="1"/>
  <c r="T38" i="1"/>
  <c r="AC38" i="1"/>
  <c r="U38" i="1"/>
  <c r="AA38" i="1"/>
  <c r="V38" i="1"/>
  <c r="Y38" i="1" s="1"/>
  <c r="W38" i="1"/>
  <c r="S39" i="1"/>
  <c r="H27" i="9"/>
  <c r="H26" i="9"/>
  <c r="I30" i="2" l="1"/>
  <c r="I31" i="2"/>
  <c r="P38" i="1"/>
  <c r="H28" i="9"/>
  <c r="H29" i="9"/>
  <c r="AA39" i="1"/>
  <c r="AC39" i="1"/>
  <c r="U39" i="1"/>
  <c r="X39" i="1"/>
  <c r="AD39" i="1"/>
  <c r="T39" i="1"/>
  <c r="W39" i="1"/>
  <c r="V39" i="1"/>
  <c r="Y39" i="1" s="1"/>
  <c r="S40" i="1"/>
  <c r="J30" i="2" l="1"/>
  <c r="J29" i="2"/>
  <c r="P39" i="1"/>
  <c r="H31" i="9"/>
  <c r="H32" i="9" s="1"/>
  <c r="H35" i="9" s="1"/>
  <c r="H30" i="9"/>
  <c r="X40" i="1"/>
  <c r="T40" i="1"/>
  <c r="AD40" i="1"/>
  <c r="AA40" i="1"/>
  <c r="AC40" i="1"/>
  <c r="U40" i="1"/>
  <c r="W40" i="1"/>
  <c r="V40" i="1"/>
  <c r="Y40" i="1" s="1"/>
  <c r="S41" i="1"/>
  <c r="P40" i="1" l="1"/>
  <c r="AC41" i="1"/>
  <c r="U41" i="1"/>
  <c r="AA41" i="1"/>
  <c r="X41" i="1"/>
  <c r="T41" i="1"/>
  <c r="AD41" i="1"/>
  <c r="V41" i="1"/>
  <c r="Y41" i="1" s="1"/>
  <c r="W41" i="1"/>
  <c r="S42" i="1"/>
  <c r="H37" i="9"/>
  <c r="H36" i="9"/>
  <c r="P41" i="1" l="1"/>
  <c r="H38" i="9"/>
  <c r="H39" i="9"/>
  <c r="AD42" i="1"/>
  <c r="X42" i="1"/>
  <c r="T42" i="1"/>
  <c r="AA42" i="1"/>
  <c r="AC42" i="1"/>
  <c r="U42" i="1"/>
  <c r="V42" i="1"/>
  <c r="Y42" i="1" s="1"/>
  <c r="W42" i="1"/>
  <c r="S43" i="1"/>
  <c r="AA43" i="1" l="1"/>
  <c r="AC43" i="1"/>
  <c r="U43" i="1"/>
  <c r="T43" i="1"/>
  <c r="AD43" i="1"/>
  <c r="X43" i="1"/>
  <c r="W43" i="1"/>
  <c r="V43" i="1"/>
  <c r="Y43" i="1" s="1"/>
  <c r="S44" i="1"/>
  <c r="H41" i="9"/>
  <c r="H40" i="9"/>
  <c r="P42" i="1"/>
  <c r="P43" i="1" l="1"/>
  <c r="H42" i="9"/>
  <c r="H43" i="9"/>
  <c r="X44" i="1"/>
  <c r="T44" i="1"/>
  <c r="AD44" i="1"/>
  <c r="AC44" i="1"/>
  <c r="U44" i="1"/>
  <c r="AA44" i="1"/>
  <c r="V44" i="1"/>
  <c r="Y44" i="1" s="1"/>
  <c r="W44" i="1"/>
  <c r="S45" i="1"/>
  <c r="P44" i="1" l="1"/>
  <c r="H45" i="9"/>
  <c r="H44" i="9"/>
  <c r="AC45" i="1"/>
  <c r="U45" i="1"/>
  <c r="AA45" i="1"/>
  <c r="AD45" i="1"/>
  <c r="T45" i="1"/>
  <c r="X45" i="1"/>
  <c r="W45" i="1"/>
  <c r="V45" i="1"/>
  <c r="Y45" i="1" s="1"/>
  <c r="S46" i="1"/>
  <c r="P45" i="1" l="1"/>
  <c r="AD46" i="1"/>
  <c r="X46" i="1"/>
  <c r="T46" i="1"/>
  <c r="AC46" i="1"/>
  <c r="U46" i="1"/>
  <c r="AA46" i="1"/>
  <c r="V46" i="1"/>
  <c r="Y46" i="1" s="1"/>
  <c r="W46" i="1"/>
  <c r="S47" i="1"/>
  <c r="H46" i="9"/>
  <c r="H47" i="9"/>
  <c r="H48" i="9" s="1"/>
  <c r="H51" i="9" s="1"/>
  <c r="P46" i="1" l="1"/>
  <c r="AA47" i="1"/>
  <c r="AC47" i="1"/>
  <c r="U47" i="1"/>
  <c r="X47" i="1"/>
  <c r="AD47" i="1"/>
  <c r="T47" i="1"/>
  <c r="W47" i="1"/>
  <c r="V47" i="1"/>
  <c r="Y47" i="1" s="1"/>
  <c r="S48" i="1"/>
  <c r="H52" i="9"/>
  <c r="H53" i="9"/>
  <c r="P47" i="1" l="1"/>
  <c r="X48" i="1"/>
  <c r="T48" i="1"/>
  <c r="AD48" i="1"/>
  <c r="AA48" i="1"/>
  <c r="AC48" i="1"/>
  <c r="U48" i="1"/>
  <c r="W48" i="1"/>
  <c r="V48" i="1"/>
  <c r="Y48" i="1" s="1"/>
  <c r="S49" i="1"/>
  <c r="H55" i="9"/>
  <c r="H54" i="9"/>
  <c r="P48" i="1" l="1"/>
  <c r="H56" i="9"/>
  <c r="H57" i="9"/>
  <c r="AC49" i="1"/>
  <c r="U49" i="1"/>
  <c r="AA49" i="1"/>
  <c r="X49" i="1"/>
  <c r="T49" i="1"/>
  <c r="AD49" i="1"/>
  <c r="V49" i="1"/>
  <c r="Y49" i="1" s="1"/>
  <c r="W49" i="1"/>
  <c r="S50" i="1"/>
  <c r="P49" i="1" l="1"/>
  <c r="AD50" i="1"/>
  <c r="X50" i="1"/>
  <c r="T50" i="1"/>
  <c r="AA50" i="1"/>
  <c r="AC50" i="1"/>
  <c r="U50" i="1"/>
  <c r="V50" i="1"/>
  <c r="Y50" i="1" s="1"/>
  <c r="W50" i="1"/>
  <c r="S51" i="1"/>
  <c r="H59" i="9"/>
  <c r="H58" i="9"/>
  <c r="P50" i="1" l="1"/>
  <c r="H60" i="9"/>
  <c r="H61" i="9"/>
  <c r="AA51" i="1"/>
  <c r="AC51" i="1"/>
  <c r="U51" i="1"/>
  <c r="T51" i="1"/>
  <c r="AD51" i="1"/>
  <c r="X51" i="1"/>
  <c r="W51" i="1"/>
  <c r="V51" i="1"/>
  <c r="Y51" i="1" s="1"/>
  <c r="S52" i="1"/>
  <c r="P51" i="1" l="1"/>
  <c r="H63" i="9"/>
  <c r="H62" i="9"/>
  <c r="X52" i="1"/>
  <c r="T52" i="1"/>
  <c r="AD52" i="1"/>
  <c r="AC52" i="1"/>
  <c r="U52" i="1"/>
  <c r="AA52" i="1"/>
  <c r="W52" i="1"/>
  <c r="V52" i="1"/>
  <c r="Y52" i="1" s="1"/>
  <c r="S53" i="1"/>
  <c r="P52" i="1" l="1"/>
  <c r="AC53" i="1"/>
  <c r="U53" i="1"/>
  <c r="AA53" i="1"/>
  <c r="AD53" i="1"/>
  <c r="T53" i="1"/>
  <c r="X53" i="1"/>
  <c r="V53" i="1"/>
  <c r="Y53" i="1" s="1"/>
  <c r="W53" i="1"/>
  <c r="S54" i="1"/>
  <c r="L3" i="9"/>
  <c r="H64" i="9"/>
  <c r="P53" i="1" l="1"/>
  <c r="L4" i="9"/>
  <c r="L5" i="9"/>
  <c r="AD54" i="1"/>
  <c r="X54" i="1"/>
  <c r="T54" i="1"/>
  <c r="AC54" i="1"/>
  <c r="U54" i="1"/>
  <c r="AA54" i="1"/>
  <c r="V54" i="1"/>
  <c r="Y54" i="1" s="1"/>
  <c r="W54" i="1"/>
  <c r="S55" i="1"/>
  <c r="P54" i="1" l="1"/>
  <c r="AA55" i="1"/>
  <c r="AC55" i="1"/>
  <c r="U55" i="1"/>
  <c r="X55" i="1"/>
  <c r="AD55" i="1"/>
  <c r="T55" i="1"/>
  <c r="W55" i="1"/>
  <c r="V55" i="1"/>
  <c r="Y55" i="1" s="1"/>
  <c r="S56" i="1"/>
  <c r="L7" i="9"/>
  <c r="L6" i="9"/>
  <c r="P55" i="1" l="1"/>
  <c r="AA56" i="1"/>
  <c r="U56" i="1"/>
  <c r="AC56" i="1"/>
  <c r="X56" i="1"/>
  <c r="AD56" i="1"/>
  <c r="T56" i="1"/>
  <c r="W56" i="1"/>
  <c r="V56" i="1"/>
  <c r="Y56" i="1" s="1"/>
  <c r="S57" i="1"/>
  <c r="L8" i="9"/>
  <c r="L9" i="9"/>
  <c r="P56" i="1" l="1"/>
  <c r="X57" i="1"/>
  <c r="T57" i="1"/>
  <c r="AA57" i="1"/>
  <c r="AD57" i="1"/>
  <c r="U57" i="1"/>
  <c r="AC57" i="1"/>
  <c r="W57" i="1"/>
  <c r="V57" i="1"/>
  <c r="Y57" i="1" s="1"/>
  <c r="S58" i="1"/>
  <c r="L11" i="9"/>
  <c r="L10" i="9"/>
  <c r="P57" i="1" l="1"/>
  <c r="L12" i="9"/>
  <c r="L13" i="9"/>
  <c r="AC58" i="1"/>
  <c r="U58" i="1"/>
  <c r="T58" i="1"/>
  <c r="AD58" i="1"/>
  <c r="AA58" i="1"/>
  <c r="X58" i="1"/>
  <c r="V58" i="1"/>
  <c r="Y58" i="1" s="1"/>
  <c r="W58" i="1"/>
  <c r="S59" i="1"/>
  <c r="P58" i="1" l="1"/>
  <c r="AD59" i="1"/>
  <c r="AC59" i="1"/>
  <c r="X59" i="1"/>
  <c r="AA59" i="1"/>
  <c r="U59" i="1"/>
  <c r="T59" i="1"/>
  <c r="W59" i="1"/>
  <c r="V59" i="1"/>
  <c r="Y59" i="1" s="1"/>
  <c r="S60" i="1"/>
  <c r="L15" i="9"/>
  <c r="L16" i="9" s="1"/>
  <c r="L19" i="9" s="1"/>
  <c r="L14" i="9"/>
  <c r="P59" i="1" l="1"/>
  <c r="L21" i="9"/>
  <c r="L20" i="9"/>
  <c r="AA60" i="1"/>
  <c r="AD60" i="1"/>
  <c r="T60" i="1"/>
  <c r="U60" i="1"/>
  <c r="AC60" i="1"/>
  <c r="X60" i="1"/>
  <c r="W60" i="1"/>
  <c r="V60" i="1"/>
  <c r="Y60" i="1" s="1"/>
  <c r="S61" i="1"/>
  <c r="P60" i="1" l="1"/>
  <c r="X61" i="1"/>
  <c r="T61" i="1"/>
  <c r="I27" i="2" s="1"/>
  <c r="U61" i="1"/>
  <c r="AC61" i="1"/>
  <c r="J27" i="2" s="1"/>
  <c r="AA61" i="1"/>
  <c r="AD61" i="1"/>
  <c r="S62" i="1"/>
  <c r="H48" i="2" s="1"/>
  <c r="V61" i="1"/>
  <c r="Y61" i="1" s="1"/>
  <c r="W61" i="1"/>
  <c r="L22" i="9"/>
  <c r="L23" i="9"/>
  <c r="P61" i="1" l="1"/>
  <c r="AH4" i="1"/>
  <c r="L25" i="9"/>
  <c r="L24" i="9"/>
  <c r="AC62" i="1"/>
  <c r="H49" i="2" s="1"/>
  <c r="U62" i="1"/>
  <c r="AA62" i="1"/>
  <c r="AD62" i="1"/>
  <c r="X62" i="1"/>
  <c r="T62" i="1"/>
  <c r="G49" i="2" s="1"/>
  <c r="V62" i="1"/>
  <c r="Y62" i="1" s="1"/>
  <c r="W62" i="1"/>
  <c r="S63" i="1"/>
  <c r="C34" i="2"/>
  <c r="C33" i="2"/>
  <c r="C32" i="2"/>
  <c r="E32" i="2" l="1"/>
  <c r="I32" i="2"/>
  <c r="J32" i="2"/>
  <c r="F32" i="2"/>
  <c r="G32" i="2"/>
  <c r="D32" i="2"/>
  <c r="H32" i="2"/>
  <c r="E34" i="2"/>
  <c r="I34" i="2"/>
  <c r="G34" i="2"/>
  <c r="F34" i="2"/>
  <c r="D34" i="2"/>
  <c r="H34" i="2"/>
  <c r="J34" i="2"/>
  <c r="D33" i="2"/>
  <c r="H33" i="2"/>
  <c r="I33" i="2"/>
  <c r="F33" i="2"/>
  <c r="J33" i="2"/>
  <c r="G33" i="2"/>
  <c r="E33" i="2"/>
  <c r="L26" i="9"/>
  <c r="L27" i="9"/>
  <c r="P62" i="1"/>
  <c r="AH5" i="1"/>
  <c r="AD63" i="1"/>
  <c r="T63" i="1"/>
  <c r="AC63" i="1"/>
  <c r="AA63" i="1"/>
  <c r="U63" i="1"/>
  <c r="X63" i="1"/>
  <c r="V63" i="1"/>
  <c r="Y63" i="1" s="1"/>
  <c r="AI3" i="1" s="1"/>
  <c r="W63" i="1"/>
  <c r="S64" i="1"/>
  <c r="C53" i="2"/>
  <c r="C35" i="2"/>
  <c r="C52" i="2"/>
  <c r="C51" i="2"/>
  <c r="C36" i="2"/>
  <c r="C37" i="2"/>
  <c r="F35" i="2" l="1"/>
  <c r="J35" i="2"/>
  <c r="D35" i="2"/>
  <c r="H35" i="2"/>
  <c r="E35" i="2"/>
  <c r="I35" i="2"/>
  <c r="G35" i="2"/>
  <c r="G37" i="2"/>
  <c r="E37" i="2"/>
  <c r="I37" i="2"/>
  <c r="D37" i="2"/>
  <c r="F37" i="2"/>
  <c r="J37" i="2"/>
  <c r="H37" i="2"/>
  <c r="F36" i="2"/>
  <c r="J36" i="2"/>
  <c r="G36" i="2"/>
  <c r="D36" i="2"/>
  <c r="H36" i="2"/>
  <c r="E36" i="2"/>
  <c r="I36" i="2"/>
  <c r="L29" i="9"/>
  <c r="L28" i="9"/>
  <c r="AA64" i="1"/>
  <c r="AC64" i="1"/>
  <c r="X64" i="1"/>
  <c r="U64" i="1"/>
  <c r="AD64" i="1"/>
  <c r="T64" i="1"/>
  <c r="V64" i="1"/>
  <c r="Y64" i="1" s="1"/>
  <c r="W64" i="1"/>
  <c r="S65" i="1"/>
  <c r="P63" i="1"/>
  <c r="AH6" i="1"/>
  <c r="AH7" i="1" s="1"/>
  <c r="C42" i="2"/>
  <c r="C43" i="2"/>
  <c r="C41" i="2"/>
  <c r="C40" i="2"/>
  <c r="C38" i="2"/>
  <c r="C39" i="2"/>
  <c r="G38" i="2" l="1"/>
  <c r="H38" i="2"/>
  <c r="E38" i="2"/>
  <c r="I38" i="2"/>
  <c r="D38" i="2"/>
  <c r="F38" i="2"/>
  <c r="J38" i="2"/>
  <c r="D41" i="2"/>
  <c r="E41" i="2"/>
  <c r="E40" i="2"/>
  <c r="I40" i="2"/>
  <c r="J40" i="2"/>
  <c r="G40" i="2"/>
  <c r="D40" i="2"/>
  <c r="H40" i="2"/>
  <c r="F40" i="2"/>
  <c r="D39" i="2"/>
  <c r="H39" i="2"/>
  <c r="E39" i="2"/>
  <c r="F39" i="2"/>
  <c r="J39" i="2"/>
  <c r="I39" i="2"/>
  <c r="G39" i="2"/>
  <c r="D42" i="2"/>
  <c r="E42" i="2"/>
  <c r="E43" i="2"/>
  <c r="D43" i="2"/>
  <c r="P64" i="1"/>
  <c r="X65" i="1"/>
  <c r="T65" i="1"/>
  <c r="AD65" i="1"/>
  <c r="AA65" i="1"/>
  <c r="U65" i="1"/>
  <c r="AC65" i="1"/>
  <c r="V65" i="1"/>
  <c r="Y65" i="1" s="1"/>
  <c r="W65" i="1"/>
  <c r="S66" i="1"/>
  <c r="L30" i="9"/>
  <c r="L31" i="9"/>
  <c r="L32" i="9" s="1"/>
  <c r="L35" i="9" s="1"/>
  <c r="AH8" i="1"/>
  <c r="C44" i="2"/>
  <c r="C45" i="2"/>
  <c r="C46" i="2"/>
  <c r="AC66" i="1" l="1"/>
  <c r="U66" i="1"/>
  <c r="T66" i="1"/>
  <c r="AA66" i="1"/>
  <c r="X66" i="1"/>
  <c r="AD66" i="1"/>
  <c r="W66" i="1"/>
  <c r="V66" i="1"/>
  <c r="Y66" i="1" s="1"/>
  <c r="S67" i="1"/>
  <c r="AH9" i="1"/>
  <c r="AH10" i="1" s="1"/>
  <c r="L37" i="9"/>
  <c r="L36" i="9"/>
  <c r="P65" i="1"/>
  <c r="P66" i="1" l="1"/>
  <c r="AD67" i="1"/>
  <c r="AA67" i="1"/>
  <c r="U67" i="1"/>
  <c r="AC67" i="1"/>
  <c r="X67" i="1"/>
  <c r="T67" i="1"/>
  <c r="W67" i="1"/>
  <c r="V67" i="1"/>
  <c r="Y67" i="1" s="1"/>
  <c r="S68" i="1"/>
  <c r="L39" i="9"/>
  <c r="L38" i="9"/>
  <c r="AA68" i="1" l="1"/>
  <c r="AD68" i="1"/>
  <c r="T68" i="1"/>
  <c r="AC68" i="1"/>
  <c r="U68" i="1"/>
  <c r="X68" i="1"/>
  <c r="W68" i="1"/>
  <c r="V68" i="1"/>
  <c r="Y68" i="1" s="1"/>
  <c r="S69" i="1"/>
  <c r="P67" i="1"/>
  <c r="L41" i="9"/>
  <c r="L40" i="9"/>
  <c r="P68" i="1" l="1"/>
  <c r="X69" i="1"/>
  <c r="T69" i="1"/>
  <c r="AC69" i="1"/>
  <c r="U69" i="1"/>
  <c r="AA69" i="1"/>
  <c r="AD69" i="1"/>
  <c r="W69" i="1"/>
  <c r="V69" i="1"/>
  <c r="Y69" i="1" s="1"/>
  <c r="S70" i="1"/>
  <c r="L43" i="9"/>
  <c r="L42" i="9"/>
  <c r="P69" i="1" l="1"/>
  <c r="L45" i="9"/>
  <c r="L44" i="9"/>
  <c r="AC70" i="1"/>
  <c r="U70" i="1"/>
  <c r="AD70" i="1"/>
  <c r="X70" i="1"/>
  <c r="AA70" i="1"/>
  <c r="T70" i="1"/>
  <c r="V70" i="1"/>
  <c r="Y70" i="1" s="1"/>
  <c r="W70" i="1"/>
  <c r="S71" i="1"/>
  <c r="AD71" i="1" l="1"/>
  <c r="T71" i="1"/>
  <c r="AA71" i="1"/>
  <c r="X71" i="1"/>
  <c r="AC71" i="1"/>
  <c r="U71" i="1"/>
  <c r="V71" i="1"/>
  <c r="Y71" i="1" s="1"/>
  <c r="W71" i="1"/>
  <c r="S72" i="1"/>
  <c r="P70" i="1"/>
  <c r="L47" i="9"/>
  <c r="L48" i="9" s="1"/>
  <c r="L51" i="9" s="1"/>
  <c r="L46" i="9"/>
  <c r="P71" i="1" l="1"/>
  <c r="AA72" i="1"/>
  <c r="U72" i="1"/>
  <c r="AC72" i="1"/>
  <c r="X72" i="1"/>
  <c r="AD72" i="1"/>
  <c r="T72" i="1"/>
  <c r="W72" i="1"/>
  <c r="V72" i="1"/>
  <c r="Y72" i="1" s="1"/>
  <c r="S73" i="1"/>
  <c r="L53" i="9"/>
  <c r="L52" i="9"/>
  <c r="P72" i="1" l="1"/>
  <c r="L55" i="9"/>
  <c r="L54" i="9"/>
  <c r="X73" i="1"/>
  <c r="T73" i="1"/>
  <c r="AA73" i="1"/>
  <c r="AD73" i="1"/>
  <c r="AC73" i="1"/>
  <c r="U73" i="1"/>
  <c r="V73" i="1"/>
  <c r="Y73" i="1" s="1"/>
  <c r="W73" i="1"/>
  <c r="S74" i="1"/>
  <c r="P73" i="1" l="1"/>
  <c r="L57" i="9"/>
  <c r="L56" i="9"/>
  <c r="AC74" i="1"/>
  <c r="U74" i="1"/>
  <c r="T74" i="1"/>
  <c r="X74" i="1"/>
  <c r="AA74" i="1"/>
  <c r="AD74" i="1"/>
  <c r="W74" i="1"/>
  <c r="V74" i="1"/>
  <c r="Y74" i="1" s="1"/>
  <c r="S75" i="1"/>
  <c r="P74" i="1" l="1"/>
  <c r="AD75" i="1"/>
  <c r="AC75" i="1"/>
  <c r="X75" i="1"/>
  <c r="AA75" i="1"/>
  <c r="U75" i="1"/>
  <c r="T75" i="1"/>
  <c r="V75" i="1"/>
  <c r="Y75" i="1" s="1"/>
  <c r="W75" i="1"/>
  <c r="S76" i="1"/>
  <c r="L59" i="9"/>
  <c r="L58" i="9"/>
  <c r="P75" i="1" l="1"/>
  <c r="L61" i="9"/>
  <c r="L60" i="9"/>
  <c r="AA76" i="1"/>
  <c r="AD76" i="1"/>
  <c r="T76" i="1"/>
  <c r="X76" i="1"/>
  <c r="AC76" i="1"/>
  <c r="U76" i="1"/>
  <c r="V76" i="1"/>
  <c r="Y76" i="1" s="1"/>
  <c r="W76" i="1"/>
  <c r="S77" i="1"/>
  <c r="P76" i="1" l="1"/>
  <c r="X77" i="1"/>
  <c r="T77" i="1"/>
  <c r="U77" i="1"/>
  <c r="AC77" i="1"/>
  <c r="AD77" i="1"/>
  <c r="AA77" i="1"/>
  <c r="V77" i="1"/>
  <c r="Y77" i="1" s="1"/>
  <c r="W77" i="1"/>
  <c r="S78" i="1"/>
  <c r="L63" i="9"/>
  <c r="L62" i="9"/>
  <c r="P77" i="1" l="1"/>
  <c r="P3" i="9"/>
  <c r="L64" i="9"/>
  <c r="AC78" i="1"/>
  <c r="U78" i="1"/>
  <c r="AA78" i="1"/>
  <c r="AD78" i="1"/>
  <c r="X78" i="1"/>
  <c r="T78" i="1"/>
  <c r="V78" i="1"/>
  <c r="Y78" i="1" s="1"/>
  <c r="W78" i="1"/>
  <c r="S79" i="1"/>
  <c r="AD79" i="1" l="1"/>
  <c r="T79" i="1"/>
  <c r="X79" i="1"/>
  <c r="U79" i="1"/>
  <c r="AA79" i="1"/>
  <c r="AC79" i="1"/>
  <c r="V79" i="1"/>
  <c r="Y79" i="1" s="1"/>
  <c r="W79" i="1"/>
  <c r="S80" i="1"/>
  <c r="P78" i="1"/>
  <c r="P4" i="9"/>
  <c r="P5" i="9"/>
  <c r="P79" i="1" l="1"/>
  <c r="AA80" i="1"/>
  <c r="AC80" i="1"/>
  <c r="X80" i="1"/>
  <c r="U80" i="1"/>
  <c r="AD80" i="1"/>
  <c r="T80" i="1"/>
  <c r="W80" i="1"/>
  <c r="V80" i="1"/>
  <c r="Y80" i="1" s="1"/>
  <c r="S81" i="1"/>
  <c r="P7" i="9"/>
  <c r="P6" i="9"/>
  <c r="X81" i="1" l="1"/>
  <c r="T81" i="1"/>
  <c r="AD81" i="1"/>
  <c r="AA81" i="1"/>
  <c r="AC81" i="1"/>
  <c r="U81" i="1"/>
  <c r="W81" i="1"/>
  <c r="V81" i="1"/>
  <c r="Y81" i="1" s="1"/>
  <c r="P81" i="1" s="1"/>
  <c r="S82" i="1"/>
  <c r="P80" i="1"/>
  <c r="P8" i="9"/>
  <c r="P9" i="9"/>
  <c r="P11" i="9" l="1"/>
  <c r="P10" i="9"/>
  <c r="AC82" i="1"/>
  <c r="U82" i="1"/>
  <c r="AA82" i="1"/>
  <c r="T82" i="1"/>
  <c r="AD82" i="1"/>
  <c r="X82" i="1"/>
  <c r="W82" i="1"/>
  <c r="V82" i="1"/>
  <c r="Y82" i="1" s="1"/>
  <c r="S83" i="1"/>
  <c r="P82" i="1" l="1"/>
  <c r="AD83" i="1"/>
  <c r="X83" i="1"/>
  <c r="T83" i="1"/>
  <c r="AA83" i="1"/>
  <c r="U83" i="1"/>
  <c r="AC83" i="1"/>
  <c r="V83" i="1"/>
  <c r="Y83" i="1" s="1"/>
  <c r="W83" i="1"/>
  <c r="S84" i="1"/>
  <c r="P12" i="9"/>
  <c r="P13" i="9"/>
  <c r="P83" i="1" l="1"/>
  <c r="P15" i="9"/>
  <c r="P16" i="9" s="1"/>
  <c r="P19" i="9" s="1"/>
  <c r="P14" i="9"/>
  <c r="AA84" i="1"/>
  <c r="AC84" i="1"/>
  <c r="U84" i="1"/>
  <c r="T84" i="1"/>
  <c r="X84" i="1"/>
  <c r="AD84" i="1"/>
  <c r="W84" i="1"/>
  <c r="V84" i="1"/>
  <c r="Y84" i="1" s="1"/>
  <c r="S85" i="1"/>
  <c r="P84" i="1" l="1"/>
  <c r="X85" i="1"/>
  <c r="T85" i="1"/>
  <c r="AD85" i="1"/>
  <c r="AC85" i="1"/>
  <c r="U85" i="1"/>
  <c r="AA85" i="1"/>
  <c r="W85" i="1"/>
  <c r="V85" i="1"/>
  <c r="Y85" i="1" s="1"/>
  <c r="S86" i="1"/>
  <c r="P21" i="9"/>
  <c r="P20" i="9"/>
  <c r="P85" i="1" l="1"/>
  <c r="AC86" i="1"/>
  <c r="U86" i="1"/>
  <c r="AA86" i="1"/>
  <c r="AD86" i="1"/>
  <c r="X86" i="1"/>
  <c r="T86" i="1"/>
  <c r="V86" i="1"/>
  <c r="Y86" i="1" s="1"/>
  <c r="W86" i="1"/>
  <c r="S87" i="1"/>
  <c r="P22" i="9"/>
  <c r="P23" i="9"/>
  <c r="P86" i="1" l="1"/>
  <c r="P25" i="9"/>
  <c r="P24" i="9"/>
  <c r="AD87" i="1"/>
  <c r="X87" i="1"/>
  <c r="T87" i="1"/>
  <c r="AA87" i="1"/>
  <c r="U87" i="1"/>
  <c r="AC87" i="1"/>
  <c r="V87" i="1"/>
  <c r="Y87" i="1" s="1"/>
  <c r="W87" i="1"/>
  <c r="S88" i="1"/>
  <c r="P87" i="1" l="1"/>
  <c r="AA88" i="1"/>
  <c r="AC88" i="1"/>
  <c r="U88" i="1"/>
  <c r="X88" i="1"/>
  <c r="T88" i="1"/>
  <c r="AD88" i="1"/>
  <c r="W88" i="1"/>
  <c r="V88" i="1"/>
  <c r="Y88" i="1" s="1"/>
  <c r="S89" i="1"/>
  <c r="P26" i="9"/>
  <c r="P27" i="9"/>
  <c r="P88" i="1" l="1"/>
  <c r="X89" i="1"/>
  <c r="T89" i="1"/>
  <c r="AD89" i="1"/>
  <c r="AC89" i="1"/>
  <c r="U89" i="1"/>
  <c r="AA89" i="1"/>
  <c r="V89" i="1"/>
  <c r="Y89" i="1" s="1"/>
  <c r="W89" i="1"/>
  <c r="S90" i="1"/>
  <c r="P29" i="9"/>
  <c r="P28" i="9"/>
  <c r="P89" i="1" l="1"/>
  <c r="P30" i="9"/>
  <c r="P31" i="9"/>
  <c r="P32" i="9" s="1"/>
  <c r="P35" i="9" s="1"/>
  <c r="AC90" i="1"/>
  <c r="U90" i="1"/>
  <c r="AA90" i="1"/>
  <c r="AD90" i="1"/>
  <c r="X90" i="1"/>
  <c r="T90" i="1"/>
  <c r="W90" i="1"/>
  <c r="V90" i="1"/>
  <c r="Y90" i="1" s="1"/>
  <c r="S91" i="1"/>
  <c r="P90" i="1" l="1"/>
  <c r="AD91" i="1"/>
  <c r="X91" i="1"/>
  <c r="T91" i="1"/>
  <c r="I49" i="2" s="1"/>
  <c r="AA91" i="1"/>
  <c r="AC91" i="1"/>
  <c r="J49" i="2" s="1"/>
  <c r="U91" i="1"/>
  <c r="S92" i="1"/>
  <c r="V91" i="1"/>
  <c r="Y91" i="1" s="1"/>
  <c r="W91" i="1"/>
  <c r="P37" i="9"/>
  <c r="P36" i="9"/>
  <c r="W92" i="1" l="1"/>
  <c r="V92" i="1"/>
  <c r="Y92" i="1" s="1"/>
  <c r="P91" i="1"/>
  <c r="AI4" i="1"/>
  <c r="AA92" i="1"/>
  <c r="AC92" i="1"/>
  <c r="U92" i="1"/>
  <c r="T92" i="1"/>
  <c r="X92" i="1"/>
  <c r="AD92" i="1"/>
  <c r="S93" i="1"/>
  <c r="P39" i="9"/>
  <c r="P38" i="9"/>
  <c r="C56" i="2"/>
  <c r="C55" i="2"/>
  <c r="C54" i="2"/>
  <c r="AL12" i="1" l="1"/>
  <c r="P92" i="1"/>
  <c r="AI5" i="1"/>
  <c r="AI6" i="1" s="1"/>
  <c r="X93" i="1"/>
  <c r="T93" i="1"/>
  <c r="G71" i="2" s="1"/>
  <c r="AD93" i="1"/>
  <c r="AC93" i="1"/>
  <c r="H71" i="2" s="1"/>
  <c r="U93" i="1"/>
  <c r="AA93" i="1"/>
  <c r="V93" i="1"/>
  <c r="Y93" i="1" s="1"/>
  <c r="W93" i="1"/>
  <c r="S94" i="1"/>
  <c r="H70" i="2"/>
  <c r="P41" i="9"/>
  <c r="P40" i="9"/>
  <c r="C59" i="2"/>
  <c r="C61" i="2"/>
  <c r="C62" i="2"/>
  <c r="C57" i="2"/>
  <c r="C58" i="2"/>
  <c r="C60" i="2"/>
  <c r="P43" i="9" l="1"/>
  <c r="P42" i="9"/>
  <c r="AJ3" i="1"/>
  <c r="P93" i="1"/>
  <c r="AC94" i="1"/>
  <c r="U94" i="1"/>
  <c r="AA94" i="1"/>
  <c r="AD94" i="1"/>
  <c r="T94" i="1"/>
  <c r="X94" i="1"/>
  <c r="W94" i="1"/>
  <c r="V94" i="1"/>
  <c r="Y94" i="1" s="1"/>
  <c r="S95" i="1"/>
  <c r="AI7" i="1"/>
  <c r="C64" i="2"/>
  <c r="C74" i="2"/>
  <c r="C73" i="2"/>
  <c r="C75" i="2"/>
  <c r="C63" i="2"/>
  <c r="C65" i="2"/>
  <c r="P94" i="1" l="1"/>
  <c r="P45" i="9"/>
  <c r="P44" i="9"/>
  <c r="AD95" i="1"/>
  <c r="X95" i="1"/>
  <c r="T95" i="1"/>
  <c r="AA95" i="1"/>
  <c r="AC95" i="1"/>
  <c r="U95" i="1"/>
  <c r="V95" i="1"/>
  <c r="Y95" i="1" s="1"/>
  <c r="W95" i="1"/>
  <c r="S96" i="1"/>
  <c r="AI8" i="1"/>
  <c r="C68" i="2"/>
  <c r="C66" i="2"/>
  <c r="C67" i="2"/>
  <c r="AI9" i="1" l="1"/>
  <c r="AI10" i="1" s="1"/>
  <c r="AA96" i="1"/>
  <c r="AC96" i="1"/>
  <c r="U96" i="1"/>
  <c r="X96" i="1"/>
  <c r="T96" i="1"/>
  <c r="AD96" i="1"/>
  <c r="W96" i="1"/>
  <c r="V96" i="1"/>
  <c r="Y96" i="1" s="1"/>
  <c r="S97" i="1"/>
  <c r="P95" i="1"/>
  <c r="P47" i="9"/>
  <c r="P48" i="9" s="1"/>
  <c r="P51" i="9" s="1"/>
  <c r="P46" i="9"/>
  <c r="P53" i="9" l="1"/>
  <c r="P52" i="9"/>
  <c r="X97" i="1"/>
  <c r="T97" i="1"/>
  <c r="AD97" i="1"/>
  <c r="AC97" i="1"/>
  <c r="U97" i="1"/>
  <c r="AA97" i="1"/>
  <c r="W97" i="1"/>
  <c r="V97" i="1"/>
  <c r="Y97" i="1" s="1"/>
  <c r="S98" i="1"/>
  <c r="P96" i="1"/>
  <c r="AJ4" i="1"/>
  <c r="C78" i="2"/>
  <c r="C77" i="2"/>
  <c r="C76" i="2"/>
  <c r="P97" i="1" l="1"/>
  <c r="P55" i="9"/>
  <c r="P54" i="9"/>
  <c r="AC98" i="1"/>
  <c r="U98" i="1"/>
  <c r="AA98" i="1"/>
  <c r="AD98" i="1"/>
  <c r="T98" i="1"/>
  <c r="X98" i="1"/>
  <c r="W98" i="1"/>
  <c r="V98" i="1"/>
  <c r="Y98" i="1" s="1"/>
  <c r="S99" i="1"/>
  <c r="AD99" i="1" l="1"/>
  <c r="X99" i="1"/>
  <c r="T99" i="1"/>
  <c r="AA99" i="1"/>
  <c r="U99" i="1"/>
  <c r="AC99" i="1"/>
  <c r="V99" i="1"/>
  <c r="Y99" i="1" s="1"/>
  <c r="W99" i="1"/>
  <c r="S100" i="1"/>
  <c r="P57" i="9"/>
  <c r="P56" i="9"/>
  <c r="P98" i="1"/>
  <c r="AA100" i="1" l="1"/>
  <c r="AC100" i="1"/>
  <c r="U100" i="1"/>
  <c r="T100" i="1"/>
  <c r="X100" i="1"/>
  <c r="AD100" i="1"/>
  <c r="W100" i="1"/>
  <c r="V100" i="1"/>
  <c r="Y100" i="1" s="1"/>
  <c r="S101" i="1"/>
  <c r="P99" i="1"/>
  <c r="P59" i="9"/>
  <c r="P58" i="9"/>
  <c r="P100" i="1" l="1"/>
  <c r="P61" i="9"/>
  <c r="P60" i="9"/>
  <c r="X101" i="1"/>
  <c r="T101" i="1"/>
  <c r="AD101" i="1"/>
  <c r="AC101" i="1"/>
  <c r="U101" i="1"/>
  <c r="AA101" i="1"/>
  <c r="W101" i="1"/>
  <c r="V101" i="1"/>
  <c r="Y101" i="1" s="1"/>
  <c r="S102" i="1"/>
  <c r="P101" i="1" l="1"/>
  <c r="AC102" i="1"/>
  <c r="U102" i="1"/>
  <c r="AA102" i="1"/>
  <c r="AD102" i="1"/>
  <c r="X102" i="1"/>
  <c r="T102" i="1"/>
  <c r="W102" i="1"/>
  <c r="V102" i="1"/>
  <c r="Y102" i="1" s="1"/>
  <c r="S103" i="1"/>
  <c r="P63" i="9"/>
  <c r="P62" i="9"/>
  <c r="P102" i="1" l="1"/>
  <c r="P64" i="9"/>
  <c r="T3" i="9"/>
  <c r="AD103" i="1"/>
  <c r="X103" i="1"/>
  <c r="T103" i="1"/>
  <c r="AA103" i="1"/>
  <c r="U103" i="1"/>
  <c r="AC103" i="1"/>
  <c r="V103" i="1"/>
  <c r="Y103" i="1" s="1"/>
  <c r="W103" i="1"/>
  <c r="S104" i="1"/>
  <c r="T5" i="9" l="1"/>
  <c r="T4" i="9"/>
  <c r="AA104" i="1"/>
  <c r="AC104" i="1"/>
  <c r="U104" i="1"/>
  <c r="X104" i="1"/>
  <c r="T104" i="1"/>
  <c r="AD104" i="1"/>
  <c r="V104" i="1"/>
  <c r="Y104" i="1" s="1"/>
  <c r="W104" i="1"/>
  <c r="S105" i="1"/>
  <c r="P103" i="1"/>
  <c r="P104" i="1" l="1"/>
  <c r="X105" i="1"/>
  <c r="T105" i="1"/>
  <c r="AD105" i="1"/>
  <c r="AC105" i="1"/>
  <c r="U105" i="1"/>
  <c r="AA105" i="1"/>
  <c r="W105" i="1"/>
  <c r="V105" i="1"/>
  <c r="Y105" i="1" s="1"/>
  <c r="S106" i="1"/>
  <c r="T6" i="9"/>
  <c r="T7" i="9"/>
  <c r="P105" i="1" l="1"/>
  <c r="T9" i="9"/>
  <c r="T8" i="9"/>
  <c r="AC106" i="1"/>
  <c r="U106" i="1"/>
  <c r="AA106" i="1"/>
  <c r="AD106" i="1"/>
  <c r="X106" i="1"/>
  <c r="T106" i="1"/>
  <c r="W106" i="1"/>
  <c r="V106" i="1"/>
  <c r="Y106" i="1" s="1"/>
  <c r="S107" i="1"/>
  <c r="P106" i="1" l="1"/>
  <c r="AD107" i="1"/>
  <c r="X107" i="1"/>
  <c r="T107" i="1"/>
  <c r="AA107" i="1"/>
  <c r="AC107" i="1"/>
  <c r="U107" i="1"/>
  <c r="V107" i="1"/>
  <c r="Y107" i="1" s="1"/>
  <c r="W107" i="1"/>
  <c r="S108" i="1"/>
  <c r="T10" i="9"/>
  <c r="T11" i="9"/>
  <c r="P107" i="1" l="1"/>
  <c r="T13" i="9"/>
  <c r="T12" i="9"/>
  <c r="AA108" i="1"/>
  <c r="AC108" i="1"/>
  <c r="U108" i="1"/>
  <c r="T108" i="1"/>
  <c r="X108" i="1"/>
  <c r="AD108" i="1"/>
  <c r="W108" i="1"/>
  <c r="V108" i="1"/>
  <c r="Y108" i="1" s="1"/>
  <c r="S109" i="1"/>
  <c r="P108" i="1" l="1"/>
  <c r="X109" i="1"/>
  <c r="T109" i="1"/>
  <c r="AD109" i="1"/>
  <c r="AC109" i="1"/>
  <c r="U109" i="1"/>
  <c r="AA109" i="1"/>
  <c r="W109" i="1"/>
  <c r="V109" i="1"/>
  <c r="Y109" i="1" s="1"/>
  <c r="S110" i="1"/>
  <c r="T14" i="9"/>
  <c r="T15" i="9"/>
  <c r="T16" i="9" s="1"/>
  <c r="T19" i="9" s="1"/>
  <c r="T20" i="9" l="1"/>
  <c r="T21" i="9"/>
  <c r="P109" i="1"/>
  <c r="AC110" i="1"/>
  <c r="U110" i="1"/>
  <c r="AA110" i="1"/>
  <c r="AD110" i="1"/>
  <c r="T110" i="1"/>
  <c r="X110" i="1"/>
  <c r="W110" i="1"/>
  <c r="V110" i="1"/>
  <c r="Y110" i="1" s="1"/>
  <c r="S111" i="1"/>
  <c r="P110" i="1" l="1"/>
  <c r="AD111" i="1"/>
  <c r="X111" i="1"/>
  <c r="T111" i="1"/>
  <c r="AA111" i="1"/>
  <c r="AC111" i="1"/>
  <c r="U111" i="1"/>
  <c r="V111" i="1"/>
  <c r="Y111" i="1" s="1"/>
  <c r="W111" i="1"/>
  <c r="S112" i="1"/>
  <c r="T23" i="9"/>
  <c r="T22" i="9"/>
  <c r="P111" i="1" l="1"/>
  <c r="T24" i="9"/>
  <c r="T25" i="9"/>
  <c r="AA112" i="1"/>
  <c r="AC112" i="1"/>
  <c r="U112" i="1"/>
  <c r="X112" i="1"/>
  <c r="T112" i="1"/>
  <c r="AD112" i="1"/>
  <c r="W112" i="1"/>
  <c r="V112" i="1"/>
  <c r="Y112" i="1" s="1"/>
  <c r="S113" i="1"/>
  <c r="P112" i="1" l="1"/>
  <c r="X113" i="1"/>
  <c r="T113" i="1"/>
  <c r="AD113" i="1"/>
  <c r="AC113" i="1"/>
  <c r="U113" i="1"/>
  <c r="AA113" i="1"/>
  <c r="W113" i="1"/>
  <c r="V113" i="1"/>
  <c r="Y113" i="1" s="1"/>
  <c r="S114" i="1"/>
  <c r="T27" i="9"/>
  <c r="T26" i="9"/>
  <c r="P113" i="1" l="1"/>
  <c r="AC114" i="1"/>
  <c r="U114" i="1"/>
  <c r="AA114" i="1"/>
  <c r="AD114" i="1"/>
  <c r="T114" i="1"/>
  <c r="X114" i="1"/>
  <c r="W114" i="1"/>
  <c r="V114" i="1"/>
  <c r="Y114" i="1" s="1"/>
  <c r="S115" i="1"/>
  <c r="T28" i="9"/>
  <c r="T29" i="9"/>
  <c r="P114" i="1" l="1"/>
  <c r="T31" i="9"/>
  <c r="T32" i="9" s="1"/>
  <c r="T30" i="9"/>
  <c r="AD115" i="1"/>
  <c r="X115" i="1"/>
  <c r="T115" i="1"/>
  <c r="AA115" i="1"/>
  <c r="U115" i="1"/>
  <c r="AC115" i="1"/>
  <c r="V115" i="1"/>
  <c r="Y115" i="1" s="1"/>
  <c r="W115" i="1"/>
  <c r="S116" i="1"/>
  <c r="P115" i="1" l="1"/>
  <c r="AA116" i="1"/>
  <c r="AC116" i="1"/>
  <c r="U116" i="1"/>
  <c r="T116" i="1"/>
  <c r="X116" i="1"/>
  <c r="AD116" i="1"/>
  <c r="W116" i="1"/>
  <c r="V116" i="1"/>
  <c r="Y116" i="1" s="1"/>
  <c r="S117" i="1"/>
  <c r="P116" i="1" l="1"/>
  <c r="X117" i="1"/>
  <c r="T117" i="1"/>
  <c r="AD117" i="1"/>
  <c r="AC117" i="1"/>
  <c r="U117" i="1"/>
  <c r="AA117" i="1"/>
  <c r="W117" i="1"/>
  <c r="V117" i="1"/>
  <c r="Y117" i="1" s="1"/>
  <c r="S118" i="1"/>
  <c r="P117" i="1" l="1"/>
  <c r="AC118" i="1"/>
  <c r="U118" i="1"/>
  <c r="AA118" i="1"/>
  <c r="AD118" i="1"/>
  <c r="X118" i="1"/>
  <c r="T118" i="1"/>
  <c r="V118" i="1"/>
  <c r="Y118" i="1" s="1"/>
  <c r="W118" i="1"/>
  <c r="S119" i="1"/>
  <c r="P118" i="1" l="1"/>
  <c r="AD119" i="1"/>
  <c r="X119" i="1"/>
  <c r="T119" i="1"/>
  <c r="AA119" i="1"/>
  <c r="U119" i="1"/>
  <c r="AC119" i="1"/>
  <c r="V119" i="1"/>
  <c r="Y119" i="1" s="1"/>
  <c r="W119" i="1"/>
  <c r="S120" i="1"/>
  <c r="P119" i="1" l="1"/>
  <c r="AA120" i="1"/>
  <c r="AC120" i="1"/>
  <c r="U120" i="1"/>
  <c r="X120" i="1"/>
  <c r="T120" i="1"/>
  <c r="AD120" i="1"/>
  <c r="W120" i="1"/>
  <c r="V120" i="1"/>
  <c r="Y120" i="1" s="1"/>
  <c r="S121" i="1"/>
  <c r="P120" i="1" l="1"/>
  <c r="X121" i="1"/>
  <c r="T121" i="1"/>
  <c r="I71" i="2" s="1"/>
  <c r="AD121" i="1"/>
  <c r="AC121" i="1"/>
  <c r="J71" i="2" s="1"/>
  <c r="U121" i="1"/>
  <c r="AA121" i="1"/>
  <c r="S122" i="1"/>
  <c r="W121" i="1"/>
  <c r="V121" i="1"/>
  <c r="Y121" i="1" s="1"/>
  <c r="P121" i="1" l="1"/>
  <c r="AJ5" i="1"/>
  <c r="AC122" i="1"/>
  <c r="H93" i="2" s="1"/>
  <c r="U122" i="1"/>
  <c r="AA122" i="1"/>
  <c r="AD122" i="1"/>
  <c r="X122" i="1"/>
  <c r="T122" i="1"/>
  <c r="G93" i="2" s="1"/>
  <c r="W122" i="1"/>
  <c r="V122" i="1"/>
  <c r="Y122" i="1" s="1"/>
  <c r="S123" i="1"/>
  <c r="H92" i="2"/>
  <c r="C81" i="2"/>
  <c r="C79" i="2"/>
  <c r="C80" i="2"/>
  <c r="P122" i="1" l="1"/>
  <c r="AD123" i="1"/>
  <c r="X123" i="1"/>
  <c r="T123" i="1"/>
  <c r="AA123" i="1"/>
  <c r="AC123" i="1"/>
  <c r="U123" i="1"/>
  <c r="V123" i="1"/>
  <c r="Y123" i="1" s="1"/>
  <c r="AK3" i="1" s="1"/>
  <c r="W123" i="1"/>
  <c r="S124" i="1"/>
  <c r="AJ6" i="1"/>
  <c r="C96" i="2"/>
  <c r="C97" i="2"/>
  <c r="C95" i="2"/>
  <c r="C84" i="2"/>
  <c r="C82" i="2"/>
  <c r="C83" i="2"/>
  <c r="P123" i="1" l="1"/>
  <c r="AA124" i="1"/>
  <c r="AC124" i="1"/>
  <c r="U124" i="1"/>
  <c r="T124" i="1"/>
  <c r="X124" i="1"/>
  <c r="AD124" i="1"/>
  <c r="W124" i="1"/>
  <c r="V124" i="1"/>
  <c r="Y124" i="1" s="1"/>
  <c r="S125" i="1"/>
  <c r="AJ7" i="1"/>
  <c r="C86" i="2"/>
  <c r="C85" i="2"/>
  <c r="C87" i="2"/>
  <c r="P124" i="1" l="1"/>
  <c r="X125" i="1"/>
  <c r="T125" i="1"/>
  <c r="AD125" i="1"/>
  <c r="AC125" i="1"/>
  <c r="U125" i="1"/>
  <c r="AA125" i="1"/>
  <c r="W125" i="1"/>
  <c r="V125" i="1"/>
  <c r="Y125" i="1" s="1"/>
  <c r="S126" i="1"/>
  <c r="AJ8" i="1"/>
  <c r="C89" i="2"/>
  <c r="C88" i="2"/>
  <c r="C90" i="2"/>
  <c r="P125" i="1" l="1"/>
  <c r="AJ9" i="1"/>
  <c r="AJ10" i="1" s="1"/>
  <c r="AC126" i="1"/>
  <c r="U126" i="1"/>
  <c r="AA126" i="1"/>
  <c r="AD126" i="1"/>
  <c r="T126" i="1"/>
  <c r="X126" i="1"/>
  <c r="V126" i="1"/>
  <c r="Y126" i="1" s="1"/>
  <c r="W126" i="1"/>
  <c r="S127" i="1"/>
  <c r="P126" i="1" l="1"/>
  <c r="AD127" i="1"/>
  <c r="X127" i="1"/>
  <c r="T127" i="1"/>
  <c r="AA127" i="1"/>
  <c r="AC127" i="1"/>
  <c r="U127" i="1"/>
  <c r="V127" i="1"/>
  <c r="Y127" i="1" s="1"/>
  <c r="W127" i="1"/>
  <c r="S128" i="1"/>
  <c r="P127" i="1" l="1"/>
  <c r="AA128" i="1"/>
  <c r="AC128" i="1"/>
  <c r="U128" i="1"/>
  <c r="X128" i="1"/>
  <c r="T128" i="1"/>
  <c r="AD128" i="1"/>
  <c r="W128" i="1"/>
  <c r="V128" i="1"/>
  <c r="Y128" i="1" s="1"/>
  <c r="S129" i="1"/>
  <c r="P128" i="1" l="1"/>
  <c r="X129" i="1"/>
  <c r="T129" i="1"/>
  <c r="AA129" i="1"/>
  <c r="AD129" i="1"/>
  <c r="AC129" i="1"/>
  <c r="U129" i="1"/>
  <c r="W129" i="1"/>
  <c r="V129" i="1"/>
  <c r="Y129" i="1" s="1"/>
  <c r="S130" i="1"/>
  <c r="P129" i="1" l="1"/>
  <c r="AC130" i="1"/>
  <c r="U130" i="1"/>
  <c r="T130" i="1"/>
  <c r="X130" i="1"/>
  <c r="AD130" i="1"/>
  <c r="AA130" i="1"/>
  <c r="W130" i="1"/>
  <c r="V130" i="1"/>
  <c r="Y130" i="1" s="1"/>
  <c r="S131" i="1"/>
  <c r="P130" i="1" l="1"/>
  <c r="AD131" i="1"/>
  <c r="AC131" i="1"/>
  <c r="X131" i="1"/>
  <c r="AA131" i="1"/>
  <c r="U131" i="1"/>
  <c r="T131" i="1"/>
  <c r="W131" i="1"/>
  <c r="V131" i="1"/>
  <c r="Y131" i="1" s="1"/>
  <c r="S132" i="1"/>
  <c r="AA132" i="1" l="1"/>
  <c r="AD132" i="1"/>
  <c r="T132" i="1"/>
  <c r="U132" i="1"/>
  <c r="X132" i="1"/>
  <c r="AC132" i="1"/>
  <c r="W132" i="1"/>
  <c r="V132" i="1"/>
  <c r="Y132" i="1" s="1"/>
  <c r="S133" i="1"/>
  <c r="P131" i="1"/>
  <c r="P132" i="1" l="1"/>
  <c r="X133" i="1"/>
  <c r="T133" i="1"/>
  <c r="U133" i="1"/>
  <c r="AC133" i="1"/>
  <c r="AA133" i="1"/>
  <c r="AD133" i="1"/>
  <c r="V133" i="1"/>
  <c r="Y133" i="1" s="1"/>
  <c r="W133" i="1"/>
  <c r="S134" i="1"/>
  <c r="P133" i="1" l="1"/>
  <c r="AC134" i="1"/>
  <c r="U134" i="1"/>
  <c r="AA134" i="1"/>
  <c r="AD134" i="1"/>
  <c r="X134" i="1"/>
  <c r="T134" i="1"/>
  <c r="V134" i="1"/>
  <c r="Y134" i="1" s="1"/>
  <c r="W134" i="1"/>
  <c r="S135" i="1"/>
  <c r="P134" i="1" l="1"/>
  <c r="AD135" i="1"/>
  <c r="T135" i="1"/>
  <c r="X135" i="1"/>
  <c r="AC135" i="1"/>
  <c r="U135" i="1"/>
  <c r="AA135" i="1"/>
  <c r="W135" i="1"/>
  <c r="V135" i="1"/>
  <c r="Y135" i="1" s="1"/>
  <c r="S136" i="1"/>
  <c r="P135" i="1" l="1"/>
  <c r="AA136" i="1"/>
  <c r="AC136" i="1"/>
  <c r="X136" i="1"/>
  <c r="U136" i="1"/>
  <c r="AD136" i="1"/>
  <c r="T136" i="1"/>
  <c r="W136" i="1"/>
  <c r="V136" i="1"/>
  <c r="Y136" i="1" s="1"/>
  <c r="S137" i="1"/>
  <c r="P136" i="1" l="1"/>
  <c r="X137" i="1"/>
  <c r="T137" i="1"/>
  <c r="AD137" i="1"/>
  <c r="AA137" i="1"/>
  <c r="U137" i="1"/>
  <c r="AC137" i="1"/>
  <c r="V137" i="1"/>
  <c r="Y137" i="1" s="1"/>
  <c r="W137" i="1"/>
  <c r="S138" i="1"/>
  <c r="P137" i="1" l="1"/>
  <c r="AC138" i="1"/>
  <c r="U138" i="1"/>
  <c r="T138" i="1"/>
  <c r="AA138" i="1"/>
  <c r="AD138" i="1"/>
  <c r="X138" i="1"/>
  <c r="V138" i="1"/>
  <c r="Y138" i="1" s="1"/>
  <c r="W138" i="1"/>
  <c r="S139" i="1"/>
  <c r="P138" i="1" l="1"/>
  <c r="AD139" i="1"/>
  <c r="AA139" i="1"/>
  <c r="U139" i="1"/>
  <c r="AC139" i="1"/>
  <c r="X139" i="1"/>
  <c r="T139" i="1"/>
  <c r="W139" i="1"/>
  <c r="V139" i="1"/>
  <c r="Y139" i="1" s="1"/>
  <c r="S140" i="1"/>
  <c r="P139" i="1" l="1"/>
  <c r="AA140" i="1"/>
  <c r="AD140" i="1"/>
  <c r="T140" i="1"/>
  <c r="X140" i="1"/>
  <c r="AC140" i="1"/>
  <c r="U140" i="1"/>
  <c r="W140" i="1"/>
  <c r="V140" i="1"/>
  <c r="Y140" i="1" s="1"/>
  <c r="S141" i="1"/>
  <c r="P140" i="1" l="1"/>
  <c r="X141" i="1"/>
  <c r="T141" i="1"/>
  <c r="AC141" i="1"/>
  <c r="U141" i="1"/>
  <c r="AD141" i="1"/>
  <c r="AA141" i="1"/>
  <c r="W141" i="1"/>
  <c r="V141" i="1"/>
  <c r="Y141" i="1" s="1"/>
  <c r="S142" i="1"/>
  <c r="P141" i="1" l="1"/>
  <c r="AC142" i="1"/>
  <c r="U142" i="1"/>
  <c r="AD142" i="1"/>
  <c r="X142" i="1"/>
  <c r="AA142" i="1"/>
  <c r="T142" i="1"/>
  <c r="W142" i="1"/>
  <c r="V142" i="1"/>
  <c r="Y142" i="1" s="1"/>
  <c r="S143" i="1"/>
  <c r="P142" i="1" l="1"/>
  <c r="AD143" i="1"/>
  <c r="T143" i="1"/>
  <c r="U143" i="1"/>
  <c r="AA143" i="1"/>
  <c r="X143" i="1"/>
  <c r="AC143" i="1"/>
  <c r="W143" i="1"/>
  <c r="V143" i="1"/>
  <c r="Y143" i="1" s="1"/>
  <c r="P143" i="1" s="1"/>
  <c r="S144" i="1"/>
  <c r="AA144" i="1" l="1"/>
  <c r="U144" i="1"/>
  <c r="AC144" i="1"/>
  <c r="X144" i="1"/>
  <c r="AD144" i="1"/>
  <c r="T144" i="1"/>
  <c r="V144" i="1"/>
  <c r="Y144" i="1" s="1"/>
  <c r="W144" i="1"/>
  <c r="S145" i="1"/>
  <c r="P144" i="1" l="1"/>
  <c r="X145" i="1"/>
  <c r="T145" i="1"/>
  <c r="AA145" i="1"/>
  <c r="AD145" i="1"/>
  <c r="AC145" i="1"/>
  <c r="U145" i="1"/>
  <c r="W145" i="1"/>
  <c r="V145" i="1"/>
  <c r="Y145" i="1" s="1"/>
  <c r="S146" i="1"/>
  <c r="P145" i="1" l="1"/>
  <c r="AC146" i="1"/>
  <c r="U146" i="1"/>
  <c r="T146" i="1"/>
  <c r="AD146" i="1"/>
  <c r="X146" i="1"/>
  <c r="AA146" i="1"/>
  <c r="V146" i="1"/>
  <c r="Y146" i="1" s="1"/>
  <c r="W146" i="1"/>
  <c r="S147" i="1"/>
  <c r="P146" i="1" l="1"/>
  <c r="AD147" i="1"/>
  <c r="AC147" i="1"/>
  <c r="X147" i="1"/>
  <c r="AA147" i="1"/>
  <c r="U147" i="1"/>
  <c r="T147" i="1"/>
  <c r="V147" i="1"/>
  <c r="Y147" i="1" s="1"/>
  <c r="W147" i="1"/>
  <c r="S148" i="1"/>
  <c r="P147" i="1" l="1"/>
  <c r="AA148" i="1"/>
  <c r="AD148" i="1"/>
  <c r="T148" i="1"/>
  <c r="U148" i="1"/>
  <c r="AC148" i="1"/>
  <c r="X148" i="1"/>
  <c r="W148" i="1"/>
  <c r="V148" i="1"/>
  <c r="Y148" i="1" s="1"/>
  <c r="S149" i="1"/>
  <c r="P148" i="1" l="1"/>
  <c r="X149" i="1"/>
  <c r="T149" i="1"/>
  <c r="U149" i="1"/>
  <c r="AC149" i="1"/>
  <c r="AA149" i="1"/>
  <c r="AD149" i="1"/>
  <c r="W149" i="1"/>
  <c r="V149" i="1"/>
  <c r="Y149" i="1" s="1"/>
  <c r="S150" i="1"/>
  <c r="P149" i="1" l="1"/>
  <c r="AC150" i="1"/>
  <c r="U150" i="1"/>
  <c r="AA150" i="1"/>
  <c r="AD150" i="1"/>
  <c r="X150" i="1"/>
  <c r="T150" i="1"/>
  <c r="W150" i="1"/>
  <c r="V150" i="1"/>
  <c r="Y150" i="1" s="1"/>
  <c r="S151" i="1"/>
  <c r="P150" i="1" l="1"/>
  <c r="AD151" i="1"/>
  <c r="T151" i="1"/>
  <c r="I93" i="2" s="1"/>
  <c r="AC151" i="1"/>
  <c r="J93" i="2" s="1"/>
  <c r="X151" i="1"/>
  <c r="AA151" i="1"/>
  <c r="U151" i="1"/>
  <c r="S152" i="1"/>
  <c r="W151" i="1"/>
  <c r="V151" i="1"/>
  <c r="Y151" i="1" s="1"/>
  <c r="AK4" i="1" s="1"/>
  <c r="C98" i="2"/>
  <c r="C100" i="2"/>
  <c r="C99" i="2"/>
  <c r="AA152" i="1" l="1"/>
  <c r="AC152" i="1"/>
  <c r="H115" i="2" s="1"/>
  <c r="X152" i="1"/>
  <c r="U152" i="1"/>
  <c r="AD152" i="1"/>
  <c r="T152" i="1"/>
  <c r="G115" i="2" s="1"/>
  <c r="V152" i="1"/>
  <c r="Y152" i="1" s="1"/>
  <c r="W152" i="1"/>
  <c r="S153" i="1"/>
  <c r="H114" i="2"/>
  <c r="P151" i="1"/>
  <c r="AK5" i="1"/>
  <c r="C102" i="2"/>
  <c r="C103" i="2"/>
  <c r="C101" i="2"/>
  <c r="AK6" i="1" l="1"/>
  <c r="AK7" i="1" s="1"/>
  <c r="X153" i="1"/>
  <c r="T153" i="1"/>
  <c r="AD153" i="1"/>
  <c r="AA153" i="1"/>
  <c r="U153" i="1"/>
  <c r="AC153" i="1"/>
  <c r="V153" i="1"/>
  <c r="Y153" i="1" s="1"/>
  <c r="W153" i="1"/>
  <c r="S154" i="1"/>
  <c r="P152" i="1"/>
  <c r="AL3" i="1"/>
  <c r="C119" i="2"/>
  <c r="C109" i="2"/>
  <c r="C104" i="2"/>
  <c r="C117" i="2"/>
  <c r="C108" i="2"/>
  <c r="C107" i="2"/>
  <c r="C105" i="2"/>
  <c r="C118" i="2"/>
  <c r="C106" i="2"/>
  <c r="P153" i="1" l="1"/>
  <c r="AC154" i="1"/>
  <c r="U154" i="1"/>
  <c r="T154" i="1"/>
  <c r="AA154" i="1"/>
  <c r="AD154" i="1"/>
  <c r="X154" i="1"/>
  <c r="W154" i="1"/>
  <c r="V154" i="1"/>
  <c r="Y154" i="1" s="1"/>
  <c r="S155" i="1"/>
  <c r="AK8" i="1"/>
  <c r="C111" i="2"/>
  <c r="C134" i="2"/>
  <c r="C110" i="2"/>
  <c r="C112" i="2"/>
  <c r="P154" i="1" l="1"/>
  <c r="AD155" i="1"/>
  <c r="AA155" i="1"/>
  <c r="U155" i="1"/>
  <c r="AC155" i="1"/>
  <c r="X155" i="1"/>
  <c r="T155" i="1"/>
  <c r="W155" i="1"/>
  <c r="V155" i="1"/>
  <c r="Y155" i="1" s="1"/>
  <c r="AM12" i="1" s="1"/>
  <c r="S156" i="1"/>
  <c r="AK9" i="1"/>
  <c r="AK10" i="1" s="1"/>
  <c r="AA156" i="1" l="1"/>
  <c r="AD156" i="1"/>
  <c r="T156" i="1"/>
  <c r="AC156" i="1"/>
  <c r="X156" i="1"/>
  <c r="U156" i="1"/>
  <c r="W156" i="1"/>
  <c r="V156" i="1"/>
  <c r="Y156" i="1" s="1"/>
  <c r="S157" i="1"/>
  <c r="P155" i="1"/>
  <c r="P156" i="1" l="1"/>
  <c r="X157" i="1"/>
  <c r="T157" i="1"/>
  <c r="AC157" i="1"/>
  <c r="U157" i="1"/>
  <c r="AD157" i="1"/>
  <c r="AA157" i="1"/>
  <c r="W157" i="1"/>
  <c r="V157" i="1"/>
  <c r="Y157" i="1" s="1"/>
  <c r="S158" i="1"/>
  <c r="P157" i="1" l="1"/>
  <c r="AC158" i="1"/>
  <c r="U158" i="1"/>
  <c r="AD158" i="1"/>
  <c r="X158" i="1"/>
  <c r="AA158" i="1"/>
  <c r="T158" i="1"/>
  <c r="V158" i="1"/>
  <c r="Y158" i="1" s="1"/>
  <c r="W158" i="1"/>
  <c r="S159" i="1"/>
  <c r="P158" i="1" l="1"/>
  <c r="AD159" i="1"/>
  <c r="T159" i="1"/>
  <c r="AA159" i="1"/>
  <c r="U159" i="1"/>
  <c r="X159" i="1"/>
  <c r="AC159" i="1"/>
  <c r="V159" i="1"/>
  <c r="Y159" i="1" s="1"/>
  <c r="W159" i="1"/>
  <c r="S160" i="1"/>
  <c r="P159" i="1" l="1"/>
  <c r="AA160" i="1"/>
  <c r="U160" i="1"/>
  <c r="AC160" i="1"/>
  <c r="X160" i="1"/>
  <c r="T160" i="1"/>
  <c r="AD160" i="1"/>
  <c r="W160" i="1"/>
  <c r="V160" i="1"/>
  <c r="Y160" i="1" s="1"/>
  <c r="S161" i="1"/>
  <c r="P160" i="1" l="1"/>
  <c r="X161" i="1"/>
  <c r="T161" i="1"/>
  <c r="AA161" i="1"/>
  <c r="AD161" i="1"/>
  <c r="AC161" i="1"/>
  <c r="U161" i="1"/>
  <c r="V161" i="1"/>
  <c r="Y161" i="1" s="1"/>
  <c r="W161" i="1"/>
  <c r="S162" i="1"/>
  <c r="P161" i="1" l="1"/>
  <c r="AC162" i="1"/>
  <c r="U162" i="1"/>
  <c r="T162" i="1"/>
  <c r="X162" i="1"/>
  <c r="AD162" i="1"/>
  <c r="AA162" i="1"/>
  <c r="V162" i="1"/>
  <c r="Y162" i="1" s="1"/>
  <c r="W162" i="1"/>
  <c r="S163" i="1"/>
  <c r="P162" i="1" l="1"/>
  <c r="AD163" i="1"/>
  <c r="AC163" i="1"/>
  <c r="X163" i="1"/>
  <c r="AA163" i="1"/>
  <c r="U163" i="1"/>
  <c r="T163" i="1"/>
  <c r="V163" i="1"/>
  <c r="Y163" i="1" s="1"/>
  <c r="W163" i="1"/>
  <c r="S164" i="1"/>
  <c r="P163" i="1" l="1"/>
  <c r="AA164" i="1"/>
  <c r="AD164" i="1"/>
  <c r="T164" i="1"/>
  <c r="U164" i="1"/>
  <c r="AC164" i="1"/>
  <c r="X164" i="1"/>
  <c r="W164" i="1"/>
  <c r="V164" i="1"/>
  <c r="Y164" i="1" s="1"/>
  <c r="S165" i="1"/>
  <c r="P164" i="1" l="1"/>
  <c r="X165" i="1"/>
  <c r="T165" i="1"/>
  <c r="U165" i="1"/>
  <c r="AC165" i="1"/>
  <c r="AA165" i="1"/>
  <c r="AD165" i="1"/>
  <c r="V165" i="1"/>
  <c r="Y165" i="1" s="1"/>
  <c r="W165" i="1"/>
  <c r="S166" i="1"/>
  <c r="P165" i="1" l="1"/>
  <c r="AC166" i="1"/>
  <c r="U166" i="1"/>
  <c r="AA166" i="1"/>
  <c r="AD166" i="1"/>
  <c r="X166" i="1"/>
  <c r="T166" i="1"/>
  <c r="V166" i="1"/>
  <c r="Y166" i="1" s="1"/>
  <c r="W166" i="1"/>
  <c r="S167" i="1"/>
  <c r="P166" i="1" l="1"/>
  <c r="AD167" i="1"/>
  <c r="T167" i="1"/>
  <c r="X167" i="1"/>
  <c r="AC167" i="1"/>
  <c r="AA167" i="1"/>
  <c r="U167" i="1"/>
  <c r="W167" i="1"/>
  <c r="V167" i="1"/>
  <c r="Y167" i="1" s="1"/>
  <c r="S168" i="1"/>
  <c r="P167" i="1" l="1"/>
  <c r="AA168" i="1"/>
  <c r="AC168" i="1"/>
  <c r="X168" i="1"/>
  <c r="U168" i="1"/>
  <c r="AD168" i="1"/>
  <c r="T168" i="1"/>
  <c r="W168" i="1"/>
  <c r="V168" i="1"/>
  <c r="Y168" i="1" s="1"/>
  <c r="S169" i="1"/>
  <c r="P168" i="1" l="1"/>
  <c r="X169" i="1"/>
  <c r="T169" i="1"/>
  <c r="AD169" i="1"/>
  <c r="AA169" i="1"/>
  <c r="U169" i="1"/>
  <c r="AC169" i="1"/>
  <c r="W169" i="1"/>
  <c r="V169" i="1"/>
  <c r="Y169" i="1" s="1"/>
  <c r="P169" i="1" s="1"/>
  <c r="S170" i="1"/>
  <c r="AC170" i="1" l="1"/>
  <c r="U170" i="1"/>
  <c r="T170" i="1"/>
  <c r="AA170" i="1"/>
  <c r="X170" i="1"/>
  <c r="AD170" i="1"/>
  <c r="V170" i="1"/>
  <c r="Y170" i="1" s="1"/>
  <c r="W170" i="1"/>
  <c r="S171" i="1"/>
  <c r="P170" i="1" l="1"/>
  <c r="AD171" i="1"/>
  <c r="AA171" i="1"/>
  <c r="U171" i="1"/>
  <c r="AC171" i="1"/>
  <c r="X171" i="1"/>
  <c r="T171" i="1"/>
  <c r="V171" i="1"/>
  <c r="Y171" i="1" s="1"/>
  <c r="W171" i="1"/>
  <c r="S172" i="1"/>
  <c r="P171" i="1" l="1"/>
  <c r="AA172" i="1"/>
  <c r="AD172" i="1"/>
  <c r="T172" i="1"/>
  <c r="X172" i="1"/>
  <c r="AC172" i="1"/>
  <c r="U172" i="1"/>
  <c r="W172" i="1"/>
  <c r="V172" i="1"/>
  <c r="Y172" i="1" s="1"/>
  <c r="S173" i="1"/>
  <c r="P172" i="1" l="1"/>
  <c r="X173" i="1"/>
  <c r="T173" i="1"/>
  <c r="AC173" i="1"/>
  <c r="U173" i="1"/>
  <c r="AD173" i="1"/>
  <c r="AA173" i="1"/>
  <c r="W173" i="1"/>
  <c r="V173" i="1"/>
  <c r="Y173" i="1" s="1"/>
  <c r="S174" i="1"/>
  <c r="P173" i="1" l="1"/>
  <c r="AC174" i="1"/>
  <c r="U174" i="1"/>
  <c r="AD174" i="1"/>
  <c r="X174" i="1"/>
  <c r="AA174" i="1"/>
  <c r="T174" i="1"/>
  <c r="V174" i="1"/>
  <c r="Y174" i="1" s="1"/>
  <c r="W174" i="1"/>
  <c r="S175" i="1"/>
  <c r="P174" i="1" l="1"/>
  <c r="AD175" i="1"/>
  <c r="T175" i="1"/>
  <c r="U175" i="1"/>
  <c r="AA175" i="1"/>
  <c r="AC175" i="1"/>
  <c r="X175" i="1"/>
  <c r="W175" i="1"/>
  <c r="V175" i="1"/>
  <c r="Y175" i="1" s="1"/>
  <c r="S176" i="1"/>
  <c r="P175" i="1" l="1"/>
  <c r="AA176" i="1"/>
  <c r="U176" i="1"/>
  <c r="AC176" i="1"/>
  <c r="X176" i="1"/>
  <c r="T176" i="1"/>
  <c r="AD176" i="1"/>
  <c r="V176" i="1"/>
  <c r="Y176" i="1" s="1"/>
  <c r="W176" i="1"/>
  <c r="S177" i="1"/>
  <c r="P176" i="1" l="1"/>
  <c r="X177" i="1"/>
  <c r="T177" i="1"/>
  <c r="AA177" i="1"/>
  <c r="AD177" i="1"/>
  <c r="AC177" i="1"/>
  <c r="U177" i="1"/>
  <c r="V177" i="1"/>
  <c r="Y177" i="1" s="1"/>
  <c r="W177" i="1"/>
  <c r="S178" i="1"/>
  <c r="P177" i="1" l="1"/>
  <c r="AC178" i="1"/>
  <c r="U178" i="1"/>
  <c r="T178" i="1"/>
  <c r="AD178" i="1"/>
  <c r="X178" i="1"/>
  <c r="AA178" i="1"/>
  <c r="V178" i="1"/>
  <c r="Y178" i="1" s="1"/>
  <c r="W178" i="1"/>
  <c r="S179" i="1"/>
  <c r="P178" i="1" l="1"/>
  <c r="AD179" i="1"/>
  <c r="AC179" i="1"/>
  <c r="X179" i="1"/>
  <c r="AA179" i="1"/>
  <c r="U179" i="1"/>
  <c r="T179" i="1"/>
  <c r="W179" i="1"/>
  <c r="V179" i="1"/>
  <c r="Y179" i="1" s="1"/>
  <c r="P179" i="1" s="1"/>
  <c r="S180" i="1"/>
  <c r="AA180" i="1" l="1"/>
  <c r="AD180" i="1"/>
  <c r="T180" i="1"/>
  <c r="U180" i="1"/>
  <c r="X180" i="1"/>
  <c r="AC180" i="1"/>
  <c r="W180" i="1"/>
  <c r="V180" i="1"/>
  <c r="Y180" i="1" s="1"/>
  <c r="S181" i="1"/>
  <c r="P180" i="1" l="1"/>
  <c r="X181" i="1"/>
  <c r="T181" i="1"/>
  <c r="I115" i="2" s="1"/>
  <c r="U181" i="1"/>
  <c r="AC181" i="1"/>
  <c r="J115" i="2" s="1"/>
  <c r="AA181" i="1"/>
  <c r="AD181" i="1"/>
  <c r="S182" i="1"/>
  <c r="V181" i="1"/>
  <c r="Y181" i="1" s="1"/>
  <c r="W181" i="1"/>
  <c r="W182" i="1" l="1"/>
  <c r="V182" i="1"/>
  <c r="Y182" i="1" s="1"/>
  <c r="P182" i="1" s="1"/>
  <c r="P181" i="1"/>
  <c r="AL4" i="1"/>
  <c r="AC182" i="1"/>
  <c r="U182" i="1"/>
  <c r="AA182" i="1"/>
  <c r="AD182" i="1"/>
  <c r="X182" i="1"/>
  <c r="T182" i="1"/>
  <c r="S183" i="1"/>
  <c r="C122" i="2"/>
  <c r="C121" i="2"/>
  <c r="C120" i="2"/>
  <c r="AL5" i="1" l="1"/>
  <c r="AL6" i="1" s="1"/>
  <c r="AD183" i="1"/>
  <c r="T183" i="1"/>
  <c r="G137" i="2" s="1"/>
  <c r="AC183" i="1"/>
  <c r="H137" i="2" s="1"/>
  <c r="X183" i="1"/>
  <c r="U183" i="1"/>
  <c r="AA183" i="1"/>
  <c r="W183" i="1"/>
  <c r="V183" i="1"/>
  <c r="Y183" i="1" s="1"/>
  <c r="S184" i="1"/>
  <c r="H136" i="2"/>
  <c r="C127" i="2"/>
  <c r="C128" i="2"/>
  <c r="C125" i="2"/>
  <c r="C123" i="2"/>
  <c r="C126" i="2"/>
  <c r="C124" i="2"/>
  <c r="AA184" i="1" l="1"/>
  <c r="AC184" i="1"/>
  <c r="X184" i="1"/>
  <c r="U184" i="1"/>
  <c r="AD184" i="1"/>
  <c r="T184" i="1"/>
  <c r="W184" i="1"/>
  <c r="V184" i="1"/>
  <c r="Y184" i="1" s="1"/>
  <c r="S185" i="1"/>
  <c r="AL7" i="1"/>
  <c r="P183" i="1"/>
  <c r="AM3" i="1"/>
  <c r="C139" i="2"/>
  <c r="C130" i="2"/>
  <c r="C129" i="2"/>
  <c r="C131" i="2"/>
  <c r="C140" i="2"/>
  <c r="C141" i="2"/>
  <c r="P184" i="1" l="1"/>
  <c r="X185" i="1"/>
  <c r="T185" i="1"/>
  <c r="AD185" i="1"/>
  <c r="AA185" i="1"/>
  <c r="U185" i="1"/>
  <c r="AC185" i="1"/>
  <c r="W185" i="1"/>
  <c r="V185" i="1"/>
  <c r="Y185" i="1" s="1"/>
  <c r="S186" i="1"/>
  <c r="AL8" i="1"/>
  <c r="C132" i="2"/>
  <c r="C133" i="2"/>
  <c r="AC186" i="1" l="1"/>
  <c r="U186" i="1"/>
  <c r="T186" i="1"/>
  <c r="AA186" i="1"/>
  <c r="X186" i="1"/>
  <c r="AD186" i="1"/>
  <c r="W186" i="1"/>
  <c r="V186" i="1"/>
  <c r="Y186" i="1" s="1"/>
  <c r="S187" i="1"/>
  <c r="P185" i="1"/>
  <c r="AL9" i="1"/>
  <c r="AL10" i="1" s="1"/>
  <c r="P186" i="1" l="1"/>
  <c r="AD187" i="1"/>
  <c r="AA187" i="1"/>
  <c r="U187" i="1"/>
  <c r="AC187" i="1"/>
  <c r="X187" i="1"/>
  <c r="T187" i="1"/>
  <c r="V187" i="1"/>
  <c r="Y187" i="1" s="1"/>
  <c r="W187" i="1"/>
  <c r="S188" i="1"/>
  <c r="P187" i="1" l="1"/>
  <c r="AA188" i="1"/>
  <c r="AD188" i="1"/>
  <c r="T188" i="1"/>
  <c r="AC188" i="1"/>
  <c r="X188" i="1"/>
  <c r="U188" i="1"/>
  <c r="V188" i="1"/>
  <c r="Y188" i="1" s="1"/>
  <c r="AM4" i="1" s="1"/>
  <c r="W188" i="1"/>
  <c r="S189" i="1"/>
  <c r="C144" i="2"/>
  <c r="C143" i="2"/>
  <c r="C142" i="2"/>
  <c r="P188" i="1" l="1"/>
  <c r="X189" i="1"/>
  <c r="T189" i="1"/>
  <c r="AC189" i="1"/>
  <c r="U189" i="1"/>
  <c r="AD189" i="1"/>
  <c r="AA189" i="1"/>
  <c r="W189" i="1"/>
  <c r="V189" i="1"/>
  <c r="Y189" i="1" s="1"/>
  <c r="S190" i="1"/>
  <c r="P189" i="1" l="1"/>
  <c r="AC190" i="1"/>
  <c r="U190" i="1"/>
  <c r="AD190" i="1"/>
  <c r="X190" i="1"/>
  <c r="AA190" i="1"/>
  <c r="T190" i="1"/>
  <c r="W190" i="1"/>
  <c r="V190" i="1"/>
  <c r="Y190" i="1" s="1"/>
  <c r="S191" i="1"/>
  <c r="AD191" i="1" l="1"/>
  <c r="T191" i="1"/>
  <c r="AA191" i="1"/>
  <c r="U191" i="1"/>
  <c r="AC191" i="1"/>
  <c r="X191" i="1"/>
  <c r="V191" i="1"/>
  <c r="Y191" i="1" s="1"/>
  <c r="W191" i="1"/>
  <c r="S192" i="1"/>
  <c r="P190" i="1"/>
  <c r="P191" i="1" l="1"/>
  <c r="AA192" i="1"/>
  <c r="U192" i="1"/>
  <c r="AC192" i="1"/>
  <c r="X192" i="1"/>
  <c r="AD192" i="1"/>
  <c r="T192" i="1"/>
  <c r="V192" i="1"/>
  <c r="Y192" i="1" s="1"/>
  <c r="W192" i="1"/>
  <c r="S193" i="1"/>
  <c r="P192" i="1" l="1"/>
  <c r="X193" i="1"/>
  <c r="T193" i="1"/>
  <c r="AA193" i="1"/>
  <c r="AD193" i="1"/>
  <c r="AC193" i="1"/>
  <c r="U193" i="1"/>
  <c r="W193" i="1"/>
  <c r="V193" i="1"/>
  <c r="Y193" i="1" s="1"/>
  <c r="S194" i="1"/>
  <c r="P193" i="1" l="1"/>
  <c r="AC194" i="1"/>
  <c r="U194" i="1"/>
  <c r="T194" i="1"/>
  <c r="X194" i="1"/>
  <c r="AD194" i="1"/>
  <c r="AA194" i="1"/>
  <c r="W194" i="1"/>
  <c r="V194" i="1"/>
  <c r="Y194" i="1" s="1"/>
  <c r="S195" i="1"/>
  <c r="P194" i="1" l="1"/>
  <c r="AD195" i="1"/>
  <c r="AC195" i="1"/>
  <c r="X195" i="1"/>
  <c r="AA195" i="1"/>
  <c r="U195" i="1"/>
  <c r="T195" i="1"/>
  <c r="V195" i="1"/>
  <c r="Y195" i="1" s="1"/>
  <c r="W195" i="1"/>
  <c r="S196" i="1"/>
  <c r="P195" i="1" l="1"/>
  <c r="AA196" i="1"/>
  <c r="AD196" i="1"/>
  <c r="T196" i="1"/>
  <c r="U196" i="1"/>
  <c r="X196" i="1"/>
  <c r="AC196" i="1"/>
  <c r="V196" i="1"/>
  <c r="Y196" i="1" s="1"/>
  <c r="W196" i="1"/>
  <c r="S197" i="1"/>
  <c r="P196" i="1" l="1"/>
  <c r="X197" i="1"/>
  <c r="T197" i="1"/>
  <c r="U197" i="1"/>
  <c r="AC197" i="1"/>
  <c r="AA197" i="1"/>
  <c r="AD197" i="1"/>
  <c r="V197" i="1"/>
  <c r="Y197" i="1" s="1"/>
  <c r="W197" i="1"/>
  <c r="S198" i="1"/>
  <c r="P197" i="1" l="1"/>
  <c r="AC198" i="1"/>
  <c r="U198" i="1"/>
  <c r="AA198" i="1"/>
  <c r="AD198" i="1"/>
  <c r="X198" i="1"/>
  <c r="T198" i="1"/>
  <c r="V198" i="1"/>
  <c r="Y198" i="1" s="1"/>
  <c r="W198" i="1"/>
  <c r="S199" i="1"/>
  <c r="P198" i="1" l="1"/>
  <c r="AD199" i="1"/>
  <c r="T199" i="1"/>
  <c r="X199" i="1"/>
  <c r="AC199" i="1"/>
  <c r="U199" i="1"/>
  <c r="AA199" i="1"/>
  <c r="V199" i="1"/>
  <c r="Y199" i="1" s="1"/>
  <c r="W199" i="1"/>
  <c r="S200" i="1"/>
  <c r="P199" i="1" l="1"/>
  <c r="AA200" i="1"/>
  <c r="AC200" i="1"/>
  <c r="X200" i="1"/>
  <c r="U200" i="1"/>
  <c r="AD200" i="1"/>
  <c r="T200" i="1"/>
  <c r="V200" i="1"/>
  <c r="Y200" i="1" s="1"/>
  <c r="W200" i="1"/>
  <c r="S201" i="1"/>
  <c r="P200" i="1" l="1"/>
  <c r="X201" i="1"/>
  <c r="T201" i="1"/>
  <c r="AD201" i="1"/>
  <c r="AA201" i="1"/>
  <c r="U201" i="1"/>
  <c r="AC201" i="1"/>
  <c r="V201" i="1"/>
  <c r="Y201" i="1" s="1"/>
  <c r="W201" i="1"/>
  <c r="S202" i="1"/>
  <c r="P201" i="1" l="1"/>
  <c r="AC202" i="1"/>
  <c r="U202" i="1"/>
  <c r="T202" i="1"/>
  <c r="AA202" i="1"/>
  <c r="AD202" i="1"/>
  <c r="X202" i="1"/>
  <c r="W202" i="1"/>
  <c r="V202" i="1"/>
  <c r="Y202" i="1" s="1"/>
  <c r="S203" i="1"/>
  <c r="P202" i="1" l="1"/>
  <c r="AD203" i="1"/>
  <c r="AA203" i="1"/>
  <c r="U203" i="1"/>
  <c r="AC203" i="1"/>
  <c r="X203" i="1"/>
  <c r="T203" i="1"/>
  <c r="W203" i="1"/>
  <c r="V203" i="1"/>
  <c r="Y203" i="1" s="1"/>
  <c r="S204" i="1"/>
  <c r="P203" i="1" l="1"/>
  <c r="AA204" i="1"/>
  <c r="AD204" i="1"/>
  <c r="T204" i="1"/>
  <c r="X204" i="1"/>
  <c r="AC204" i="1"/>
  <c r="U204" i="1"/>
  <c r="W204" i="1"/>
  <c r="V204" i="1"/>
  <c r="Y204" i="1" s="1"/>
  <c r="S205" i="1"/>
  <c r="P204" i="1" l="1"/>
  <c r="X205" i="1"/>
  <c r="T205" i="1"/>
  <c r="AC205" i="1"/>
  <c r="U205" i="1"/>
  <c r="AD205" i="1"/>
  <c r="AA205" i="1"/>
  <c r="W205" i="1"/>
  <c r="V205" i="1"/>
  <c r="Y205" i="1" s="1"/>
  <c r="S206" i="1"/>
  <c r="P205" i="1" l="1"/>
  <c r="AC206" i="1"/>
  <c r="U206" i="1"/>
  <c r="AD206" i="1"/>
  <c r="X206" i="1"/>
  <c r="AA206" i="1"/>
  <c r="T206" i="1"/>
  <c r="V206" i="1"/>
  <c r="Y206" i="1" s="1"/>
  <c r="W206" i="1"/>
  <c r="S207" i="1"/>
  <c r="P206" i="1" l="1"/>
  <c r="AD207" i="1"/>
  <c r="T207" i="1"/>
  <c r="U207" i="1"/>
  <c r="AA207" i="1"/>
  <c r="X207" i="1"/>
  <c r="AC207" i="1"/>
  <c r="W207" i="1"/>
  <c r="V207" i="1"/>
  <c r="Y207" i="1" s="1"/>
  <c r="P207" i="1" s="1"/>
  <c r="S208" i="1"/>
  <c r="AA208" i="1" l="1"/>
  <c r="U208" i="1"/>
  <c r="AC208" i="1"/>
  <c r="X208" i="1"/>
  <c r="AD208" i="1"/>
  <c r="T208" i="1"/>
  <c r="W208" i="1"/>
  <c r="V208" i="1"/>
  <c r="Y208" i="1" s="1"/>
  <c r="S209" i="1"/>
  <c r="P208" i="1" l="1"/>
  <c r="X209" i="1"/>
  <c r="T209" i="1"/>
  <c r="AA209" i="1"/>
  <c r="AD209" i="1"/>
  <c r="AC209" i="1"/>
  <c r="U209" i="1"/>
  <c r="W209" i="1"/>
  <c r="V209" i="1"/>
  <c r="Y209" i="1" s="1"/>
  <c r="S210" i="1"/>
  <c r="P209" i="1" l="1"/>
  <c r="AC210" i="1"/>
  <c r="U210" i="1"/>
  <c r="T210" i="1"/>
  <c r="AD210" i="1"/>
  <c r="X210" i="1"/>
  <c r="AA210" i="1"/>
  <c r="W210" i="1"/>
  <c r="V210" i="1"/>
  <c r="Y210" i="1" s="1"/>
  <c r="S211" i="1"/>
  <c r="P210" i="1" l="1"/>
  <c r="AD211" i="1"/>
  <c r="AC211" i="1"/>
  <c r="J137" i="2" s="1"/>
  <c r="X211" i="1"/>
  <c r="AA211" i="1"/>
  <c r="U211" i="1"/>
  <c r="T211" i="1"/>
  <c r="I137" i="2" s="1"/>
  <c r="S212" i="1"/>
  <c r="V211" i="1"/>
  <c r="Y211" i="1" s="1"/>
  <c r="W211" i="1"/>
  <c r="P211" i="1" l="1"/>
  <c r="AM5" i="1"/>
  <c r="AA212" i="1"/>
  <c r="AD212" i="1"/>
  <c r="T212" i="1"/>
  <c r="G159" i="2" s="1"/>
  <c r="U212" i="1"/>
  <c r="AC212" i="1"/>
  <c r="H159" i="2" s="1"/>
  <c r="X212" i="1"/>
  <c r="W212" i="1"/>
  <c r="V212" i="1"/>
  <c r="Y212" i="1" s="1"/>
  <c r="S213" i="1"/>
  <c r="H158" i="2"/>
  <c r="C147" i="2"/>
  <c r="C145" i="2"/>
  <c r="C146" i="2"/>
  <c r="P212" i="1" l="1"/>
  <c r="AN3" i="1"/>
  <c r="AM6" i="1"/>
  <c r="AM7" i="1" s="1"/>
  <c r="X213" i="1"/>
  <c r="T213" i="1"/>
  <c r="U213" i="1"/>
  <c r="AC213" i="1"/>
  <c r="AA213" i="1"/>
  <c r="AD213" i="1"/>
  <c r="V213" i="1"/>
  <c r="Y213" i="1" s="1"/>
  <c r="W213" i="1"/>
  <c r="S214" i="1"/>
  <c r="C148" i="2"/>
  <c r="C152" i="2"/>
  <c r="C150" i="2"/>
  <c r="C161" i="2"/>
  <c r="C151" i="2"/>
  <c r="C153" i="2"/>
  <c r="C162" i="2"/>
  <c r="C163" i="2"/>
  <c r="C149" i="2"/>
  <c r="AM8" i="1" l="1"/>
  <c r="P213" i="1"/>
  <c r="AC214" i="1"/>
  <c r="U214" i="1"/>
  <c r="AA214" i="1"/>
  <c r="AD214" i="1"/>
  <c r="X214" i="1"/>
  <c r="T214" i="1"/>
  <c r="W214" i="1"/>
  <c r="V214" i="1"/>
  <c r="Y214" i="1" s="1"/>
  <c r="S215" i="1"/>
  <c r="C154" i="2"/>
  <c r="C155" i="2"/>
  <c r="C156" i="2"/>
  <c r="P214" i="1" l="1"/>
  <c r="AD215" i="1"/>
  <c r="T215" i="1"/>
  <c r="AC215" i="1"/>
  <c r="X215" i="1"/>
  <c r="AA215" i="1"/>
  <c r="U215" i="1"/>
  <c r="W215" i="1"/>
  <c r="V215" i="1"/>
  <c r="Y215" i="1" s="1"/>
  <c r="S216" i="1"/>
  <c r="AM9" i="1"/>
  <c r="AM10" i="1" s="1"/>
  <c r="P215" i="1" l="1"/>
  <c r="AA216" i="1"/>
  <c r="AC216" i="1"/>
  <c r="X216" i="1"/>
  <c r="U216" i="1"/>
  <c r="AD216" i="1"/>
  <c r="T216" i="1"/>
  <c r="V216" i="1"/>
  <c r="Y216" i="1" s="1"/>
  <c r="W216" i="1"/>
  <c r="S217" i="1"/>
  <c r="P216" i="1" l="1"/>
  <c r="AN4" i="1"/>
  <c r="X217" i="1"/>
  <c r="T217" i="1"/>
  <c r="AD217" i="1"/>
  <c r="AA217" i="1"/>
  <c r="U217" i="1"/>
  <c r="AC217" i="1"/>
  <c r="V217" i="1"/>
  <c r="Y217" i="1" s="1"/>
  <c r="W217" i="1"/>
  <c r="S218" i="1"/>
  <c r="C164" i="2"/>
  <c r="C165" i="2"/>
  <c r="C166" i="2"/>
  <c r="AC218" i="1" l="1"/>
  <c r="U218" i="1"/>
  <c r="T218" i="1"/>
  <c r="AA218" i="1"/>
  <c r="AD218" i="1"/>
  <c r="X218" i="1"/>
  <c r="W218" i="1"/>
  <c r="V218" i="1"/>
  <c r="Y218" i="1" s="1"/>
  <c r="S219" i="1"/>
  <c r="P217" i="1"/>
  <c r="P218" i="1" l="1"/>
  <c r="AD219" i="1"/>
  <c r="AA219" i="1"/>
  <c r="U219" i="1"/>
  <c r="AC219" i="1"/>
  <c r="X219" i="1"/>
  <c r="T219" i="1"/>
  <c r="V219" i="1"/>
  <c r="Y219" i="1" s="1"/>
  <c r="W219" i="1"/>
  <c r="S220" i="1"/>
  <c r="P219" i="1" l="1"/>
  <c r="AA220" i="1"/>
  <c r="AD220" i="1"/>
  <c r="T220" i="1"/>
  <c r="AC220" i="1"/>
  <c r="X220" i="1"/>
  <c r="U220" i="1"/>
  <c r="V220" i="1"/>
  <c r="Y220" i="1" s="1"/>
  <c r="W220" i="1"/>
  <c r="S221" i="1"/>
  <c r="P220" i="1" l="1"/>
  <c r="X221" i="1"/>
  <c r="T221" i="1"/>
  <c r="AC221" i="1"/>
  <c r="U221" i="1"/>
  <c r="AD221" i="1"/>
  <c r="AA221" i="1"/>
  <c r="W221" i="1"/>
  <c r="V221" i="1"/>
  <c r="Y221" i="1" s="1"/>
  <c r="S222" i="1"/>
  <c r="P221" i="1" l="1"/>
  <c r="AC222" i="1"/>
  <c r="U222" i="1"/>
  <c r="AD222" i="1"/>
  <c r="X222" i="1"/>
  <c r="AA222" i="1"/>
  <c r="T222" i="1"/>
  <c r="V222" i="1"/>
  <c r="Y222" i="1" s="1"/>
  <c r="W222" i="1"/>
  <c r="S223" i="1"/>
  <c r="P222" i="1" l="1"/>
  <c r="AD223" i="1"/>
  <c r="T223" i="1"/>
  <c r="AA223" i="1"/>
  <c r="U223" i="1"/>
  <c r="X223" i="1"/>
  <c r="AC223" i="1"/>
  <c r="V223" i="1"/>
  <c r="Y223" i="1" s="1"/>
  <c r="W223" i="1"/>
  <c r="S224" i="1"/>
  <c r="P223" i="1" l="1"/>
  <c r="AA224" i="1"/>
  <c r="U224" i="1"/>
  <c r="AC224" i="1"/>
  <c r="X224" i="1"/>
  <c r="T224" i="1"/>
  <c r="AD224" i="1"/>
  <c r="W224" i="1"/>
  <c r="V224" i="1"/>
  <c r="Y224" i="1" s="1"/>
  <c r="S225" i="1"/>
  <c r="X225" i="1" l="1"/>
  <c r="T225" i="1"/>
  <c r="AA225" i="1"/>
  <c r="AD225" i="1"/>
  <c r="AC225" i="1"/>
  <c r="U225" i="1"/>
  <c r="W225" i="1"/>
  <c r="V225" i="1"/>
  <c r="Y225" i="1" s="1"/>
  <c r="S226" i="1"/>
  <c r="P224" i="1"/>
  <c r="P225" i="1" l="1"/>
  <c r="AC226" i="1"/>
  <c r="U226" i="1"/>
  <c r="T226" i="1"/>
  <c r="X226" i="1"/>
  <c r="AD226" i="1"/>
  <c r="AA226" i="1"/>
  <c r="W226" i="1"/>
  <c r="V226" i="1"/>
  <c r="Y226" i="1" s="1"/>
  <c r="S227" i="1"/>
  <c r="P226" i="1" l="1"/>
  <c r="AD227" i="1"/>
  <c r="AC227" i="1"/>
  <c r="X227" i="1"/>
  <c r="AA227" i="1"/>
  <c r="U227" i="1"/>
  <c r="T227" i="1"/>
  <c r="W227" i="1"/>
  <c r="V227" i="1"/>
  <c r="Y227" i="1" s="1"/>
  <c r="S228" i="1"/>
  <c r="P227" i="1" l="1"/>
  <c r="AA228" i="1"/>
  <c r="AD228" i="1"/>
  <c r="T228" i="1"/>
  <c r="U228" i="1"/>
  <c r="AC228" i="1"/>
  <c r="X228" i="1"/>
  <c r="V228" i="1"/>
  <c r="Y228" i="1" s="1"/>
  <c r="W228" i="1"/>
  <c r="S229" i="1"/>
  <c r="P228" i="1" l="1"/>
  <c r="X229" i="1"/>
  <c r="T229" i="1"/>
  <c r="U229" i="1"/>
  <c r="AC229" i="1"/>
  <c r="AA229" i="1"/>
  <c r="AD229" i="1"/>
  <c r="V229" i="1"/>
  <c r="Y229" i="1" s="1"/>
  <c r="W229" i="1"/>
  <c r="S230" i="1"/>
  <c r="P229" i="1" l="1"/>
  <c r="AC230" i="1"/>
  <c r="U230" i="1"/>
  <c r="AA230" i="1"/>
  <c r="AD230" i="1"/>
  <c r="X230" i="1"/>
  <c r="T230" i="1"/>
  <c r="V230" i="1"/>
  <c r="Y230" i="1" s="1"/>
  <c r="W230" i="1"/>
  <c r="S231" i="1"/>
  <c r="P230" i="1" l="1"/>
  <c r="AD231" i="1"/>
  <c r="T231" i="1"/>
  <c r="X231" i="1"/>
  <c r="AC231" i="1"/>
  <c r="AA231" i="1"/>
  <c r="U231" i="1"/>
  <c r="W231" i="1"/>
  <c r="V231" i="1"/>
  <c r="Y231" i="1" s="1"/>
  <c r="S232" i="1"/>
  <c r="P231" i="1" l="1"/>
  <c r="AA232" i="1"/>
  <c r="AC232" i="1"/>
  <c r="X232" i="1"/>
  <c r="U232" i="1"/>
  <c r="AD232" i="1"/>
  <c r="T232" i="1"/>
  <c r="V232" i="1"/>
  <c r="Y232" i="1" s="1"/>
  <c r="W232" i="1"/>
  <c r="S233" i="1"/>
  <c r="P232" i="1" l="1"/>
  <c r="X233" i="1"/>
  <c r="T233" i="1"/>
  <c r="AD233" i="1"/>
  <c r="AA233" i="1"/>
  <c r="U233" i="1"/>
  <c r="AC233" i="1"/>
  <c r="V233" i="1"/>
  <c r="Y233" i="1" s="1"/>
  <c r="W233" i="1"/>
  <c r="S234" i="1"/>
  <c r="P233" i="1" l="1"/>
  <c r="AC234" i="1"/>
  <c r="U234" i="1"/>
  <c r="T234" i="1"/>
  <c r="AA234" i="1"/>
  <c r="X234" i="1"/>
  <c r="AD234" i="1"/>
  <c r="V234" i="1"/>
  <c r="Y234" i="1" s="1"/>
  <c r="W234" i="1"/>
  <c r="S235" i="1"/>
  <c r="P234" i="1" l="1"/>
  <c r="AD235" i="1"/>
  <c r="AA235" i="1"/>
  <c r="U235" i="1"/>
  <c r="AC235" i="1"/>
  <c r="X235" i="1"/>
  <c r="T235" i="1"/>
  <c r="W235" i="1"/>
  <c r="V235" i="1"/>
  <c r="Y235" i="1" s="1"/>
  <c r="S236" i="1"/>
  <c r="P235" i="1" l="1"/>
  <c r="AA236" i="1"/>
  <c r="AD236" i="1"/>
  <c r="T236" i="1"/>
  <c r="X236" i="1"/>
  <c r="AC236" i="1"/>
  <c r="U236" i="1"/>
  <c r="W236" i="1"/>
  <c r="V236" i="1"/>
  <c r="Y236" i="1" s="1"/>
  <c r="S237" i="1"/>
  <c r="P236" i="1" l="1"/>
  <c r="X237" i="1"/>
  <c r="T237" i="1"/>
  <c r="AC237" i="1"/>
  <c r="U237" i="1"/>
  <c r="AD237" i="1"/>
  <c r="AA237" i="1"/>
  <c r="W237" i="1"/>
  <c r="V237" i="1"/>
  <c r="Y237" i="1" s="1"/>
  <c r="S238" i="1"/>
  <c r="P237" i="1" l="1"/>
  <c r="AC238" i="1"/>
  <c r="U238" i="1"/>
  <c r="AD238" i="1"/>
  <c r="X238" i="1"/>
  <c r="AA238" i="1"/>
  <c r="T238" i="1"/>
  <c r="W238" i="1"/>
  <c r="V238" i="1"/>
  <c r="Y238" i="1" s="1"/>
  <c r="S239" i="1"/>
  <c r="P238" i="1" l="1"/>
  <c r="AD239" i="1"/>
  <c r="T239" i="1"/>
  <c r="U239" i="1"/>
  <c r="AA239" i="1"/>
  <c r="AC239" i="1"/>
  <c r="X239" i="1"/>
  <c r="W239" i="1"/>
  <c r="V239" i="1"/>
  <c r="Y239" i="1" s="1"/>
  <c r="P239" i="1" s="1"/>
  <c r="S240" i="1"/>
  <c r="AA240" i="1" l="1"/>
  <c r="U240" i="1"/>
  <c r="AC240" i="1"/>
  <c r="X240" i="1"/>
  <c r="T240" i="1"/>
  <c r="AD240" i="1"/>
  <c r="V240" i="1"/>
  <c r="Y240" i="1" s="1"/>
  <c r="W240" i="1"/>
  <c r="S241" i="1"/>
  <c r="P240" i="1" l="1"/>
  <c r="X241" i="1"/>
  <c r="T241" i="1"/>
  <c r="I159" i="2" s="1"/>
  <c r="AA241" i="1"/>
  <c r="AD241" i="1"/>
  <c r="AC241" i="1"/>
  <c r="J159" i="2" s="1"/>
  <c r="U241" i="1"/>
  <c r="S242" i="1"/>
  <c r="V241" i="1"/>
  <c r="Y241" i="1" s="1"/>
  <c r="W241" i="1"/>
  <c r="AC242" i="1" l="1"/>
  <c r="H181" i="2" s="1"/>
  <c r="U242" i="1"/>
  <c r="T242" i="1"/>
  <c r="G181" i="2" s="1"/>
  <c r="AD242" i="1"/>
  <c r="X242" i="1"/>
  <c r="AA242" i="1"/>
  <c r="W242" i="1"/>
  <c r="V242" i="1"/>
  <c r="Y242" i="1" s="1"/>
  <c r="S243" i="1"/>
  <c r="H180" i="2"/>
  <c r="P241" i="1"/>
  <c r="AN5" i="1"/>
  <c r="C168" i="2"/>
  <c r="C169" i="2"/>
  <c r="C167" i="2"/>
  <c r="AN6" i="1" l="1"/>
  <c r="P242" i="1"/>
  <c r="AD243" i="1"/>
  <c r="AC243" i="1"/>
  <c r="X243" i="1"/>
  <c r="AA243" i="1"/>
  <c r="U243" i="1"/>
  <c r="T243" i="1"/>
  <c r="V243" i="1"/>
  <c r="Y243" i="1" s="1"/>
  <c r="AO3" i="1" s="1"/>
  <c r="W243" i="1"/>
  <c r="S244" i="1"/>
  <c r="C172" i="2"/>
  <c r="C185" i="2"/>
  <c r="C183" i="2"/>
  <c r="C170" i="2"/>
  <c r="C184" i="2"/>
  <c r="C171" i="2"/>
  <c r="P243" i="1" l="1"/>
  <c r="AA244" i="1"/>
  <c r="AD244" i="1"/>
  <c r="T244" i="1"/>
  <c r="U244" i="1"/>
  <c r="X244" i="1"/>
  <c r="AC244" i="1"/>
  <c r="W244" i="1"/>
  <c r="V244" i="1"/>
  <c r="Y244" i="1" s="1"/>
  <c r="S245" i="1"/>
  <c r="AN7" i="1"/>
  <c r="C175" i="2"/>
  <c r="C173" i="2"/>
  <c r="C174" i="2"/>
  <c r="P244" i="1" l="1"/>
  <c r="X245" i="1"/>
  <c r="T245" i="1"/>
  <c r="U245" i="1"/>
  <c r="AC245" i="1"/>
  <c r="AA245" i="1"/>
  <c r="AD245" i="1"/>
  <c r="V245" i="1"/>
  <c r="Y245" i="1" s="1"/>
  <c r="W245" i="1"/>
  <c r="S246" i="1"/>
  <c r="AN8" i="1"/>
  <c r="C176" i="2"/>
  <c r="C177" i="2"/>
  <c r="C178" i="2"/>
  <c r="AN9" i="1" l="1"/>
  <c r="AN10" i="1" s="1"/>
  <c r="P245" i="1"/>
  <c r="AC246" i="1"/>
  <c r="U246" i="1"/>
  <c r="AA246" i="1"/>
  <c r="AD246" i="1"/>
  <c r="X246" i="1"/>
  <c r="T246" i="1"/>
  <c r="W246" i="1"/>
  <c r="V246" i="1"/>
  <c r="Y246" i="1" s="1"/>
  <c r="S247" i="1"/>
  <c r="P246" i="1" l="1"/>
  <c r="AD247" i="1"/>
  <c r="T247" i="1"/>
  <c r="AC247" i="1"/>
  <c r="X247" i="1"/>
  <c r="U247" i="1"/>
  <c r="AA247" i="1"/>
  <c r="V247" i="1"/>
  <c r="Y247" i="1" s="1"/>
  <c r="W247" i="1"/>
  <c r="S248" i="1"/>
  <c r="P247" i="1" l="1"/>
  <c r="AA248" i="1"/>
  <c r="AC248" i="1"/>
  <c r="X248" i="1"/>
  <c r="U248" i="1"/>
  <c r="AD248" i="1"/>
  <c r="T248" i="1"/>
  <c r="W248" i="1"/>
  <c r="V248" i="1"/>
  <c r="Y248" i="1" s="1"/>
  <c r="S249" i="1"/>
  <c r="X249" i="1" l="1"/>
  <c r="T249" i="1"/>
  <c r="AD249" i="1"/>
  <c r="AA249" i="1"/>
  <c r="U249" i="1"/>
  <c r="AC249" i="1"/>
  <c r="V249" i="1"/>
  <c r="Y249" i="1" s="1"/>
  <c r="W249" i="1"/>
  <c r="S250" i="1"/>
  <c r="P248" i="1"/>
  <c r="P249" i="1" l="1"/>
  <c r="AC250" i="1"/>
  <c r="U250" i="1"/>
  <c r="T250" i="1"/>
  <c r="AA250" i="1"/>
  <c r="X250" i="1"/>
  <c r="AD250" i="1"/>
  <c r="W250" i="1"/>
  <c r="V250" i="1"/>
  <c r="Y250" i="1" s="1"/>
  <c r="S251" i="1"/>
  <c r="P250" i="1" l="1"/>
  <c r="AD251" i="1"/>
  <c r="AA251" i="1"/>
  <c r="U251" i="1"/>
  <c r="AC251" i="1"/>
  <c r="X251" i="1"/>
  <c r="T251" i="1"/>
  <c r="V251" i="1"/>
  <c r="Y251" i="1" s="1"/>
  <c r="W251" i="1"/>
  <c r="S252" i="1"/>
  <c r="P251" i="1" l="1"/>
  <c r="AA252" i="1"/>
  <c r="AD252" i="1"/>
  <c r="T252" i="1"/>
  <c r="AC252" i="1"/>
  <c r="X252" i="1"/>
  <c r="U252" i="1"/>
  <c r="W252" i="1"/>
  <c r="V252" i="1"/>
  <c r="Y252" i="1" s="1"/>
  <c r="S253" i="1"/>
  <c r="P252" i="1" l="1"/>
  <c r="X253" i="1"/>
  <c r="T253" i="1"/>
  <c r="AC253" i="1"/>
  <c r="U253" i="1"/>
  <c r="AD253" i="1"/>
  <c r="AA253" i="1"/>
  <c r="W253" i="1"/>
  <c r="V253" i="1"/>
  <c r="Y253" i="1" s="1"/>
  <c r="S254" i="1"/>
  <c r="P253" i="1" l="1"/>
  <c r="AC254" i="1"/>
  <c r="U254" i="1"/>
  <c r="AD254" i="1"/>
  <c r="X254" i="1"/>
  <c r="AA254" i="1"/>
  <c r="T254" i="1"/>
  <c r="V254" i="1"/>
  <c r="Y254" i="1" s="1"/>
  <c r="W254" i="1"/>
  <c r="S255" i="1"/>
  <c r="P254" i="1" l="1"/>
  <c r="AD255" i="1"/>
  <c r="T255" i="1"/>
  <c r="AA255" i="1"/>
  <c r="U255" i="1"/>
  <c r="AC255" i="1"/>
  <c r="X255" i="1"/>
  <c r="V255" i="1"/>
  <c r="Y255" i="1" s="1"/>
  <c r="W255" i="1"/>
  <c r="S256" i="1"/>
  <c r="P255" i="1" l="1"/>
  <c r="AA256" i="1"/>
  <c r="U256" i="1"/>
  <c r="AC256" i="1"/>
  <c r="X256" i="1"/>
  <c r="AD256" i="1"/>
  <c r="T256" i="1"/>
  <c r="W256" i="1"/>
  <c r="V256" i="1"/>
  <c r="Y256" i="1" s="1"/>
  <c r="S257" i="1"/>
  <c r="P256" i="1" l="1"/>
  <c r="AC257" i="1"/>
  <c r="AA257" i="1"/>
  <c r="X257" i="1"/>
  <c r="T257" i="1"/>
  <c r="AD257" i="1"/>
  <c r="U257" i="1"/>
  <c r="V257" i="1"/>
  <c r="Y257" i="1" s="1"/>
  <c r="W257" i="1"/>
  <c r="S258" i="1"/>
  <c r="P257" i="1" l="1"/>
  <c r="AD258" i="1"/>
  <c r="X258" i="1"/>
  <c r="T258" i="1"/>
  <c r="AA258" i="1"/>
  <c r="U258" i="1"/>
  <c r="AC258" i="1"/>
  <c r="V258" i="1"/>
  <c r="Y258" i="1" s="1"/>
  <c r="W258" i="1"/>
  <c r="S259" i="1"/>
  <c r="P258" i="1" l="1"/>
  <c r="AA259" i="1"/>
  <c r="AC259" i="1"/>
  <c r="U259" i="1"/>
  <c r="X259" i="1"/>
  <c r="AD259" i="1"/>
  <c r="T259" i="1"/>
  <c r="W259" i="1"/>
  <c r="V259" i="1"/>
  <c r="Y259" i="1" s="1"/>
  <c r="S260" i="1"/>
  <c r="P259" i="1" l="1"/>
  <c r="X260" i="1"/>
  <c r="T260" i="1"/>
  <c r="AD260" i="1"/>
  <c r="AA260" i="1"/>
  <c r="AC260" i="1"/>
  <c r="U260" i="1"/>
  <c r="W260" i="1"/>
  <c r="V260" i="1"/>
  <c r="Y260" i="1" s="1"/>
  <c r="P260" i="1" s="1"/>
  <c r="S261" i="1"/>
  <c r="AC261" i="1" l="1"/>
  <c r="U261" i="1"/>
  <c r="AA261" i="1"/>
  <c r="T261" i="1"/>
  <c r="X261" i="1"/>
  <c r="AD261" i="1"/>
  <c r="V261" i="1"/>
  <c r="Y261" i="1" s="1"/>
  <c r="W261" i="1"/>
  <c r="S262" i="1"/>
  <c r="P261" i="1" l="1"/>
  <c r="AD262" i="1"/>
  <c r="X262" i="1"/>
  <c r="T262" i="1"/>
  <c r="AC262" i="1"/>
  <c r="U262" i="1"/>
  <c r="AA262" i="1"/>
  <c r="V262" i="1"/>
  <c r="Y262" i="1" s="1"/>
  <c r="W262" i="1"/>
  <c r="S263" i="1"/>
  <c r="P262" i="1" l="1"/>
  <c r="AA263" i="1"/>
  <c r="AC263" i="1"/>
  <c r="U263" i="1"/>
  <c r="AD263" i="1"/>
  <c r="T263" i="1"/>
  <c r="X263" i="1"/>
  <c r="V263" i="1"/>
  <c r="Y263" i="1" s="1"/>
  <c r="W263" i="1"/>
  <c r="S264" i="1"/>
  <c r="P263" i="1" l="1"/>
  <c r="X264" i="1"/>
  <c r="T264" i="1"/>
  <c r="AD264" i="1"/>
  <c r="U264" i="1"/>
  <c r="AA264" i="1"/>
  <c r="AC264" i="1"/>
  <c r="W264" i="1"/>
  <c r="V264" i="1"/>
  <c r="Y264" i="1" s="1"/>
  <c r="S265" i="1"/>
  <c r="P264" i="1" l="1"/>
  <c r="AC265" i="1"/>
  <c r="U265" i="1"/>
  <c r="AA265" i="1"/>
  <c r="X265" i="1"/>
  <c r="T265" i="1"/>
  <c r="AD265" i="1"/>
  <c r="V265" i="1"/>
  <c r="Y265" i="1" s="1"/>
  <c r="W265" i="1"/>
  <c r="S266" i="1"/>
  <c r="P265" i="1" l="1"/>
  <c r="AD266" i="1"/>
  <c r="X266" i="1"/>
  <c r="T266" i="1"/>
  <c r="AC266" i="1"/>
  <c r="AA266" i="1"/>
  <c r="U266" i="1"/>
  <c r="V266" i="1"/>
  <c r="Y266" i="1" s="1"/>
  <c r="W266" i="1"/>
  <c r="S267" i="1"/>
  <c r="P266" i="1" l="1"/>
  <c r="AA267" i="1"/>
  <c r="AC267" i="1"/>
  <c r="U267" i="1"/>
  <c r="AD267" i="1"/>
  <c r="T267" i="1"/>
  <c r="X267" i="1"/>
  <c r="W267" i="1"/>
  <c r="V267" i="1"/>
  <c r="Y267" i="1" s="1"/>
  <c r="S268" i="1"/>
  <c r="P267" i="1" l="1"/>
  <c r="X268" i="1"/>
  <c r="T268" i="1"/>
  <c r="AD268" i="1"/>
  <c r="AA268" i="1"/>
  <c r="U268" i="1"/>
  <c r="AC268" i="1"/>
  <c r="W268" i="1"/>
  <c r="V268" i="1"/>
  <c r="Y268" i="1" s="1"/>
  <c r="P268" i="1" s="1"/>
  <c r="S269" i="1"/>
  <c r="AC269" i="1" l="1"/>
  <c r="U269" i="1"/>
  <c r="AA269" i="1"/>
  <c r="T269" i="1"/>
  <c r="X269" i="1"/>
  <c r="AD269" i="1"/>
  <c r="V269" i="1"/>
  <c r="Y269" i="1" s="1"/>
  <c r="W269" i="1"/>
  <c r="S270" i="1"/>
  <c r="P269" i="1" l="1"/>
  <c r="AD270" i="1"/>
  <c r="X270" i="1"/>
  <c r="T270" i="1"/>
  <c r="AC270" i="1"/>
  <c r="U270" i="1"/>
  <c r="AA270" i="1"/>
  <c r="V270" i="1"/>
  <c r="Y270" i="1" s="1"/>
  <c r="W270" i="1"/>
  <c r="S271" i="1"/>
  <c r="P270" i="1" l="1"/>
  <c r="AA271" i="1"/>
  <c r="AC271" i="1"/>
  <c r="J181" i="2" s="1"/>
  <c r="U271" i="1"/>
  <c r="AD271" i="1"/>
  <c r="X271" i="1"/>
  <c r="T271" i="1"/>
  <c r="I181" i="2" s="1"/>
  <c r="S272" i="1"/>
  <c r="V271" i="1"/>
  <c r="Y271" i="1" s="1"/>
  <c r="AO4" i="1" s="1"/>
  <c r="W271" i="1"/>
  <c r="C187" i="2"/>
  <c r="C186" i="2"/>
  <c r="C188" i="2"/>
  <c r="W272" i="1" l="1"/>
  <c r="V272" i="1"/>
  <c r="Y272" i="1" s="1"/>
  <c r="P272" i="1" s="1"/>
  <c r="P271" i="1"/>
  <c r="AO5" i="1"/>
  <c r="X272" i="1"/>
  <c r="T272" i="1"/>
  <c r="AD272" i="1"/>
  <c r="AC272" i="1"/>
  <c r="U272" i="1"/>
  <c r="AA272" i="1"/>
  <c r="S273" i="1"/>
  <c r="C189" i="2"/>
  <c r="C191" i="2"/>
  <c r="C190" i="2"/>
  <c r="AO6" i="1" l="1"/>
  <c r="AO7" i="1" s="1"/>
  <c r="AC273" i="1"/>
  <c r="H203" i="2" s="1"/>
  <c r="U273" i="1"/>
  <c r="AA273" i="1"/>
  <c r="X273" i="1"/>
  <c r="AD273" i="1"/>
  <c r="T273" i="1"/>
  <c r="G203" i="2" s="1"/>
  <c r="W273" i="1"/>
  <c r="V273" i="1"/>
  <c r="Y273" i="1" s="1"/>
  <c r="S274" i="1"/>
  <c r="H202" i="2"/>
  <c r="C193" i="2"/>
  <c r="C192" i="2"/>
  <c r="C197" i="2"/>
  <c r="C196" i="2"/>
  <c r="C194" i="2"/>
  <c r="C195" i="2"/>
  <c r="AO8" i="1" l="1"/>
  <c r="AO9" i="1" s="1"/>
  <c r="AO10" i="1" s="1"/>
  <c r="AP3" i="1"/>
  <c r="P273" i="1"/>
  <c r="AD274" i="1"/>
  <c r="X274" i="1"/>
  <c r="T274" i="1"/>
  <c r="U274" i="1"/>
  <c r="AA274" i="1"/>
  <c r="AC274" i="1"/>
  <c r="V274" i="1"/>
  <c r="Y274" i="1" s="1"/>
  <c r="W274" i="1"/>
  <c r="S275" i="1"/>
  <c r="C198" i="2"/>
  <c r="C205" i="2"/>
  <c r="C199" i="2"/>
  <c r="C206" i="2"/>
  <c r="C207" i="2"/>
  <c r="C200" i="2"/>
  <c r="P274" i="1" l="1"/>
  <c r="AA275" i="1"/>
  <c r="AC275" i="1"/>
  <c r="U275" i="1"/>
  <c r="T275" i="1"/>
  <c r="AD275" i="1"/>
  <c r="X275" i="1"/>
  <c r="V275" i="1"/>
  <c r="Y275" i="1" s="1"/>
  <c r="W275" i="1"/>
  <c r="S276" i="1"/>
  <c r="P275" i="1" l="1"/>
  <c r="X276" i="1"/>
  <c r="T276" i="1"/>
  <c r="AD276" i="1"/>
  <c r="AA276" i="1"/>
  <c r="AC276" i="1"/>
  <c r="U276" i="1"/>
  <c r="W276" i="1"/>
  <c r="V276" i="1"/>
  <c r="Y276" i="1" s="1"/>
  <c r="S277" i="1"/>
  <c r="AC277" i="1" l="1"/>
  <c r="U277" i="1"/>
  <c r="AA277" i="1"/>
  <c r="T277" i="1"/>
  <c r="AD277" i="1"/>
  <c r="X277" i="1"/>
  <c r="W277" i="1"/>
  <c r="V277" i="1"/>
  <c r="Y277" i="1" s="1"/>
  <c r="S278" i="1"/>
  <c r="P276" i="1"/>
  <c r="P277" i="1" l="1"/>
  <c r="AD278" i="1"/>
  <c r="X278" i="1"/>
  <c r="T278" i="1"/>
  <c r="AC278" i="1"/>
  <c r="U278" i="1"/>
  <c r="AA278" i="1"/>
  <c r="W278" i="1"/>
  <c r="V278" i="1"/>
  <c r="Y278" i="1" s="1"/>
  <c r="S279" i="1"/>
  <c r="P278" i="1" l="1"/>
  <c r="AA279" i="1"/>
  <c r="AC279" i="1"/>
  <c r="U279" i="1"/>
  <c r="AD279" i="1"/>
  <c r="T279" i="1"/>
  <c r="X279" i="1"/>
  <c r="W279" i="1"/>
  <c r="V279" i="1"/>
  <c r="Y279" i="1" s="1"/>
  <c r="S280" i="1"/>
  <c r="P279" i="1" l="1"/>
  <c r="X280" i="1"/>
  <c r="T280" i="1"/>
  <c r="AD280" i="1"/>
  <c r="AA280" i="1"/>
  <c r="U280" i="1"/>
  <c r="AC280" i="1"/>
  <c r="W280" i="1"/>
  <c r="V280" i="1"/>
  <c r="Y280" i="1" s="1"/>
  <c r="P280" i="1" s="1"/>
  <c r="S281" i="1"/>
  <c r="AC281" i="1" l="1"/>
  <c r="U281" i="1"/>
  <c r="AA281" i="1"/>
  <c r="X281" i="1"/>
  <c r="AD281" i="1"/>
  <c r="T281" i="1"/>
  <c r="W281" i="1"/>
  <c r="V281" i="1"/>
  <c r="Y281" i="1" s="1"/>
  <c r="S282" i="1"/>
  <c r="P281" i="1" l="1"/>
  <c r="AD282" i="1"/>
  <c r="X282" i="1"/>
  <c r="T282" i="1"/>
  <c r="AC282" i="1"/>
  <c r="U282" i="1"/>
  <c r="AA282" i="1"/>
  <c r="V282" i="1"/>
  <c r="Y282" i="1" s="1"/>
  <c r="W282" i="1"/>
  <c r="S283" i="1"/>
  <c r="P282" i="1" l="1"/>
  <c r="AA283" i="1"/>
  <c r="AC283" i="1"/>
  <c r="U283" i="1"/>
  <c r="X283" i="1"/>
  <c r="AD283" i="1"/>
  <c r="T283" i="1"/>
  <c r="W283" i="1"/>
  <c r="V283" i="1"/>
  <c r="Y283" i="1" s="1"/>
  <c r="S284" i="1"/>
  <c r="P283" i="1" l="1"/>
  <c r="X284" i="1"/>
  <c r="T284" i="1"/>
  <c r="AD284" i="1"/>
  <c r="AA284" i="1"/>
  <c r="U284" i="1"/>
  <c r="AC284" i="1"/>
  <c r="V284" i="1"/>
  <c r="Y284" i="1" s="1"/>
  <c r="W284" i="1"/>
  <c r="S285" i="1"/>
  <c r="P284" i="1" l="1"/>
  <c r="AC285" i="1"/>
  <c r="U285" i="1"/>
  <c r="AA285" i="1"/>
  <c r="T285" i="1"/>
  <c r="AD285" i="1"/>
  <c r="X285" i="1"/>
  <c r="W285" i="1"/>
  <c r="V285" i="1"/>
  <c r="Y285" i="1" s="1"/>
  <c r="S286" i="1"/>
  <c r="P285" i="1" l="1"/>
  <c r="AD286" i="1"/>
  <c r="X286" i="1"/>
  <c r="T286" i="1"/>
  <c r="AC286" i="1"/>
  <c r="U286" i="1"/>
  <c r="AA286" i="1"/>
  <c r="V286" i="1"/>
  <c r="Y286" i="1" s="1"/>
  <c r="W286" i="1"/>
  <c r="S287" i="1"/>
  <c r="P286" i="1" l="1"/>
  <c r="AA287" i="1"/>
  <c r="AC287" i="1"/>
  <c r="U287" i="1"/>
  <c r="AD287" i="1"/>
  <c r="X287" i="1"/>
  <c r="T287" i="1"/>
  <c r="V287" i="1"/>
  <c r="Y287" i="1" s="1"/>
  <c r="W287" i="1"/>
  <c r="S288" i="1"/>
  <c r="P287" i="1" l="1"/>
  <c r="X288" i="1"/>
  <c r="T288" i="1"/>
  <c r="AD288" i="1"/>
  <c r="AC288" i="1"/>
  <c r="AA288" i="1"/>
  <c r="U288" i="1"/>
  <c r="W288" i="1"/>
  <c r="V288" i="1"/>
  <c r="Y288" i="1" s="1"/>
  <c r="S289" i="1"/>
  <c r="P288" i="1" l="1"/>
  <c r="AC289" i="1"/>
  <c r="U289" i="1"/>
  <c r="AA289" i="1"/>
  <c r="X289" i="1"/>
  <c r="AD289" i="1"/>
  <c r="T289" i="1"/>
  <c r="W289" i="1"/>
  <c r="V289" i="1"/>
  <c r="Y289" i="1" s="1"/>
  <c r="S290" i="1"/>
  <c r="P289" i="1" l="1"/>
  <c r="AD290" i="1"/>
  <c r="X290" i="1"/>
  <c r="T290" i="1"/>
  <c r="AA290" i="1"/>
  <c r="U290" i="1"/>
  <c r="AC290" i="1"/>
  <c r="V290" i="1"/>
  <c r="Y290" i="1" s="1"/>
  <c r="W290" i="1"/>
  <c r="S291" i="1"/>
  <c r="P290" i="1" l="1"/>
  <c r="AA291" i="1"/>
  <c r="AC291" i="1"/>
  <c r="U291" i="1"/>
  <c r="X291" i="1"/>
  <c r="T291" i="1"/>
  <c r="AD291" i="1"/>
  <c r="V291" i="1"/>
  <c r="Y291" i="1" s="1"/>
  <c r="W291" i="1"/>
  <c r="S292" i="1"/>
  <c r="P291" i="1" l="1"/>
  <c r="X292" i="1"/>
  <c r="T292" i="1"/>
  <c r="AD292" i="1"/>
  <c r="AA292" i="1"/>
  <c r="AC292" i="1"/>
  <c r="U292" i="1"/>
  <c r="V292" i="1"/>
  <c r="Y292" i="1" s="1"/>
  <c r="W292" i="1"/>
  <c r="S293" i="1"/>
  <c r="P292" i="1" l="1"/>
  <c r="AC293" i="1"/>
  <c r="U293" i="1"/>
  <c r="AA293" i="1"/>
  <c r="T293" i="1"/>
  <c r="X293" i="1"/>
  <c r="AD293" i="1"/>
  <c r="V293" i="1"/>
  <c r="Y293" i="1" s="1"/>
  <c r="W293" i="1"/>
  <c r="S294" i="1"/>
  <c r="P293" i="1" l="1"/>
  <c r="AD294" i="1"/>
  <c r="X294" i="1"/>
  <c r="T294" i="1"/>
  <c r="AC294" i="1"/>
  <c r="U294" i="1"/>
  <c r="AA294" i="1"/>
  <c r="W294" i="1"/>
  <c r="V294" i="1"/>
  <c r="Y294" i="1" s="1"/>
  <c r="S295" i="1"/>
  <c r="P294" i="1" l="1"/>
  <c r="AA295" i="1"/>
  <c r="AC295" i="1"/>
  <c r="U295" i="1"/>
  <c r="AD295" i="1"/>
  <c r="T295" i="1"/>
  <c r="X295" i="1"/>
  <c r="W295" i="1"/>
  <c r="V295" i="1"/>
  <c r="Y295" i="1" s="1"/>
  <c r="S296" i="1"/>
  <c r="P295" i="1" l="1"/>
  <c r="X296" i="1"/>
  <c r="T296" i="1"/>
  <c r="AD296" i="1"/>
  <c r="U296" i="1"/>
  <c r="AA296" i="1"/>
  <c r="AC296" i="1"/>
  <c r="W296" i="1"/>
  <c r="V296" i="1"/>
  <c r="Y296" i="1" s="1"/>
  <c r="S297" i="1"/>
  <c r="P296" i="1" l="1"/>
  <c r="AC297" i="1"/>
  <c r="U297" i="1"/>
  <c r="AA297" i="1"/>
  <c r="X297" i="1"/>
  <c r="AD297" i="1"/>
  <c r="T297" i="1"/>
  <c r="W297" i="1"/>
  <c r="V297" i="1"/>
  <c r="Y297" i="1" s="1"/>
  <c r="S298" i="1"/>
  <c r="P297" i="1" l="1"/>
  <c r="AD298" i="1"/>
  <c r="X298" i="1"/>
  <c r="T298" i="1"/>
  <c r="AC298" i="1"/>
  <c r="AA298" i="1"/>
  <c r="U298" i="1"/>
  <c r="V298" i="1"/>
  <c r="Y298" i="1" s="1"/>
  <c r="W298" i="1"/>
  <c r="S299" i="1"/>
  <c r="P298" i="1" l="1"/>
  <c r="AA299" i="1"/>
  <c r="AC299" i="1"/>
  <c r="U299" i="1"/>
  <c r="AD299" i="1"/>
  <c r="T299" i="1"/>
  <c r="X299" i="1"/>
  <c r="W299" i="1"/>
  <c r="V299" i="1"/>
  <c r="Y299" i="1" s="1"/>
  <c r="S300" i="1"/>
  <c r="P299" i="1" l="1"/>
  <c r="X300" i="1"/>
  <c r="T300" i="1"/>
  <c r="AD300" i="1"/>
  <c r="AA300" i="1"/>
  <c r="U300" i="1"/>
  <c r="AC300" i="1"/>
  <c r="W300" i="1"/>
  <c r="V300" i="1"/>
  <c r="Y300" i="1" s="1"/>
  <c r="P300" i="1" s="1"/>
  <c r="S301" i="1"/>
  <c r="AC301" i="1" l="1"/>
  <c r="J203" i="2" s="1"/>
  <c r="U301" i="1"/>
  <c r="AA301" i="1"/>
  <c r="T301" i="1"/>
  <c r="I203" i="2" s="1"/>
  <c r="X301" i="1"/>
  <c r="AD301" i="1"/>
  <c r="S302" i="1"/>
  <c r="V301" i="1"/>
  <c r="Y301" i="1" s="1"/>
  <c r="W301" i="1"/>
  <c r="P301" i="1" l="1"/>
  <c r="AP4" i="1"/>
  <c r="AD302" i="1"/>
  <c r="X302" i="1"/>
  <c r="T302" i="1"/>
  <c r="G225" i="2" s="1"/>
  <c r="AC302" i="1"/>
  <c r="H225" i="2" s="1"/>
  <c r="U302" i="1"/>
  <c r="AA302" i="1"/>
  <c r="V302" i="1"/>
  <c r="Y302" i="1" s="1"/>
  <c r="W302" i="1"/>
  <c r="S303" i="1"/>
  <c r="H224" i="2"/>
  <c r="C209" i="2"/>
  <c r="C210" i="2"/>
  <c r="C208" i="2"/>
  <c r="AA303" i="1" l="1"/>
  <c r="AC303" i="1"/>
  <c r="U303" i="1"/>
  <c r="AD303" i="1"/>
  <c r="X303" i="1"/>
  <c r="T303" i="1"/>
  <c r="W303" i="1"/>
  <c r="V303" i="1"/>
  <c r="Y303" i="1" s="1"/>
  <c r="AQ3" i="1" s="1"/>
  <c r="S304" i="1"/>
  <c r="AP5" i="1"/>
  <c r="AP6" i="1" s="1"/>
  <c r="P302" i="1"/>
  <c r="C228" i="2"/>
  <c r="C212" i="2"/>
  <c r="C214" i="2"/>
  <c r="C229" i="2"/>
  <c r="C227" i="2"/>
  <c r="C215" i="2"/>
  <c r="C216" i="2"/>
  <c r="C213" i="2"/>
  <c r="C211" i="2"/>
  <c r="P303" i="1" l="1"/>
  <c r="X304" i="1"/>
  <c r="T304" i="1"/>
  <c r="AD304" i="1"/>
  <c r="AC304" i="1"/>
  <c r="U304" i="1"/>
  <c r="AA304" i="1"/>
  <c r="V304" i="1"/>
  <c r="Y304" i="1" s="1"/>
  <c r="W304" i="1"/>
  <c r="S305" i="1"/>
  <c r="AP7" i="1"/>
  <c r="AP8" i="1" s="1"/>
  <c r="C221" i="2"/>
  <c r="C218" i="2"/>
  <c r="C220" i="2"/>
  <c r="C217" i="2"/>
  <c r="C219" i="2"/>
  <c r="C222" i="2"/>
  <c r="P304" i="1" l="1"/>
  <c r="AC305" i="1"/>
  <c r="U305" i="1"/>
  <c r="AA305" i="1"/>
  <c r="X305" i="1"/>
  <c r="AD305" i="1"/>
  <c r="T305" i="1"/>
  <c r="V305" i="1"/>
  <c r="Y305" i="1" s="1"/>
  <c r="W305" i="1"/>
  <c r="S306" i="1"/>
  <c r="AP9" i="1"/>
  <c r="AP10" i="1" s="1"/>
  <c r="AD306" i="1" l="1"/>
  <c r="X306" i="1"/>
  <c r="T306" i="1"/>
  <c r="U306" i="1"/>
  <c r="AA306" i="1"/>
  <c r="AC306" i="1"/>
  <c r="V306" i="1"/>
  <c r="Y306" i="1" s="1"/>
  <c r="W306" i="1"/>
  <c r="S307" i="1"/>
  <c r="P305" i="1"/>
  <c r="P306" i="1" l="1"/>
  <c r="AA307" i="1"/>
  <c r="AC307" i="1"/>
  <c r="U307" i="1"/>
  <c r="AD307" i="1"/>
  <c r="T307" i="1"/>
  <c r="X307" i="1"/>
  <c r="W307" i="1"/>
  <c r="V307" i="1"/>
  <c r="Y307" i="1" s="1"/>
  <c r="S308" i="1"/>
  <c r="P307" i="1" l="1"/>
  <c r="X308" i="1"/>
  <c r="T308" i="1"/>
  <c r="AD308" i="1"/>
  <c r="AA308" i="1"/>
  <c r="AC308" i="1"/>
  <c r="U308" i="1"/>
  <c r="W308" i="1"/>
  <c r="V308" i="1"/>
  <c r="Y308" i="1" s="1"/>
  <c r="P308" i="1" s="1"/>
  <c r="S309" i="1"/>
  <c r="AC309" i="1" l="1"/>
  <c r="U309" i="1"/>
  <c r="AA309" i="1"/>
  <c r="T309" i="1"/>
  <c r="AD309" i="1"/>
  <c r="X309" i="1"/>
  <c r="V309" i="1"/>
  <c r="Y309" i="1" s="1"/>
  <c r="W309" i="1"/>
  <c r="S310" i="1"/>
  <c r="P309" i="1" l="1"/>
  <c r="AD310" i="1"/>
  <c r="X310" i="1"/>
  <c r="T310" i="1"/>
  <c r="AC310" i="1"/>
  <c r="U310" i="1"/>
  <c r="AA310" i="1"/>
  <c r="W310" i="1"/>
  <c r="V310" i="1"/>
  <c r="Y310" i="1" s="1"/>
  <c r="S311" i="1"/>
  <c r="P310" i="1" l="1"/>
  <c r="AA311" i="1"/>
  <c r="AC311" i="1"/>
  <c r="U311" i="1"/>
  <c r="AD311" i="1"/>
  <c r="T311" i="1"/>
  <c r="X311" i="1"/>
  <c r="W311" i="1"/>
  <c r="V311" i="1"/>
  <c r="Y311" i="1" s="1"/>
  <c r="S312" i="1"/>
  <c r="P311" i="1" l="1"/>
  <c r="X312" i="1"/>
  <c r="T312" i="1"/>
  <c r="AD312" i="1"/>
  <c r="AA312" i="1"/>
  <c r="U312" i="1"/>
  <c r="AC312" i="1"/>
  <c r="V312" i="1"/>
  <c r="Y312" i="1" s="1"/>
  <c r="W312" i="1"/>
  <c r="S313" i="1"/>
  <c r="P312" i="1" l="1"/>
  <c r="AC313" i="1"/>
  <c r="U313" i="1"/>
  <c r="AA313" i="1"/>
  <c r="X313" i="1"/>
  <c r="AD313" i="1"/>
  <c r="T313" i="1"/>
  <c r="W313" i="1"/>
  <c r="V313" i="1"/>
  <c r="Y313" i="1" s="1"/>
  <c r="S314" i="1"/>
  <c r="P313" i="1" l="1"/>
  <c r="AD314" i="1"/>
  <c r="X314" i="1"/>
  <c r="T314" i="1"/>
  <c r="AC314" i="1"/>
  <c r="U314" i="1"/>
  <c r="AA314" i="1"/>
  <c r="V314" i="1"/>
  <c r="Y314" i="1" s="1"/>
  <c r="W314" i="1"/>
  <c r="S315" i="1"/>
  <c r="P314" i="1" l="1"/>
  <c r="AA315" i="1"/>
  <c r="AC315" i="1"/>
  <c r="U315" i="1"/>
  <c r="X315" i="1"/>
  <c r="AD315" i="1"/>
  <c r="T315" i="1"/>
  <c r="W315" i="1"/>
  <c r="V315" i="1"/>
  <c r="Y315" i="1" s="1"/>
  <c r="S316" i="1"/>
  <c r="P315" i="1" l="1"/>
  <c r="X316" i="1"/>
  <c r="T316" i="1"/>
  <c r="AD316" i="1"/>
  <c r="AA316" i="1"/>
  <c r="U316" i="1"/>
  <c r="AC316" i="1"/>
  <c r="W316" i="1"/>
  <c r="V316" i="1"/>
  <c r="Y316" i="1" s="1"/>
  <c r="P316" i="1" s="1"/>
  <c r="S317" i="1"/>
  <c r="AC317" i="1" l="1"/>
  <c r="U317" i="1"/>
  <c r="AA317" i="1"/>
  <c r="T317" i="1"/>
  <c r="AD317" i="1"/>
  <c r="X317" i="1"/>
  <c r="V317" i="1"/>
  <c r="Y317" i="1" s="1"/>
  <c r="W317" i="1"/>
  <c r="S318" i="1"/>
  <c r="P317" i="1" l="1"/>
  <c r="AD318" i="1"/>
  <c r="X318" i="1"/>
  <c r="T318" i="1"/>
  <c r="AC318" i="1"/>
  <c r="U318" i="1"/>
  <c r="AA318" i="1"/>
  <c r="V318" i="1"/>
  <c r="Y318" i="1" s="1"/>
  <c r="W318" i="1"/>
  <c r="S319" i="1"/>
  <c r="P318" i="1" l="1"/>
  <c r="AA319" i="1"/>
  <c r="AC319" i="1"/>
  <c r="U319" i="1"/>
  <c r="AD319" i="1"/>
  <c r="X319" i="1"/>
  <c r="T319" i="1"/>
  <c r="W319" i="1"/>
  <c r="V319" i="1"/>
  <c r="Y319" i="1" s="1"/>
  <c r="S320" i="1"/>
  <c r="P319" i="1" l="1"/>
  <c r="X320" i="1"/>
  <c r="T320" i="1"/>
  <c r="AD320" i="1"/>
  <c r="AC320" i="1"/>
  <c r="AA320" i="1"/>
  <c r="U320" i="1"/>
  <c r="V320" i="1"/>
  <c r="Y320" i="1" s="1"/>
  <c r="W320" i="1"/>
  <c r="S321" i="1"/>
  <c r="P320" i="1" l="1"/>
  <c r="AC321" i="1"/>
  <c r="U321" i="1"/>
  <c r="AA321" i="1"/>
  <c r="X321" i="1"/>
  <c r="AD321" i="1"/>
  <c r="T321" i="1"/>
  <c r="W321" i="1"/>
  <c r="V321" i="1"/>
  <c r="Y321" i="1" s="1"/>
  <c r="S322" i="1"/>
  <c r="P321" i="1" l="1"/>
  <c r="AD322" i="1"/>
  <c r="X322" i="1"/>
  <c r="T322" i="1"/>
  <c r="AA322" i="1"/>
  <c r="U322" i="1"/>
  <c r="AC322" i="1"/>
  <c r="V322" i="1"/>
  <c r="Y322" i="1" s="1"/>
  <c r="W322" i="1"/>
  <c r="S323" i="1"/>
  <c r="P322" i="1" l="1"/>
  <c r="AA323" i="1"/>
  <c r="AC323" i="1"/>
  <c r="U323" i="1"/>
  <c r="X323" i="1"/>
  <c r="T323" i="1"/>
  <c r="AD323" i="1"/>
  <c r="V323" i="1"/>
  <c r="Y323" i="1" s="1"/>
  <c r="W323" i="1"/>
  <c r="S324" i="1"/>
  <c r="P323" i="1" l="1"/>
  <c r="X324" i="1"/>
  <c r="T324" i="1"/>
  <c r="AD324" i="1"/>
  <c r="AA324" i="1"/>
  <c r="AC324" i="1"/>
  <c r="U324" i="1"/>
  <c r="W324" i="1"/>
  <c r="V324" i="1"/>
  <c r="Y324" i="1" s="1"/>
  <c r="P324" i="1" s="1"/>
  <c r="S325" i="1"/>
  <c r="AC325" i="1" l="1"/>
  <c r="U325" i="1"/>
  <c r="AA325" i="1"/>
  <c r="T325" i="1"/>
  <c r="X325" i="1"/>
  <c r="AD325" i="1"/>
  <c r="V325" i="1"/>
  <c r="Y325" i="1" s="1"/>
  <c r="W325" i="1"/>
  <c r="S326" i="1"/>
  <c r="P325" i="1" l="1"/>
  <c r="AD326" i="1"/>
  <c r="X326" i="1"/>
  <c r="T326" i="1"/>
  <c r="AC326" i="1"/>
  <c r="U326" i="1"/>
  <c r="AA326" i="1"/>
  <c r="V326" i="1"/>
  <c r="Y326" i="1" s="1"/>
  <c r="W326" i="1"/>
  <c r="S327" i="1"/>
  <c r="P326" i="1" l="1"/>
  <c r="AA327" i="1"/>
  <c r="AC327" i="1"/>
  <c r="U327" i="1"/>
  <c r="AD327" i="1"/>
  <c r="T327" i="1"/>
  <c r="X327" i="1"/>
  <c r="W327" i="1"/>
  <c r="V327" i="1"/>
  <c r="Y327" i="1" s="1"/>
  <c r="S328" i="1"/>
  <c r="P327" i="1" l="1"/>
  <c r="X328" i="1"/>
  <c r="T328" i="1"/>
  <c r="AD328" i="1"/>
  <c r="U328" i="1"/>
  <c r="AA328" i="1"/>
  <c r="AC328" i="1"/>
  <c r="V328" i="1"/>
  <c r="Y328" i="1" s="1"/>
  <c r="W328" i="1"/>
  <c r="S329" i="1"/>
  <c r="P328" i="1" l="1"/>
  <c r="AC329" i="1"/>
  <c r="U329" i="1"/>
  <c r="AA329" i="1"/>
  <c r="X329" i="1"/>
  <c r="T329" i="1"/>
  <c r="AD329" i="1"/>
  <c r="W329" i="1"/>
  <c r="V329" i="1"/>
  <c r="Y329" i="1" s="1"/>
  <c r="S330" i="1"/>
  <c r="P329" i="1" l="1"/>
  <c r="AD330" i="1"/>
  <c r="X330" i="1"/>
  <c r="T330" i="1"/>
  <c r="AC330" i="1"/>
  <c r="AA330" i="1"/>
  <c r="U330" i="1"/>
  <c r="V330" i="1"/>
  <c r="Y330" i="1" s="1"/>
  <c r="W330" i="1"/>
  <c r="S331" i="1"/>
  <c r="P330" i="1" l="1"/>
  <c r="AA331" i="1"/>
  <c r="AC331" i="1"/>
  <c r="J225" i="2" s="1"/>
  <c r="U331" i="1"/>
  <c r="AD331" i="1"/>
  <c r="T331" i="1"/>
  <c r="I225" i="2" s="1"/>
  <c r="X331" i="1"/>
  <c r="S332" i="1"/>
  <c r="W331" i="1"/>
  <c r="V331" i="1"/>
  <c r="Y331" i="1" s="1"/>
  <c r="V332" i="1" l="1"/>
  <c r="Y332" i="1" s="1"/>
  <c r="P332" i="1" s="1"/>
  <c r="W332" i="1"/>
  <c r="P331" i="1"/>
  <c r="AQ4" i="1"/>
  <c r="X332" i="1"/>
  <c r="T332" i="1"/>
  <c r="AD332" i="1"/>
  <c r="AA332" i="1"/>
  <c r="U332" i="1"/>
  <c r="AC332" i="1"/>
  <c r="S333" i="1"/>
  <c r="C231" i="2"/>
  <c r="C230" i="2"/>
  <c r="C232" i="2"/>
  <c r="AQ5" i="1" l="1"/>
  <c r="AC333" i="1"/>
  <c r="H247" i="2" s="1"/>
  <c r="U333" i="1"/>
  <c r="AA333" i="1"/>
  <c r="T333" i="1"/>
  <c r="G247" i="2" s="1"/>
  <c r="AD333" i="1"/>
  <c r="X333" i="1"/>
  <c r="V333" i="1"/>
  <c r="Y333" i="1" s="1"/>
  <c r="W333" i="1"/>
  <c r="S334" i="1"/>
  <c r="H246" i="2"/>
  <c r="C234" i="2"/>
  <c r="C233" i="2"/>
  <c r="C235" i="2"/>
  <c r="AD334" i="1" l="1"/>
  <c r="X334" i="1"/>
  <c r="T334" i="1"/>
  <c r="AC334" i="1"/>
  <c r="U334" i="1"/>
  <c r="AA334" i="1"/>
  <c r="V334" i="1"/>
  <c r="Y334" i="1" s="1"/>
  <c r="W334" i="1"/>
  <c r="S335" i="1"/>
  <c r="AQ6" i="1"/>
  <c r="P333" i="1"/>
  <c r="AR3" i="1"/>
  <c r="C236" i="2"/>
  <c r="C249" i="2"/>
  <c r="C237" i="2"/>
  <c r="C250" i="2"/>
  <c r="C238" i="2"/>
  <c r="C251" i="2"/>
  <c r="H5" i="3" l="1"/>
  <c r="I5" i="3"/>
  <c r="P334" i="1"/>
  <c r="AA335" i="1"/>
  <c r="AC335" i="1"/>
  <c r="U335" i="1"/>
  <c r="AD335" i="1"/>
  <c r="X335" i="1"/>
  <c r="T335" i="1"/>
  <c r="W335" i="1"/>
  <c r="V335" i="1"/>
  <c r="Y335" i="1" s="1"/>
  <c r="S336" i="1"/>
  <c r="AQ7" i="1"/>
  <c r="C240" i="2"/>
  <c r="C241" i="2"/>
  <c r="C239" i="2"/>
  <c r="J5" i="3" l="1"/>
  <c r="L5" i="3"/>
  <c r="M5" i="3" s="1"/>
  <c r="K5" i="3"/>
  <c r="P335" i="1"/>
  <c r="AQ8" i="1"/>
  <c r="X336" i="1"/>
  <c r="T336" i="1"/>
  <c r="AD336" i="1"/>
  <c r="AC336" i="1"/>
  <c r="AA336" i="1"/>
  <c r="U336" i="1"/>
  <c r="V336" i="1"/>
  <c r="Y336" i="1" s="1"/>
  <c r="W336" i="1"/>
  <c r="S337" i="1"/>
  <c r="C242" i="2"/>
  <c r="C244" i="2"/>
  <c r="C243" i="2"/>
  <c r="AQ9" i="1" l="1"/>
  <c r="AQ10" i="1" s="1"/>
  <c r="AC337" i="1"/>
  <c r="U337" i="1"/>
  <c r="AA337" i="1"/>
  <c r="X337" i="1"/>
  <c r="AD337" i="1"/>
  <c r="T337" i="1"/>
  <c r="W337" i="1"/>
  <c r="V337" i="1"/>
  <c r="Y337" i="1" s="1"/>
  <c r="P337" i="1" s="1"/>
  <c r="S338" i="1"/>
  <c r="P336" i="1"/>
  <c r="AR4" i="1" l="1"/>
  <c r="AD338" i="1"/>
  <c r="X338" i="1"/>
  <c r="T338" i="1"/>
  <c r="U338" i="1"/>
  <c r="AA338" i="1"/>
  <c r="AC338" i="1"/>
  <c r="V338" i="1"/>
  <c r="Y338" i="1" s="1"/>
  <c r="W338" i="1"/>
  <c r="S339" i="1"/>
  <c r="C254" i="2"/>
  <c r="C252" i="2"/>
  <c r="C253" i="2"/>
  <c r="H7" i="3" l="1"/>
  <c r="I7" i="3"/>
  <c r="AA339" i="1"/>
  <c r="AC339" i="1"/>
  <c r="U339" i="1"/>
  <c r="T339" i="1"/>
  <c r="AD339" i="1"/>
  <c r="X339" i="1"/>
  <c r="V339" i="1"/>
  <c r="Y339" i="1" s="1"/>
  <c r="W339" i="1"/>
  <c r="S340" i="1"/>
  <c r="P338" i="1"/>
  <c r="J7" i="3" l="1"/>
  <c r="L7" i="3"/>
  <c r="M7" i="3" s="1"/>
  <c r="K7" i="3"/>
  <c r="P339" i="1"/>
  <c r="X340" i="1"/>
  <c r="T340" i="1"/>
  <c r="AD340" i="1"/>
  <c r="AA340" i="1"/>
  <c r="AC340" i="1"/>
  <c r="U340" i="1"/>
  <c r="V340" i="1"/>
  <c r="Y340" i="1" s="1"/>
  <c r="W340" i="1"/>
  <c r="S341" i="1"/>
  <c r="I8" i="3" l="1"/>
  <c r="H8" i="3"/>
  <c r="P340" i="1"/>
  <c r="AC341" i="1"/>
  <c r="U341" i="1"/>
  <c r="AA341" i="1"/>
  <c r="T341" i="1"/>
  <c r="AD341" i="1"/>
  <c r="X341" i="1"/>
  <c r="W341" i="1"/>
  <c r="V341" i="1"/>
  <c r="Y341" i="1" s="1"/>
  <c r="S342" i="1"/>
  <c r="J8" i="3" l="1"/>
  <c r="K8" i="3"/>
  <c r="L8" i="3"/>
  <c r="M8" i="3" s="1"/>
  <c r="P341" i="1"/>
  <c r="AD342" i="1"/>
  <c r="X342" i="1"/>
  <c r="T342" i="1"/>
  <c r="AC342" i="1"/>
  <c r="U342" i="1"/>
  <c r="AA342" i="1"/>
  <c r="W342" i="1"/>
  <c r="V342" i="1"/>
  <c r="Y342" i="1" s="1"/>
  <c r="S343" i="1"/>
  <c r="I9" i="3" l="1"/>
  <c r="H9" i="3"/>
  <c r="P342" i="1"/>
  <c r="AA343" i="1"/>
  <c r="AC343" i="1"/>
  <c r="U343" i="1"/>
  <c r="AD343" i="1"/>
  <c r="T343" i="1"/>
  <c r="X343" i="1"/>
  <c r="W343" i="1"/>
  <c r="V343" i="1"/>
  <c r="Y343" i="1" s="1"/>
  <c r="S344" i="1"/>
  <c r="L9" i="3" l="1"/>
  <c r="M9" i="3" s="1"/>
  <c r="K9" i="3"/>
  <c r="J9" i="3"/>
  <c r="P343" i="1"/>
  <c r="X344" i="1"/>
  <c r="T344" i="1"/>
  <c r="AD344" i="1"/>
  <c r="AA344" i="1"/>
  <c r="U344" i="1"/>
  <c r="AC344" i="1"/>
  <c r="W344" i="1"/>
  <c r="V344" i="1"/>
  <c r="Y344" i="1" s="1"/>
  <c r="S345" i="1"/>
  <c r="H10" i="3" l="1"/>
  <c r="I10" i="3"/>
  <c r="P344" i="1"/>
  <c r="AC345" i="1"/>
  <c r="U345" i="1"/>
  <c r="AA345" i="1"/>
  <c r="X345" i="1"/>
  <c r="T345" i="1"/>
  <c r="AD345" i="1"/>
  <c r="W345" i="1"/>
  <c r="V345" i="1"/>
  <c r="Y345" i="1" s="1"/>
  <c r="S346" i="1"/>
  <c r="J10" i="3" l="1"/>
  <c r="K10" i="3"/>
  <c r="L10" i="3"/>
  <c r="M10" i="3" s="1"/>
  <c r="P345" i="1"/>
  <c r="AD346" i="1"/>
  <c r="X346" i="1"/>
  <c r="T346" i="1"/>
  <c r="AC346" i="1"/>
  <c r="AA346" i="1"/>
  <c r="U346" i="1"/>
  <c r="V346" i="1"/>
  <c r="Y346" i="1" s="1"/>
  <c r="W346" i="1"/>
  <c r="S347" i="1"/>
  <c r="I11" i="3" l="1"/>
  <c r="H11" i="3"/>
  <c r="P346" i="1"/>
  <c r="AA347" i="1"/>
  <c r="AC347" i="1"/>
  <c r="U347" i="1"/>
  <c r="X347" i="1"/>
  <c r="AD347" i="1"/>
  <c r="T347" i="1"/>
  <c r="V347" i="1"/>
  <c r="Y347" i="1" s="1"/>
  <c r="W347" i="1"/>
  <c r="S348" i="1"/>
  <c r="J11" i="3" l="1"/>
  <c r="K11" i="3"/>
  <c r="L11" i="3"/>
  <c r="M11" i="3" s="1"/>
  <c r="P347" i="1"/>
  <c r="X348" i="1"/>
  <c r="T348" i="1"/>
  <c r="AD348" i="1"/>
  <c r="AA348" i="1"/>
  <c r="U348" i="1"/>
  <c r="AC348" i="1"/>
  <c r="W348" i="1"/>
  <c r="V348" i="1"/>
  <c r="Y348" i="1" s="1"/>
  <c r="P348" i="1" s="1"/>
  <c r="S349" i="1"/>
  <c r="H12" i="3" l="1"/>
  <c r="I12" i="3"/>
  <c r="AC349" i="1"/>
  <c r="U349" i="1"/>
  <c r="AA349" i="1"/>
  <c r="T349" i="1"/>
  <c r="AD349" i="1"/>
  <c r="X349" i="1"/>
  <c r="W349" i="1"/>
  <c r="V349" i="1"/>
  <c r="Y349" i="1" s="1"/>
  <c r="S350" i="1"/>
  <c r="J12" i="3" l="1"/>
  <c r="L12" i="3"/>
  <c r="M12" i="3" s="1"/>
  <c r="K12" i="3"/>
  <c r="P349" i="1"/>
  <c r="AD350" i="1"/>
  <c r="X350" i="1"/>
  <c r="T350" i="1"/>
  <c r="AC350" i="1"/>
  <c r="U350" i="1"/>
  <c r="AA350" i="1"/>
  <c r="V350" i="1"/>
  <c r="Y350" i="1" s="1"/>
  <c r="W350" i="1"/>
  <c r="S351" i="1"/>
  <c r="H13" i="3" l="1"/>
  <c r="I13" i="3"/>
  <c r="P350" i="1"/>
  <c r="AA351" i="1"/>
  <c r="AC351" i="1"/>
  <c r="U351" i="1"/>
  <c r="AD351" i="1"/>
  <c r="X351" i="1"/>
  <c r="T351" i="1"/>
  <c r="V351" i="1"/>
  <c r="Y351" i="1" s="1"/>
  <c r="W351" i="1"/>
  <c r="S352" i="1"/>
  <c r="I4" i="3" l="1"/>
  <c r="H4" i="3"/>
  <c r="J13" i="3"/>
  <c r="L13" i="3"/>
  <c r="M13" i="3" s="1"/>
  <c r="K13" i="3"/>
  <c r="P351" i="1"/>
  <c r="X352" i="1"/>
  <c r="T352" i="1"/>
  <c r="AD352" i="1"/>
  <c r="AC352" i="1"/>
  <c r="AA352" i="1"/>
  <c r="U352" i="1"/>
  <c r="W352" i="1"/>
  <c r="V352" i="1"/>
  <c r="Y352" i="1" s="1"/>
  <c r="S353" i="1"/>
  <c r="J4" i="3" l="1"/>
  <c r="K4" i="3"/>
  <c r="L4" i="3"/>
  <c r="M4" i="3" s="1"/>
  <c r="I14" i="3"/>
  <c r="H14" i="3"/>
  <c r="P352" i="1"/>
  <c r="AC353" i="1"/>
  <c r="U353" i="1"/>
  <c r="AA353" i="1"/>
  <c r="X353" i="1"/>
  <c r="AD353" i="1"/>
  <c r="T353" i="1"/>
  <c r="V353" i="1"/>
  <c r="Y353" i="1" s="1"/>
  <c r="W353" i="1"/>
  <c r="S354" i="1"/>
  <c r="J14" i="3" l="1"/>
  <c r="K14" i="3"/>
  <c r="L14" i="3"/>
  <c r="M14" i="3" s="1"/>
  <c r="P353" i="1"/>
  <c r="AD354" i="1"/>
  <c r="X354" i="1"/>
  <c r="T354" i="1"/>
  <c r="AA354" i="1"/>
  <c r="U354" i="1"/>
  <c r="AC354" i="1"/>
  <c r="V354" i="1"/>
  <c r="Y354" i="1" s="1"/>
  <c r="W354" i="1"/>
  <c r="S355" i="1"/>
  <c r="H15" i="3" l="1"/>
  <c r="I15" i="3"/>
  <c r="J15" i="3" s="1"/>
  <c r="P354" i="1"/>
  <c r="AA355" i="1"/>
  <c r="AC355" i="1"/>
  <c r="U355" i="1"/>
  <c r="X355" i="1"/>
  <c r="T355" i="1"/>
  <c r="AD355" i="1"/>
  <c r="V355" i="1"/>
  <c r="Y355" i="1" s="1"/>
  <c r="W355" i="1"/>
  <c r="S356" i="1"/>
  <c r="L15" i="3" l="1"/>
  <c r="M15" i="3" s="1"/>
  <c r="K15" i="3"/>
  <c r="P355" i="1"/>
  <c r="X356" i="1"/>
  <c r="T356" i="1"/>
  <c r="AD356" i="1"/>
  <c r="AA356" i="1"/>
  <c r="AC356" i="1"/>
  <c r="U356" i="1"/>
  <c r="W356" i="1"/>
  <c r="V356" i="1"/>
  <c r="Y356" i="1" s="1"/>
  <c r="P356" i="1" s="1"/>
  <c r="S357" i="1"/>
  <c r="I16" i="3" l="1"/>
  <c r="H16" i="3"/>
  <c r="AC357" i="1"/>
  <c r="U357" i="1"/>
  <c r="AA357" i="1"/>
  <c r="T357" i="1"/>
  <c r="X357" i="1"/>
  <c r="AD357" i="1"/>
  <c r="W357" i="1"/>
  <c r="V357" i="1"/>
  <c r="Y357" i="1" s="1"/>
  <c r="S358" i="1"/>
  <c r="L16" i="3" l="1"/>
  <c r="M16" i="3" s="1"/>
  <c r="K16" i="3"/>
  <c r="J16" i="3"/>
  <c r="P357" i="1"/>
  <c r="AD358" i="1"/>
  <c r="X358" i="1"/>
  <c r="T358" i="1"/>
  <c r="AC358" i="1"/>
  <c r="U358" i="1"/>
  <c r="AA358" i="1"/>
  <c r="V358" i="1"/>
  <c r="Y358" i="1" s="1"/>
  <c r="W358" i="1"/>
  <c r="S359" i="1"/>
  <c r="P358" i="1" l="1"/>
  <c r="AA359" i="1"/>
  <c r="AC359" i="1"/>
  <c r="U359" i="1"/>
  <c r="AD359" i="1"/>
  <c r="T359" i="1"/>
  <c r="X359" i="1"/>
  <c r="V359" i="1"/>
  <c r="Y359" i="1" s="1"/>
  <c r="W359" i="1"/>
  <c r="S360" i="1"/>
  <c r="P359" i="1" l="1"/>
  <c r="X360" i="1"/>
  <c r="T360" i="1"/>
  <c r="S361" i="1"/>
  <c r="AD360" i="1"/>
  <c r="U360" i="1"/>
  <c r="AA360" i="1"/>
  <c r="AC360" i="1"/>
  <c r="W360" i="1"/>
  <c r="V360" i="1"/>
  <c r="Y360" i="1" s="1"/>
  <c r="P360" i="1" s="1"/>
  <c r="AC361" i="1" l="1"/>
  <c r="J247" i="2" s="1"/>
  <c r="U361" i="1"/>
  <c r="AA361" i="1"/>
  <c r="X361" i="1"/>
  <c r="AD361" i="1"/>
  <c r="T361" i="1"/>
  <c r="I247" i="2" s="1"/>
  <c r="H6" i="3"/>
  <c r="O117" i="2" s="1"/>
  <c r="I6" i="3"/>
  <c r="V361" i="1"/>
  <c r="Y361" i="1" s="1"/>
  <c r="W361" i="1"/>
  <c r="R120" i="2" l="1"/>
  <c r="S120" i="2"/>
  <c r="N123" i="2"/>
  <c r="M123" i="2"/>
  <c r="S126" i="2"/>
  <c r="N126" i="2"/>
  <c r="N129" i="2"/>
  <c r="M120" i="2"/>
  <c r="O120" i="2"/>
  <c r="R126" i="2"/>
  <c r="M126" i="2"/>
  <c r="R123" i="2"/>
  <c r="N120" i="2"/>
  <c r="Q120" i="2"/>
  <c r="Q126" i="2"/>
  <c r="Q123" i="2"/>
  <c r="P126" i="2"/>
  <c r="M129" i="2"/>
  <c r="P120" i="2"/>
  <c r="S123" i="2"/>
  <c r="O123" i="2"/>
  <c r="P123" i="2"/>
  <c r="O126" i="2"/>
  <c r="N117" i="2"/>
  <c r="S117" i="2"/>
  <c r="P117" i="2"/>
  <c r="Q117" i="2"/>
  <c r="R117" i="2"/>
  <c r="M117" i="2"/>
  <c r="J31" i="2"/>
  <c r="L6" i="3"/>
  <c r="K6" i="3"/>
  <c r="F2" i="3"/>
  <c r="J6" i="3"/>
  <c r="P361" i="1"/>
  <c r="D30" i="2" s="1"/>
  <c r="AR5" i="1"/>
  <c r="H68" i="2"/>
  <c r="P88" i="2"/>
  <c r="M89" i="2"/>
  <c r="G88" i="2"/>
  <c r="H89" i="2"/>
  <c r="G90" i="2"/>
  <c r="O89" i="2"/>
  <c r="P111" i="2"/>
  <c r="J112" i="2"/>
  <c r="N111" i="2"/>
  <c r="J110" i="2"/>
  <c r="E134" i="2"/>
  <c r="Q110" i="2"/>
  <c r="H111" i="2"/>
  <c r="M111" i="2"/>
  <c r="P110" i="2"/>
  <c r="F111" i="2"/>
  <c r="E133" i="2"/>
  <c r="S130" i="2"/>
  <c r="H132" i="2"/>
  <c r="D140" i="2"/>
  <c r="E139" i="2"/>
  <c r="M133" i="2"/>
  <c r="J132" i="2"/>
  <c r="I131" i="2"/>
  <c r="J133" i="2"/>
  <c r="F131" i="2"/>
  <c r="Q130" i="2"/>
  <c r="D141" i="2"/>
  <c r="J129" i="2"/>
  <c r="G129" i="2"/>
  <c r="I133" i="2"/>
  <c r="I130" i="2"/>
  <c r="E141" i="2"/>
  <c r="H129" i="2"/>
  <c r="E140" i="2"/>
  <c r="H133" i="2"/>
  <c r="R130" i="2"/>
  <c r="P130" i="2"/>
  <c r="Q133" i="2"/>
  <c r="J130" i="2"/>
  <c r="G132" i="2"/>
  <c r="F130" i="2"/>
  <c r="M140" i="2"/>
  <c r="H131" i="2"/>
  <c r="N139" i="2"/>
  <c r="D132" i="2"/>
  <c r="I129" i="2"/>
  <c r="D139" i="2"/>
  <c r="G131" i="2"/>
  <c r="G133" i="2"/>
  <c r="N140" i="2"/>
  <c r="S133" i="2"/>
  <c r="H130" i="2"/>
  <c r="D133" i="2"/>
  <c r="N133" i="2"/>
  <c r="F132" i="2"/>
  <c r="Q152" i="2"/>
  <c r="I166" i="2"/>
  <c r="Q151" i="2"/>
  <c r="J153" i="2"/>
  <c r="G152" i="2"/>
  <c r="M162" i="2"/>
  <c r="J151" i="2"/>
  <c r="E163" i="2"/>
  <c r="G151" i="2"/>
  <c r="I152" i="2"/>
  <c r="I153" i="2"/>
  <c r="O161" i="2"/>
  <c r="E161" i="2"/>
  <c r="O162" i="2"/>
  <c r="R151" i="2"/>
  <c r="N161" i="2"/>
  <c r="H152" i="2"/>
  <c r="J152" i="2"/>
  <c r="H153" i="2"/>
  <c r="F161" i="2"/>
  <c r="M161" i="2"/>
  <c r="G153" i="2"/>
  <c r="S152" i="2"/>
  <c r="D161" i="2"/>
  <c r="I151" i="2"/>
  <c r="R152" i="2"/>
  <c r="S151" i="2"/>
  <c r="P152" i="2"/>
  <c r="H151" i="2"/>
  <c r="D162" i="2"/>
  <c r="F163" i="2"/>
  <c r="P151" i="2"/>
  <c r="D163" i="2"/>
  <c r="F162" i="2"/>
  <c r="N162" i="2"/>
  <c r="E162" i="2"/>
  <c r="J156" i="2"/>
  <c r="D154" i="2"/>
  <c r="S154" i="2"/>
  <c r="N155" i="2"/>
  <c r="M155" i="2"/>
  <c r="G154" i="2"/>
  <c r="I154" i="2"/>
  <c r="H154" i="2"/>
  <c r="E155" i="2"/>
  <c r="P154" i="2"/>
  <c r="O155" i="2"/>
  <c r="J155" i="2"/>
  <c r="M154" i="2"/>
  <c r="H155" i="2"/>
  <c r="R154" i="2"/>
  <c r="D156" i="2"/>
  <c r="S155" i="2"/>
  <c r="J154" i="2"/>
  <c r="F155" i="2"/>
  <c r="Q154" i="2"/>
  <c r="E154" i="2"/>
  <c r="N154" i="2"/>
  <c r="E156" i="2"/>
  <c r="F156" i="2"/>
  <c r="R155" i="2"/>
  <c r="P155" i="2"/>
  <c r="I155" i="2"/>
  <c r="Q155" i="2"/>
  <c r="G155" i="2"/>
  <c r="I156" i="2"/>
  <c r="O154" i="2"/>
  <c r="H156" i="2"/>
  <c r="D155" i="2"/>
  <c r="G156" i="2"/>
  <c r="F154" i="2"/>
  <c r="O184" i="2"/>
  <c r="N177" i="2"/>
  <c r="N176" i="2"/>
  <c r="N183" i="2"/>
  <c r="D183" i="2"/>
  <c r="M184" i="2"/>
  <c r="M183" i="2"/>
  <c r="Q183" i="2"/>
  <c r="H185" i="2"/>
  <c r="R177" i="2"/>
  <c r="M176" i="2"/>
  <c r="E183" i="2"/>
  <c r="H184" i="2"/>
  <c r="F185" i="2"/>
  <c r="E176" i="2"/>
  <c r="G178" i="2"/>
  <c r="G183" i="2"/>
  <c r="M177" i="2"/>
  <c r="P183" i="2"/>
  <c r="F177" i="2"/>
  <c r="F184" i="2"/>
  <c r="D185" i="2"/>
  <c r="E184" i="2"/>
  <c r="G185" i="2"/>
  <c r="O183" i="2"/>
  <c r="D184" i="2"/>
  <c r="G184" i="2"/>
  <c r="Q184" i="2"/>
  <c r="D178" i="2"/>
  <c r="N184" i="2"/>
  <c r="H183" i="2"/>
  <c r="P184" i="2"/>
  <c r="E185" i="2"/>
  <c r="I174" i="2"/>
  <c r="Q176" i="2"/>
  <c r="H177" i="2"/>
  <c r="O177" i="2"/>
  <c r="O176" i="2"/>
  <c r="J177" i="2"/>
  <c r="P177" i="2"/>
  <c r="S173" i="2"/>
  <c r="S177" i="2"/>
  <c r="S176" i="2"/>
  <c r="S174" i="2"/>
  <c r="I173" i="2"/>
  <c r="I177" i="2"/>
  <c r="D177" i="2"/>
  <c r="J173" i="2"/>
  <c r="R173" i="2"/>
  <c r="D176" i="2"/>
  <c r="F178" i="2"/>
  <c r="G177" i="2"/>
  <c r="F183" i="2"/>
  <c r="H178" i="2"/>
  <c r="J174" i="2"/>
  <c r="P176" i="2"/>
  <c r="R176" i="2"/>
  <c r="J178" i="2"/>
  <c r="R174" i="2"/>
  <c r="H176" i="2"/>
  <c r="E177" i="2"/>
  <c r="Q177" i="2"/>
  <c r="I175" i="2"/>
  <c r="G176" i="2"/>
  <c r="J175" i="2"/>
  <c r="E178" i="2"/>
  <c r="I176" i="2"/>
  <c r="F176" i="2"/>
  <c r="I178" i="2"/>
  <c r="J176" i="2"/>
  <c r="G198" i="2"/>
  <c r="Q198" i="2"/>
  <c r="S199" i="2"/>
  <c r="S198" i="2"/>
  <c r="E199" i="2"/>
  <c r="P199" i="2"/>
  <c r="D198" i="2"/>
  <c r="H199" i="2"/>
  <c r="M198" i="2"/>
  <c r="N199" i="2"/>
  <c r="F199" i="2"/>
  <c r="O199" i="2"/>
  <c r="D199" i="2"/>
  <c r="E198" i="2"/>
  <c r="F200" i="2"/>
  <c r="I198" i="2"/>
  <c r="O198" i="2"/>
  <c r="H198" i="2"/>
  <c r="I199" i="2"/>
  <c r="Q199" i="2"/>
  <c r="R199" i="2"/>
  <c r="M199" i="2"/>
  <c r="P198" i="2"/>
  <c r="F198" i="2"/>
  <c r="H200" i="2"/>
  <c r="N198" i="2"/>
  <c r="R198" i="2"/>
  <c r="J200" i="2"/>
  <c r="J199" i="2"/>
  <c r="G199" i="2"/>
  <c r="J198" i="2"/>
  <c r="I200" i="2"/>
  <c r="D200" i="2"/>
  <c r="G200" i="2"/>
  <c r="E200" i="2"/>
  <c r="D227" i="2"/>
  <c r="M227" i="2"/>
  <c r="D228" i="2"/>
  <c r="M228" i="2"/>
  <c r="D229" i="2"/>
  <c r="J221" i="2"/>
  <c r="N220" i="2"/>
  <c r="F221" i="2"/>
  <c r="G221" i="2"/>
  <c r="Q218" i="2"/>
  <c r="H221" i="2"/>
  <c r="E217" i="2"/>
  <c r="F220" i="2"/>
  <c r="H219" i="2"/>
  <c r="R217" i="2"/>
  <c r="J219" i="2"/>
  <c r="F218" i="2"/>
  <c r="S221" i="2"/>
  <c r="E218" i="2"/>
  <c r="D221" i="2"/>
  <c r="O218" i="2"/>
  <c r="I217" i="2"/>
  <c r="I219" i="2"/>
  <c r="F217" i="2"/>
  <c r="P220" i="2"/>
  <c r="D220" i="2"/>
  <c r="J217" i="2"/>
  <c r="I218" i="2"/>
  <c r="N221" i="2"/>
  <c r="S217" i="2"/>
  <c r="J222" i="2"/>
  <c r="E219" i="2"/>
  <c r="S218" i="2"/>
  <c r="E220" i="2"/>
  <c r="G220" i="2"/>
  <c r="M221" i="2"/>
  <c r="O217" i="2"/>
  <c r="F222" i="2"/>
  <c r="O220" i="2"/>
  <c r="R221" i="2"/>
  <c r="H222" i="2"/>
  <c r="J218" i="2"/>
  <c r="I220" i="2"/>
  <c r="G219" i="2"/>
  <c r="G218" i="2"/>
  <c r="P221" i="2"/>
  <c r="Q217" i="2"/>
  <c r="G222" i="2"/>
  <c r="Q221" i="2"/>
  <c r="F219" i="2"/>
  <c r="H217" i="2"/>
  <c r="J220" i="2"/>
  <c r="O221" i="2"/>
  <c r="R220" i="2"/>
  <c r="P218" i="2"/>
  <c r="N218" i="2"/>
  <c r="R218" i="2"/>
  <c r="P217" i="2"/>
  <c r="Q220" i="2"/>
  <c r="G217" i="2"/>
  <c r="I222" i="2"/>
  <c r="S220" i="2"/>
  <c r="E222" i="2"/>
  <c r="E221" i="2"/>
  <c r="H218" i="2"/>
  <c r="H220" i="2"/>
  <c r="I221" i="2"/>
  <c r="M220" i="2"/>
  <c r="N217" i="2"/>
  <c r="D222" i="2"/>
  <c r="E250" i="2"/>
  <c r="O250" i="2"/>
  <c r="F249" i="2"/>
  <c r="P239" i="2"/>
  <c r="H239" i="2"/>
  <c r="D251" i="2"/>
  <c r="E249" i="2"/>
  <c r="F251" i="2"/>
  <c r="N249" i="2"/>
  <c r="D250" i="2"/>
  <c r="D249" i="2"/>
  <c r="M249" i="2"/>
  <c r="E251" i="2"/>
  <c r="I243" i="2"/>
  <c r="I240" i="2"/>
  <c r="O249" i="2"/>
  <c r="M250" i="2"/>
  <c r="N250" i="2"/>
  <c r="Q239" i="2"/>
  <c r="J240" i="2"/>
  <c r="F250" i="2"/>
  <c r="E243" i="2"/>
  <c r="I242" i="2"/>
  <c r="J242" i="2"/>
  <c r="P242" i="2"/>
  <c r="R239" i="2"/>
  <c r="H240" i="2"/>
  <c r="J241" i="2"/>
  <c r="N243" i="2"/>
  <c r="S240" i="2"/>
  <c r="J239" i="2"/>
  <c r="P240" i="2"/>
  <c r="I239" i="2"/>
  <c r="Q242" i="2"/>
  <c r="F244" i="2"/>
  <c r="H243" i="2"/>
  <c r="S239" i="2"/>
  <c r="G241" i="2"/>
  <c r="E242" i="2"/>
  <c r="P243" i="2"/>
  <c r="O243" i="2"/>
  <c r="F242" i="2"/>
  <c r="D243" i="2"/>
  <c r="S242" i="2"/>
  <c r="I244" i="2"/>
  <c r="O242" i="2"/>
  <c r="S243" i="2"/>
  <c r="H244" i="2"/>
  <c r="E244" i="2"/>
  <c r="R242" i="2"/>
  <c r="D242" i="2"/>
  <c r="Q243" i="2"/>
  <c r="Q240" i="2"/>
  <c r="H242" i="2"/>
  <c r="J243" i="2"/>
  <c r="F243" i="2"/>
  <c r="G239" i="2"/>
  <c r="J244" i="2"/>
  <c r="R240" i="2"/>
  <c r="H241" i="2"/>
  <c r="G242" i="2"/>
  <c r="R243" i="2"/>
  <c r="G243" i="2"/>
  <c r="N242" i="2"/>
  <c r="G244" i="2"/>
  <c r="M243" i="2"/>
  <c r="M242" i="2"/>
  <c r="D244" i="2"/>
  <c r="G240" i="2"/>
  <c r="I241" i="2"/>
  <c r="C255" i="2"/>
  <c r="C257" i="2"/>
  <c r="C256" i="2"/>
  <c r="R87" i="2" l="1"/>
  <c r="E31" i="2"/>
  <c r="E30" i="2"/>
  <c r="E29" i="2"/>
  <c r="Q89" i="2"/>
  <c r="S88" i="2"/>
  <c r="J87" i="2"/>
  <c r="J86" i="2"/>
  <c r="R89" i="2"/>
  <c r="M95" i="2"/>
  <c r="H97" i="2"/>
  <c r="G89" i="2"/>
  <c r="G95" i="2"/>
  <c r="H95" i="2"/>
  <c r="P67" i="2"/>
  <c r="H96" i="2"/>
  <c r="I68" i="2"/>
  <c r="F67" i="2"/>
  <c r="E67" i="2"/>
  <c r="Q95" i="2"/>
  <c r="D67" i="2"/>
  <c r="H66" i="2"/>
  <c r="M132" i="2"/>
  <c r="P129" i="2"/>
  <c r="S129" i="2"/>
  <c r="O129" i="2"/>
  <c r="R132" i="2"/>
  <c r="P132" i="2"/>
  <c r="Q132" i="2"/>
  <c r="R129" i="2"/>
  <c r="Q129" i="2"/>
  <c r="E96" i="2"/>
  <c r="R66" i="2"/>
  <c r="D74" i="2"/>
  <c r="N7" i="2"/>
  <c r="S132" i="2"/>
  <c r="O132" i="2"/>
  <c r="N132" i="2"/>
  <c r="F68" i="2"/>
  <c r="G67" i="2"/>
  <c r="E73" i="2"/>
  <c r="O66" i="2"/>
  <c r="O73" i="2"/>
  <c r="H65" i="2"/>
  <c r="D75" i="2"/>
  <c r="P73" i="2"/>
  <c r="N74" i="2"/>
  <c r="I64" i="2"/>
  <c r="N45" i="2"/>
  <c r="Q44" i="2"/>
  <c r="Q42" i="2"/>
  <c r="Q45" i="2"/>
  <c r="Q41" i="2"/>
  <c r="S45" i="2"/>
  <c r="R41" i="2"/>
  <c r="S42" i="2"/>
  <c r="M52" i="2"/>
  <c r="R24" i="2"/>
  <c r="P24" i="2"/>
  <c r="N22" i="2"/>
  <c r="P22" i="2"/>
  <c r="I22" i="2"/>
  <c r="R7" i="2"/>
  <c r="M110" i="2"/>
  <c r="M6" i="3"/>
  <c r="E45" i="2"/>
  <c r="G44" i="2"/>
  <c r="I41" i="2"/>
  <c r="J44" i="2"/>
  <c r="D45" i="2"/>
  <c r="J41" i="2"/>
  <c r="I44" i="2"/>
  <c r="H41" i="2"/>
  <c r="D44" i="2"/>
  <c r="G41" i="2"/>
  <c r="E44" i="2"/>
  <c r="F44" i="2"/>
  <c r="H44" i="2"/>
  <c r="F41" i="2"/>
  <c r="D29" i="2"/>
  <c r="H46" i="2"/>
  <c r="F46" i="2"/>
  <c r="G45" i="2"/>
  <c r="F42" i="2"/>
  <c r="I45" i="2"/>
  <c r="H45" i="2"/>
  <c r="D46" i="2"/>
  <c r="G43" i="2"/>
  <c r="J42" i="2"/>
  <c r="D31" i="2"/>
  <c r="I46" i="2"/>
  <c r="H43" i="2"/>
  <c r="E46" i="2"/>
  <c r="F45" i="2"/>
  <c r="J43" i="2"/>
  <c r="I42" i="2"/>
  <c r="G42" i="2"/>
  <c r="H42" i="2"/>
  <c r="I43" i="2"/>
  <c r="J45" i="2"/>
  <c r="G46" i="2"/>
  <c r="J46" i="2"/>
  <c r="F43" i="2"/>
  <c r="E7" i="2"/>
  <c r="M11" i="2"/>
  <c r="D10" i="2"/>
  <c r="N11" i="2"/>
  <c r="E10" i="2"/>
  <c r="E11" i="2"/>
  <c r="O12" i="2"/>
  <c r="F10" i="2"/>
  <c r="I11" i="2"/>
  <c r="I12" i="2"/>
  <c r="J11" i="2"/>
  <c r="D17" i="2"/>
  <c r="M24" i="2"/>
  <c r="O20" i="2"/>
  <c r="P14" i="2"/>
  <c r="H16" i="2"/>
  <c r="H19" i="2"/>
  <c r="H13" i="2"/>
  <c r="P21" i="2"/>
  <c r="D15" i="2"/>
  <c r="D23" i="2"/>
  <c r="O17" i="2"/>
  <c r="P20" i="2"/>
  <c r="I20" i="2"/>
  <c r="J15" i="2"/>
  <c r="J19" i="2"/>
  <c r="E15" i="2"/>
  <c r="H15" i="2"/>
  <c r="I14" i="2"/>
  <c r="R20" i="2"/>
  <c r="S15" i="2"/>
  <c r="G15" i="2"/>
  <c r="N30" i="2"/>
  <c r="F15" i="2"/>
  <c r="M17" i="2"/>
  <c r="F13" i="2"/>
  <c r="E21" i="2"/>
  <c r="I16" i="2"/>
  <c r="D12" i="2"/>
  <c r="M12" i="2"/>
  <c r="D11" i="2"/>
  <c r="G10" i="2"/>
  <c r="H12" i="2"/>
  <c r="G11" i="2"/>
  <c r="P12" i="2"/>
  <c r="S11" i="2"/>
  <c r="Q12" i="2"/>
  <c r="I10" i="2"/>
  <c r="R21" i="2"/>
  <c r="G16" i="2"/>
  <c r="J16" i="2"/>
  <c r="J20" i="2"/>
  <c r="E19" i="2"/>
  <c r="D14" i="2"/>
  <c r="M15" i="2"/>
  <c r="Q17" i="2"/>
  <c r="Q15" i="2"/>
  <c r="O18" i="2"/>
  <c r="S21" i="2"/>
  <c r="F20" i="2"/>
  <c r="E20" i="2"/>
  <c r="H17" i="2"/>
  <c r="D20" i="2"/>
  <c r="D16" i="2"/>
  <c r="P17" i="2"/>
  <c r="D18" i="2"/>
  <c r="E13" i="2"/>
  <c r="R18" i="2"/>
  <c r="N21" i="2"/>
  <c r="M23" i="2"/>
  <c r="G21" i="2"/>
  <c r="I19" i="2"/>
  <c r="E16" i="2"/>
  <c r="G14" i="2"/>
  <c r="M21" i="2"/>
  <c r="Q20" i="2"/>
  <c r="O30" i="2"/>
  <c r="M36" i="2"/>
  <c r="H52" i="2"/>
  <c r="G51" i="2"/>
  <c r="O39" i="2"/>
  <c r="N42" i="2"/>
  <c r="O36" i="2"/>
  <c r="P39" i="2"/>
  <c r="H53" i="2"/>
  <c r="Q39" i="2"/>
  <c r="I53" i="2"/>
  <c r="M39" i="2"/>
  <c r="Q52" i="2"/>
  <c r="I52" i="2"/>
  <c r="J53" i="2"/>
  <c r="E57" i="2"/>
  <c r="H56" i="2"/>
  <c r="I60" i="2"/>
  <c r="G55" i="2"/>
  <c r="E61" i="2"/>
  <c r="H57" i="2"/>
  <c r="N55" i="2"/>
  <c r="G57" i="2"/>
  <c r="Q61" i="2"/>
  <c r="E62" i="2"/>
  <c r="E60" i="2"/>
  <c r="S55" i="2"/>
  <c r="H62" i="2"/>
  <c r="N12" i="2"/>
  <c r="J8" i="2"/>
  <c r="S9" i="2"/>
  <c r="E12" i="2"/>
  <c r="Q11" i="2"/>
  <c r="P11" i="2"/>
  <c r="F12" i="2"/>
  <c r="J10" i="2"/>
  <c r="R11" i="2"/>
  <c r="H10" i="2"/>
  <c r="S18" i="2"/>
  <c r="Q14" i="2"/>
  <c r="D22" i="2"/>
  <c r="F19" i="2"/>
  <c r="M14" i="2"/>
  <c r="G18" i="2"/>
  <c r="F21" i="2"/>
  <c r="R15" i="2"/>
  <c r="M20" i="2"/>
  <c r="P18" i="2"/>
  <c r="J17" i="2"/>
  <c r="G13" i="2"/>
  <c r="I13" i="2"/>
  <c r="E17" i="2"/>
  <c r="O15" i="2"/>
  <c r="I17" i="2"/>
  <c r="R14" i="2"/>
  <c r="N15" i="2"/>
  <c r="F17" i="2"/>
  <c r="E18" i="2"/>
  <c r="H20" i="2"/>
  <c r="F16" i="2"/>
  <c r="Q21" i="2"/>
  <c r="S20" i="2"/>
  <c r="H21" i="2"/>
  <c r="I21" i="2"/>
  <c r="G19" i="2"/>
  <c r="I15" i="2"/>
  <c r="P15" i="2"/>
  <c r="P30" i="2"/>
  <c r="R30" i="2"/>
  <c r="F51" i="2"/>
  <c r="O33" i="2"/>
  <c r="O52" i="2"/>
  <c r="S36" i="2"/>
  <c r="M42" i="2"/>
  <c r="R52" i="2"/>
  <c r="P52" i="2"/>
  <c r="F56" i="2"/>
  <c r="J7" i="2"/>
  <c r="J9" i="2"/>
  <c r="S8" i="2"/>
  <c r="G12" i="2"/>
  <c r="H11" i="2"/>
  <c r="F11" i="2"/>
  <c r="R12" i="2"/>
  <c r="O11" i="2"/>
  <c r="S12" i="2"/>
  <c r="J12" i="2"/>
  <c r="D21" i="2"/>
  <c r="N20" i="2"/>
  <c r="H14" i="2"/>
  <c r="J14" i="2"/>
  <c r="G17" i="2"/>
  <c r="J18" i="2"/>
  <c r="H18" i="2"/>
  <c r="R17" i="2"/>
  <c r="S17" i="2"/>
  <c r="T17" i="2" s="1"/>
  <c r="Q18" i="2"/>
  <c r="F18" i="2"/>
  <c r="M18" i="2"/>
  <c r="F14" i="2"/>
  <c r="S14" i="2"/>
  <c r="N18" i="2"/>
  <c r="G20" i="2"/>
  <c r="D13" i="2"/>
  <c r="O14" i="2"/>
  <c r="J21" i="2"/>
  <c r="N14" i="2"/>
  <c r="D24" i="2"/>
  <c r="N17" i="2"/>
  <c r="D19" i="2"/>
  <c r="I18" i="2"/>
  <c r="E14" i="2"/>
  <c r="J13" i="2"/>
  <c r="O21" i="2"/>
  <c r="S30" i="2"/>
  <c r="F53" i="2"/>
  <c r="R36" i="2"/>
  <c r="Q33" i="2"/>
  <c r="F52" i="2"/>
  <c r="R39" i="2"/>
  <c r="N39" i="2"/>
  <c r="J51" i="2"/>
  <c r="I51" i="2"/>
  <c r="J62" i="2"/>
  <c r="G62" i="2"/>
  <c r="I57" i="2"/>
  <c r="H59" i="2"/>
  <c r="Q55" i="2"/>
  <c r="I58" i="2"/>
  <c r="D60" i="2"/>
  <c r="D57" i="2"/>
  <c r="N61" i="2"/>
  <c r="G63" i="2"/>
  <c r="N36" i="2"/>
  <c r="S52" i="2"/>
  <c r="G60" i="2"/>
  <c r="O55" i="2"/>
  <c r="M55" i="2"/>
  <c r="M58" i="2"/>
  <c r="E55" i="2"/>
  <c r="S58" i="2"/>
  <c r="G58" i="2"/>
  <c r="G56" i="2"/>
  <c r="R61" i="2"/>
  <c r="P58" i="2"/>
  <c r="D64" i="2"/>
  <c r="J56" i="2"/>
  <c r="F54" i="2"/>
  <c r="F64" i="2"/>
  <c r="J59" i="2"/>
  <c r="E59" i="2"/>
  <c r="P61" i="2"/>
  <c r="Q74" i="2"/>
  <c r="H75" i="2"/>
  <c r="J55" i="2"/>
  <c r="I74" i="2"/>
  <c r="G64" i="2"/>
  <c r="E77" i="2"/>
  <c r="M77" i="2"/>
  <c r="I78" i="2"/>
  <c r="G78" i="2"/>
  <c r="M78" i="2"/>
  <c r="I76" i="2"/>
  <c r="R78" i="2"/>
  <c r="S78" i="2"/>
  <c r="S77" i="2"/>
  <c r="F81" i="2"/>
  <c r="H79" i="2"/>
  <c r="R80" i="2"/>
  <c r="O80" i="2"/>
  <c r="J79" i="2"/>
  <c r="M80" i="2"/>
  <c r="I82" i="2"/>
  <c r="G85" i="2"/>
  <c r="J95" i="2"/>
  <c r="H82" i="2"/>
  <c r="P84" i="2"/>
  <c r="M81" i="2"/>
  <c r="O84" i="2"/>
  <c r="H87" i="2"/>
  <c r="D87" i="2"/>
  <c r="R83" i="2"/>
  <c r="P83" i="2"/>
  <c r="G82" i="2"/>
  <c r="H84" i="2"/>
  <c r="I96" i="2"/>
  <c r="J82" i="2"/>
  <c r="E87" i="2"/>
  <c r="F86" i="2"/>
  <c r="F83" i="2"/>
  <c r="J83" i="2"/>
  <c r="M33" i="2"/>
  <c r="P33" i="2"/>
  <c r="G52" i="2"/>
  <c r="H51" i="2"/>
  <c r="D59" i="2"/>
  <c r="H55" i="2"/>
  <c r="I54" i="2"/>
  <c r="P55" i="2"/>
  <c r="F59" i="2"/>
  <c r="N64" i="2"/>
  <c r="D56" i="2"/>
  <c r="I59" i="2"/>
  <c r="H61" i="2"/>
  <c r="G54" i="2"/>
  <c r="H60" i="2"/>
  <c r="O61" i="2"/>
  <c r="F58" i="2"/>
  <c r="F62" i="2"/>
  <c r="J54" i="2"/>
  <c r="G59" i="2"/>
  <c r="E65" i="2"/>
  <c r="G61" i="2"/>
  <c r="Q58" i="2"/>
  <c r="H54" i="2"/>
  <c r="S74" i="2"/>
  <c r="J74" i="2"/>
  <c r="F63" i="2"/>
  <c r="D78" i="2"/>
  <c r="N78" i="2"/>
  <c r="H78" i="2"/>
  <c r="O77" i="2"/>
  <c r="G77" i="2"/>
  <c r="H76" i="2"/>
  <c r="R77" i="2"/>
  <c r="Q78" i="2"/>
  <c r="G79" i="2"/>
  <c r="S80" i="2"/>
  <c r="H81" i="2"/>
  <c r="R81" i="2"/>
  <c r="E80" i="2"/>
  <c r="G81" i="2"/>
  <c r="E81" i="2"/>
  <c r="P87" i="2"/>
  <c r="Q36" i="2"/>
  <c r="P36" i="2"/>
  <c r="S33" i="2"/>
  <c r="M61" i="2"/>
  <c r="J58" i="2"/>
  <c r="R58" i="2"/>
  <c r="D54" i="2"/>
  <c r="H58" i="2"/>
  <c r="E56" i="2"/>
  <c r="E64" i="2"/>
  <c r="E63" i="2"/>
  <c r="F55" i="2"/>
  <c r="D58" i="2"/>
  <c r="H73" i="2"/>
  <c r="D55" i="2"/>
  <c r="R55" i="2"/>
  <c r="J60" i="2"/>
  <c r="D63" i="2"/>
  <c r="H74" i="2"/>
  <c r="Q75" i="2"/>
  <c r="R74" i="2"/>
  <c r="S61" i="2"/>
  <c r="T61" i="2" s="1"/>
  <c r="F60" i="2"/>
  <c r="R75" i="2"/>
  <c r="I73" i="2"/>
  <c r="D77" i="2"/>
  <c r="J73" i="2"/>
  <c r="S75" i="2"/>
  <c r="O78" i="2"/>
  <c r="D76" i="2"/>
  <c r="Q77" i="2"/>
  <c r="H77" i="2"/>
  <c r="F78" i="2"/>
  <c r="I77" i="2"/>
  <c r="N80" i="2"/>
  <c r="E79" i="2"/>
  <c r="O81" i="2"/>
  <c r="H80" i="2"/>
  <c r="P80" i="2"/>
  <c r="Q80" i="2"/>
  <c r="S96" i="2"/>
  <c r="D86" i="2"/>
  <c r="N81" i="2"/>
  <c r="H85" i="2"/>
  <c r="D79" i="2"/>
  <c r="G87" i="2"/>
  <c r="M86" i="2"/>
  <c r="D85" i="2"/>
  <c r="G83" i="2"/>
  <c r="E84" i="2"/>
  <c r="J97" i="2"/>
  <c r="H83" i="2"/>
  <c r="S84" i="2"/>
  <c r="E83" i="2"/>
  <c r="O86" i="2"/>
  <c r="O87" i="2"/>
  <c r="E98" i="2"/>
  <c r="E82" i="2"/>
  <c r="F85" i="2"/>
  <c r="E85" i="2"/>
  <c r="G86" i="2"/>
  <c r="M99" i="2"/>
  <c r="G100" i="2"/>
  <c r="F99" i="2"/>
  <c r="Q99" i="2"/>
  <c r="F98" i="2"/>
  <c r="I99" i="2"/>
  <c r="D101" i="2"/>
  <c r="G101" i="2"/>
  <c r="Q102" i="2"/>
  <c r="G102" i="2"/>
  <c r="D102" i="2"/>
  <c r="H101" i="2"/>
  <c r="R102" i="2"/>
  <c r="H106" i="2"/>
  <c r="H104" i="2"/>
  <c r="O118" i="2"/>
  <c r="O105" i="2"/>
  <c r="S105" i="2"/>
  <c r="E103" i="2"/>
  <c r="Q30" i="2"/>
  <c r="N33" i="2"/>
  <c r="R33" i="2"/>
  <c r="G53" i="2"/>
  <c r="S39" i="2"/>
  <c r="T39" i="2" s="1"/>
  <c r="J52" i="2"/>
  <c r="E58" i="2"/>
  <c r="J61" i="2"/>
  <c r="O58" i="2"/>
  <c r="I62" i="2"/>
  <c r="D65" i="2"/>
  <c r="D62" i="2"/>
  <c r="E54" i="2"/>
  <c r="D61" i="2"/>
  <c r="I61" i="2"/>
  <c r="F61" i="2"/>
  <c r="N58" i="2"/>
  <c r="I56" i="2"/>
  <c r="I55" i="2"/>
  <c r="F57" i="2"/>
  <c r="O64" i="2"/>
  <c r="F65" i="2"/>
  <c r="J57" i="2"/>
  <c r="G65" i="2"/>
  <c r="J75" i="2"/>
  <c r="P64" i="2"/>
  <c r="M64" i="2"/>
  <c r="I75" i="2"/>
  <c r="E78" i="2"/>
  <c r="E76" i="2"/>
  <c r="N77" i="2"/>
  <c r="F76" i="2"/>
  <c r="F77" i="2"/>
  <c r="G76" i="2"/>
  <c r="P78" i="2"/>
  <c r="P77" i="2"/>
  <c r="J76" i="2"/>
  <c r="G80" i="2"/>
  <c r="D80" i="2"/>
  <c r="I81" i="2"/>
  <c r="J81" i="2"/>
  <c r="I80" i="2"/>
  <c r="J80" i="2"/>
  <c r="F80" i="2"/>
  <c r="Q87" i="2"/>
  <c r="M83" i="2"/>
  <c r="S81" i="2"/>
  <c r="M84" i="2"/>
  <c r="R96" i="2"/>
  <c r="Q81" i="2"/>
  <c r="S83" i="2"/>
  <c r="D83" i="2"/>
  <c r="I84" i="2"/>
  <c r="F82" i="2"/>
  <c r="H86" i="2"/>
  <c r="I95" i="2"/>
  <c r="Q86" i="2"/>
  <c r="Q84" i="2"/>
  <c r="M87" i="2"/>
  <c r="I97" i="2"/>
  <c r="F87" i="2"/>
  <c r="N86" i="2"/>
  <c r="N84" i="2"/>
  <c r="D98" i="2"/>
  <c r="O99" i="2"/>
  <c r="G98" i="2"/>
  <c r="H100" i="2"/>
  <c r="J100" i="2"/>
  <c r="I98" i="2"/>
  <c r="J98" i="2"/>
  <c r="E101" i="2"/>
  <c r="F101" i="2"/>
  <c r="D103" i="2"/>
  <c r="J103" i="2"/>
  <c r="H103" i="2"/>
  <c r="P102" i="2"/>
  <c r="I101" i="2"/>
  <c r="M105" i="2"/>
  <c r="D107" i="2"/>
  <c r="E107" i="2"/>
  <c r="J109" i="2"/>
  <c r="J108" i="2"/>
  <c r="D81" i="2"/>
  <c r="O83" i="2"/>
  <c r="N87" i="2"/>
  <c r="G84" i="2"/>
  <c r="J84" i="2"/>
  <c r="D99" i="2"/>
  <c r="R99" i="2"/>
  <c r="H99" i="2"/>
  <c r="S102" i="2"/>
  <c r="I102" i="2"/>
  <c r="H102" i="2"/>
  <c r="F103" i="2"/>
  <c r="G104" i="2"/>
  <c r="D106" i="2"/>
  <c r="G108" i="2"/>
  <c r="N108" i="2"/>
  <c r="F117" i="2"/>
  <c r="E108" i="2"/>
  <c r="F109" i="2"/>
  <c r="E119" i="2"/>
  <c r="E109" i="2"/>
  <c r="N118" i="2"/>
  <c r="D118" i="2"/>
  <c r="P105" i="2"/>
  <c r="I109" i="2"/>
  <c r="H117" i="2"/>
  <c r="E104" i="2"/>
  <c r="H119" i="2"/>
  <c r="I117" i="2"/>
  <c r="I118" i="2"/>
  <c r="R127" i="2"/>
  <c r="F125" i="2"/>
  <c r="I128" i="2"/>
  <c r="D128" i="2"/>
  <c r="Q127" i="2"/>
  <c r="I121" i="2"/>
  <c r="H120" i="2"/>
  <c r="J123" i="2"/>
  <c r="H126" i="2"/>
  <c r="E122" i="2"/>
  <c r="F122" i="2"/>
  <c r="Q124" i="2"/>
  <c r="P124" i="2"/>
  <c r="D125" i="2"/>
  <c r="J125" i="2"/>
  <c r="G126" i="2"/>
  <c r="M121" i="2"/>
  <c r="G139" i="2"/>
  <c r="I120" i="2"/>
  <c r="I125" i="2"/>
  <c r="J122" i="2"/>
  <c r="F128" i="2"/>
  <c r="F141" i="2"/>
  <c r="S124" i="2"/>
  <c r="E129" i="2"/>
  <c r="D130" i="2"/>
  <c r="R140" i="2"/>
  <c r="M143" i="2"/>
  <c r="J140" i="2"/>
  <c r="D142" i="2"/>
  <c r="F142" i="2"/>
  <c r="O143" i="2"/>
  <c r="I143" i="2"/>
  <c r="H142" i="2"/>
  <c r="S143" i="2"/>
  <c r="H145" i="2"/>
  <c r="S146" i="2"/>
  <c r="G146" i="2"/>
  <c r="E146" i="2"/>
  <c r="E152" i="2"/>
  <c r="P149" i="2"/>
  <c r="M146" i="2"/>
  <c r="G149" i="2"/>
  <c r="H149" i="2"/>
  <c r="F147" i="2"/>
  <c r="J150" i="2"/>
  <c r="F152" i="2"/>
  <c r="D145" i="2"/>
  <c r="H148" i="2"/>
  <c r="F150" i="2"/>
  <c r="M152" i="2"/>
  <c r="G162" i="2"/>
  <c r="I162" i="2"/>
  <c r="I163" i="2"/>
  <c r="S162" i="2"/>
  <c r="Q83" i="2"/>
  <c r="R84" i="2"/>
  <c r="F84" i="2"/>
  <c r="D84" i="2"/>
  <c r="D82" i="2"/>
  <c r="D100" i="2"/>
  <c r="F100" i="2"/>
  <c r="J99" i="2"/>
  <c r="J101" i="2"/>
  <c r="J102" i="2"/>
  <c r="Q105" i="2"/>
  <c r="E105" i="2"/>
  <c r="J104" i="2"/>
  <c r="H108" i="2"/>
  <c r="G107" i="2"/>
  <c r="J105" i="2"/>
  <c r="G109" i="2"/>
  <c r="M108" i="2"/>
  <c r="Q108" i="2"/>
  <c r="J107" i="2"/>
  <c r="D105" i="2"/>
  <c r="R108" i="2"/>
  <c r="R105" i="2"/>
  <c r="D117" i="2"/>
  <c r="H105" i="2"/>
  <c r="G119" i="2"/>
  <c r="P118" i="2"/>
  <c r="F105" i="2"/>
  <c r="J119" i="2"/>
  <c r="R118" i="2"/>
  <c r="R121" i="2"/>
  <c r="H124" i="2"/>
  <c r="G124" i="2"/>
  <c r="E127" i="2"/>
  <c r="E121" i="2"/>
  <c r="S121" i="2"/>
  <c r="M127" i="2"/>
  <c r="I126" i="2"/>
  <c r="G122" i="2"/>
  <c r="F120" i="2"/>
  <c r="E123" i="2"/>
  <c r="I122" i="2"/>
  <c r="H121" i="2"/>
  <c r="P127" i="2"/>
  <c r="E124" i="2"/>
  <c r="G125" i="2"/>
  <c r="D129" i="2"/>
  <c r="G127" i="2"/>
  <c r="J121" i="2"/>
  <c r="F139" i="2"/>
  <c r="H127" i="2"/>
  <c r="G121" i="2"/>
  <c r="O124" i="2"/>
  <c r="R124" i="2"/>
  <c r="G140" i="2"/>
  <c r="H140" i="2"/>
  <c r="H139" i="2"/>
  <c r="J141" i="2"/>
  <c r="E143" i="2"/>
  <c r="N143" i="2"/>
  <c r="G143" i="2"/>
  <c r="Q143" i="2"/>
  <c r="P143" i="2"/>
  <c r="J142" i="2"/>
  <c r="J144" i="2"/>
  <c r="E148" i="2"/>
  <c r="D147" i="2"/>
  <c r="D146" i="2"/>
  <c r="D148" i="2"/>
  <c r="G148" i="2"/>
  <c r="O152" i="2"/>
  <c r="E153" i="2"/>
  <c r="I147" i="2"/>
  <c r="R146" i="2"/>
  <c r="D150" i="2"/>
  <c r="D149" i="2"/>
  <c r="J147" i="2"/>
  <c r="E150" i="2"/>
  <c r="H147" i="2"/>
  <c r="H146" i="2"/>
  <c r="J149" i="2"/>
  <c r="R149" i="2"/>
  <c r="Q162" i="2"/>
  <c r="H161" i="2"/>
  <c r="I150" i="2"/>
  <c r="P81" i="2"/>
  <c r="I79" i="2"/>
  <c r="F79" i="2"/>
  <c r="E100" i="2"/>
  <c r="E99" i="2"/>
  <c r="G99" i="2"/>
  <c r="S99" i="2"/>
  <c r="H98" i="2"/>
  <c r="E102" i="2"/>
  <c r="I103" i="2"/>
  <c r="O102" i="2"/>
  <c r="M102" i="2"/>
  <c r="F106" i="2"/>
  <c r="E118" i="2"/>
  <c r="P108" i="2"/>
  <c r="G106" i="2"/>
  <c r="F107" i="2"/>
  <c r="F119" i="2"/>
  <c r="N105" i="2"/>
  <c r="E106" i="2"/>
  <c r="J106" i="2"/>
  <c r="G105" i="2"/>
  <c r="S108" i="2"/>
  <c r="H107" i="2"/>
  <c r="F104" i="2"/>
  <c r="D108" i="2"/>
  <c r="G117" i="2"/>
  <c r="Q118" i="2"/>
  <c r="J118" i="2"/>
  <c r="I119" i="2"/>
  <c r="Q121" i="2"/>
  <c r="G128" i="2"/>
  <c r="D126" i="2"/>
  <c r="G120" i="2"/>
  <c r="F123" i="2"/>
  <c r="M124" i="2"/>
  <c r="O127" i="2"/>
  <c r="F121" i="2"/>
  <c r="N121" i="2"/>
  <c r="P121" i="2"/>
  <c r="D124" i="2"/>
  <c r="I124" i="2"/>
  <c r="J127" i="2"/>
  <c r="H123" i="2"/>
  <c r="I127" i="2"/>
  <c r="E126" i="2"/>
  <c r="D127" i="2"/>
  <c r="N130" i="2"/>
  <c r="D131" i="2"/>
  <c r="S127" i="2"/>
  <c r="F124" i="2"/>
  <c r="O140" i="2"/>
  <c r="E131" i="2"/>
  <c r="P140" i="2"/>
  <c r="M130" i="2"/>
  <c r="I140" i="2"/>
  <c r="J139" i="2"/>
  <c r="D143" i="2"/>
  <c r="S140" i="2"/>
  <c r="G144" i="2"/>
  <c r="F144" i="2"/>
  <c r="G142" i="2"/>
  <c r="H144" i="2"/>
  <c r="I142" i="2"/>
  <c r="J143" i="2"/>
  <c r="J145" i="2"/>
  <c r="O146" i="2"/>
  <c r="N146" i="2"/>
  <c r="P162" i="2"/>
  <c r="I145" i="2"/>
  <c r="F153" i="2"/>
  <c r="P146" i="2"/>
  <c r="J146" i="2"/>
  <c r="G163" i="2"/>
  <c r="F146" i="2"/>
  <c r="N152" i="2"/>
  <c r="D152" i="2"/>
  <c r="E151" i="2"/>
  <c r="I148" i="2"/>
  <c r="J96" i="2"/>
  <c r="N83" i="2"/>
  <c r="P86" i="2"/>
  <c r="I83" i="2"/>
  <c r="E86" i="2"/>
  <c r="N99" i="2"/>
  <c r="P99" i="2"/>
  <c r="I100" i="2"/>
  <c r="F102" i="2"/>
  <c r="G103" i="2"/>
  <c r="N102" i="2"/>
  <c r="D109" i="2"/>
  <c r="I106" i="2"/>
  <c r="D104" i="2"/>
  <c r="I107" i="2"/>
  <c r="F108" i="2"/>
  <c r="I104" i="2"/>
  <c r="E117" i="2"/>
  <c r="G118" i="2"/>
  <c r="I105" i="2"/>
  <c r="H109" i="2"/>
  <c r="M118" i="2"/>
  <c r="O108" i="2"/>
  <c r="D119" i="2"/>
  <c r="I108" i="2"/>
  <c r="F118" i="2"/>
  <c r="H118" i="2"/>
  <c r="S118" i="2"/>
  <c r="J117" i="2"/>
  <c r="D121" i="2"/>
  <c r="J126" i="2"/>
  <c r="J124" i="2"/>
  <c r="N124" i="2"/>
  <c r="G123" i="2"/>
  <c r="D123" i="2"/>
  <c r="N127" i="2"/>
  <c r="D122" i="2"/>
  <c r="F140" i="2"/>
  <c r="I139" i="2"/>
  <c r="F143" i="2"/>
  <c r="Q146" i="2"/>
  <c r="D153" i="2"/>
  <c r="O149" i="2"/>
  <c r="M149" i="2"/>
  <c r="G150" i="2"/>
  <c r="F148" i="2"/>
  <c r="F149" i="2"/>
  <c r="D165" i="2"/>
  <c r="I161" i="2"/>
  <c r="O165" i="2"/>
  <c r="F165" i="2"/>
  <c r="H165" i="2"/>
  <c r="H164" i="2"/>
  <c r="I165" i="2"/>
  <c r="S165" i="2"/>
  <c r="G169" i="2"/>
  <c r="J168" i="2"/>
  <c r="J169" i="2"/>
  <c r="F172" i="2"/>
  <c r="P171" i="2"/>
  <c r="J172" i="2"/>
  <c r="I169" i="2"/>
  <c r="R171" i="2"/>
  <c r="E172" i="2"/>
  <c r="E169" i="2"/>
  <c r="D167" i="2"/>
  <c r="N171" i="2"/>
  <c r="D120" i="2"/>
  <c r="E125" i="2"/>
  <c r="J128" i="2"/>
  <c r="O121" i="2"/>
  <c r="G141" i="2"/>
  <c r="Q140" i="2"/>
  <c r="E144" i="2"/>
  <c r="H143" i="2"/>
  <c r="E145" i="2"/>
  <c r="F151" i="2"/>
  <c r="H150" i="2"/>
  <c r="J148" i="2"/>
  <c r="D151" i="2"/>
  <c r="R162" i="2"/>
  <c r="G161" i="2"/>
  <c r="J163" i="2"/>
  <c r="F164" i="2"/>
  <c r="D164" i="2"/>
  <c r="E164" i="2"/>
  <c r="G165" i="2"/>
  <c r="Q165" i="2"/>
  <c r="J165" i="2"/>
  <c r="F167" i="2"/>
  <c r="F168" i="2"/>
  <c r="G168" i="2"/>
  <c r="R168" i="2"/>
  <c r="D169" i="2"/>
  <c r="P168" i="2"/>
  <c r="J167" i="2"/>
  <c r="D168" i="2"/>
  <c r="I185" i="2"/>
  <c r="S168" i="2"/>
  <c r="H167" i="2"/>
  <c r="J170" i="2"/>
  <c r="G170" i="2"/>
  <c r="J171" i="2"/>
  <c r="H174" i="2"/>
  <c r="D173" i="2"/>
  <c r="G175" i="2"/>
  <c r="G173" i="2"/>
  <c r="I168" i="2"/>
  <c r="N174" i="2"/>
  <c r="J185" i="2"/>
  <c r="Q174" i="2"/>
  <c r="E173" i="2"/>
  <c r="O187" i="2"/>
  <c r="P187" i="2"/>
  <c r="J188" i="2"/>
  <c r="H186" i="2"/>
  <c r="I188" i="2"/>
  <c r="N190" i="2"/>
  <c r="J196" i="2"/>
  <c r="D189" i="2"/>
  <c r="D193" i="2"/>
  <c r="J192" i="2"/>
  <c r="F190" i="2"/>
  <c r="O193" i="2"/>
  <c r="F193" i="2"/>
  <c r="Q193" i="2"/>
  <c r="H196" i="2"/>
  <c r="F189" i="2"/>
  <c r="J197" i="2"/>
  <c r="I190" i="2"/>
  <c r="I192" i="2"/>
  <c r="O190" i="2"/>
  <c r="R193" i="2"/>
  <c r="S190" i="2"/>
  <c r="R196" i="2"/>
  <c r="J189" i="2"/>
  <c r="J193" i="2"/>
  <c r="E191" i="2"/>
  <c r="H195" i="2"/>
  <c r="F207" i="2"/>
  <c r="G207" i="2"/>
  <c r="G206" i="2"/>
  <c r="P206" i="2"/>
  <c r="S206" i="2"/>
  <c r="I206" i="2"/>
  <c r="P209" i="2"/>
  <c r="G208" i="2"/>
  <c r="M209" i="2"/>
  <c r="E209" i="2"/>
  <c r="I208" i="2"/>
  <c r="D208" i="2"/>
  <c r="S215" i="2"/>
  <c r="N228" i="2"/>
  <c r="P215" i="2"/>
  <c r="I123" i="2"/>
  <c r="H122" i="2"/>
  <c r="H128" i="2"/>
  <c r="E128" i="2"/>
  <c r="F127" i="2"/>
  <c r="H141" i="2"/>
  <c r="D144" i="2"/>
  <c r="I144" i="2"/>
  <c r="F145" i="2"/>
  <c r="I149" i="2"/>
  <c r="N149" i="2"/>
  <c r="E147" i="2"/>
  <c r="Q149" i="2"/>
  <c r="H162" i="2"/>
  <c r="D166" i="2"/>
  <c r="J161" i="2"/>
  <c r="M165" i="2"/>
  <c r="G166" i="2"/>
  <c r="G164" i="2"/>
  <c r="E165" i="2"/>
  <c r="I164" i="2"/>
  <c r="J166" i="2"/>
  <c r="F169" i="2"/>
  <c r="I167" i="2"/>
  <c r="G167" i="2"/>
  <c r="N168" i="2"/>
  <c r="H169" i="2"/>
  <c r="O168" i="2"/>
  <c r="E171" i="2"/>
  <c r="I172" i="2"/>
  <c r="Q168" i="2"/>
  <c r="D172" i="2"/>
  <c r="E168" i="2"/>
  <c r="H173" i="2"/>
  <c r="I183" i="2"/>
  <c r="H172" i="2"/>
  <c r="O174" i="2"/>
  <c r="J183" i="2"/>
  <c r="E170" i="2"/>
  <c r="P174" i="2"/>
  <c r="F187" i="2"/>
  <c r="E186" i="2"/>
  <c r="M187" i="2"/>
  <c r="J184" i="2"/>
  <c r="E188" i="2"/>
  <c r="G186" i="2"/>
  <c r="F188" i="2"/>
  <c r="I186" i="2"/>
  <c r="J186" i="2"/>
  <c r="R187" i="2"/>
  <c r="P190" i="2"/>
  <c r="D194" i="2"/>
  <c r="S196" i="2"/>
  <c r="H191" i="2"/>
  <c r="G194" i="2"/>
  <c r="G191" i="2"/>
  <c r="E197" i="2"/>
  <c r="I189" i="2"/>
  <c r="H189" i="2"/>
  <c r="Q196" i="2"/>
  <c r="D197" i="2"/>
  <c r="G197" i="2"/>
  <c r="H197" i="2"/>
  <c r="J190" i="2"/>
  <c r="I193" i="2"/>
  <c r="R190" i="2"/>
  <c r="E189" i="2"/>
  <c r="F196" i="2"/>
  <c r="M193" i="2"/>
  <c r="E190" i="2"/>
  <c r="E192" i="2"/>
  <c r="G192" i="2"/>
  <c r="F206" i="2"/>
  <c r="O206" i="2"/>
  <c r="H205" i="2"/>
  <c r="H207" i="2"/>
  <c r="I205" i="2"/>
  <c r="J205" i="2"/>
  <c r="E208" i="2"/>
  <c r="F209" i="2"/>
  <c r="F215" i="2"/>
  <c r="J210" i="2"/>
  <c r="J120" i="2"/>
  <c r="E120" i="2"/>
  <c r="H125" i="2"/>
  <c r="F126" i="2"/>
  <c r="E130" i="2"/>
  <c r="I141" i="2"/>
  <c r="E142" i="2"/>
  <c r="R143" i="2"/>
  <c r="G147" i="2"/>
  <c r="G145" i="2"/>
  <c r="I146" i="2"/>
  <c r="E149" i="2"/>
  <c r="S149" i="2"/>
  <c r="H163" i="2"/>
  <c r="F166" i="2"/>
  <c r="J162" i="2"/>
  <c r="N165" i="2"/>
  <c r="P165" i="2"/>
  <c r="E166" i="2"/>
  <c r="H166" i="2"/>
  <c r="R165" i="2"/>
  <c r="J164" i="2"/>
  <c r="E167" i="2"/>
  <c r="D171" i="2"/>
  <c r="H168" i="2"/>
  <c r="Q171" i="2"/>
  <c r="M168" i="2"/>
  <c r="M171" i="2"/>
  <c r="F171" i="2"/>
  <c r="R184" i="2"/>
  <c r="G172" i="2"/>
  <c r="S171" i="2"/>
  <c r="I171" i="2"/>
  <c r="G171" i="2"/>
  <c r="H171" i="2"/>
  <c r="S184" i="2"/>
  <c r="F174" i="2"/>
  <c r="O171" i="2"/>
  <c r="I184" i="2"/>
  <c r="H175" i="2"/>
  <c r="H170" i="2"/>
  <c r="F170" i="2"/>
  <c r="I170" i="2"/>
  <c r="D175" i="2"/>
  <c r="D188" i="2"/>
  <c r="G188" i="2"/>
  <c r="N187" i="2"/>
  <c r="G187" i="2"/>
  <c r="H187" i="2"/>
  <c r="Q187" i="2"/>
  <c r="E196" i="2"/>
  <c r="G189" i="2"/>
  <c r="J194" i="2"/>
  <c r="P196" i="2"/>
  <c r="G195" i="2"/>
  <c r="I196" i="2"/>
  <c r="I191" i="2"/>
  <c r="G196" i="2"/>
  <c r="I197" i="2"/>
  <c r="F195" i="2"/>
  <c r="Q190" i="2"/>
  <c r="D190" i="2"/>
  <c r="D195" i="2"/>
  <c r="D196" i="2"/>
  <c r="J191" i="2"/>
  <c r="H193" i="2"/>
  <c r="F192" i="2"/>
  <c r="F197" i="2"/>
  <c r="G190" i="2"/>
  <c r="M206" i="2"/>
  <c r="D206" i="2"/>
  <c r="G193" i="2"/>
  <c r="E206" i="2"/>
  <c r="E207" i="2"/>
  <c r="Q206" i="2"/>
  <c r="G205" i="2"/>
  <c r="R206" i="2"/>
  <c r="J206" i="2"/>
  <c r="G210" i="2"/>
  <c r="J208" i="2"/>
  <c r="O209" i="2"/>
  <c r="I209" i="2"/>
  <c r="E210" i="2"/>
  <c r="J213" i="2"/>
  <c r="H212" i="2"/>
  <c r="D170" i="2"/>
  <c r="E174" i="2"/>
  <c r="G174" i="2"/>
  <c r="H188" i="2"/>
  <c r="N193" i="2"/>
  <c r="I194" i="2"/>
  <c r="O196" i="2"/>
  <c r="D192" i="2"/>
  <c r="E195" i="2"/>
  <c r="D207" i="2"/>
  <c r="F205" i="2"/>
  <c r="H209" i="2"/>
  <c r="J209" i="2"/>
  <c r="G212" i="2"/>
  <c r="J215" i="2"/>
  <c r="H211" i="2"/>
  <c r="F210" i="2"/>
  <c r="Q209" i="2"/>
  <c r="E212" i="2"/>
  <c r="G209" i="2"/>
  <c r="G211" i="2"/>
  <c r="G215" i="2"/>
  <c r="N209" i="2"/>
  <c r="F212" i="2"/>
  <c r="I213" i="2"/>
  <c r="O212" i="2"/>
  <c r="F211" i="2"/>
  <c r="R215" i="2"/>
  <c r="D217" i="2"/>
  <c r="P212" i="2"/>
  <c r="D215" i="2"/>
  <c r="D218" i="2"/>
  <c r="H228" i="2"/>
  <c r="R228" i="2"/>
  <c r="M234" i="2"/>
  <c r="E231" i="2"/>
  <c r="D235" i="2"/>
  <c r="S231" i="2"/>
  <c r="D232" i="2"/>
  <c r="R234" i="2"/>
  <c r="G235" i="2"/>
  <c r="I233" i="2"/>
  <c r="J234" i="2"/>
  <c r="G232" i="2"/>
  <c r="F230" i="2"/>
  <c r="J231" i="2"/>
  <c r="G249" i="2"/>
  <c r="I237" i="2"/>
  <c r="I236" i="2"/>
  <c r="D237" i="2"/>
  <c r="S237" i="2"/>
  <c r="D238" i="2"/>
  <c r="F236" i="2"/>
  <c r="M240" i="2"/>
  <c r="H250" i="2"/>
  <c r="N240" i="2"/>
  <c r="Q237" i="2"/>
  <c r="O240" i="2"/>
  <c r="F238" i="2"/>
  <c r="D254" i="2"/>
  <c r="I250" i="2"/>
  <c r="D252" i="2"/>
  <c r="O253" i="2"/>
  <c r="F241" i="2"/>
  <c r="D253" i="2"/>
  <c r="Q253" i="2"/>
  <c r="S253" i="2"/>
  <c r="H253" i="2"/>
  <c r="R253" i="2"/>
  <c r="O82" i="2"/>
  <c r="Q10" i="2"/>
  <c r="R19" i="2"/>
  <c r="S29" i="2"/>
  <c r="O38" i="2"/>
  <c r="R54" i="2"/>
  <c r="M57" i="2"/>
  <c r="M10" i="2"/>
  <c r="P16" i="2"/>
  <c r="P29" i="2"/>
  <c r="N35" i="2"/>
  <c r="O54" i="2"/>
  <c r="Q57" i="2"/>
  <c r="S76" i="2"/>
  <c r="S13" i="2"/>
  <c r="P19" i="2"/>
  <c r="S35" i="2"/>
  <c r="M41" i="2"/>
  <c r="N57" i="2"/>
  <c r="O76" i="2"/>
  <c r="R10" i="2"/>
  <c r="M19" i="2"/>
  <c r="N32" i="2"/>
  <c r="P51" i="2"/>
  <c r="S54" i="2"/>
  <c r="P63" i="2"/>
  <c r="Q79" i="2"/>
  <c r="P79" i="2"/>
  <c r="M82" i="2"/>
  <c r="R95" i="2"/>
  <c r="M85" i="2"/>
  <c r="M98" i="2"/>
  <c r="O98" i="2"/>
  <c r="O101" i="2"/>
  <c r="M101" i="2"/>
  <c r="N107" i="2"/>
  <c r="N104" i="2"/>
  <c r="Q107" i="2"/>
  <c r="M104" i="2"/>
  <c r="Q139" i="2"/>
  <c r="N142" i="2"/>
  <c r="R142" i="2"/>
  <c r="Q145" i="2"/>
  <c r="P145" i="2"/>
  <c r="P161" i="2"/>
  <c r="S148" i="2"/>
  <c r="Q161" i="2"/>
  <c r="N164" i="2"/>
  <c r="S164" i="2"/>
  <c r="Q167" i="2"/>
  <c r="R167" i="2"/>
  <c r="O170" i="2"/>
  <c r="R183" i="2"/>
  <c r="Q173" i="2"/>
  <c r="N186" i="2"/>
  <c r="R186" i="2"/>
  <c r="N189" i="2"/>
  <c r="M189" i="2"/>
  <c r="Q195" i="2"/>
  <c r="O192" i="2"/>
  <c r="R192" i="2"/>
  <c r="O205" i="2"/>
  <c r="R205" i="2"/>
  <c r="Q208" i="2"/>
  <c r="N208" i="2"/>
  <c r="Q214" i="2"/>
  <c r="M214" i="2"/>
  <c r="O227" i="2"/>
  <c r="N211" i="2"/>
  <c r="R227" i="2"/>
  <c r="Q230" i="2"/>
  <c r="M230" i="2"/>
  <c r="N233" i="2"/>
  <c r="P249" i="2"/>
  <c r="Q236" i="2"/>
  <c r="R236" i="2"/>
  <c r="R249" i="2"/>
  <c r="O252" i="2"/>
  <c r="S252" i="2"/>
  <c r="G7" i="2"/>
  <c r="N9" i="2"/>
  <c r="Q7" i="2"/>
  <c r="I7" i="2"/>
  <c r="D7" i="2"/>
  <c r="R8" i="2"/>
  <c r="F175" i="2"/>
  <c r="M174" i="2"/>
  <c r="F173" i="2"/>
  <c r="I187" i="2"/>
  <c r="I195" i="2"/>
  <c r="S193" i="2"/>
  <c r="H190" i="2"/>
  <c r="P193" i="2"/>
  <c r="D205" i="2"/>
  <c r="F194" i="2"/>
  <c r="H206" i="2"/>
  <c r="R209" i="2"/>
  <c r="F208" i="2"/>
  <c r="E216" i="2"/>
  <c r="D211" i="2"/>
  <c r="D214" i="2"/>
  <c r="E215" i="2"/>
  <c r="S212" i="2"/>
  <c r="G214" i="2"/>
  <c r="I210" i="2"/>
  <c r="H210" i="2"/>
  <c r="D216" i="2"/>
  <c r="D212" i="2"/>
  <c r="E228" i="2"/>
  <c r="O228" i="2"/>
  <c r="P228" i="2"/>
  <c r="I211" i="2"/>
  <c r="H214" i="2"/>
  <c r="F228" i="2"/>
  <c r="I212" i="2"/>
  <c r="H227" i="2"/>
  <c r="I229" i="2"/>
  <c r="H229" i="2"/>
  <c r="I227" i="2"/>
  <c r="R231" i="2"/>
  <c r="I230" i="2"/>
  <c r="H232" i="2"/>
  <c r="G230" i="2"/>
  <c r="E234" i="2"/>
  <c r="E233" i="2"/>
  <c r="G234" i="2"/>
  <c r="E230" i="2"/>
  <c r="D230" i="2"/>
  <c r="H230" i="2"/>
  <c r="P234" i="2"/>
  <c r="G233" i="2"/>
  <c r="P231" i="2"/>
  <c r="H234" i="2"/>
  <c r="O237" i="2"/>
  <c r="F232" i="2"/>
  <c r="G238" i="2"/>
  <c r="Q250" i="2"/>
  <c r="J235" i="2"/>
  <c r="D240" i="2"/>
  <c r="H238" i="2"/>
  <c r="D239" i="2"/>
  <c r="J238" i="2"/>
  <c r="E237" i="2"/>
  <c r="E238" i="2"/>
  <c r="I251" i="2"/>
  <c r="G250" i="2"/>
  <c r="J249" i="2"/>
  <c r="R250" i="2"/>
  <c r="G253" i="2"/>
  <c r="F254" i="2"/>
  <c r="F253" i="2"/>
  <c r="H254" i="2"/>
  <c r="G252" i="2"/>
  <c r="J253" i="2"/>
  <c r="S10" i="2"/>
  <c r="R16" i="2"/>
  <c r="Q32" i="2"/>
  <c r="N38" i="2"/>
  <c r="O60" i="2"/>
  <c r="M63" i="2"/>
  <c r="O10" i="2"/>
  <c r="S19" i="2"/>
  <c r="O32" i="2"/>
  <c r="R38" i="2"/>
  <c r="Q54" i="2"/>
  <c r="R57" i="2"/>
  <c r="P5" i="2"/>
  <c r="Q16" i="2"/>
  <c r="Q29" i="2"/>
  <c r="Q35" i="2"/>
  <c r="N54" i="2"/>
  <c r="M60" i="2"/>
  <c r="Q76" i="2"/>
  <c r="P13" i="2"/>
  <c r="Q19" i="2"/>
  <c r="S32" i="2"/>
  <c r="Q51" i="2"/>
  <c r="P57" i="2"/>
  <c r="R73" i="2"/>
  <c r="O79" i="2"/>
  <c r="S79" i="2"/>
  <c r="P82" i="2"/>
  <c r="R82" i="2"/>
  <c r="P85" i="2"/>
  <c r="N98" i="2"/>
  <c r="R98" i="2"/>
  <c r="S101" i="2"/>
  <c r="Q101" i="2"/>
  <c r="P107" i="2"/>
  <c r="S104" i="2"/>
  <c r="R107" i="2"/>
  <c r="R139" i="2"/>
  <c r="O142" i="2"/>
  <c r="Q142" i="2"/>
  <c r="O145" i="2"/>
  <c r="M151" i="2"/>
  <c r="O151" i="2"/>
  <c r="Q148" i="2"/>
  <c r="R161" i="2"/>
  <c r="P164" i="2"/>
  <c r="R164" i="2"/>
  <c r="N167" i="2"/>
  <c r="M170" i="2"/>
  <c r="R170" i="2"/>
  <c r="O173" i="2"/>
  <c r="M173" i="2"/>
  <c r="O186" i="2"/>
  <c r="S186" i="2"/>
  <c r="P189" i="2"/>
  <c r="R195" i="2"/>
  <c r="N192" i="2"/>
  <c r="S195" i="2"/>
  <c r="M192" i="2"/>
  <c r="N205" i="2"/>
  <c r="S205" i="2"/>
  <c r="R208" i="2"/>
  <c r="O211" i="2"/>
  <c r="N214" i="2"/>
  <c r="S214" i="2"/>
  <c r="O214" i="2"/>
  <c r="M217" i="2"/>
  <c r="S227" i="2"/>
  <c r="N230" i="2"/>
  <c r="R233" i="2"/>
  <c r="S233" i="2"/>
  <c r="N236" i="2"/>
  <c r="Q249" i="2"/>
  <c r="M239" i="2"/>
  <c r="M252" i="2"/>
  <c r="R252" i="2"/>
  <c r="I9" i="2"/>
  <c r="O9" i="2"/>
  <c r="O7" i="2"/>
  <c r="R9" i="2"/>
  <c r="G9" i="2"/>
  <c r="M7" i="2"/>
  <c r="E23" i="2"/>
  <c r="I23" i="2"/>
  <c r="J23" i="2"/>
  <c r="E24" i="2"/>
  <c r="H23" i="2"/>
  <c r="N24" i="2"/>
  <c r="F24" i="2"/>
  <c r="S24" i="2"/>
  <c r="F23" i="2"/>
  <c r="M30" i="2"/>
  <c r="S22" i="2"/>
  <c r="D186" i="2"/>
  <c r="D187" i="2"/>
  <c r="F186" i="2"/>
  <c r="J187" i="2"/>
  <c r="D191" i="2"/>
  <c r="F191" i="2"/>
  <c r="H194" i="2"/>
  <c r="M196" i="2"/>
  <c r="N196" i="2"/>
  <c r="N206" i="2"/>
  <c r="I207" i="2"/>
  <c r="M212" i="2"/>
  <c r="D209" i="2"/>
  <c r="F216" i="2"/>
  <c r="N212" i="2"/>
  <c r="E227" i="2"/>
  <c r="J211" i="2"/>
  <c r="D174" i="2"/>
  <c r="E175" i="2"/>
  <c r="E187" i="2"/>
  <c r="S187" i="2"/>
  <c r="E193" i="2"/>
  <c r="J195" i="2"/>
  <c r="E194" i="2"/>
  <c r="M190" i="2"/>
  <c r="H192" i="2"/>
  <c r="E205" i="2"/>
  <c r="J207" i="2"/>
  <c r="H208" i="2"/>
  <c r="D213" i="2"/>
  <c r="I214" i="2"/>
  <c r="S209" i="2"/>
  <c r="M215" i="2"/>
  <c r="F214" i="2"/>
  <c r="O215" i="2"/>
  <c r="F229" i="2"/>
  <c r="Q212" i="2"/>
  <c r="E213" i="2"/>
  <c r="H216" i="2"/>
  <c r="G216" i="2"/>
  <c r="G213" i="2"/>
  <c r="G228" i="2"/>
  <c r="J212" i="2"/>
  <c r="E214" i="2"/>
  <c r="D219" i="2"/>
  <c r="J216" i="2"/>
  <c r="R212" i="2"/>
  <c r="M218" i="2"/>
  <c r="I228" i="2"/>
  <c r="J229" i="2"/>
  <c r="J227" i="2"/>
  <c r="I232" i="2"/>
  <c r="O234" i="2"/>
  <c r="M231" i="2"/>
  <c r="N231" i="2"/>
  <c r="E232" i="2"/>
  <c r="G231" i="2"/>
  <c r="J230" i="2"/>
  <c r="D234" i="2"/>
  <c r="E235" i="2"/>
  <c r="I234" i="2"/>
  <c r="I235" i="2"/>
  <c r="P250" i="2"/>
  <c r="S234" i="2"/>
  <c r="D236" i="2"/>
  <c r="J232" i="2"/>
  <c r="O231" i="2"/>
  <c r="E236" i="2"/>
  <c r="M237" i="2"/>
  <c r="E239" i="2"/>
  <c r="G251" i="2"/>
  <c r="J236" i="2"/>
  <c r="N237" i="2"/>
  <c r="H237" i="2"/>
  <c r="I238" i="2"/>
  <c r="E241" i="2"/>
  <c r="D241" i="2"/>
  <c r="M253" i="2"/>
  <c r="I249" i="2"/>
  <c r="S250" i="2"/>
  <c r="E254" i="2"/>
  <c r="F252" i="2"/>
  <c r="H252" i="2"/>
  <c r="I252" i="2"/>
  <c r="I254" i="2"/>
  <c r="J252" i="2"/>
  <c r="S7" i="2"/>
  <c r="M22" i="2"/>
  <c r="O29" i="2"/>
  <c r="O35" i="2"/>
  <c r="R51" i="2"/>
  <c r="P60" i="2"/>
  <c r="P76" i="2"/>
  <c r="N13" i="2"/>
  <c r="S16" i="2"/>
  <c r="P35" i="2"/>
  <c r="S38" i="2"/>
  <c r="O57" i="2"/>
  <c r="M76" i="2"/>
  <c r="M13" i="2"/>
  <c r="N19" i="2"/>
  <c r="M32" i="2"/>
  <c r="P38" i="2"/>
  <c r="S57" i="2"/>
  <c r="O63" i="2"/>
  <c r="N10" i="2"/>
  <c r="M16" i="2"/>
  <c r="R29" i="2"/>
  <c r="R35" i="2"/>
  <c r="P54" i="2"/>
  <c r="S60" i="2"/>
  <c r="R76" i="2"/>
  <c r="N79" i="2"/>
  <c r="N82" i="2"/>
  <c r="S95" i="2"/>
  <c r="O85" i="2"/>
  <c r="Q85" i="2"/>
  <c r="Q98" i="2"/>
  <c r="R101" i="2"/>
  <c r="P101" i="2"/>
  <c r="Q104" i="2"/>
  <c r="M107" i="2"/>
  <c r="S107" i="2"/>
  <c r="O104" i="2"/>
  <c r="O139" i="2"/>
  <c r="S139" i="2"/>
  <c r="S142" i="2"/>
  <c r="M145" i="2"/>
  <c r="S145" i="2"/>
  <c r="N151" i="2"/>
  <c r="O148" i="2"/>
  <c r="P148" i="2"/>
  <c r="M164" i="2"/>
  <c r="Q164" i="2"/>
  <c r="P167" i="2"/>
  <c r="S167" i="2"/>
  <c r="S170" i="2"/>
  <c r="Q170" i="2"/>
  <c r="P173" i="2"/>
  <c r="M186" i="2"/>
  <c r="Q186" i="2"/>
  <c r="Q189" i="2"/>
  <c r="S189" i="2"/>
  <c r="M195" i="2"/>
  <c r="P195" i="2"/>
  <c r="Q192" i="2"/>
  <c r="M205" i="2"/>
  <c r="Q205" i="2"/>
  <c r="P208" i="2"/>
  <c r="S208" i="2"/>
  <c r="N227" i="2"/>
  <c r="P211" i="2"/>
  <c r="M211" i="2"/>
  <c r="S211" i="2"/>
  <c r="Q227" i="2"/>
  <c r="O230" i="2"/>
  <c r="S230" i="2"/>
  <c r="O233" i="2"/>
  <c r="M233" i="2"/>
  <c r="O236" i="2"/>
  <c r="M236" i="2"/>
  <c r="O239" i="2"/>
  <c r="N252" i="2"/>
  <c r="Q252" i="2"/>
  <c r="P9" i="2"/>
  <c r="N8" i="2"/>
  <c r="Q8" i="2"/>
  <c r="G8" i="2"/>
  <c r="E8" i="2"/>
  <c r="M8" i="2"/>
  <c r="H24" i="2"/>
  <c r="P23" i="2"/>
  <c r="S23" i="2"/>
  <c r="G23" i="2"/>
  <c r="O24" i="2"/>
  <c r="J22" i="2"/>
  <c r="N239" i="2"/>
  <c r="Q233" i="2"/>
  <c r="P214" i="2"/>
  <c r="M208" i="2"/>
  <c r="P192" i="2"/>
  <c r="R189" i="2"/>
  <c r="N170" i="2"/>
  <c r="O164" i="2"/>
  <c r="M148" i="2"/>
  <c r="M142" i="2"/>
  <c r="R104" i="2"/>
  <c r="N85" i="2"/>
  <c r="M79" i="2"/>
  <c r="O51" i="2"/>
  <c r="N63" i="2"/>
  <c r="O19" i="2"/>
  <c r="Q38" i="2"/>
  <c r="S73" i="2"/>
  <c r="N16" i="2"/>
  <c r="J254" i="2"/>
  <c r="G254" i="2"/>
  <c r="J250" i="2"/>
  <c r="F237" i="2"/>
  <c r="J237" i="2"/>
  <c r="F234" i="2"/>
  <c r="D231" i="2"/>
  <c r="F235" i="2"/>
  <c r="F231" i="2"/>
  <c r="J228" i="2"/>
  <c r="G229" i="2"/>
  <c r="H215" i="2"/>
  <c r="F227" i="2"/>
  <c r="E110" i="2"/>
  <c r="F112" i="2"/>
  <c r="H134" i="2"/>
  <c r="N110" i="2"/>
  <c r="I112" i="2"/>
  <c r="F110" i="2"/>
  <c r="H110" i="2"/>
  <c r="I134" i="2"/>
  <c r="G111" i="2"/>
  <c r="R111" i="2"/>
  <c r="I89" i="2"/>
  <c r="P89" i="2"/>
  <c r="I90" i="2"/>
  <c r="Q90" i="2"/>
  <c r="E89" i="2"/>
  <c r="E90" i="2"/>
  <c r="O88" i="2"/>
  <c r="P90" i="2"/>
  <c r="D88" i="2"/>
  <c r="H90" i="2"/>
  <c r="F90" i="2"/>
  <c r="I87" i="2"/>
  <c r="S86" i="2"/>
  <c r="F96" i="2"/>
  <c r="E95" i="2"/>
  <c r="O95" i="2"/>
  <c r="D95" i="2"/>
  <c r="O96" i="2"/>
  <c r="E97" i="2"/>
  <c r="Q96" i="2"/>
  <c r="Q67" i="2"/>
  <c r="J77" i="2"/>
  <c r="G74" i="2"/>
  <c r="S63" i="2"/>
  <c r="I66" i="2"/>
  <c r="M73" i="2"/>
  <c r="R63" i="2"/>
  <c r="O67" i="2"/>
  <c r="P66" i="2"/>
  <c r="J68" i="2"/>
  <c r="P75" i="2"/>
  <c r="R67" i="2"/>
  <c r="F73" i="2"/>
  <c r="J66" i="2"/>
  <c r="O74" i="2"/>
  <c r="H64" i="2"/>
  <c r="E75" i="2"/>
  <c r="I65" i="2"/>
  <c r="S64" i="2"/>
  <c r="P42" i="2"/>
  <c r="S41" i="2"/>
  <c r="O44" i="2"/>
  <c r="R42" i="2"/>
  <c r="M45" i="2"/>
  <c r="N44" i="2"/>
  <c r="O45" i="2"/>
  <c r="M51" i="2"/>
  <c r="N52" i="2"/>
  <c r="D53" i="2"/>
  <c r="Q23" i="2"/>
  <c r="R22" i="2"/>
  <c r="G24" i="2"/>
  <c r="G22" i="2"/>
  <c r="Q24" i="2"/>
  <c r="E9" i="2"/>
  <c r="M9" i="2"/>
  <c r="S236" i="2"/>
  <c r="P230" i="2"/>
  <c r="R214" i="2"/>
  <c r="O208" i="2"/>
  <c r="N195" i="2"/>
  <c r="P186" i="2"/>
  <c r="P170" i="2"/>
  <c r="S161" i="2"/>
  <c r="N145" i="2"/>
  <c r="P139" i="2"/>
  <c r="P104" i="2"/>
  <c r="N101" i="2"/>
  <c r="S82" i="2"/>
  <c r="N76" i="2"/>
  <c r="N29" i="2"/>
  <c r="M54" i="2"/>
  <c r="P10" i="2"/>
  <c r="P32" i="2"/>
  <c r="R60" i="2"/>
  <c r="R13" i="2"/>
  <c r="I253" i="2"/>
  <c r="E252" i="2"/>
  <c r="F239" i="2"/>
  <c r="F240" i="2"/>
  <c r="H236" i="2"/>
  <c r="P237" i="2"/>
  <c r="H231" i="2"/>
  <c r="H235" i="2"/>
  <c r="I231" i="2"/>
  <c r="Q228" i="2"/>
  <c r="I215" i="2"/>
  <c r="H213" i="2"/>
  <c r="N215" i="2"/>
  <c r="O133" i="2"/>
  <c r="P133" i="2"/>
  <c r="R133" i="2"/>
  <c r="E132" i="2"/>
  <c r="E112" i="2"/>
  <c r="G134" i="2"/>
  <c r="D111" i="2"/>
  <c r="D112" i="2"/>
  <c r="O110" i="2"/>
  <c r="D134" i="2"/>
  <c r="G110" i="2"/>
  <c r="I110" i="2"/>
  <c r="I111" i="2"/>
  <c r="J134" i="2"/>
  <c r="R110" i="2"/>
  <c r="N88" i="2"/>
  <c r="F88" i="2"/>
  <c r="Q88" i="2"/>
  <c r="E88" i="2"/>
  <c r="M90" i="2"/>
  <c r="M88" i="2"/>
  <c r="R88" i="2"/>
  <c r="J89" i="2"/>
  <c r="S89" i="2"/>
  <c r="J90" i="2"/>
  <c r="N89" i="2"/>
  <c r="N95" i="2"/>
  <c r="J85" i="2"/>
  <c r="R86" i="2"/>
  <c r="I85" i="2"/>
  <c r="P96" i="2"/>
  <c r="G96" i="2"/>
  <c r="F95" i="2"/>
  <c r="P95" i="2"/>
  <c r="D68" i="2"/>
  <c r="S67" i="2"/>
  <c r="M66" i="2"/>
  <c r="D66" i="2"/>
  <c r="N67" i="2"/>
  <c r="N66" i="2"/>
  <c r="J63" i="2"/>
  <c r="Q63" i="2"/>
  <c r="H63" i="2"/>
  <c r="E74" i="2"/>
  <c r="D73" i="2"/>
  <c r="F66" i="2"/>
  <c r="S66" i="2"/>
  <c r="I63" i="2"/>
  <c r="F74" i="2"/>
  <c r="O75" i="2"/>
  <c r="M74" i="2"/>
  <c r="J64" i="2"/>
  <c r="G75" i="2"/>
  <c r="S44" i="2"/>
  <c r="P41" i="2"/>
  <c r="M44" i="2"/>
  <c r="R45" i="2"/>
  <c r="P44" i="2"/>
  <c r="R44" i="2"/>
  <c r="O42" i="2"/>
  <c r="D51" i="2"/>
  <c r="D52" i="2"/>
  <c r="E51" i="2"/>
  <c r="Q22" i="2"/>
  <c r="F22" i="2"/>
  <c r="O22" i="2"/>
  <c r="O23" i="2"/>
  <c r="J24" i="2"/>
  <c r="P8" i="2"/>
  <c r="F8" i="2"/>
  <c r="P252" i="2"/>
  <c r="P236" i="2"/>
  <c r="R230" i="2"/>
  <c r="Q211" i="2"/>
  <c r="P205" i="2"/>
  <c r="O195" i="2"/>
  <c r="N173" i="2"/>
  <c r="M167" i="2"/>
  <c r="N148" i="2"/>
  <c r="R145" i="2"/>
  <c r="S98" i="2"/>
  <c r="Q82" i="2"/>
  <c r="Q60" i="2"/>
  <c r="Q13" i="2"/>
  <c r="N41" i="2"/>
  <c r="Q73" i="2"/>
  <c r="O16" i="2"/>
  <c r="M38" i="2"/>
  <c r="P253" i="2"/>
  <c r="N253" i="2"/>
  <c r="E240" i="2"/>
  <c r="H249" i="2"/>
  <c r="D233" i="2"/>
  <c r="G237" i="2"/>
  <c r="H233" i="2"/>
  <c r="N234" i="2"/>
  <c r="J233" i="2"/>
  <c r="G227" i="2"/>
  <c r="F213" i="2"/>
  <c r="E211" i="2"/>
  <c r="D210" i="2"/>
  <c r="O130" i="2"/>
  <c r="F129" i="2"/>
  <c r="M139" i="2"/>
  <c r="J131" i="2"/>
  <c r="I132" i="2"/>
  <c r="G130" i="2"/>
  <c r="F133" i="2"/>
  <c r="S111" i="2"/>
  <c r="D110" i="2"/>
  <c r="J111" i="2"/>
  <c r="Q111" i="2"/>
  <c r="O111" i="2"/>
  <c r="G112" i="2"/>
  <c r="F134" i="2"/>
  <c r="E111" i="2"/>
  <c r="H112" i="2"/>
  <c r="S110" i="2"/>
  <c r="D89" i="2"/>
  <c r="R90" i="2"/>
  <c r="I88" i="2"/>
  <c r="H88" i="2"/>
  <c r="S90" i="2"/>
  <c r="J88" i="2"/>
  <c r="N90" i="2"/>
  <c r="O90" i="2"/>
  <c r="R85" i="2"/>
  <c r="D90" i="2"/>
  <c r="F89" i="2"/>
  <c r="I86" i="2"/>
  <c r="S87" i="2"/>
  <c r="S85" i="2"/>
  <c r="D96" i="2"/>
  <c r="F97" i="2"/>
  <c r="D97" i="2"/>
  <c r="G97" i="2"/>
  <c r="N96" i="2"/>
  <c r="M96" i="2"/>
  <c r="E68" i="2"/>
  <c r="Q66" i="2"/>
  <c r="J67" i="2"/>
  <c r="G73" i="2"/>
  <c r="G68" i="2"/>
  <c r="F75" i="2"/>
  <c r="J78" i="2"/>
  <c r="N75" i="2"/>
  <c r="H67" i="2"/>
  <c r="E66" i="2"/>
  <c r="R64" i="2"/>
  <c r="G66" i="2"/>
  <c r="I67" i="2"/>
  <c r="P74" i="2"/>
  <c r="M67" i="2"/>
  <c r="Q64" i="2"/>
  <c r="N73" i="2"/>
  <c r="J65" i="2"/>
  <c r="M75" i="2"/>
  <c r="O41" i="2"/>
  <c r="P45" i="2"/>
  <c r="E52" i="2"/>
  <c r="E53" i="2"/>
  <c r="N51" i="2"/>
  <c r="M29" i="2"/>
  <c r="R23" i="2"/>
  <c r="I24" i="2"/>
  <c r="N23" i="2"/>
  <c r="E22" i="2"/>
  <c r="H22" i="2"/>
  <c r="D9" i="2"/>
  <c r="S249" i="2"/>
  <c r="P233" i="2"/>
  <c r="P227" i="2"/>
  <c r="R211" i="2"/>
  <c r="S192" i="2"/>
  <c r="O189" i="2"/>
  <c r="S183" i="2"/>
  <c r="O167" i="2"/>
  <c r="R148" i="2"/>
  <c r="P142" i="2"/>
  <c r="O107" i="2"/>
  <c r="P98" i="2"/>
  <c r="R79" i="2"/>
  <c r="S51" i="2"/>
  <c r="R32" i="2"/>
  <c r="N60" i="2"/>
  <c r="O13" i="2"/>
  <c r="M35" i="2"/>
  <c r="E253" i="2"/>
  <c r="J251" i="2"/>
  <c r="G236" i="2"/>
  <c r="H251" i="2"/>
  <c r="R237" i="2"/>
  <c r="Q231" i="2"/>
  <c r="Q234" i="2"/>
  <c r="F233" i="2"/>
  <c r="S228" i="2"/>
  <c r="E229" i="2"/>
  <c r="J214" i="2"/>
  <c r="I216" i="2"/>
  <c r="Q215" i="2"/>
  <c r="C4" i="6"/>
  <c r="C5" i="6"/>
  <c r="D6" i="6"/>
  <c r="D4" i="6"/>
  <c r="D5" i="6"/>
  <c r="C6" i="6"/>
  <c r="O8" i="2"/>
  <c r="D8" i="2"/>
  <c r="F7" i="2"/>
  <c r="H9" i="2"/>
  <c r="E5" i="6"/>
  <c r="F5" i="6" s="1"/>
  <c r="E69" i="6"/>
  <c r="F69" i="6" s="1"/>
  <c r="E133" i="6"/>
  <c r="F133" i="6" s="1"/>
  <c r="E72" i="6"/>
  <c r="F72" i="6" s="1"/>
  <c r="E42" i="6"/>
  <c r="F42" i="6" s="1"/>
  <c r="E106" i="6"/>
  <c r="F106" i="6" s="1"/>
  <c r="E170" i="6"/>
  <c r="F170" i="6" s="1"/>
  <c r="E15" i="6"/>
  <c r="F15" i="6" s="1"/>
  <c r="E79" i="6"/>
  <c r="F79" i="6" s="1"/>
  <c r="E167" i="6"/>
  <c r="F167" i="6" s="1"/>
  <c r="E36" i="6"/>
  <c r="F36" i="6" s="1"/>
  <c r="E179" i="6"/>
  <c r="F179" i="6" s="1"/>
  <c r="E66" i="6"/>
  <c r="F66" i="6" s="1"/>
  <c r="E39" i="6"/>
  <c r="F39" i="6" s="1"/>
  <c r="E60" i="6"/>
  <c r="F60" i="6" s="1"/>
  <c r="E57" i="6"/>
  <c r="F57" i="6" s="1"/>
  <c r="E121" i="6"/>
  <c r="F121" i="6" s="1"/>
  <c r="E147" i="6"/>
  <c r="F147" i="6" s="1"/>
  <c r="E30" i="6"/>
  <c r="F30" i="6" s="1"/>
  <c r="E94" i="6"/>
  <c r="F94" i="6" s="1"/>
  <c r="E132" i="6"/>
  <c r="F132" i="6" s="1"/>
  <c r="E33" i="6"/>
  <c r="F33" i="6" s="1"/>
  <c r="E43" i="6"/>
  <c r="F43" i="6" s="1"/>
  <c r="E21" i="6"/>
  <c r="F21" i="6" s="1"/>
  <c r="E85" i="6"/>
  <c r="F85" i="6" s="1"/>
  <c r="E149" i="6"/>
  <c r="F149" i="6" s="1"/>
  <c r="E136" i="6"/>
  <c r="F136" i="6" s="1"/>
  <c r="E58" i="6"/>
  <c r="F58" i="6" s="1"/>
  <c r="E122" i="6"/>
  <c r="F122" i="6" s="1"/>
  <c r="E151" i="6"/>
  <c r="F151" i="6" s="1"/>
  <c r="E31" i="6"/>
  <c r="F31" i="6" s="1"/>
  <c r="E95" i="6"/>
  <c r="F95" i="6" s="1"/>
  <c r="E116" i="6"/>
  <c r="F116" i="6" s="1"/>
  <c r="E52" i="6"/>
  <c r="F52" i="6" s="1"/>
  <c r="E24" i="6"/>
  <c r="F24" i="6" s="1"/>
  <c r="E114" i="6"/>
  <c r="F114" i="6" s="1"/>
  <c r="E87" i="6"/>
  <c r="F87" i="6" s="1"/>
  <c r="E9" i="6"/>
  <c r="F9" i="6" s="1"/>
  <c r="E73" i="6"/>
  <c r="F73" i="6" s="1"/>
  <c r="E137" i="6"/>
  <c r="F137" i="6" s="1"/>
  <c r="E88" i="6"/>
  <c r="F88" i="6" s="1"/>
  <c r="E46" i="6"/>
  <c r="F46" i="6" s="1"/>
  <c r="E110" i="6"/>
  <c r="F110" i="6" s="1"/>
  <c r="E174" i="6"/>
  <c r="F174" i="6" s="1"/>
  <c r="E19" i="6"/>
  <c r="F19" i="6" s="1"/>
  <c r="E83" i="6"/>
  <c r="F83" i="6" s="1"/>
  <c r="E40" i="6"/>
  <c r="F40" i="6" s="1"/>
  <c r="E130" i="6"/>
  <c r="F130" i="6" s="1"/>
  <c r="E103" i="6"/>
  <c r="F103" i="6" s="1"/>
  <c r="E13" i="6"/>
  <c r="F13" i="6" s="1"/>
  <c r="E77" i="6"/>
  <c r="F77" i="6" s="1"/>
  <c r="E141" i="6"/>
  <c r="F141" i="6" s="1"/>
  <c r="E104" i="6"/>
  <c r="F104" i="6" s="1"/>
  <c r="E49" i="6"/>
  <c r="F49" i="6" s="1"/>
  <c r="E113" i="6"/>
  <c r="F113" i="6" s="1"/>
  <c r="E177" i="6"/>
  <c r="F177" i="6" s="1"/>
  <c r="E22" i="6"/>
  <c r="F22" i="6" s="1"/>
  <c r="E86" i="6"/>
  <c r="F86" i="6" s="1"/>
  <c r="E150" i="6"/>
  <c r="F150" i="6" s="1"/>
  <c r="E140" i="6"/>
  <c r="F140" i="6" s="1"/>
  <c r="E59" i="6"/>
  <c r="F59" i="6" s="1"/>
  <c r="E123" i="6"/>
  <c r="F123" i="6" s="1"/>
  <c r="E16" i="6"/>
  <c r="F16" i="6" s="1"/>
  <c r="E112" i="6"/>
  <c r="F112" i="6" s="1"/>
  <c r="E50" i="6"/>
  <c r="F50" i="6" s="1"/>
  <c r="E23" i="6"/>
  <c r="F23" i="6" s="1"/>
  <c r="E44" i="6"/>
  <c r="F44" i="6" s="1"/>
  <c r="E98" i="6"/>
  <c r="F98" i="6" s="1"/>
  <c r="E176" i="6"/>
  <c r="F176" i="6" s="1"/>
  <c r="E67" i="6"/>
  <c r="F67" i="6" s="1"/>
  <c r="E96" i="6"/>
  <c r="F96" i="6" s="1"/>
  <c r="E159" i="6"/>
  <c r="F159" i="6" s="1"/>
  <c r="E6" i="6"/>
  <c r="F6" i="6" s="1"/>
  <c r="E134" i="6"/>
  <c r="F134" i="6" s="1"/>
  <c r="E160" i="6"/>
  <c r="F160" i="6" s="1"/>
  <c r="E56" i="6"/>
  <c r="F56" i="6" s="1"/>
  <c r="E37" i="6"/>
  <c r="F37" i="6" s="1"/>
  <c r="E101" i="6"/>
  <c r="F101" i="6" s="1"/>
  <c r="E165" i="6"/>
  <c r="F165" i="6" s="1"/>
  <c r="E10" i="6"/>
  <c r="F10" i="6" s="1"/>
  <c r="E74" i="6"/>
  <c r="F74" i="6" s="1"/>
  <c r="E138" i="6"/>
  <c r="F138" i="6" s="1"/>
  <c r="E92" i="6"/>
  <c r="F92" i="6" s="1"/>
  <c r="E47" i="6"/>
  <c r="F47" i="6" s="1"/>
  <c r="E111" i="6"/>
  <c r="F111" i="6" s="1"/>
  <c r="E172" i="6"/>
  <c r="F172" i="6" s="1"/>
  <c r="E68" i="6"/>
  <c r="F68" i="6" s="1"/>
  <c r="E80" i="6"/>
  <c r="F80" i="6" s="1"/>
  <c r="E162" i="6"/>
  <c r="F162" i="6" s="1"/>
  <c r="E143" i="6"/>
  <c r="F143" i="6" s="1"/>
  <c r="E25" i="6"/>
  <c r="F25" i="6" s="1"/>
  <c r="E89" i="6"/>
  <c r="F89" i="6" s="1"/>
  <c r="E153" i="6"/>
  <c r="F153" i="6" s="1"/>
  <c r="E152" i="6"/>
  <c r="F152" i="6" s="1"/>
  <c r="E62" i="6"/>
  <c r="F62" i="6" s="1"/>
  <c r="E126" i="6"/>
  <c r="F126" i="6" s="1"/>
  <c r="E163" i="6"/>
  <c r="F163" i="6" s="1"/>
  <c r="E35" i="6"/>
  <c r="F35" i="6" s="1"/>
  <c r="E99" i="6"/>
  <c r="F99" i="6" s="1"/>
  <c r="E144" i="6"/>
  <c r="F144" i="6" s="1"/>
  <c r="E178" i="6"/>
  <c r="F178" i="6" s="1"/>
  <c r="E84" i="6"/>
  <c r="F84" i="6" s="1"/>
  <c r="E29" i="6"/>
  <c r="F29" i="6" s="1"/>
  <c r="E93" i="6"/>
  <c r="F93" i="6" s="1"/>
  <c r="E157" i="6"/>
  <c r="F157" i="6" s="1"/>
  <c r="E164" i="6"/>
  <c r="F164" i="6" s="1"/>
  <c r="E65" i="6"/>
  <c r="F65" i="6" s="1"/>
  <c r="E129" i="6"/>
  <c r="F129" i="6" s="1"/>
  <c r="E171" i="6"/>
  <c r="F171" i="6" s="1"/>
  <c r="E38" i="6"/>
  <c r="F38" i="6" s="1"/>
  <c r="E102" i="6"/>
  <c r="F102" i="6" s="1"/>
  <c r="E166" i="6"/>
  <c r="F166" i="6" s="1"/>
  <c r="E11" i="6"/>
  <c r="F11" i="6" s="1"/>
  <c r="E75" i="6"/>
  <c r="F75" i="6" s="1"/>
  <c r="E155" i="6"/>
  <c r="F155" i="6" s="1"/>
  <c r="E32" i="6"/>
  <c r="F32" i="6" s="1"/>
  <c r="E131" i="6"/>
  <c r="F131" i="6" s="1"/>
  <c r="E71" i="6"/>
  <c r="F71" i="6" s="1"/>
  <c r="E168" i="6"/>
  <c r="F168" i="6" s="1"/>
  <c r="E55" i="6"/>
  <c r="F55" i="6" s="1"/>
  <c r="E125" i="6"/>
  <c r="F125" i="6" s="1"/>
  <c r="E161" i="6"/>
  <c r="F161" i="6" s="1"/>
  <c r="E76" i="6"/>
  <c r="F76" i="6" s="1"/>
  <c r="E64" i="6"/>
  <c r="F64" i="6" s="1"/>
  <c r="E148" i="6"/>
  <c r="F148" i="6" s="1"/>
  <c r="E53" i="6"/>
  <c r="F53" i="6" s="1"/>
  <c r="E117" i="6"/>
  <c r="F117" i="6" s="1"/>
  <c r="E135" i="6"/>
  <c r="F135" i="6" s="1"/>
  <c r="E26" i="6"/>
  <c r="F26" i="6" s="1"/>
  <c r="E90" i="6"/>
  <c r="F90" i="6" s="1"/>
  <c r="E154" i="6"/>
  <c r="F154" i="6" s="1"/>
  <c r="E156" i="6"/>
  <c r="F156" i="6" s="1"/>
  <c r="E63" i="6"/>
  <c r="F63" i="6" s="1"/>
  <c r="E127" i="6"/>
  <c r="F127" i="6" s="1"/>
  <c r="E20" i="6"/>
  <c r="F20" i="6" s="1"/>
  <c r="E128" i="6"/>
  <c r="F128" i="6" s="1"/>
  <c r="E18" i="6"/>
  <c r="F18" i="6" s="1"/>
  <c r="E124" i="6"/>
  <c r="F124" i="6" s="1"/>
  <c r="E12" i="6"/>
  <c r="F12" i="6" s="1"/>
  <c r="E41" i="6"/>
  <c r="F41" i="6" s="1"/>
  <c r="E105" i="6"/>
  <c r="F105" i="6" s="1"/>
  <c r="E169" i="6"/>
  <c r="F169" i="6" s="1"/>
  <c r="E14" i="6"/>
  <c r="F14" i="6" s="1"/>
  <c r="E78" i="6"/>
  <c r="F78" i="6" s="1"/>
  <c r="E142" i="6"/>
  <c r="F142" i="6" s="1"/>
  <c r="E108" i="6"/>
  <c r="F108" i="6" s="1"/>
  <c r="E51" i="6"/>
  <c r="F51" i="6" s="1"/>
  <c r="E115" i="6"/>
  <c r="F115" i="6" s="1"/>
  <c r="E34" i="6"/>
  <c r="F34" i="6" s="1"/>
  <c r="E7" i="6"/>
  <c r="F7" i="6" s="1"/>
  <c r="E28" i="6"/>
  <c r="F28" i="6" s="1"/>
  <c r="E45" i="6"/>
  <c r="F45" i="6" s="1"/>
  <c r="E109" i="6"/>
  <c r="F109" i="6" s="1"/>
  <c r="E173" i="6"/>
  <c r="F173" i="6" s="1"/>
  <c r="E17" i="6"/>
  <c r="F17" i="6" s="1"/>
  <c r="E81" i="6"/>
  <c r="F81" i="6" s="1"/>
  <c r="E145" i="6"/>
  <c r="F145" i="6" s="1"/>
  <c r="E120" i="6"/>
  <c r="F120" i="6" s="1"/>
  <c r="E54" i="6"/>
  <c r="F54" i="6" s="1"/>
  <c r="E118" i="6"/>
  <c r="F118" i="6" s="1"/>
  <c r="E139" i="6"/>
  <c r="F139" i="6" s="1"/>
  <c r="E27" i="6"/>
  <c r="F27" i="6" s="1"/>
  <c r="E91" i="6"/>
  <c r="F91" i="6" s="1"/>
  <c r="E100" i="6"/>
  <c r="F100" i="6" s="1"/>
  <c r="E48" i="6"/>
  <c r="F48" i="6" s="1"/>
  <c r="E8" i="6"/>
  <c r="F8" i="6" s="1"/>
  <c r="E146" i="6"/>
  <c r="F146" i="6" s="1"/>
  <c r="E119" i="6"/>
  <c r="F119" i="6" s="1"/>
  <c r="E158" i="6"/>
  <c r="F158" i="6" s="1"/>
  <c r="E82" i="6"/>
  <c r="F82" i="6" s="1"/>
  <c r="E61" i="6"/>
  <c r="F61" i="6" s="1"/>
  <c r="E97" i="6"/>
  <c r="F97" i="6" s="1"/>
  <c r="E70" i="6"/>
  <c r="F70" i="6" s="1"/>
  <c r="E107" i="6"/>
  <c r="F107" i="6" s="1"/>
  <c r="E175" i="6"/>
  <c r="F175" i="6" s="1"/>
  <c r="D69" i="6"/>
  <c r="D133" i="6"/>
  <c r="D79" i="6"/>
  <c r="D106" i="6"/>
  <c r="D76" i="6"/>
  <c r="D25" i="6"/>
  <c r="D89" i="6"/>
  <c r="D153" i="6"/>
  <c r="D159" i="6"/>
  <c r="D62" i="6"/>
  <c r="D126" i="6"/>
  <c r="D31" i="6"/>
  <c r="D155" i="6"/>
  <c r="D64" i="6"/>
  <c r="D128" i="6"/>
  <c r="D35" i="6"/>
  <c r="D177" i="6"/>
  <c r="D139" i="6"/>
  <c r="D13" i="6"/>
  <c r="D77" i="6"/>
  <c r="D141" i="6"/>
  <c r="D111" i="6"/>
  <c r="D50" i="6"/>
  <c r="D114" i="6"/>
  <c r="D178" i="6"/>
  <c r="D107" i="6"/>
  <c r="D52" i="6"/>
  <c r="D116" i="6"/>
  <c r="D179" i="6"/>
  <c r="D92" i="6"/>
  <c r="D33" i="6"/>
  <c r="D97" i="6"/>
  <c r="D161" i="6"/>
  <c r="D70" i="6"/>
  <c r="D134" i="6"/>
  <c r="D55" i="6"/>
  <c r="D8" i="6"/>
  <c r="D72" i="6"/>
  <c r="D136" i="6"/>
  <c r="D63" i="6"/>
  <c r="D58" i="6"/>
  <c r="D28" i="6"/>
  <c r="D29" i="6"/>
  <c r="D171" i="6"/>
  <c r="D130" i="6"/>
  <c r="D68" i="6"/>
  <c r="D170" i="6"/>
  <c r="D113" i="6"/>
  <c r="D150" i="6"/>
  <c r="D88" i="6"/>
  <c r="D90" i="6"/>
  <c r="D21" i="6"/>
  <c r="D85" i="6"/>
  <c r="D149" i="6"/>
  <c r="D10" i="6"/>
  <c r="D154" i="6"/>
  <c r="D140" i="6"/>
  <c r="D41" i="6"/>
  <c r="D105" i="6"/>
  <c r="D169" i="6"/>
  <c r="D14" i="6"/>
  <c r="D78" i="6"/>
  <c r="D142" i="6"/>
  <c r="D87" i="6"/>
  <c r="D16" i="6"/>
  <c r="D80" i="6"/>
  <c r="D144" i="6"/>
  <c r="D99" i="6"/>
  <c r="D115" i="6"/>
  <c r="D60" i="6"/>
  <c r="D93" i="6"/>
  <c r="D175" i="6"/>
  <c r="D86" i="6"/>
  <c r="D108" i="6"/>
  <c r="D37" i="6"/>
  <c r="D101" i="6"/>
  <c r="D165" i="6"/>
  <c r="D42" i="6"/>
  <c r="D75" i="6"/>
  <c r="D83" i="6"/>
  <c r="D57" i="6"/>
  <c r="D121" i="6"/>
  <c r="D39" i="6"/>
  <c r="D30" i="6"/>
  <c r="D94" i="6"/>
  <c r="D158" i="6"/>
  <c r="D151" i="6"/>
  <c r="D32" i="6"/>
  <c r="D96" i="6"/>
  <c r="D160" i="6"/>
  <c r="D163" i="6"/>
  <c r="D122" i="6"/>
  <c r="D124" i="6"/>
  <c r="D45" i="6"/>
  <c r="D109" i="6"/>
  <c r="D173" i="6"/>
  <c r="D18" i="6"/>
  <c r="D82" i="6"/>
  <c r="D146" i="6"/>
  <c r="D103" i="6"/>
  <c r="D20" i="6"/>
  <c r="D84" i="6"/>
  <c r="D164" i="6"/>
  <c r="D135" i="6"/>
  <c r="D147" i="6"/>
  <c r="D65" i="6"/>
  <c r="D129" i="6"/>
  <c r="D67" i="6"/>
  <c r="D38" i="6"/>
  <c r="D102" i="6"/>
  <c r="D166" i="6"/>
  <c r="D59" i="6"/>
  <c r="D40" i="6"/>
  <c r="D104" i="6"/>
  <c r="D168" i="6"/>
  <c r="D143" i="6"/>
  <c r="D138" i="6"/>
  <c r="D172" i="6"/>
  <c r="D132" i="6"/>
  <c r="D49" i="6"/>
  <c r="D22" i="6"/>
  <c r="D24" i="6"/>
  <c r="D131" i="6"/>
  <c r="D53" i="6"/>
  <c r="D117" i="6"/>
  <c r="D23" i="6"/>
  <c r="D74" i="6"/>
  <c r="D12" i="6"/>
  <c r="D9" i="6"/>
  <c r="D73" i="6"/>
  <c r="D137" i="6"/>
  <c r="D95" i="6"/>
  <c r="D46" i="6"/>
  <c r="D110" i="6"/>
  <c r="D174" i="6"/>
  <c r="D91" i="6"/>
  <c r="D48" i="6"/>
  <c r="D112" i="6"/>
  <c r="D176" i="6"/>
  <c r="D148" i="6"/>
  <c r="D19" i="6"/>
  <c r="D27" i="6"/>
  <c r="D61" i="6"/>
  <c r="D125" i="6"/>
  <c r="D51" i="6"/>
  <c r="D34" i="6"/>
  <c r="D98" i="6"/>
  <c r="D162" i="6"/>
  <c r="D167" i="6"/>
  <c r="D36" i="6"/>
  <c r="D100" i="6"/>
  <c r="D47" i="6"/>
  <c r="D44" i="6"/>
  <c r="D17" i="6"/>
  <c r="D81" i="6"/>
  <c r="D145" i="6"/>
  <c r="D127" i="6"/>
  <c r="D54" i="6"/>
  <c r="D118" i="6"/>
  <c r="D7" i="6"/>
  <c r="D123" i="6"/>
  <c r="D56" i="6"/>
  <c r="D120" i="6"/>
  <c r="D15" i="6"/>
  <c r="D26" i="6"/>
  <c r="D71" i="6"/>
  <c r="D157" i="6"/>
  <c r="D66" i="6"/>
  <c r="D43" i="6"/>
  <c r="D156" i="6"/>
  <c r="D11" i="6"/>
  <c r="D119" i="6"/>
  <c r="D152" i="6"/>
  <c r="C69" i="6"/>
  <c r="C133" i="6"/>
  <c r="C91" i="6"/>
  <c r="C42" i="6"/>
  <c r="C106" i="6"/>
  <c r="C25" i="6"/>
  <c r="C89" i="6"/>
  <c r="C153" i="6"/>
  <c r="C159" i="6"/>
  <c r="C62" i="6"/>
  <c r="C126" i="6"/>
  <c r="C95" i="6"/>
  <c r="C143" i="6"/>
  <c r="C60" i="6"/>
  <c r="C124" i="6"/>
  <c r="C55" i="6"/>
  <c r="C139" i="6"/>
  <c r="B139" i="6" s="1"/>
  <c r="C56" i="6"/>
  <c r="C13" i="6"/>
  <c r="C77" i="6"/>
  <c r="C141" i="6"/>
  <c r="B141" i="6" s="1"/>
  <c r="C119" i="6"/>
  <c r="C50" i="6"/>
  <c r="C114" i="6"/>
  <c r="C47" i="6"/>
  <c r="C99" i="6"/>
  <c r="C48" i="6"/>
  <c r="C112" i="6"/>
  <c r="C176" i="6"/>
  <c r="C170" i="6"/>
  <c r="C136" i="6"/>
  <c r="C49" i="6"/>
  <c r="C113" i="6"/>
  <c r="C177" i="6"/>
  <c r="C22" i="6"/>
  <c r="C86" i="6"/>
  <c r="C150" i="6"/>
  <c r="C19" i="6"/>
  <c r="C20" i="6"/>
  <c r="C84" i="6"/>
  <c r="C148" i="6"/>
  <c r="C138" i="6"/>
  <c r="C88" i="6"/>
  <c r="C116" i="6"/>
  <c r="C67" i="6"/>
  <c r="C21" i="6"/>
  <c r="C85" i="6"/>
  <c r="C149" i="6"/>
  <c r="C147" i="6"/>
  <c r="B147" i="6" s="1"/>
  <c r="C58" i="6"/>
  <c r="C8" i="6"/>
  <c r="C41" i="6"/>
  <c r="C105" i="6"/>
  <c r="C169" i="6"/>
  <c r="C14" i="6"/>
  <c r="C78" i="6"/>
  <c r="C142" i="6"/>
  <c r="B142" i="6" s="1"/>
  <c r="C11" i="6"/>
  <c r="C12" i="6"/>
  <c r="C76" i="6"/>
  <c r="C140" i="6"/>
  <c r="C115" i="6"/>
  <c r="C154" i="6"/>
  <c r="C104" i="6"/>
  <c r="C29" i="6"/>
  <c r="C93" i="6"/>
  <c r="C157" i="6"/>
  <c r="C171" i="6"/>
  <c r="C66" i="6"/>
  <c r="C130" i="6"/>
  <c r="B130" i="6" s="1"/>
  <c r="C131" i="6"/>
  <c r="C155" i="6"/>
  <c r="C64" i="6"/>
  <c r="B64" i="6" s="1"/>
  <c r="C128" i="6"/>
  <c r="C71" i="6"/>
  <c r="C23" i="6"/>
  <c r="C39" i="6"/>
  <c r="C65" i="6"/>
  <c r="C129" i="6"/>
  <c r="C75" i="6"/>
  <c r="C38" i="6"/>
  <c r="C102" i="6"/>
  <c r="C166" i="6"/>
  <c r="C51" i="6"/>
  <c r="C36" i="6"/>
  <c r="C100" i="6"/>
  <c r="B100" i="6" s="1"/>
  <c r="C164" i="6"/>
  <c r="C79" i="6"/>
  <c r="C152" i="6"/>
  <c r="C52" i="6"/>
  <c r="C103" i="6"/>
  <c r="C37" i="6"/>
  <c r="C101" i="6"/>
  <c r="C165" i="6"/>
  <c r="B165" i="6" s="1"/>
  <c r="C10" i="6"/>
  <c r="C74" i="6"/>
  <c r="C120" i="6"/>
  <c r="C57" i="6"/>
  <c r="B57" i="6" s="1"/>
  <c r="C121" i="6"/>
  <c r="C43" i="6"/>
  <c r="C30" i="6"/>
  <c r="C94" i="6"/>
  <c r="C158" i="6"/>
  <c r="C27" i="6"/>
  <c r="C28" i="6"/>
  <c r="B28" i="6" s="1"/>
  <c r="C92" i="6"/>
  <c r="B92" i="6" s="1"/>
  <c r="C156" i="6"/>
  <c r="C163" i="6"/>
  <c r="C7" i="6"/>
  <c r="C168" i="6"/>
  <c r="C45" i="6"/>
  <c r="C109" i="6"/>
  <c r="C173" i="6"/>
  <c r="B173" i="6" s="1"/>
  <c r="C18" i="6"/>
  <c r="B18" i="6" s="1"/>
  <c r="C82" i="6"/>
  <c r="C146" i="6"/>
  <c r="C15" i="6"/>
  <c r="C16" i="6"/>
  <c r="C80" i="6"/>
  <c r="C144" i="6"/>
  <c r="C179" i="6"/>
  <c r="B179" i="6" s="1"/>
  <c r="C24" i="6"/>
  <c r="C17" i="6"/>
  <c r="C81" i="6"/>
  <c r="C145" i="6"/>
  <c r="C135" i="6"/>
  <c r="B135" i="6" s="1"/>
  <c r="C54" i="6"/>
  <c r="C118" i="6"/>
  <c r="C111" i="6"/>
  <c r="C53" i="6"/>
  <c r="B53" i="6" s="1"/>
  <c r="C117" i="6"/>
  <c r="C178" i="6"/>
  <c r="C26" i="6"/>
  <c r="C90" i="6"/>
  <c r="C9" i="6"/>
  <c r="C73" i="6"/>
  <c r="C137" i="6"/>
  <c r="C107" i="6"/>
  <c r="C46" i="6"/>
  <c r="C110" i="6"/>
  <c r="C31" i="6"/>
  <c r="C83" i="6"/>
  <c r="C44" i="6"/>
  <c r="C108" i="6"/>
  <c r="C172" i="6"/>
  <c r="B172" i="6" s="1"/>
  <c r="C127" i="6"/>
  <c r="B127" i="6" s="1"/>
  <c r="C123" i="6"/>
  <c r="C151" i="6"/>
  <c r="C61" i="6"/>
  <c r="B61" i="6" s="1"/>
  <c r="C125" i="6"/>
  <c r="B125" i="6" s="1"/>
  <c r="C59" i="6"/>
  <c r="C34" i="6"/>
  <c r="C98" i="6"/>
  <c r="B98" i="6" s="1"/>
  <c r="C162" i="6"/>
  <c r="C35" i="6"/>
  <c r="C32" i="6"/>
  <c r="C96" i="6"/>
  <c r="C160" i="6"/>
  <c r="B160" i="6" s="1"/>
  <c r="C122" i="6"/>
  <c r="C72" i="6"/>
  <c r="C33" i="6"/>
  <c r="C97" i="6"/>
  <c r="C161" i="6"/>
  <c r="C70" i="6"/>
  <c r="B70" i="6" s="1"/>
  <c r="C134" i="6"/>
  <c r="C175" i="6"/>
  <c r="C167" i="6"/>
  <c r="C68" i="6"/>
  <c r="C132" i="6"/>
  <c r="C87" i="6"/>
  <c r="B87" i="6" s="1"/>
  <c r="C40" i="6"/>
  <c r="C63" i="6"/>
  <c r="B63" i="6" s="1"/>
  <c r="C174" i="6"/>
  <c r="G4" i="6"/>
  <c r="G68" i="6"/>
  <c r="G132" i="6"/>
  <c r="G114" i="6"/>
  <c r="G49" i="6"/>
  <c r="G113" i="6"/>
  <c r="G177" i="6"/>
  <c r="G30" i="6"/>
  <c r="G23" i="6"/>
  <c r="G87" i="6"/>
  <c r="G151" i="6"/>
  <c r="G8" i="6"/>
  <c r="G72" i="6"/>
  <c r="G136" i="6"/>
  <c r="G130" i="6"/>
  <c r="G53" i="6"/>
  <c r="G117" i="6"/>
  <c r="G46" i="6"/>
  <c r="G34" i="6"/>
  <c r="G27" i="6"/>
  <c r="G91" i="6"/>
  <c r="G155" i="6"/>
  <c r="G12" i="6"/>
  <c r="G76" i="6"/>
  <c r="G140" i="6"/>
  <c r="G146" i="6"/>
  <c r="G57" i="6"/>
  <c r="G121" i="6"/>
  <c r="G62" i="6"/>
  <c r="G38" i="6"/>
  <c r="G31" i="6"/>
  <c r="G95" i="6"/>
  <c r="G159" i="6"/>
  <c r="G16" i="6"/>
  <c r="G80" i="6"/>
  <c r="G144" i="6"/>
  <c r="G162" i="6"/>
  <c r="G61" i="6"/>
  <c r="G125" i="6"/>
  <c r="G78" i="6"/>
  <c r="G42" i="6"/>
  <c r="G35" i="6"/>
  <c r="G99" i="6"/>
  <c r="G163" i="6"/>
  <c r="G124" i="6"/>
  <c r="G169" i="6"/>
  <c r="G79" i="6"/>
  <c r="G128" i="6"/>
  <c r="G109" i="6"/>
  <c r="G83" i="6"/>
  <c r="G20" i="6"/>
  <c r="G84" i="6"/>
  <c r="G148" i="6"/>
  <c r="G178" i="6"/>
  <c r="G65" i="6"/>
  <c r="G129" i="6"/>
  <c r="G94" i="6"/>
  <c r="G50" i="6"/>
  <c r="G39" i="6"/>
  <c r="G103" i="6"/>
  <c r="G167" i="6"/>
  <c r="G24" i="6"/>
  <c r="G88" i="6"/>
  <c r="G152" i="6"/>
  <c r="G5" i="6"/>
  <c r="G69" i="6"/>
  <c r="G133" i="6"/>
  <c r="G110" i="6"/>
  <c r="G70" i="6"/>
  <c r="G43" i="6"/>
  <c r="G107" i="6"/>
  <c r="G171" i="6"/>
  <c r="G28" i="6"/>
  <c r="G92" i="6"/>
  <c r="G156" i="6"/>
  <c r="G9" i="6"/>
  <c r="G73" i="6"/>
  <c r="G137" i="6"/>
  <c r="G126" i="6"/>
  <c r="G86" i="6"/>
  <c r="G47" i="6"/>
  <c r="G111" i="6"/>
  <c r="G175" i="6"/>
  <c r="G32" i="6"/>
  <c r="G96" i="6"/>
  <c r="G160" i="6"/>
  <c r="G13" i="6"/>
  <c r="G77" i="6"/>
  <c r="G141" i="6"/>
  <c r="G142" i="6"/>
  <c r="G102" i="6"/>
  <c r="G51" i="6"/>
  <c r="G115" i="6"/>
  <c r="G179" i="6"/>
  <c r="G67" i="6"/>
  <c r="G106" i="6"/>
  <c r="G60" i="6"/>
  <c r="G105" i="6"/>
  <c r="G15" i="6"/>
  <c r="G64" i="6"/>
  <c r="G45" i="6"/>
  <c r="G26" i="6"/>
  <c r="G170" i="6"/>
  <c r="G36" i="6"/>
  <c r="G100" i="6"/>
  <c r="G164" i="6"/>
  <c r="G17" i="6"/>
  <c r="G81" i="6"/>
  <c r="G145" i="6"/>
  <c r="G158" i="6"/>
  <c r="G118" i="6"/>
  <c r="G55" i="6"/>
  <c r="G119" i="6"/>
  <c r="G58" i="6"/>
  <c r="G40" i="6"/>
  <c r="G104" i="6"/>
  <c r="G168" i="6"/>
  <c r="G21" i="6"/>
  <c r="G85" i="6"/>
  <c r="G149" i="6"/>
  <c r="G174" i="6"/>
  <c r="G134" i="6"/>
  <c r="G59" i="6"/>
  <c r="G123" i="6"/>
  <c r="G74" i="6"/>
  <c r="G44" i="6"/>
  <c r="G108" i="6"/>
  <c r="G172" i="6"/>
  <c r="G25" i="6"/>
  <c r="G89" i="6"/>
  <c r="G153" i="6"/>
  <c r="G6" i="6"/>
  <c r="G150" i="6"/>
  <c r="G63" i="6"/>
  <c r="G127" i="6"/>
  <c r="G90" i="6"/>
  <c r="G48" i="6"/>
  <c r="G112" i="6"/>
  <c r="G176" i="6"/>
  <c r="G29" i="6"/>
  <c r="G93" i="6"/>
  <c r="G157" i="6"/>
  <c r="G10" i="6"/>
  <c r="G166" i="6"/>
  <c r="G131" i="6"/>
  <c r="G138" i="6"/>
  <c r="G82" i="6"/>
  <c r="G22" i="6"/>
  <c r="G154" i="6"/>
  <c r="G98" i="6"/>
  <c r="G173" i="6"/>
  <c r="G147" i="6"/>
  <c r="G52" i="6"/>
  <c r="G116" i="6"/>
  <c r="G54" i="6"/>
  <c r="G33" i="6"/>
  <c r="G97" i="6"/>
  <c r="G161" i="6"/>
  <c r="G14" i="6"/>
  <c r="G7" i="6"/>
  <c r="G71" i="6"/>
  <c r="G135" i="6"/>
  <c r="G122" i="6"/>
  <c r="G56" i="6"/>
  <c r="G120" i="6"/>
  <c r="G66" i="6"/>
  <c r="G37" i="6"/>
  <c r="G101" i="6"/>
  <c r="G165" i="6"/>
  <c r="G18" i="6"/>
  <c r="G11" i="6"/>
  <c r="G75" i="6"/>
  <c r="G139" i="6"/>
  <c r="G41" i="6"/>
  <c r="G143" i="6"/>
  <c r="G19" i="6"/>
  <c r="G4" i="4"/>
  <c r="G68" i="4"/>
  <c r="G132" i="4"/>
  <c r="G82" i="4"/>
  <c r="G41" i="4"/>
  <c r="G105" i="4"/>
  <c r="G169" i="4"/>
  <c r="G62" i="4"/>
  <c r="G35" i="4"/>
  <c r="G99" i="4"/>
  <c r="G163" i="4"/>
  <c r="G110" i="4"/>
  <c r="G151" i="4"/>
  <c r="G40" i="4"/>
  <c r="G104" i="4"/>
  <c r="G168" i="4"/>
  <c r="G13" i="4"/>
  <c r="G77" i="4"/>
  <c r="G39" i="4"/>
  <c r="G44" i="4"/>
  <c r="G108" i="4"/>
  <c r="G172" i="4"/>
  <c r="G17" i="4"/>
  <c r="G81" i="4"/>
  <c r="G145" i="4"/>
  <c r="G14" i="4"/>
  <c r="G11" i="4"/>
  <c r="G75" i="4"/>
  <c r="G139" i="4"/>
  <c r="G106" i="4"/>
  <c r="G71" i="4"/>
  <c r="G32" i="4"/>
  <c r="G96" i="4"/>
  <c r="G160" i="4"/>
  <c r="G5" i="4"/>
  <c r="G69" i="4"/>
  <c r="G133" i="4"/>
  <c r="G174" i="4"/>
  <c r="G162" i="4"/>
  <c r="G63" i="4"/>
  <c r="G127" i="4"/>
  <c r="G66" i="4"/>
  <c r="G125" i="4"/>
  <c r="G55" i="4"/>
  <c r="G114" i="4"/>
  <c r="G103" i="4"/>
  <c r="G129" i="4"/>
  <c r="G123" i="4"/>
  <c r="G7" i="4"/>
  <c r="G130" i="4"/>
  <c r="G54" i="4"/>
  <c r="G111" i="4"/>
  <c r="G138" i="4"/>
  <c r="G20" i="4"/>
  <c r="G84" i="4"/>
  <c r="G148" i="4"/>
  <c r="G142" i="4"/>
  <c r="G57" i="4"/>
  <c r="G121" i="4"/>
  <c r="G94" i="4"/>
  <c r="G122" i="4"/>
  <c r="G51" i="4"/>
  <c r="G115" i="4"/>
  <c r="G179" i="4"/>
  <c r="G70" i="4"/>
  <c r="G90" i="4"/>
  <c r="G56" i="4"/>
  <c r="G120" i="4"/>
  <c r="G42" i="4"/>
  <c r="G29" i="4"/>
  <c r="G93" i="4"/>
  <c r="G119" i="4"/>
  <c r="G60" i="4"/>
  <c r="G124" i="4"/>
  <c r="G58" i="4"/>
  <c r="G33" i="4"/>
  <c r="G97" i="4"/>
  <c r="G161" i="4"/>
  <c r="G30" i="4"/>
  <c r="G27" i="4"/>
  <c r="G91" i="4"/>
  <c r="G155" i="4"/>
  <c r="G154" i="4"/>
  <c r="G135" i="4"/>
  <c r="G48" i="4"/>
  <c r="G112" i="4"/>
  <c r="G176" i="4"/>
  <c r="G21" i="4"/>
  <c r="G85" i="4"/>
  <c r="G149" i="4"/>
  <c r="G18" i="4"/>
  <c r="G15" i="4"/>
  <c r="G79" i="4"/>
  <c r="G143" i="4"/>
  <c r="G157" i="4"/>
  <c r="G170" i="4"/>
  <c r="G150" i="4"/>
  <c r="G50" i="4"/>
  <c r="G80" i="4"/>
  <c r="G117" i="4"/>
  <c r="G47" i="4"/>
  <c r="G134" i="4"/>
  <c r="G36" i="4"/>
  <c r="G100" i="4"/>
  <c r="G164" i="4"/>
  <c r="G9" i="4"/>
  <c r="G73" i="4"/>
  <c r="G137" i="4"/>
  <c r="G6" i="4"/>
  <c r="G178" i="4"/>
  <c r="G67" i="4"/>
  <c r="G131" i="4"/>
  <c r="G126" i="4"/>
  <c r="G23" i="4"/>
  <c r="G8" i="4"/>
  <c r="G72" i="4"/>
  <c r="G136" i="4"/>
  <c r="G102" i="4"/>
  <c r="G45" i="4"/>
  <c r="G109" i="4"/>
  <c r="G12" i="4"/>
  <c r="G76" i="4"/>
  <c r="G140" i="4"/>
  <c r="G118" i="4"/>
  <c r="G49" i="4"/>
  <c r="G113" i="4"/>
  <c r="G38" i="4"/>
  <c r="G86" i="4"/>
  <c r="G43" i="4"/>
  <c r="G107" i="4"/>
  <c r="G171" i="4"/>
  <c r="G26" i="4"/>
  <c r="G34" i="4"/>
  <c r="G64" i="4"/>
  <c r="G128" i="4"/>
  <c r="G74" i="4"/>
  <c r="G37" i="4"/>
  <c r="G101" i="4"/>
  <c r="G165" i="4"/>
  <c r="G46" i="4"/>
  <c r="G31" i="4"/>
  <c r="G95" i="4"/>
  <c r="G159" i="4"/>
  <c r="G166" i="4"/>
  <c r="G10" i="4"/>
  <c r="G167" i="4"/>
  <c r="G65" i="4"/>
  <c r="G59" i="4"/>
  <c r="G16" i="4"/>
  <c r="G53" i="4"/>
  <c r="G98" i="4"/>
  <c r="G175" i="4"/>
  <c r="G52" i="4"/>
  <c r="G116" i="4"/>
  <c r="G177" i="4"/>
  <c r="G25" i="4"/>
  <c r="G89" i="4"/>
  <c r="G153" i="4"/>
  <c r="G22" i="4"/>
  <c r="G19" i="4"/>
  <c r="G83" i="4"/>
  <c r="G147" i="4"/>
  <c r="G141" i="4"/>
  <c r="G87" i="4"/>
  <c r="G24" i="4"/>
  <c r="G88" i="4"/>
  <c r="G152" i="4"/>
  <c r="G158" i="4"/>
  <c r="G61" i="4"/>
  <c r="G173" i="4"/>
  <c r="G28" i="4"/>
  <c r="G92" i="4"/>
  <c r="G156" i="4"/>
  <c r="G146" i="4"/>
  <c r="G144" i="4"/>
  <c r="G78" i="4"/>
  <c r="E5" i="4"/>
  <c r="F5" i="4" s="1"/>
  <c r="E69" i="4"/>
  <c r="F69" i="4" s="1"/>
  <c r="E133" i="4"/>
  <c r="F133" i="4" s="1"/>
  <c r="E99" i="4"/>
  <c r="F99" i="4" s="1"/>
  <c r="E42" i="4"/>
  <c r="F42" i="4" s="1"/>
  <c r="E106" i="4"/>
  <c r="F106" i="4" s="1"/>
  <c r="E9" i="4"/>
  <c r="F9" i="4" s="1"/>
  <c r="E73" i="4"/>
  <c r="F73" i="4" s="1"/>
  <c r="E137" i="4"/>
  <c r="F137" i="4" s="1"/>
  <c r="E107" i="4"/>
  <c r="F107" i="4" s="1"/>
  <c r="E46" i="4"/>
  <c r="F46" i="4" s="1"/>
  <c r="E110" i="4"/>
  <c r="F110" i="4" s="1"/>
  <c r="E39" i="4"/>
  <c r="F39" i="4" s="1"/>
  <c r="E83" i="4"/>
  <c r="F83" i="4" s="1"/>
  <c r="E40" i="4"/>
  <c r="F40" i="4" s="1"/>
  <c r="E104" i="4"/>
  <c r="F104" i="4" s="1"/>
  <c r="E168" i="4"/>
  <c r="F168" i="4" s="1"/>
  <c r="E172" i="4"/>
  <c r="F172" i="4" s="1"/>
  <c r="E179" i="4"/>
  <c r="F179" i="4" s="1"/>
  <c r="E143" i="4"/>
  <c r="F143" i="4" s="1"/>
  <c r="E61" i="4"/>
  <c r="F61" i="4" s="1"/>
  <c r="E59" i="4"/>
  <c r="F59" i="4" s="1"/>
  <c r="E35" i="4"/>
  <c r="F35" i="4" s="1"/>
  <c r="E71" i="4"/>
  <c r="F71" i="4" s="1"/>
  <c r="E87" i="4"/>
  <c r="F87" i="4" s="1"/>
  <c r="E43" i="4"/>
  <c r="F43" i="4" s="1"/>
  <c r="E122" i="4"/>
  <c r="F122" i="4" s="1"/>
  <c r="E21" i="4"/>
  <c r="F21" i="4" s="1"/>
  <c r="E85" i="4"/>
  <c r="F85" i="4" s="1"/>
  <c r="E149" i="4"/>
  <c r="F149" i="4" s="1"/>
  <c r="E147" i="4"/>
  <c r="F147" i="4" s="1"/>
  <c r="E58" i="4"/>
  <c r="F58" i="4" s="1"/>
  <c r="E138" i="4"/>
  <c r="F138" i="4" s="1"/>
  <c r="E25" i="4"/>
  <c r="F25" i="4" s="1"/>
  <c r="E89" i="4"/>
  <c r="F89" i="4" s="1"/>
  <c r="E153" i="4"/>
  <c r="F153" i="4" s="1"/>
  <c r="E163" i="4"/>
  <c r="F163" i="4" s="1"/>
  <c r="E62" i="4"/>
  <c r="F62" i="4" s="1"/>
  <c r="E126" i="4"/>
  <c r="F126" i="4" s="1"/>
  <c r="E115" i="4"/>
  <c r="F115" i="4" s="1"/>
  <c r="E139" i="4"/>
  <c r="F139" i="4" s="1"/>
  <c r="E56" i="4"/>
  <c r="F56" i="4" s="1"/>
  <c r="E120" i="4"/>
  <c r="F120" i="4" s="1"/>
  <c r="E51" i="4"/>
  <c r="F51" i="4" s="1"/>
  <c r="E119" i="4"/>
  <c r="F119" i="4" s="1"/>
  <c r="E68" i="4"/>
  <c r="F68" i="4" s="1"/>
  <c r="E13" i="4"/>
  <c r="F13" i="4" s="1"/>
  <c r="E77" i="4"/>
  <c r="F77" i="4" s="1"/>
  <c r="E141" i="4"/>
  <c r="F141" i="4" s="1"/>
  <c r="E123" i="4"/>
  <c r="F123" i="4" s="1"/>
  <c r="E50" i="4"/>
  <c r="F50" i="4" s="1"/>
  <c r="E114" i="4"/>
  <c r="F114" i="4" s="1"/>
  <c r="E55" i="4"/>
  <c r="F55" i="4" s="1"/>
  <c r="E91" i="4"/>
  <c r="F91" i="4" s="1"/>
  <c r="E44" i="4"/>
  <c r="F44" i="4" s="1"/>
  <c r="E108" i="4"/>
  <c r="F108" i="4" s="1"/>
  <c r="E63" i="4"/>
  <c r="F63" i="4" s="1"/>
  <c r="E20" i="4"/>
  <c r="F20" i="4" s="1"/>
  <c r="E17" i="4"/>
  <c r="F17" i="4" s="1"/>
  <c r="E81" i="4"/>
  <c r="F81" i="4" s="1"/>
  <c r="E145" i="4"/>
  <c r="F145" i="4" s="1"/>
  <c r="E135" i="4"/>
  <c r="F135" i="4" s="1"/>
  <c r="E54" i="4"/>
  <c r="F54" i="4" s="1"/>
  <c r="E118" i="4"/>
  <c r="F118" i="4" s="1"/>
  <c r="E67" i="4"/>
  <c r="F67" i="4" s="1"/>
  <c r="E111" i="4"/>
  <c r="F111" i="4" s="1"/>
  <c r="E48" i="4"/>
  <c r="F48" i="4" s="1"/>
  <c r="E112" i="4"/>
  <c r="F112" i="4" s="1"/>
  <c r="E176" i="4"/>
  <c r="F176" i="4" s="1"/>
  <c r="E154" i="4"/>
  <c r="F154" i="4" s="1"/>
  <c r="E116" i="4"/>
  <c r="F116" i="4" s="1"/>
  <c r="E11" i="4"/>
  <c r="F11" i="4" s="1"/>
  <c r="E34" i="4"/>
  <c r="F34" i="4" s="1"/>
  <c r="E28" i="4"/>
  <c r="F28" i="4" s="1"/>
  <c r="E95" i="4"/>
  <c r="F95" i="4" s="1"/>
  <c r="E102" i="4"/>
  <c r="F102" i="4" s="1"/>
  <c r="E96" i="4"/>
  <c r="F96" i="4" s="1"/>
  <c r="E37" i="4"/>
  <c r="F37" i="4" s="1"/>
  <c r="E101" i="4"/>
  <c r="F101" i="4" s="1"/>
  <c r="E165" i="4"/>
  <c r="F165" i="4" s="1"/>
  <c r="E10" i="4"/>
  <c r="F10" i="4" s="1"/>
  <c r="E74" i="4"/>
  <c r="F74" i="4" s="1"/>
  <c r="E36" i="4"/>
  <c r="F36" i="4" s="1"/>
  <c r="E41" i="4"/>
  <c r="F41" i="4" s="1"/>
  <c r="E105" i="4"/>
  <c r="F105" i="4" s="1"/>
  <c r="E169" i="4"/>
  <c r="F169" i="4" s="1"/>
  <c r="E14" i="4"/>
  <c r="F14" i="4" s="1"/>
  <c r="E78" i="4"/>
  <c r="F78" i="4" s="1"/>
  <c r="E142" i="4"/>
  <c r="F142" i="4" s="1"/>
  <c r="E15" i="4"/>
  <c r="F15" i="4" s="1"/>
  <c r="E8" i="4"/>
  <c r="F8" i="4" s="1"/>
  <c r="E72" i="4"/>
  <c r="F72" i="4" s="1"/>
  <c r="E136" i="4"/>
  <c r="F136" i="4" s="1"/>
  <c r="E103" i="4"/>
  <c r="F103" i="4" s="1"/>
  <c r="E170" i="4"/>
  <c r="F170" i="4" s="1"/>
  <c r="E100" i="4"/>
  <c r="F100" i="4" s="1"/>
  <c r="E29" i="4"/>
  <c r="F29" i="4" s="1"/>
  <c r="E93" i="4"/>
  <c r="F93" i="4" s="1"/>
  <c r="E157" i="4"/>
  <c r="F157" i="4" s="1"/>
  <c r="E175" i="4"/>
  <c r="F175" i="4" s="1"/>
  <c r="E66" i="4"/>
  <c r="F66" i="4" s="1"/>
  <c r="E130" i="4"/>
  <c r="F130" i="4" s="1"/>
  <c r="E151" i="4"/>
  <c r="F151" i="4" s="1"/>
  <c r="E155" i="4"/>
  <c r="F155" i="4" s="1"/>
  <c r="E60" i="4"/>
  <c r="F60" i="4" s="1"/>
  <c r="E124" i="4"/>
  <c r="F124" i="4" s="1"/>
  <c r="E171" i="4"/>
  <c r="F171" i="4" s="1"/>
  <c r="E84" i="4"/>
  <c r="F84" i="4" s="1"/>
  <c r="E33" i="4"/>
  <c r="F33" i="4" s="1"/>
  <c r="E97" i="4"/>
  <c r="F97" i="4" s="1"/>
  <c r="E161" i="4"/>
  <c r="F161" i="4" s="1"/>
  <c r="E6" i="4"/>
  <c r="F6" i="4" s="1"/>
  <c r="E70" i="4"/>
  <c r="F70" i="4" s="1"/>
  <c r="E134" i="4"/>
  <c r="F134" i="4" s="1"/>
  <c r="E7" i="4"/>
  <c r="F7" i="4" s="1"/>
  <c r="E167" i="4"/>
  <c r="F167" i="4" s="1"/>
  <c r="E64" i="4"/>
  <c r="F64" i="4" s="1"/>
  <c r="E128" i="4"/>
  <c r="F128" i="4" s="1"/>
  <c r="E75" i="4"/>
  <c r="F75" i="4" s="1"/>
  <c r="E174" i="4"/>
  <c r="F174" i="4" s="1"/>
  <c r="E162" i="4"/>
  <c r="F162" i="4" s="1"/>
  <c r="E156" i="4"/>
  <c r="F156" i="4" s="1"/>
  <c r="E129" i="4"/>
  <c r="F129" i="4" s="1"/>
  <c r="E166" i="4"/>
  <c r="F166" i="4" s="1"/>
  <c r="E32" i="4"/>
  <c r="F32" i="4" s="1"/>
  <c r="E52" i="4"/>
  <c r="F52" i="4" s="1"/>
  <c r="E53" i="4"/>
  <c r="F53" i="4" s="1"/>
  <c r="E117" i="4"/>
  <c r="F117" i="4" s="1"/>
  <c r="E178" i="4"/>
  <c r="F178" i="4" s="1"/>
  <c r="E26" i="4"/>
  <c r="F26" i="4" s="1"/>
  <c r="E90" i="4"/>
  <c r="F90" i="4" s="1"/>
  <c r="E132" i="4"/>
  <c r="F132" i="4" s="1"/>
  <c r="E57" i="4"/>
  <c r="F57" i="4" s="1"/>
  <c r="E121" i="4"/>
  <c r="F121" i="4" s="1"/>
  <c r="E47" i="4"/>
  <c r="F47" i="4" s="1"/>
  <c r="E30" i="4"/>
  <c r="F30" i="4" s="1"/>
  <c r="E94" i="4"/>
  <c r="F94" i="4" s="1"/>
  <c r="E158" i="4"/>
  <c r="F158" i="4" s="1"/>
  <c r="E31" i="4"/>
  <c r="F31" i="4" s="1"/>
  <c r="E24" i="4"/>
  <c r="F24" i="4" s="1"/>
  <c r="E88" i="4"/>
  <c r="F88" i="4" s="1"/>
  <c r="E152" i="4"/>
  <c r="F152" i="4" s="1"/>
  <c r="E159" i="4"/>
  <c r="F159" i="4" s="1"/>
  <c r="E27" i="4"/>
  <c r="F27" i="4" s="1"/>
  <c r="E164" i="4"/>
  <c r="F164" i="4" s="1"/>
  <c r="E45" i="4"/>
  <c r="F45" i="4" s="1"/>
  <c r="E109" i="4"/>
  <c r="F109" i="4" s="1"/>
  <c r="E173" i="4"/>
  <c r="F173" i="4" s="1"/>
  <c r="E18" i="4"/>
  <c r="F18" i="4" s="1"/>
  <c r="E82" i="4"/>
  <c r="F82" i="4" s="1"/>
  <c r="E146" i="4"/>
  <c r="F146" i="4" s="1"/>
  <c r="E19" i="4"/>
  <c r="F19" i="4" s="1"/>
  <c r="E12" i="4"/>
  <c r="F12" i="4" s="1"/>
  <c r="E76" i="4"/>
  <c r="F76" i="4" s="1"/>
  <c r="E140" i="4"/>
  <c r="F140" i="4" s="1"/>
  <c r="E79" i="4"/>
  <c r="F79" i="4" s="1"/>
  <c r="E148" i="4"/>
  <c r="F148" i="4" s="1"/>
  <c r="E49" i="4"/>
  <c r="F49" i="4" s="1"/>
  <c r="E113" i="4"/>
  <c r="F113" i="4" s="1"/>
  <c r="E177" i="4"/>
  <c r="F177" i="4" s="1"/>
  <c r="E22" i="4"/>
  <c r="F22" i="4" s="1"/>
  <c r="E86" i="4"/>
  <c r="F86" i="4" s="1"/>
  <c r="E150" i="4"/>
  <c r="F150" i="4" s="1"/>
  <c r="E23" i="4"/>
  <c r="F23" i="4" s="1"/>
  <c r="E16" i="4"/>
  <c r="F16" i="4" s="1"/>
  <c r="E80" i="4"/>
  <c r="F80" i="4" s="1"/>
  <c r="E144" i="4"/>
  <c r="F144" i="4" s="1"/>
  <c r="E131" i="4"/>
  <c r="F131" i="4" s="1"/>
  <c r="E127" i="4"/>
  <c r="F127" i="4" s="1"/>
  <c r="E125" i="4"/>
  <c r="F125" i="4" s="1"/>
  <c r="E98" i="4"/>
  <c r="F98" i="4" s="1"/>
  <c r="E92" i="4"/>
  <c r="F92" i="4" s="1"/>
  <c r="E65" i="4"/>
  <c r="F65" i="4" s="1"/>
  <c r="E38" i="4"/>
  <c r="F38" i="4" s="1"/>
  <c r="E160" i="4"/>
  <c r="F160" i="4" s="1"/>
  <c r="D5" i="4"/>
  <c r="D69" i="4"/>
  <c r="D133" i="4"/>
  <c r="D99" i="4"/>
  <c r="D50" i="4"/>
  <c r="D114" i="4"/>
  <c r="D178" i="4"/>
  <c r="D71" i="4"/>
  <c r="D40" i="4"/>
  <c r="D104" i="4"/>
  <c r="D168" i="4"/>
  <c r="D118" i="4"/>
  <c r="D12" i="4"/>
  <c r="D27" i="4"/>
  <c r="D57" i="4"/>
  <c r="D121" i="4"/>
  <c r="D51" i="4"/>
  <c r="D38" i="4"/>
  <c r="D102" i="4"/>
  <c r="D13" i="4"/>
  <c r="D77" i="4"/>
  <c r="D141" i="4"/>
  <c r="D131" i="4"/>
  <c r="D58" i="4"/>
  <c r="D122" i="4"/>
  <c r="D31" i="4"/>
  <c r="D103" i="4"/>
  <c r="D48" i="4"/>
  <c r="D112" i="4"/>
  <c r="D176" i="4"/>
  <c r="D87" i="4"/>
  <c r="D159" i="4"/>
  <c r="D65" i="4"/>
  <c r="D129" i="4"/>
  <c r="D83" i="4"/>
  <c r="D46" i="4"/>
  <c r="D110" i="4"/>
  <c r="D174" i="4"/>
  <c r="D55" i="4"/>
  <c r="D36" i="4"/>
  <c r="D100" i="4"/>
  <c r="D164" i="4"/>
  <c r="D166" i="4"/>
  <c r="D26" i="4"/>
  <c r="D80" i="4"/>
  <c r="D33" i="4"/>
  <c r="D14" i="4"/>
  <c r="D179" i="4"/>
  <c r="D59" i="4"/>
  <c r="D21" i="4"/>
  <c r="D85" i="4"/>
  <c r="D149" i="4"/>
  <c r="D167" i="4"/>
  <c r="D66" i="4"/>
  <c r="D130" i="4"/>
  <c r="D63" i="4"/>
  <c r="D135" i="4"/>
  <c r="D56" i="4"/>
  <c r="D120" i="4"/>
  <c r="D11" i="4"/>
  <c r="D150" i="4"/>
  <c r="D28" i="4"/>
  <c r="D9" i="4"/>
  <c r="D73" i="4"/>
  <c r="D137" i="4"/>
  <c r="D115" i="4"/>
  <c r="D54" i="4"/>
  <c r="D134" i="4"/>
  <c r="D29" i="4"/>
  <c r="D93" i="4"/>
  <c r="D157" i="4"/>
  <c r="D10" i="4"/>
  <c r="D74" i="4"/>
  <c r="D138" i="4"/>
  <c r="D95" i="4"/>
  <c r="D163" i="4"/>
  <c r="D64" i="4"/>
  <c r="D128" i="4"/>
  <c r="D43" i="4"/>
  <c r="D44" i="4"/>
  <c r="D17" i="4"/>
  <c r="D81" i="4"/>
  <c r="D145" i="4"/>
  <c r="D147" i="4"/>
  <c r="D62" i="4"/>
  <c r="D126" i="4"/>
  <c r="D47" i="4"/>
  <c r="D119" i="4"/>
  <c r="D52" i="4"/>
  <c r="D116" i="4"/>
  <c r="D173" i="4"/>
  <c r="D79" i="4"/>
  <c r="D156" i="4"/>
  <c r="D45" i="4"/>
  <c r="D109" i="4"/>
  <c r="D154" i="4"/>
  <c r="D16" i="4"/>
  <c r="D107" i="4"/>
  <c r="D97" i="4"/>
  <c r="D142" i="4"/>
  <c r="D68" i="4"/>
  <c r="D151" i="4"/>
  <c r="D37" i="4"/>
  <c r="D101" i="4"/>
  <c r="D165" i="4"/>
  <c r="D18" i="4"/>
  <c r="D82" i="4"/>
  <c r="D146" i="4"/>
  <c r="D127" i="4"/>
  <c r="D8" i="4"/>
  <c r="D72" i="4"/>
  <c r="D136" i="4"/>
  <c r="D75" i="4"/>
  <c r="D15" i="4"/>
  <c r="D76" i="4"/>
  <c r="D25" i="4"/>
  <c r="D89" i="4"/>
  <c r="D153" i="4"/>
  <c r="D6" i="4"/>
  <c r="D70" i="4"/>
  <c r="D23" i="4"/>
  <c r="D177" i="4"/>
  <c r="D144" i="4"/>
  <c r="D78" i="4"/>
  <c r="D91" i="4"/>
  <c r="D53" i="4"/>
  <c r="D117" i="4"/>
  <c r="D35" i="4"/>
  <c r="D34" i="4"/>
  <c r="D98" i="4"/>
  <c r="D162" i="4"/>
  <c r="D7" i="4"/>
  <c r="D24" i="4"/>
  <c r="D88" i="4"/>
  <c r="D152" i="4"/>
  <c r="D139" i="4"/>
  <c r="D143" i="4"/>
  <c r="D140" i="4"/>
  <c r="D41" i="4"/>
  <c r="D105" i="4"/>
  <c r="D169" i="4"/>
  <c r="D22" i="4"/>
  <c r="D86" i="4"/>
  <c r="D124" i="4"/>
  <c r="D61" i="4"/>
  <c r="D125" i="4"/>
  <c r="D67" i="4"/>
  <c r="D42" i="4"/>
  <c r="D106" i="4"/>
  <c r="D170" i="4"/>
  <c r="D39" i="4"/>
  <c r="D32" i="4"/>
  <c r="D96" i="4"/>
  <c r="D160" i="4"/>
  <c r="D175" i="4"/>
  <c r="D172" i="4"/>
  <c r="D49" i="4"/>
  <c r="D113" i="4"/>
  <c r="D19" i="4"/>
  <c r="D30" i="4"/>
  <c r="D94" i="4"/>
  <c r="D158" i="4"/>
  <c r="D171" i="4"/>
  <c r="D20" i="4"/>
  <c r="D84" i="4"/>
  <c r="D148" i="4"/>
  <c r="D123" i="4"/>
  <c r="D60" i="4"/>
  <c r="D108" i="4"/>
  <c r="D90" i="4"/>
  <c r="D155" i="4"/>
  <c r="D92" i="4"/>
  <c r="D161" i="4"/>
  <c r="D111" i="4"/>
  <c r="D132" i="4"/>
  <c r="C17" i="4"/>
  <c r="B17" i="4" s="1"/>
  <c r="C81" i="4"/>
  <c r="B81" i="4" s="1"/>
  <c r="C145" i="4"/>
  <c r="B145" i="4" s="1"/>
  <c r="C131" i="4"/>
  <c r="B131" i="4" s="1"/>
  <c r="C54" i="4"/>
  <c r="B54" i="4" s="1"/>
  <c r="C166" i="4"/>
  <c r="B166" i="4" s="1"/>
  <c r="C21" i="4"/>
  <c r="B21" i="4" s="1"/>
  <c r="C85" i="4"/>
  <c r="B85" i="4" s="1"/>
  <c r="C149" i="4"/>
  <c r="B149" i="4" s="1"/>
  <c r="C147" i="4"/>
  <c r="B147" i="4" s="1"/>
  <c r="C58" i="4"/>
  <c r="B58" i="4" s="1"/>
  <c r="C122" i="4"/>
  <c r="B122" i="4" s="1"/>
  <c r="C39" i="4"/>
  <c r="B39" i="4" s="1"/>
  <c r="C139" i="4"/>
  <c r="C60" i="4"/>
  <c r="B60" i="4" s="1"/>
  <c r="C124" i="4"/>
  <c r="B124" i="4" s="1"/>
  <c r="C19" i="4"/>
  <c r="B19" i="4" s="1"/>
  <c r="C118" i="4"/>
  <c r="B118" i="4" s="1"/>
  <c r="C88" i="4"/>
  <c r="B88" i="4" s="1"/>
  <c r="C25" i="4"/>
  <c r="B25" i="4" s="1"/>
  <c r="C89" i="4"/>
  <c r="B89" i="4" s="1"/>
  <c r="C153" i="4"/>
  <c r="B153" i="4" s="1"/>
  <c r="C62" i="4"/>
  <c r="B62" i="4" s="1"/>
  <c r="C155" i="4"/>
  <c r="B155" i="4" s="1"/>
  <c r="C8" i="4"/>
  <c r="C116" i="4"/>
  <c r="B116" i="4" s="1"/>
  <c r="C33" i="4"/>
  <c r="B33" i="4" s="1"/>
  <c r="C97" i="4"/>
  <c r="B97" i="4" s="1"/>
  <c r="C161" i="4"/>
  <c r="B161" i="4" s="1"/>
  <c r="C6" i="4"/>
  <c r="C70" i="4"/>
  <c r="B70" i="4" s="1"/>
  <c r="C24" i="4"/>
  <c r="B24" i="4" s="1"/>
  <c r="C37" i="4"/>
  <c r="B37" i="4" s="1"/>
  <c r="C101" i="4"/>
  <c r="B101" i="4" s="1"/>
  <c r="C165" i="4"/>
  <c r="B165" i="4" s="1"/>
  <c r="C10" i="4"/>
  <c r="C74" i="4"/>
  <c r="B74" i="4" s="1"/>
  <c r="C138" i="4"/>
  <c r="B138" i="4" s="1"/>
  <c r="C103" i="4"/>
  <c r="B103" i="4" s="1"/>
  <c r="C12" i="4"/>
  <c r="C76" i="4"/>
  <c r="B76" i="4" s="1"/>
  <c r="C140" i="4"/>
  <c r="B140" i="4" s="1"/>
  <c r="C83" i="4"/>
  <c r="B83" i="4" s="1"/>
  <c r="C27" i="4"/>
  <c r="C136" i="4"/>
  <c r="B136" i="4" s="1"/>
  <c r="C41" i="4"/>
  <c r="B41" i="4" s="1"/>
  <c r="C105" i="4"/>
  <c r="B105" i="4" s="1"/>
  <c r="C169" i="4"/>
  <c r="B169" i="4" s="1"/>
  <c r="C14" i="4"/>
  <c r="C78" i="4"/>
  <c r="B78" i="4" s="1"/>
  <c r="C142" i="4"/>
  <c r="B142" i="4" s="1"/>
  <c r="C119" i="4"/>
  <c r="B119" i="4" s="1"/>
  <c r="C16" i="4"/>
  <c r="C80" i="4"/>
  <c r="B80" i="4" s="1"/>
  <c r="C144" i="4"/>
  <c r="B144" i="4" s="1"/>
  <c r="C159" i="4"/>
  <c r="B159" i="4" s="1"/>
  <c r="C72" i="4"/>
  <c r="B72" i="4" s="1"/>
  <c r="C29" i="4"/>
  <c r="B29" i="4" s="1"/>
  <c r="C93" i="4"/>
  <c r="B93" i="4" s="1"/>
  <c r="C157" i="4"/>
  <c r="B157" i="4" s="1"/>
  <c r="C179" i="4"/>
  <c r="B179" i="4" s="1"/>
  <c r="C66" i="4"/>
  <c r="B66" i="4" s="1"/>
  <c r="C130" i="4"/>
  <c r="B130" i="4" s="1"/>
  <c r="C71" i="4"/>
  <c r="B71" i="4" s="1"/>
  <c r="C171" i="4"/>
  <c r="B171" i="4" s="1"/>
  <c r="C68" i="4"/>
  <c r="B68" i="4" s="1"/>
  <c r="C132" i="4"/>
  <c r="B132" i="4" s="1"/>
  <c r="C51" i="4"/>
  <c r="B51" i="4" s="1"/>
  <c r="C87" i="4"/>
  <c r="B87" i="4" s="1"/>
  <c r="C152" i="4"/>
  <c r="B152" i="4" s="1"/>
  <c r="C135" i="4"/>
  <c r="B135" i="4" s="1"/>
  <c r="C84" i="4"/>
  <c r="B84" i="4" s="1"/>
  <c r="C111" i="4"/>
  <c r="B111" i="4" s="1"/>
  <c r="C127" i="4"/>
  <c r="B127" i="4" s="1"/>
  <c r="C35" i="4"/>
  <c r="B35" i="4" s="1"/>
  <c r="C141" i="4"/>
  <c r="B141" i="4" s="1"/>
  <c r="C114" i="4"/>
  <c r="B114" i="4" s="1"/>
  <c r="C52" i="4"/>
  <c r="B52" i="4" s="1"/>
  <c r="C134" i="4"/>
  <c r="B134" i="4" s="1"/>
  <c r="C49" i="4"/>
  <c r="B49" i="4" s="1"/>
  <c r="C113" i="4"/>
  <c r="B113" i="4" s="1"/>
  <c r="C174" i="4"/>
  <c r="B174" i="4" s="1"/>
  <c r="C22" i="4"/>
  <c r="B22" i="4" s="1"/>
  <c r="C86" i="4"/>
  <c r="C7" i="4"/>
  <c r="C53" i="4"/>
  <c r="B53" i="4" s="1"/>
  <c r="C117" i="4"/>
  <c r="B117" i="4" s="1"/>
  <c r="C11" i="4"/>
  <c r="C26" i="4"/>
  <c r="B26" i="4" s="1"/>
  <c r="C90" i="4"/>
  <c r="B90" i="4" s="1"/>
  <c r="C154" i="4"/>
  <c r="B154" i="4" s="1"/>
  <c r="C167" i="4"/>
  <c r="B167" i="4" s="1"/>
  <c r="C28" i="4"/>
  <c r="B28" i="4" s="1"/>
  <c r="C92" i="4"/>
  <c r="B92" i="4" s="1"/>
  <c r="C156" i="4"/>
  <c r="B156" i="4" s="1"/>
  <c r="C143" i="4"/>
  <c r="B143" i="4" s="1"/>
  <c r="C63" i="4"/>
  <c r="B63" i="4" s="1"/>
  <c r="C67" i="4"/>
  <c r="B67" i="4" s="1"/>
  <c r="C57" i="4"/>
  <c r="B57" i="4" s="1"/>
  <c r="C121" i="4"/>
  <c r="B121" i="4" s="1"/>
  <c r="C23" i="4"/>
  <c r="B23" i="4" s="1"/>
  <c r="C30" i="4"/>
  <c r="B30" i="4" s="1"/>
  <c r="C94" i="4"/>
  <c r="B94" i="4" s="1"/>
  <c r="C158" i="4"/>
  <c r="B158" i="4" s="1"/>
  <c r="C31" i="4"/>
  <c r="B31" i="4" s="1"/>
  <c r="C32" i="4"/>
  <c r="B32" i="4" s="1"/>
  <c r="C96" i="4"/>
  <c r="B96" i="4" s="1"/>
  <c r="C160" i="4"/>
  <c r="B160" i="4" s="1"/>
  <c r="C150" i="4"/>
  <c r="B150" i="4" s="1"/>
  <c r="C120" i="4"/>
  <c r="B120" i="4" s="1"/>
  <c r="C45" i="4"/>
  <c r="B45" i="4" s="1"/>
  <c r="C109" i="4"/>
  <c r="B109" i="4" s="1"/>
  <c r="C173" i="4"/>
  <c r="B173" i="4" s="1"/>
  <c r="C18" i="4"/>
  <c r="B18" i="4" s="1"/>
  <c r="C82" i="4"/>
  <c r="B82" i="4" s="1"/>
  <c r="C146" i="4"/>
  <c r="B146" i="4" s="1"/>
  <c r="C20" i="4"/>
  <c r="B20" i="4" s="1"/>
  <c r="C148" i="4"/>
  <c r="B148" i="4" s="1"/>
  <c r="C123" i="4"/>
  <c r="B123" i="4" s="1"/>
  <c r="C64" i="4"/>
  <c r="B64" i="4" s="1"/>
  <c r="C13" i="4"/>
  <c r="C115" i="4"/>
  <c r="B115" i="4" s="1"/>
  <c r="C15" i="4"/>
  <c r="C177" i="4"/>
  <c r="B177" i="4" s="1"/>
  <c r="C65" i="4"/>
  <c r="B65" i="4" s="1"/>
  <c r="C129" i="4"/>
  <c r="B129" i="4" s="1"/>
  <c r="C59" i="4"/>
  <c r="B59" i="4" s="1"/>
  <c r="C38" i="4"/>
  <c r="B38" i="4" s="1"/>
  <c r="C102" i="4"/>
  <c r="B102" i="4" s="1"/>
  <c r="C5" i="4"/>
  <c r="C69" i="4"/>
  <c r="B69" i="4" s="1"/>
  <c r="C133" i="4"/>
  <c r="B133" i="4" s="1"/>
  <c r="C75" i="4"/>
  <c r="B75" i="4" s="1"/>
  <c r="C42" i="4"/>
  <c r="B42" i="4" s="1"/>
  <c r="C106" i="4"/>
  <c r="B106" i="4" s="1"/>
  <c r="C170" i="4"/>
  <c r="B170" i="4" s="1"/>
  <c r="C79" i="4"/>
  <c r="B79" i="4" s="1"/>
  <c r="C44" i="4"/>
  <c r="B44" i="4" s="1"/>
  <c r="C108" i="4"/>
  <c r="B108" i="4" s="1"/>
  <c r="C172" i="4"/>
  <c r="B172" i="4" s="1"/>
  <c r="C99" i="4"/>
  <c r="B99" i="4" s="1"/>
  <c r="C40" i="4"/>
  <c r="B40" i="4" s="1"/>
  <c r="C9" i="4"/>
  <c r="C73" i="4"/>
  <c r="B73" i="4" s="1"/>
  <c r="C137" i="4"/>
  <c r="B137" i="4" s="1"/>
  <c r="C91" i="4"/>
  <c r="B91" i="4" s="1"/>
  <c r="C46" i="4"/>
  <c r="B46" i="4" s="1"/>
  <c r="C110" i="4"/>
  <c r="B110" i="4" s="1"/>
  <c r="C178" i="4"/>
  <c r="B178" i="4" s="1"/>
  <c r="C95" i="4"/>
  <c r="B95" i="4" s="1"/>
  <c r="C48" i="4"/>
  <c r="B48" i="4" s="1"/>
  <c r="C112" i="4"/>
  <c r="B112" i="4" s="1"/>
  <c r="C176" i="4"/>
  <c r="B176" i="4" s="1"/>
  <c r="C151" i="4"/>
  <c r="B151" i="4" s="1"/>
  <c r="C168" i="4"/>
  <c r="B168" i="4" s="1"/>
  <c r="C61" i="4"/>
  <c r="B61" i="4" s="1"/>
  <c r="C125" i="4"/>
  <c r="B125" i="4" s="1"/>
  <c r="C43" i="4"/>
  <c r="B43" i="4" s="1"/>
  <c r="C34" i="4"/>
  <c r="B34" i="4" s="1"/>
  <c r="C98" i="4"/>
  <c r="B98" i="4" s="1"/>
  <c r="C162" i="4"/>
  <c r="B162" i="4" s="1"/>
  <c r="C47" i="4"/>
  <c r="B47" i="4" s="1"/>
  <c r="C36" i="4"/>
  <c r="B36" i="4" s="1"/>
  <c r="C100" i="4"/>
  <c r="B100" i="4" s="1"/>
  <c r="C164" i="4"/>
  <c r="B164" i="4" s="1"/>
  <c r="C175" i="4"/>
  <c r="B175" i="4" s="1"/>
  <c r="C56" i="4"/>
  <c r="B56" i="4" s="1"/>
  <c r="C163" i="4"/>
  <c r="B163" i="4" s="1"/>
  <c r="C126" i="4"/>
  <c r="B126" i="4" s="1"/>
  <c r="C55" i="4"/>
  <c r="B55" i="4" s="1"/>
  <c r="C128" i="4"/>
  <c r="B128" i="4" s="1"/>
  <c r="C77" i="4"/>
  <c r="B77" i="4" s="1"/>
  <c r="C50" i="4"/>
  <c r="B50" i="4" s="1"/>
  <c r="C107" i="4"/>
  <c r="B107" i="4" s="1"/>
  <c r="C104" i="4"/>
  <c r="B104" i="4" s="1"/>
  <c r="Q9" i="2"/>
  <c r="H8" i="2"/>
  <c r="I8" i="2"/>
  <c r="P7" i="2"/>
  <c r="H7" i="2"/>
  <c r="F9" i="2"/>
  <c r="G255" i="2"/>
  <c r="I255" i="2"/>
  <c r="E255" i="2"/>
  <c r="F255" i="2"/>
  <c r="D255" i="2"/>
  <c r="H255" i="2"/>
  <c r="J255" i="2"/>
  <c r="I257" i="2"/>
  <c r="E257" i="2"/>
  <c r="G257" i="2"/>
  <c r="H257" i="2"/>
  <c r="F257" i="2"/>
  <c r="J257" i="2"/>
  <c r="D257" i="2"/>
  <c r="R256" i="2"/>
  <c r="N256" i="2"/>
  <c r="H256" i="2"/>
  <c r="D256" i="2"/>
  <c r="Q255" i="2"/>
  <c r="M255" i="2"/>
  <c r="P256" i="2"/>
  <c r="J256" i="2"/>
  <c r="F256" i="2"/>
  <c r="S255" i="2"/>
  <c r="O255" i="2"/>
  <c r="Q256" i="2"/>
  <c r="G256" i="2"/>
  <c r="P255" i="2"/>
  <c r="O256" i="2"/>
  <c r="E256" i="2"/>
  <c r="N255" i="2"/>
  <c r="S256" i="2"/>
  <c r="I256" i="2"/>
  <c r="R255" i="2"/>
  <c r="M256" i="2"/>
  <c r="AR6" i="1"/>
  <c r="B148" i="6"/>
  <c r="B83" i="6"/>
  <c r="B111" i="6"/>
  <c r="B104" i="6"/>
  <c r="B54" i="6"/>
  <c r="B31" i="6"/>
  <c r="B20" i="6"/>
  <c r="B154" i="6"/>
  <c r="B157" i="6"/>
  <c r="B94" i="6"/>
  <c r="B41" i="6"/>
  <c r="B9" i="6"/>
  <c r="B30" i="6"/>
  <c r="B27" i="4"/>
  <c r="B175" i="6"/>
  <c r="B140" i="6"/>
  <c r="B123" i="6"/>
  <c r="B133" i="6"/>
  <c r="B126" i="6"/>
  <c r="B79" i="6"/>
  <c r="B103" i="6"/>
  <c r="B82" i="6"/>
  <c r="B96" i="6"/>
  <c r="B46" i="6"/>
  <c r="B55" i="6"/>
  <c r="B27" i="6"/>
  <c r="B68" i="6"/>
  <c r="B117" i="6"/>
  <c r="B120" i="6"/>
  <c r="B105" i="6"/>
  <c r="B84" i="6"/>
  <c r="B73" i="6"/>
  <c r="B91" i="6"/>
  <c r="B76" i="6"/>
  <c r="B43" i="6"/>
  <c r="B21" i="6"/>
  <c r="B56" i="6"/>
  <c r="B10" i="6"/>
  <c r="B155" i="6"/>
  <c r="B151" i="6"/>
  <c r="B90" i="6"/>
  <c r="B39" i="6"/>
  <c r="B7" i="6"/>
  <c r="B162" i="6"/>
  <c r="B128" i="6"/>
  <c r="B113" i="6"/>
  <c r="B146" i="6"/>
  <c r="B116" i="6"/>
  <c r="B97" i="6"/>
  <c r="B110" i="6"/>
  <c r="B72" i="6"/>
  <c r="B17" i="6"/>
  <c r="B48" i="6"/>
  <c r="B38" i="6"/>
  <c r="B143" i="6"/>
  <c r="B149" i="6"/>
  <c r="B112" i="6"/>
  <c r="B62" i="6"/>
  <c r="B35" i="6"/>
  <c r="B49" i="6"/>
  <c r="B24" i="6"/>
  <c r="B177" i="6"/>
  <c r="B131" i="6"/>
  <c r="B144" i="6"/>
  <c r="B137" i="6"/>
  <c r="B81" i="6"/>
  <c r="B107" i="6"/>
  <c r="B50" i="6"/>
  <c r="B59" i="6"/>
  <c r="B29" i="6"/>
  <c r="B167" i="6"/>
  <c r="B163" i="6"/>
  <c r="B114" i="6"/>
  <c r="B93" i="6"/>
  <c r="B106" i="6"/>
  <c r="B15" i="6"/>
  <c r="B44" i="6"/>
  <c r="B36" i="6"/>
  <c r="B178" i="6"/>
  <c r="B166" i="6"/>
  <c r="B136" i="6"/>
  <c r="B121" i="6"/>
  <c r="B124" i="6"/>
  <c r="B77" i="6"/>
  <c r="B99" i="6"/>
  <c r="B80" i="6"/>
  <c r="B42" i="6"/>
  <c r="B51" i="6"/>
  <c r="B25" i="6"/>
  <c r="B14" i="6"/>
  <c r="B4" i="6"/>
  <c r="B156" i="6"/>
  <c r="B159" i="6"/>
  <c r="B134" i="6"/>
  <c r="B85" i="6"/>
  <c r="B11" i="6"/>
  <c r="B65" i="6"/>
  <c r="B32" i="6"/>
  <c r="E4" i="6"/>
  <c r="F4" i="6" s="1"/>
  <c r="B153" i="6"/>
  <c r="B86" i="6"/>
  <c r="B66" i="6"/>
  <c r="B37" i="6"/>
  <c r="B26" i="6"/>
  <c r="C4" i="4"/>
  <c r="B4" i="4" s="1"/>
  <c r="E4" i="4"/>
  <c r="F4" i="4" s="1"/>
  <c r="B176" i="6"/>
  <c r="B169" i="6"/>
  <c r="B170" i="6"/>
  <c r="B132" i="6"/>
  <c r="B119" i="6"/>
  <c r="B122" i="6"/>
  <c r="B109" i="6"/>
  <c r="B75" i="6"/>
  <c r="B95" i="6"/>
  <c r="B78" i="6"/>
  <c r="B88" i="6"/>
  <c r="B47" i="6"/>
  <c r="B23" i="6"/>
  <c r="B60" i="6"/>
  <c r="B12" i="6"/>
  <c r="B168" i="6"/>
  <c r="B152" i="6"/>
  <c r="B145" i="6"/>
  <c r="B108" i="6"/>
  <c r="B58" i="6"/>
  <c r="B67" i="6"/>
  <c r="B33" i="6"/>
  <c r="B45" i="6"/>
  <c r="B22" i="6"/>
  <c r="B139" i="4"/>
  <c r="B86" i="4"/>
  <c r="D4" i="4"/>
  <c r="B164" i="6"/>
  <c r="B174" i="6"/>
  <c r="B115" i="6"/>
  <c r="B150" i="6"/>
  <c r="B129" i="6"/>
  <c r="B118" i="6"/>
  <c r="B101" i="6"/>
  <c r="B71" i="6"/>
  <c r="B74" i="6"/>
  <c r="B19" i="6"/>
  <c r="B52" i="6"/>
  <c r="B40" i="6"/>
  <c r="B8" i="6"/>
  <c r="B158" i="6"/>
  <c r="B161" i="6"/>
  <c r="B171" i="6"/>
  <c r="B138" i="6"/>
  <c r="B89" i="6"/>
  <c r="B102" i="6"/>
  <c r="B13" i="6"/>
  <c r="B69" i="6"/>
  <c r="B34" i="6"/>
  <c r="C259" i="2"/>
  <c r="C260" i="2"/>
  <c r="C258" i="2"/>
  <c r="B15" i="4" l="1"/>
  <c r="B13" i="4"/>
  <c r="B16" i="4"/>
  <c r="B14" i="4"/>
  <c r="B12" i="4"/>
  <c r="B11" i="4"/>
  <c r="B16" i="6"/>
  <c r="B9" i="4"/>
  <c r="B5" i="6"/>
  <c r="B10" i="4"/>
  <c r="B7" i="4"/>
  <c r="B6" i="6"/>
  <c r="B8" i="4"/>
  <c r="B6" i="4"/>
  <c r="G260" i="2"/>
  <c r="I260" i="2"/>
  <c r="E260" i="2"/>
  <c r="J260" i="2"/>
  <c r="H260" i="2"/>
  <c r="D260" i="2"/>
  <c r="F260" i="2"/>
  <c r="I258" i="2"/>
  <c r="E258" i="2"/>
  <c r="G258" i="2"/>
  <c r="H258" i="2"/>
  <c r="F258" i="2"/>
  <c r="J258" i="2"/>
  <c r="D258" i="2"/>
  <c r="P259" i="2"/>
  <c r="J259" i="2"/>
  <c r="F259" i="2"/>
  <c r="S258" i="2"/>
  <c r="O258" i="2"/>
  <c r="R259" i="2"/>
  <c r="N259" i="2"/>
  <c r="H259" i="2"/>
  <c r="D259" i="2"/>
  <c r="Q258" i="2"/>
  <c r="M258" i="2"/>
  <c r="S259" i="2"/>
  <c r="I259" i="2"/>
  <c r="R258" i="2"/>
  <c r="Q259" i="2"/>
  <c r="G259" i="2"/>
  <c r="P258" i="2"/>
  <c r="M259" i="2"/>
  <c r="O259" i="2"/>
  <c r="E259" i="2"/>
  <c r="N258" i="2"/>
  <c r="AR7" i="1"/>
  <c r="B5" i="4"/>
  <c r="C262" i="2"/>
  <c r="C261" i="2"/>
  <c r="C263" i="2"/>
  <c r="G261" i="2" l="1"/>
  <c r="I261" i="2"/>
  <c r="E261" i="2"/>
  <c r="J261" i="2"/>
  <c r="H261" i="2"/>
  <c r="D261" i="2"/>
  <c r="F261" i="2"/>
  <c r="I263" i="2"/>
  <c r="E263" i="2"/>
  <c r="G263" i="2"/>
  <c r="D263" i="2"/>
  <c r="J263" i="2"/>
  <c r="F263" i="2"/>
  <c r="H263" i="2"/>
  <c r="R262" i="2"/>
  <c r="N262" i="2"/>
  <c r="H262" i="2"/>
  <c r="D262" i="2"/>
  <c r="Q261" i="2"/>
  <c r="M261" i="2"/>
  <c r="P262" i="2"/>
  <c r="J262" i="2"/>
  <c r="F262" i="2"/>
  <c r="S261" i="2"/>
  <c r="O261" i="2"/>
  <c r="M262" i="2"/>
  <c r="S262" i="2"/>
  <c r="I262" i="2"/>
  <c r="R261" i="2"/>
  <c r="O262" i="2"/>
  <c r="E262" i="2"/>
  <c r="N261" i="2"/>
  <c r="G262" i="2"/>
  <c r="P261" i="2"/>
  <c r="Q262" i="2"/>
  <c r="AR8" i="1"/>
  <c r="C264" i="2"/>
  <c r="C266" i="2"/>
  <c r="C265" i="2"/>
  <c r="G266" i="2" l="1"/>
  <c r="I266" i="2"/>
  <c r="E266" i="2"/>
  <c r="F266" i="2"/>
  <c r="D266" i="2"/>
  <c r="H266" i="2"/>
  <c r="J266" i="2"/>
  <c r="I264" i="2"/>
  <c r="E264" i="2"/>
  <c r="G264" i="2"/>
  <c r="D264" i="2"/>
  <c r="J264" i="2"/>
  <c r="F264" i="2"/>
  <c r="H264" i="2"/>
  <c r="P265" i="2"/>
  <c r="J265" i="2"/>
  <c r="F265" i="2"/>
  <c r="S264" i="2"/>
  <c r="O264" i="2"/>
  <c r="R265" i="2"/>
  <c r="N265" i="2"/>
  <c r="H265" i="2"/>
  <c r="D265" i="2"/>
  <c r="Q264" i="2"/>
  <c r="M264" i="2"/>
  <c r="O265" i="2"/>
  <c r="E265" i="2"/>
  <c r="N264" i="2"/>
  <c r="M265" i="2"/>
  <c r="Q265" i="2"/>
  <c r="G265" i="2"/>
  <c r="P264" i="2"/>
  <c r="R264" i="2"/>
  <c r="I265" i="2"/>
  <c r="S265" i="2"/>
  <c r="AR9" i="1"/>
  <c r="AR10" i="1" s="1"/>
</calcChain>
</file>

<file path=xl/sharedStrings.xml><?xml version="1.0" encoding="utf-8"?>
<sst xmlns="http://schemas.openxmlformats.org/spreadsheetml/2006/main" count="556" uniqueCount="116">
  <si>
    <t>الفهرس</t>
  </si>
  <si>
    <t>يوم هـ</t>
  </si>
  <si>
    <t>شهر هـ</t>
  </si>
  <si>
    <t>اليوم</t>
  </si>
  <si>
    <t>رقم اليوم</t>
  </si>
  <si>
    <t>أسبوع م</t>
  </si>
  <si>
    <t>أسبوع هـ</t>
  </si>
  <si>
    <t>محرم</t>
  </si>
  <si>
    <t>صفر</t>
  </si>
  <si>
    <t>ربيع الاول</t>
  </si>
  <si>
    <t>ربيع الثاني</t>
  </si>
  <si>
    <t>جمادى الاولى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</si>
  <si>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</si>
  <si>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</si>
  <si>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</si>
  <si>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</si>
  <si>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</si>
  <si>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</si>
  <si>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</si>
  <si>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a</t>
  </si>
  <si>
    <t>b</t>
  </si>
  <si>
    <t>c</t>
  </si>
  <si>
    <t>d</t>
  </si>
  <si>
    <t>e</t>
  </si>
  <si>
    <t>f</t>
  </si>
  <si>
    <t>g</t>
  </si>
  <si>
    <t>h</t>
  </si>
  <si>
    <t>الفصل</t>
  </si>
  <si>
    <t>بداية الفصل</t>
  </si>
  <si>
    <t>رقم الفصل</t>
  </si>
  <si>
    <t>الشتاء</t>
  </si>
  <si>
    <t>الربيع</t>
  </si>
  <si>
    <t>الصيف</t>
  </si>
  <si>
    <t>الخريف</t>
  </si>
  <si>
    <t>جدول بيانات فصول السنة</t>
  </si>
  <si>
    <t>الأحد</t>
  </si>
  <si>
    <t>الإثنين</t>
  </si>
  <si>
    <t>الثلاثاء</t>
  </si>
  <si>
    <t>الأربعاء</t>
  </si>
  <si>
    <t>الخميس</t>
  </si>
  <si>
    <t>الجمعة</t>
  </si>
  <si>
    <t>السبت</t>
  </si>
  <si>
    <t>c_</t>
  </si>
  <si>
    <t>يوم م</t>
  </si>
  <si>
    <t>شهر م</t>
  </si>
  <si>
    <t>دمج</t>
  </si>
  <si>
    <t>ربيع_الاول</t>
  </si>
  <si>
    <t>ربيع_الثاني</t>
  </si>
  <si>
    <t>جمادى_الاولى</t>
  </si>
  <si>
    <t>جمادى_الثانية</t>
  </si>
  <si>
    <t>ذو_القعدة</t>
  </si>
  <si>
    <t>ذو_الحجة</t>
  </si>
  <si>
    <t>م</t>
  </si>
  <si>
    <t>ملاحظات</t>
  </si>
  <si>
    <t>الموافق</t>
  </si>
  <si>
    <t>رقم شهر م</t>
  </si>
  <si>
    <t>المهمة</t>
  </si>
  <si>
    <t>Tm</t>
  </si>
  <si>
    <t>Th</t>
  </si>
  <si>
    <t>DateM</t>
  </si>
  <si>
    <t>يوم</t>
  </si>
  <si>
    <t>شهر</t>
  </si>
  <si>
    <t>سنة</t>
  </si>
  <si>
    <t>اكتب التاريخ هجري أو ميلادي</t>
  </si>
  <si>
    <t>باقي</t>
  </si>
  <si>
    <t>Time1</t>
  </si>
  <si>
    <t>D_T</t>
  </si>
  <si>
    <t>التاريخ</t>
  </si>
  <si>
    <t>المهام والمواعيد</t>
  </si>
  <si>
    <t>المهام والمواعيد الفائتة</t>
  </si>
  <si>
    <t>لم ينفذ</t>
  </si>
  <si>
    <t>نفذ</t>
  </si>
  <si>
    <t>الحالة</t>
  </si>
  <si>
    <t xml:space="preserve"> تسجيل وتعديل المهام والمواعيد</t>
  </si>
  <si>
    <t>مصادر تقويم أم القرى</t>
  </si>
  <si>
    <t xml:space="preserve">م </t>
  </si>
  <si>
    <t>الفترة</t>
  </si>
  <si>
    <t>المصدر</t>
  </si>
  <si>
    <t>1419 - 1318</t>
  </si>
  <si>
    <t>تقويم أم القرى المقارن - صادر من وزارة المالية والاقتصاد الوطني
تنفيذ وطبع  مصلحة مطابع الحكومة - الرياض 1413هـ</t>
  </si>
  <si>
    <t>1450 -1420</t>
  </si>
  <si>
    <t>تقويم أم القرى - صادرة من مدينة الملك عبدالعزيز للعلوم والتقنية
معهد بحوث الحاسب والإلكترونيات بجدة</t>
  </si>
  <si>
    <t>1451 -1500</t>
  </si>
  <si>
    <t>تقويم أبو هادي الفلكي حسب مكة المكرمة</t>
  </si>
  <si>
    <t>اختلافات ضئيلة</t>
  </si>
  <si>
    <t>مصادر التقويم</t>
  </si>
  <si>
    <t xml:space="preserve">تقويم أم القرى </t>
  </si>
  <si>
    <t>halh</t>
  </si>
  <si>
    <t>المميزات</t>
  </si>
  <si>
    <t>صفحات التقويم</t>
  </si>
  <si>
    <t>صفحة التقويم</t>
  </si>
  <si>
    <t>المميزات
1-هجري / ميلادي
2- يمكن البحث بالسنوات الهجرية ما بين 1318 و 1500
3- يوضح بالألوان فصول السنة 
4-حسب تقويم أم القرى المعتمد من مدينة الملك عبدالعزيز للعلوم والتقنية
5-إمكانية إضافة المواعيد والمهام وتعديلها وحذفها
6-يوفر فرز للمواعيد والمهام القادمة والفائتة
7- يميز مواعيد والمهام المنفذة والفائتة
8- في التقويم يميز اليوم الموجود فيه موعد أو مهمة غير منفذة
9-يمكن تسجيل المواعيد والمهام بالتاريخ الهجري أو الميلادي</t>
  </si>
  <si>
    <t>تسجيل المهام والمواعيد</t>
  </si>
  <si>
    <t>تقويم الفصل الدراسي</t>
  </si>
  <si>
    <t>الأسبوع الأول</t>
  </si>
  <si>
    <t>الأسبوع الخامس</t>
  </si>
  <si>
    <t>الأسبوع التاسع</t>
  </si>
  <si>
    <t>الأسبوع الثالث عشر</t>
  </si>
  <si>
    <t>الأسبوع السابع عشر</t>
  </si>
  <si>
    <t>الأسبوع الثاني</t>
  </si>
  <si>
    <t>الأسبوع السادس</t>
  </si>
  <si>
    <t>الأسبوع العاشر</t>
  </si>
  <si>
    <t>الأسبوع الرابع عشر</t>
  </si>
  <si>
    <t>الأسبوع الثامن عشر</t>
  </si>
  <si>
    <t>الأسبوع الثالث</t>
  </si>
  <si>
    <t>الأسبوع السابع</t>
  </si>
  <si>
    <t>الأسبوع الحادي عشر</t>
  </si>
  <si>
    <t>الأسبوع الخامس عشر</t>
  </si>
  <si>
    <t>المهام والملاحظات</t>
  </si>
  <si>
    <t>الأسبوع الرابع</t>
  </si>
  <si>
    <t>الأسبوع الثامن</t>
  </si>
  <si>
    <t>الأسبوع الثاني عشر</t>
  </si>
  <si>
    <t>الأسبوع السادس عشر</t>
  </si>
  <si>
    <t>الحالي</t>
  </si>
  <si>
    <t>إهداء من أبي أحمد لأعضاء منتديات أوفيسنا 
https://www.officena.net/ib/</t>
  </si>
  <si>
    <t>المملكة العربية السعودية - الزلفي 
mamkt@hotmail.com
الاصدار الثاني
18 /4 /1441 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</si>
</sst>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1010000]yyyy/mm/dd;@"/>
    <numFmt numFmtId="165" formatCode="[$-1170000]B2yyyy\-mm\-dd;@"/>
    <numFmt numFmtId="166" formatCode="[$-1010409]d/m/yyyy\ h:mm\ AM/PM;@"/>
    <numFmt numFmtId="167" formatCode="[$-2010000]yyyy/mm/dd;@"/>
    <numFmt numFmtId="168" formatCode="[$-1170000]B2dd/mm/yyyy;@"/>
    <numFmt numFmtId="169" formatCode="[$-1970401]B2dd\-mm;@"/>
    <numFmt numFmtId="170" formatCode="dd/mmmm"/>
  </numFmts>
  <fonts count="37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2"/>
      <color theme="7" tint="-0.249977111117893"/>
      <name val="Arial"/>
      <family val="2"/>
      <scheme val="minor"/>
    </font>
    <font>
      <b/>
      <sz val="10"/>
      <color theme="7" tint="-0.249977111117893"/>
      <name val="Arial"/>
      <family val="2"/>
      <scheme val="minor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name val="Arial"/>
      <family val="2"/>
      <charset val="178"/>
      <scheme val="minor"/>
    </font>
    <font>
      <sz val="11"/>
      <color theme="0"/>
      <name val="Tahoma"/>
      <family val="2"/>
    </font>
    <font>
      <b/>
      <sz val="14"/>
      <color theme="0"/>
      <name val="Arial"/>
      <family val="2"/>
      <scheme val="minor"/>
    </font>
    <font>
      <sz val="11"/>
      <color theme="9" tint="-0.249977111117893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u/>
      <sz val="22"/>
      <color theme="9" tint="-0.499984740745262"/>
      <name val="Arial"/>
      <family val="2"/>
      <scheme val="minor"/>
    </font>
    <font>
      <sz val="18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4"/>
      <color rgb="FFC00000"/>
      <name val="Arial"/>
      <family val="2"/>
    </font>
    <font>
      <b/>
      <sz val="11"/>
      <color theme="9" tint="-0.249977111117893"/>
      <name val="Arial"/>
      <family val="2"/>
      <scheme val="minor"/>
    </font>
    <font>
      <sz val="16"/>
      <color theme="5" tint="0.3999755851924192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u/>
      <sz val="16"/>
      <color theme="10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  <font>
      <sz val="18"/>
      <color theme="9" tint="0.79998168889431442"/>
      <name val="Arial"/>
      <family val="2"/>
      <charset val="178"/>
      <scheme val="minor"/>
    </font>
    <font>
      <u/>
      <sz val="20"/>
      <color theme="10"/>
      <name val="Arial"/>
      <family val="2"/>
      <charset val="178"/>
      <scheme val="minor"/>
    </font>
    <font>
      <b/>
      <u/>
      <sz val="16"/>
      <color theme="10"/>
      <name val="Arial"/>
      <family val="2"/>
      <scheme val="minor"/>
    </font>
    <font>
      <b/>
      <sz val="16"/>
      <color theme="9" tint="-0.499984740745262"/>
      <name val="Arial"/>
      <family val="2"/>
      <scheme val="minor"/>
    </font>
    <font>
      <sz val="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sz val="18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theme="0" tint="-0.499984740745262"/>
      </right>
      <top/>
      <bottom style="medium">
        <color theme="0" tint="-0.499984740745262"/>
      </bottom>
      <diagonal/>
    </border>
    <border>
      <left/>
      <right style="dashDotDot">
        <color theme="0" tint="-0.499984740745262"/>
      </right>
      <top/>
      <bottom style="thin">
        <color theme="0" tint="-0.499984740745262"/>
      </bottom>
      <diagonal/>
    </border>
    <border>
      <left/>
      <right style="dashDotDot">
        <color theme="0" tint="-0.499984740745262"/>
      </right>
      <top style="thin">
        <color theme="0" tint="-0.499984740745262"/>
      </top>
      <bottom/>
      <diagonal/>
    </border>
    <border>
      <left/>
      <right style="dashDotDot">
        <color theme="0" tint="-0.499984740745262"/>
      </right>
      <top/>
      <bottom/>
      <diagonal/>
    </border>
    <border>
      <left style="dashDotDot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dashDotDot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dashDotDot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dashDotDot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dashDotDot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dashDotDot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dashDotDot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dashDotDot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dashed">
        <color theme="9" tint="-0.24994659260841701"/>
      </left>
      <right/>
      <top style="dashed">
        <color theme="9" tint="-0.24994659260841701"/>
      </top>
      <bottom/>
      <diagonal/>
    </border>
    <border>
      <left/>
      <right/>
      <top style="dashed">
        <color theme="9" tint="-0.24994659260841701"/>
      </top>
      <bottom/>
      <diagonal/>
    </border>
    <border>
      <left/>
      <right/>
      <top/>
      <bottom style="thin">
        <color theme="9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/>
      <bottom style="thin">
        <color rgb="FF70AD47"/>
      </bottom>
      <diagonal/>
    </border>
    <border>
      <left/>
      <right/>
      <top style="dashDotDot">
        <color theme="9" tint="-0.24994659260841701"/>
      </top>
      <bottom/>
      <diagonal/>
    </border>
    <border>
      <left/>
      <right/>
      <top/>
      <bottom style="dashDotDot">
        <color theme="9" tint="-0.24994659260841701"/>
      </bottom>
      <diagonal/>
    </border>
    <border>
      <left/>
      <right/>
      <top/>
      <bottom style="dashDotDot">
        <color auto="1"/>
      </bottom>
      <diagonal/>
    </border>
    <border>
      <left/>
      <right/>
      <top style="dashDotDot">
        <color auto="1"/>
      </top>
      <bottom/>
      <diagonal/>
    </border>
    <border>
      <left/>
      <right/>
      <top style="dashDotDot">
        <color theme="9" tint="-0.24994659260841701"/>
      </top>
      <bottom style="dashDotDot">
        <color auto="1"/>
      </bottom>
      <diagonal/>
    </border>
    <border>
      <left/>
      <right/>
      <top style="dashDotDot">
        <color auto="1"/>
      </top>
      <bottom style="dashDotDot">
        <color theme="9" tint="-0.2499465926084170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/>
      <right style="dashDotDot">
        <color theme="9" tint="-0.24994659260841701"/>
      </right>
      <top style="dashed">
        <color theme="9" tint="-0.24994659260841701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7" xfId="0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4" fontId="0" fillId="5" borderId="7" xfId="0" applyNumberForma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4" fontId="0" fillId="4" borderId="7" xfId="0" applyNumberFormat="1" applyFill="1" applyBorder="1" applyAlignment="1">
      <alignment horizontal="center"/>
    </xf>
    <xf numFmtId="14" fontId="0" fillId="6" borderId="7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1" fontId="0" fillId="0" borderId="0" xfId="0" applyNumberFormat="1"/>
    <xf numFmtId="0" fontId="3" fillId="7" borderId="0" xfId="0" applyFont="1" applyFill="1"/>
    <xf numFmtId="0" fontId="3" fillId="0" borderId="0" xfId="0" applyFont="1" applyAlignment="1">
      <alignment horizontal="center"/>
    </xf>
    <xf numFmtId="0" fontId="4" fillId="0" borderId="10" xfId="0" applyFont="1" applyFill="1" applyBorder="1" applyAlignment="1">
      <alignment horizontal="right" indent="1"/>
    </xf>
    <xf numFmtId="0" fontId="7" fillId="0" borderId="11" xfId="0" applyFont="1" applyFill="1" applyBorder="1" applyAlignment="1">
      <alignment horizontal="left" indent="1"/>
    </xf>
    <xf numFmtId="0" fontId="4" fillId="0" borderId="11" xfId="0" applyFont="1" applyFill="1" applyBorder="1" applyAlignment="1">
      <alignment horizontal="right" indent="1"/>
    </xf>
    <xf numFmtId="0" fontId="4" fillId="0" borderId="14" xfId="0" applyFont="1" applyFill="1" applyBorder="1" applyAlignment="1">
      <alignment horizontal="right" indent="1"/>
    </xf>
    <xf numFmtId="0" fontId="7" fillId="0" borderId="15" xfId="0" applyFont="1" applyFill="1" applyBorder="1" applyAlignment="1">
      <alignment horizontal="left" indent="1"/>
    </xf>
    <xf numFmtId="0" fontId="4" fillId="0" borderId="15" xfId="0" applyFont="1" applyFill="1" applyBorder="1" applyAlignment="1">
      <alignment horizontal="right" indent="1"/>
    </xf>
    <xf numFmtId="0" fontId="4" fillId="0" borderId="18" xfId="0" applyFont="1" applyFill="1" applyBorder="1" applyAlignment="1">
      <alignment horizontal="right" indent="1"/>
    </xf>
    <xf numFmtId="0" fontId="7" fillId="0" borderId="19" xfId="0" applyFont="1" applyFill="1" applyBorder="1" applyAlignment="1">
      <alignment horizontal="left" indent="1"/>
    </xf>
    <xf numFmtId="0" fontId="4" fillId="0" borderId="19" xfId="0" applyFont="1" applyFill="1" applyBorder="1" applyAlignment="1">
      <alignment horizontal="right" indent="1"/>
    </xf>
    <xf numFmtId="0" fontId="2" fillId="8" borderId="17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right" indent="1"/>
    </xf>
    <xf numFmtId="0" fontId="4" fillId="8" borderId="11" xfId="0" applyFont="1" applyFill="1" applyBorder="1" applyAlignment="1">
      <alignment horizontal="right" indent="1"/>
    </xf>
    <xf numFmtId="0" fontId="4" fillId="8" borderId="15" xfId="0" applyFont="1" applyFill="1" applyBorder="1" applyAlignment="1">
      <alignment horizontal="right" indent="1"/>
    </xf>
    <xf numFmtId="0" fontId="7" fillId="8" borderId="19" xfId="0" applyFont="1" applyFill="1" applyBorder="1" applyAlignment="1">
      <alignment horizontal="left" indent="1"/>
    </xf>
    <xf numFmtId="0" fontId="7" fillId="8" borderId="11" xfId="0" applyFont="1" applyFill="1" applyBorder="1" applyAlignment="1">
      <alignment horizontal="left" indent="1"/>
    </xf>
    <xf numFmtId="0" fontId="7" fillId="8" borderId="15" xfId="0" applyFont="1" applyFill="1" applyBorder="1" applyAlignment="1">
      <alignment horizontal="left" indent="1"/>
    </xf>
    <xf numFmtId="0" fontId="4" fillId="8" borderId="16" xfId="0" applyFont="1" applyFill="1" applyBorder="1" applyAlignment="1">
      <alignment horizontal="right" indent="1"/>
    </xf>
    <xf numFmtId="0" fontId="4" fillId="8" borderId="8" xfId="0" applyFont="1" applyFill="1" applyBorder="1" applyAlignment="1">
      <alignment horizontal="right" indent="1"/>
    </xf>
    <xf numFmtId="0" fontId="4" fillId="8" borderId="12" xfId="0" applyFont="1" applyFill="1" applyBorder="1" applyAlignment="1">
      <alignment horizontal="right" indent="1"/>
    </xf>
    <xf numFmtId="0" fontId="0" fillId="0" borderId="0" xfId="0" applyFill="1"/>
    <xf numFmtId="0" fontId="12" fillId="0" borderId="0" xfId="0" applyFont="1"/>
    <xf numFmtId="0" fontId="13" fillId="7" borderId="0" xfId="0" applyFont="1" applyFill="1"/>
    <xf numFmtId="14" fontId="0" fillId="0" borderId="0" xfId="0" applyNumberFormat="1"/>
    <xf numFmtId="0" fontId="14" fillId="7" borderId="0" xfId="0" applyFont="1" applyFill="1" applyAlignment="1">
      <alignment readingOrder="2"/>
    </xf>
    <xf numFmtId="14" fontId="12" fillId="0" borderId="0" xfId="0" applyNumberFormat="1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9" fillId="9" borderId="0" xfId="0" applyFont="1" applyFill="1"/>
    <xf numFmtId="0" fontId="19" fillId="9" borderId="0" xfId="0" applyFont="1" applyFill="1" applyAlignment="1">
      <alignment horizontal="center"/>
    </xf>
    <xf numFmtId="0" fontId="19" fillId="9" borderId="0" xfId="0" applyFont="1" applyFill="1" applyAlignment="1">
      <alignment horizontal="center" vertical="center"/>
    </xf>
    <xf numFmtId="14" fontId="19" fillId="9" borderId="0" xfId="0" applyNumberFormat="1" applyFont="1" applyFill="1"/>
    <xf numFmtId="0" fontId="12" fillId="0" borderId="0" xfId="0" applyNumberFormat="1" applyFont="1"/>
    <xf numFmtId="1" fontId="12" fillId="0" borderId="0" xfId="0" applyNumberFormat="1" applyFont="1"/>
    <xf numFmtId="166" fontId="12" fillId="0" borderId="0" xfId="0" applyNumberFormat="1" applyFont="1"/>
    <xf numFmtId="14" fontId="12" fillId="0" borderId="0" xfId="0" applyNumberFormat="1" applyFont="1"/>
    <xf numFmtId="0" fontId="0" fillId="0" borderId="0" xfId="0" applyFont="1"/>
    <xf numFmtId="0" fontId="15" fillId="9" borderId="26" xfId="0" applyFont="1" applyFill="1" applyBorder="1"/>
    <xf numFmtId="0" fontId="15" fillId="9" borderId="26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/>
    </xf>
    <xf numFmtId="0" fontId="2" fillId="0" borderId="0" xfId="0" applyFont="1"/>
    <xf numFmtId="14" fontId="2" fillId="0" borderId="0" xfId="0" applyNumberFormat="1" applyFont="1"/>
    <xf numFmtId="167" fontId="2" fillId="0" borderId="0" xfId="0" applyNumberFormat="1" applyFont="1"/>
    <xf numFmtId="0" fontId="15" fillId="10" borderId="26" xfId="0" applyFont="1" applyFill="1" applyBorder="1" applyAlignment="1">
      <alignment horizontal="center" vertical="center"/>
    </xf>
    <xf numFmtId="167" fontId="12" fillId="0" borderId="0" xfId="0" applyNumberFormat="1" applyFont="1" applyAlignment="1">
      <alignment horizontal="right"/>
    </xf>
    <xf numFmtId="0" fontId="17" fillId="0" borderId="0" xfId="0" applyFont="1"/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10" borderId="28" xfId="0" applyFont="1" applyFill="1" applyBorder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17" fillId="0" borderId="0" xfId="0" applyNumberFormat="1" applyFont="1" applyAlignment="1">
      <alignment horizontal="center" vertical="center"/>
    </xf>
    <xf numFmtId="0" fontId="16" fillId="9" borderId="24" xfId="0" applyFont="1" applyFill="1" applyBorder="1"/>
    <xf numFmtId="14" fontId="12" fillId="0" borderId="0" xfId="0" quotePrefix="1" applyNumberFormat="1" applyFont="1" applyProtection="1">
      <protection locked="0"/>
    </xf>
    <xf numFmtId="0" fontId="25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7" borderId="0" xfId="0" applyFont="1" applyFill="1" applyBorder="1"/>
    <xf numFmtId="0" fontId="0" fillId="7" borderId="0" xfId="0" applyFont="1" applyFill="1" applyBorder="1" applyAlignment="1">
      <alignment horizontal="right" indent="1"/>
    </xf>
    <xf numFmtId="0" fontId="0" fillId="7" borderId="0" xfId="0" applyNumberFormat="1" applyFont="1" applyFill="1" applyBorder="1"/>
    <xf numFmtId="0" fontId="0" fillId="7" borderId="0" xfId="0" applyFont="1" applyFill="1" applyBorder="1" applyAlignment="1">
      <alignment horizontal="center"/>
    </xf>
    <xf numFmtId="0" fontId="28" fillId="9" borderId="0" xfId="0" applyFont="1" applyFill="1" applyAlignment="1">
      <alignment horizontal="center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wrapText="1"/>
    </xf>
    <xf numFmtId="0" fontId="25" fillId="0" borderId="7" xfId="0" applyFont="1" applyBorder="1"/>
    <xf numFmtId="0" fontId="25" fillId="0" borderId="7" xfId="0" applyFont="1" applyBorder="1" applyAlignment="1">
      <alignment horizontal="center"/>
    </xf>
    <xf numFmtId="0" fontId="29" fillId="9" borderId="0" xfId="0" applyFont="1" applyFill="1" applyAlignment="1">
      <alignment horizontal="center" vertical="center"/>
    </xf>
    <xf numFmtId="0" fontId="31" fillId="5" borderId="0" xfId="1" applyFont="1" applyFill="1"/>
    <xf numFmtId="0" fontId="0" fillId="5" borderId="0" xfId="0" applyFill="1"/>
    <xf numFmtId="0" fontId="33" fillId="0" borderId="0" xfId="0" applyFont="1" applyAlignment="1">
      <alignment horizontal="center" vertical="center"/>
    </xf>
    <xf numFmtId="168" fontId="0" fillId="0" borderId="0" xfId="0" applyNumberFormat="1"/>
    <xf numFmtId="169" fontId="33" fillId="5" borderId="29" xfId="0" applyNumberFormat="1" applyFont="1" applyFill="1" applyBorder="1" applyAlignment="1">
      <alignment horizontal="center" vertical="center"/>
    </xf>
    <xf numFmtId="169" fontId="33" fillId="0" borderId="0" xfId="0" applyNumberFormat="1" applyFont="1" applyAlignment="1">
      <alignment horizontal="center" vertical="center"/>
    </xf>
    <xf numFmtId="170" fontId="33" fillId="0" borderId="0" xfId="0" applyNumberFormat="1" applyFont="1" applyAlignment="1">
      <alignment horizontal="center" vertical="center"/>
    </xf>
    <xf numFmtId="170" fontId="33" fillId="5" borderId="30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5" borderId="31" xfId="0" applyFill="1" applyBorder="1" applyAlignment="1"/>
    <xf numFmtId="0" fontId="35" fillId="7" borderId="0" xfId="0" applyFont="1" applyFill="1" applyBorder="1" applyAlignment="1">
      <alignment horizontal="center"/>
    </xf>
    <xf numFmtId="0" fontId="35" fillId="0" borderId="0" xfId="0" applyFont="1"/>
    <xf numFmtId="0" fontId="20" fillId="11" borderId="3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/>
    </xf>
    <xf numFmtId="0" fontId="9" fillId="12" borderId="20" xfId="0" applyFont="1" applyFill="1" applyBorder="1" applyAlignment="1">
      <alignment horizontal="left" vertical="center" wrapText="1"/>
    </xf>
    <xf numFmtId="0" fontId="2" fillId="12" borderId="23" xfId="0" applyFont="1" applyFill="1" applyBorder="1" applyAlignment="1">
      <alignment horizontal="left" vertical="center" readingOrder="2"/>
    </xf>
    <xf numFmtId="0" fontId="8" fillId="12" borderId="0" xfId="0" applyFont="1" applyFill="1" applyBorder="1" applyAlignment="1">
      <alignment horizontal="right" vertical="center" readingOrder="2"/>
    </xf>
    <xf numFmtId="0" fontId="2" fillId="12" borderId="21" xfId="0" applyFont="1" applyFill="1" applyBorder="1" applyAlignment="1">
      <alignment horizontal="right" vertical="center" readingOrder="2"/>
    </xf>
    <xf numFmtId="0" fontId="6" fillId="12" borderId="21" xfId="0" applyFont="1" applyFill="1" applyBorder="1" applyAlignment="1">
      <alignment horizontal="left" readingOrder="2"/>
    </xf>
    <xf numFmtId="0" fontId="11" fillId="12" borderId="21" xfId="0" applyFont="1" applyFill="1" applyBorder="1" applyAlignment="1">
      <alignment horizontal="right"/>
    </xf>
    <xf numFmtId="0" fontId="11" fillId="12" borderId="22" xfId="0" applyFont="1" applyFill="1" applyBorder="1" applyAlignment="1">
      <alignment horizontal="right"/>
    </xf>
    <xf numFmtId="0" fontId="23" fillId="12" borderId="20" xfId="0" applyFont="1" applyFill="1" applyBorder="1" applyAlignment="1">
      <alignment horizontal="left" vertical="center"/>
    </xf>
    <xf numFmtId="0" fontId="36" fillId="12" borderId="22" xfId="0" applyFont="1" applyFill="1" applyBorder="1" applyAlignment="1">
      <alignment horizontal="right"/>
    </xf>
    <xf numFmtId="0" fontId="4" fillId="12" borderId="23" xfId="0" applyFont="1" applyFill="1" applyBorder="1" applyAlignment="1">
      <alignment horizontal="left" vertical="center" readingOrder="2"/>
    </xf>
    <xf numFmtId="0" fontId="11" fillId="12" borderId="21" xfId="0" applyNumberFormat="1" applyFont="1" applyFill="1" applyBorder="1" applyAlignment="1">
      <alignment horizontal="right"/>
    </xf>
    <xf numFmtId="0" fontId="9" fillId="12" borderId="23" xfId="0" applyFont="1" applyFill="1" applyBorder="1" applyAlignment="1">
      <alignment horizontal="left" vertical="center" readingOrder="2"/>
    </xf>
    <xf numFmtId="0" fontId="10" fillId="12" borderId="23" xfId="0" applyFont="1" applyFill="1" applyBorder="1" applyAlignment="1">
      <alignment horizontal="left" vertical="center" readingOrder="2"/>
    </xf>
    <xf numFmtId="0" fontId="5" fillId="0" borderId="0" xfId="0" applyFont="1" applyAlignment="1"/>
    <xf numFmtId="0" fontId="27" fillId="0" borderId="0" xfId="1" applyFont="1" applyAlignment="1">
      <alignment horizontal="left"/>
    </xf>
    <xf numFmtId="0" fontId="10" fillId="7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4" fillId="0" borderId="2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5" fillId="9" borderId="25" xfId="0" applyFont="1" applyFill="1" applyBorder="1" applyAlignment="1">
      <alignment horizontal="center"/>
    </xf>
    <xf numFmtId="0" fontId="15" fillId="9" borderId="36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5" fillId="4" borderId="0" xfId="0" applyFont="1" applyFill="1" applyAlignment="1">
      <alignment horizontal="right" vertical="top" wrapText="1"/>
    </xf>
    <xf numFmtId="0" fontId="26" fillId="3" borderId="0" xfId="0" applyFont="1" applyFill="1" applyAlignment="1">
      <alignment horizontal="center"/>
    </xf>
    <xf numFmtId="0" fontId="32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34" fillId="0" borderId="0" xfId="0" applyFont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2">
    <cellStyle name="ارتباط تشعبي" xfId="1" builtinId="8"/>
    <cellStyle name="عادي" xfId="0" builtinId="0"/>
  </cellStyles>
  <dxfs count="208">
    <dxf>
      <font>
        <b/>
        <strike val="0"/>
        <outline val="0"/>
        <shadow val="0"/>
        <u val="none"/>
        <vertAlign val="baseline"/>
        <sz val="14"/>
        <color rgb="FFC00000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rgb="FFC00000"/>
        <name val="Arial"/>
        <scheme val="minor"/>
      </font>
      <numFmt numFmtId="19" formatCode="dd/mm/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rgb="FFC00000"/>
        <name val="Arial"/>
        <scheme val="minor"/>
      </font>
      <numFmt numFmtId="167" formatCode="[$-2010000]yyyy/mm/dd;@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rgb="FFC00000"/>
        <name val="Arial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C00000"/>
        <name val="Arial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C00000"/>
        <name val="Arial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rgb="FF70AD47"/>
        </top>
      </border>
    </dxf>
    <dxf>
      <font>
        <b/>
        <strike val="0"/>
        <outline val="0"/>
        <shadow val="0"/>
        <u val="none"/>
        <vertAlign val="baseline"/>
        <sz val="14"/>
        <color rgb="FFC00000"/>
        <name val="Arial"/>
        <scheme val="none"/>
      </font>
    </dxf>
    <dxf>
      <border outline="0">
        <bottom style="thin">
          <color rgb="FF70AD47"/>
        </bottom>
      </border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  <fill>
        <patternFill patternType="solid">
          <fgColor indexed="64"/>
          <bgColor theme="5" tint="-0.499984740745262"/>
        </patternFill>
      </fill>
    </dxf>
    <dxf>
      <font>
        <strike/>
        <color theme="0" tint="-0.499984740745262"/>
      </font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  <numFmt numFmtId="19" formatCode="dd/mm/yy"/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  <numFmt numFmtId="167" formatCode="[$-2010000]yyyy/mm/dd;@"/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</dxf>
    <dxf>
      <border outline="0">
        <top style="thin">
          <color theme="9"/>
        </top>
      </border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</dxf>
    <dxf>
      <border outline="0">
        <bottom style="thin">
          <color theme="9"/>
        </bottom>
      </border>
    </dxf>
    <dxf>
      <font>
        <b/>
        <strike val="0"/>
        <outline val="0"/>
        <shadow val="0"/>
        <u val="none"/>
        <vertAlign val="baseline"/>
        <sz val="14"/>
        <name val="Arial"/>
        <scheme val="minor"/>
      </font>
    </dxf>
    <dxf>
      <font>
        <strike/>
        <color theme="0" tint="-0.499984740745262"/>
      </font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numFmt numFmtId="166" formatCode="[$-1010409]d/m/yyyy\ h:mm\ AM/PM;@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numFmt numFmtId="167" formatCode="[$-2010000]yyyy/mm/dd;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numFmt numFmtId="171" formatCode="yyyy/mm/dd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</dxf>
    <dxf>
      <fill>
        <patternFill>
          <bgColor rgb="FFFFCCCC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65" formatCode="[$-1170000]B2yyyy\-mm\-dd;@"/>
    </dxf>
    <dxf>
      <numFmt numFmtId="165" formatCode="[$-1170000]B2yyyy\-mm\-dd;@"/>
    </dxf>
    <dxf>
      <numFmt numFmtId="164" formatCode="[$-1010000]yyyy/mm/dd;@"/>
    </dxf>
    <dxf>
      <numFmt numFmtId="164" formatCode="[$-1010000]yyyy/mm/dd;@"/>
    </dxf>
    <dxf>
      <numFmt numFmtId="164" formatCode="[$-1010000]yyyy/mm/dd;@"/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rgb="FFFFFFCC"/>
      </font>
      <fill>
        <patternFill>
          <bgColor rgb="FFFFFFCC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CCCC"/>
      <color rgb="FF949494"/>
      <color rgb="FFB63838"/>
      <color rgb="FFFFFFCC"/>
      <color rgb="FFFFCDCD"/>
      <color rgb="FFFF9999"/>
      <color rgb="FFFFF9E7"/>
      <color rgb="FFF3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g"/><Relationship Id="rId1" Type="http://schemas.openxmlformats.org/officeDocument/2006/relationships/image" Target="../media/image2.png"/><Relationship Id="rId5" Type="http://schemas.openxmlformats.org/officeDocument/2006/relationships/hyperlink" Target="#&#1575;&#1604;&#1601;&#1607;&#1585;&#1587;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38101</xdr:rowOff>
    </xdr:from>
    <xdr:to>
      <xdr:col>4</xdr:col>
      <xdr:colOff>104775</xdr:colOff>
      <xdr:row>4</xdr:row>
      <xdr:rowOff>95251</xdr:rowOff>
    </xdr:to>
    <xdr:sp macro="" textlink="">
      <xdr:nvSpPr>
        <xdr:cNvPr id="5" name="سهم إلى اليسار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038725" y="733426"/>
          <a:ext cx="1162050" cy="781050"/>
        </a:xfrm>
        <a:prstGeom prst="leftArrow">
          <a:avLst>
            <a:gd name="adj1" fmla="val 67500"/>
            <a:gd name="adj2" fmla="val 51250"/>
          </a:avLst>
        </a:prstGeom>
        <a:solidFill>
          <a:schemeClr val="accent3">
            <a:alpha val="58000"/>
          </a:schemeClr>
        </a:solidFill>
        <a:ln>
          <a:solidFill>
            <a:schemeClr val="lt1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فضلا اكتب </a:t>
          </a:r>
        </a:p>
        <a:p>
          <a:pPr algn="ctr" rtl="1"/>
          <a:r>
            <a:rPr lang="ar-SA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السنة الهجرية</a:t>
          </a:r>
        </a:p>
      </xdr:txBody>
    </xdr:sp>
    <xdr:clientData/>
  </xdr:twoCellAnchor>
  <xdr:twoCellAnchor editAs="oneCell">
    <xdr:from>
      <xdr:col>5</xdr:col>
      <xdr:colOff>419100</xdr:colOff>
      <xdr:row>0</xdr:row>
      <xdr:rowOff>152400</xdr:rowOff>
    </xdr:from>
    <xdr:to>
      <xdr:col>11</xdr:col>
      <xdr:colOff>66199</xdr:colOff>
      <xdr:row>1</xdr:row>
      <xdr:rowOff>492060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" y="152400"/>
          <a:ext cx="3809524" cy="5206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4087813</xdr:colOff>
      <xdr:row>1</xdr:row>
      <xdr:rowOff>109767</xdr:rowOff>
    </xdr:from>
    <xdr:to>
      <xdr:col>16383</xdr:col>
      <xdr:colOff>74142</xdr:colOff>
      <xdr:row>9</xdr:row>
      <xdr:rowOff>48276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00" y="460340"/>
          <a:ext cx="2157735" cy="2154394"/>
        </a:xfrm>
        <a:prstGeom prst="rect">
          <a:avLst/>
        </a:prstGeom>
      </xdr:spPr>
    </xdr:pic>
    <xdr:clientData/>
  </xdr:twoCellAnchor>
  <xdr:twoCellAnchor>
    <xdr:from>
      <xdr:col>0</xdr:col>
      <xdr:colOff>280308</xdr:colOff>
      <xdr:row>35</xdr:row>
      <xdr:rowOff>145143</xdr:rowOff>
    </xdr:from>
    <xdr:to>
      <xdr:col>5</xdr:col>
      <xdr:colOff>353787</xdr:colOff>
      <xdr:row>54</xdr:row>
      <xdr:rowOff>99786</xdr:rowOff>
    </xdr:to>
    <xdr:grpSp>
      <xdr:nvGrpSpPr>
        <xdr:cNvPr id="10" name="مجموعة_الصفحات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/>
      </xdr:nvGrpSpPr>
      <xdr:grpSpPr>
        <a:xfrm>
          <a:off x="826823" y="11634674"/>
          <a:ext cx="7505057" cy="3347925"/>
          <a:chOff x="10846226357" y="8853714"/>
          <a:chExt cx="7330622" cy="3401786"/>
        </a:xfrm>
      </xdr:grpSpPr>
      <xdr:pic>
        <xdr:nvPicPr>
          <xdr:cNvPr id="3" name="صورة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846556864" y="10214427"/>
            <a:ext cx="7000115" cy="771071"/>
          </a:xfrm>
          <a:prstGeom prst="rect">
            <a:avLst/>
          </a:prstGeom>
        </xdr:spPr>
      </xdr:pic>
      <xdr:sp macro="" textlink="">
        <xdr:nvSpPr>
          <xdr:cNvPr id="4" name="فقاعة الكلام: مستطيلة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 flipH="1">
            <a:off x="10851397071" y="8853714"/>
            <a:ext cx="1932214" cy="988786"/>
          </a:xfrm>
          <a:prstGeom prst="wedgeRectCallout">
            <a:avLst>
              <a:gd name="adj1" fmla="val -24119"/>
              <a:gd name="adj2" fmla="val 119381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/>
              <a:t>صفحة التقويم </a:t>
            </a:r>
            <a:br>
              <a:rPr lang="ar-SA" sz="1600"/>
            </a:br>
            <a:r>
              <a:rPr lang="ar-SA" sz="1600"/>
              <a:t>يمكن معاينة وطباعة</a:t>
            </a:r>
            <a:r>
              <a:rPr lang="ar-SA" sz="1600" baseline="0"/>
              <a:t> التقويم</a:t>
            </a:r>
            <a:br>
              <a:rPr lang="ar-SA" sz="1600" baseline="0"/>
            </a:br>
            <a:r>
              <a:rPr lang="ar-SA" sz="1600" baseline="0"/>
              <a:t>ويمكن تعديل السنة الهجرية</a:t>
            </a:r>
            <a:endParaRPr lang="ar-SA" sz="1600"/>
          </a:p>
        </xdr:txBody>
      </xdr:sp>
      <xdr:sp macro="" textlink="">
        <xdr:nvSpPr>
          <xdr:cNvPr id="6" name="فقاعة الكلام: مستطيلة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 flipH="1">
            <a:off x="10850335714" y="11348357"/>
            <a:ext cx="2286000" cy="635000"/>
          </a:xfrm>
          <a:prstGeom prst="wedgeRectCallout">
            <a:avLst>
              <a:gd name="adj1" fmla="val -11806"/>
              <a:gd name="adj2" fmla="val -138968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/>
              <a:t>صفحة تسجيل المهام والمواعيد </a:t>
            </a:r>
            <a:br>
              <a:rPr lang="ar-SA" sz="1600"/>
            </a:br>
            <a:r>
              <a:rPr lang="ar-SA" sz="1600"/>
              <a:t>يمكن تسجيل المواعيد والمهام</a:t>
            </a:r>
            <a:br>
              <a:rPr lang="ar-SA" sz="1600" baseline="0"/>
            </a:br>
            <a:endParaRPr lang="ar-SA" sz="1600"/>
          </a:p>
        </xdr:txBody>
      </xdr:sp>
      <xdr:sp macro="" textlink="">
        <xdr:nvSpPr>
          <xdr:cNvPr id="7" name="فقاعة الكلام: مستطيلة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 flipH="1">
            <a:off x="10848131357" y="9198429"/>
            <a:ext cx="2295070" cy="598714"/>
          </a:xfrm>
          <a:prstGeom prst="wedgeRectCallout">
            <a:avLst>
              <a:gd name="adj1" fmla="val -27676"/>
              <a:gd name="adj2" fmla="val 164836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/>
              <a:t>صفحة معاينة المهام والمواعيد</a:t>
            </a:r>
          </a:p>
          <a:p>
            <a:pPr algn="r" rtl="1"/>
            <a:r>
              <a:rPr lang="ar-SA" sz="1600"/>
              <a:t>يمكن متابعة مواعيدك القادمة</a:t>
            </a:r>
          </a:p>
        </xdr:txBody>
      </xdr:sp>
      <xdr:sp macro="" textlink="">
        <xdr:nvSpPr>
          <xdr:cNvPr id="8" name="فقاعة الكلام: مستطيلة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/>
        </xdr:nvSpPr>
        <xdr:spPr>
          <a:xfrm flipH="1">
            <a:off x="10846915782" y="11484428"/>
            <a:ext cx="2821215" cy="771072"/>
          </a:xfrm>
          <a:prstGeom prst="wedgeRectCallout">
            <a:avLst>
              <a:gd name="adj1" fmla="val -9889"/>
              <a:gd name="adj2" fmla="val -147486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/>
              <a:t>صفحة معاينة المهام والمواعيد الفائتة</a:t>
            </a:r>
          </a:p>
          <a:p>
            <a:pPr algn="r" rtl="1"/>
            <a:r>
              <a:rPr lang="ar-SA" sz="1600"/>
              <a:t>يمكن متابعة مواعيدك الفائتة</a:t>
            </a:r>
          </a:p>
        </xdr:txBody>
      </xdr:sp>
      <xdr:sp macro="" textlink="">
        <xdr:nvSpPr>
          <xdr:cNvPr id="9" name="فقاعة الكلام: مستطيلة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/>
        </xdr:nvSpPr>
        <xdr:spPr>
          <a:xfrm flipH="1">
            <a:off x="10846226357" y="9651998"/>
            <a:ext cx="1152070" cy="371929"/>
          </a:xfrm>
          <a:prstGeom prst="wedgeRectCallout">
            <a:avLst>
              <a:gd name="adj1" fmla="val -27676"/>
              <a:gd name="adj2" fmla="val 164836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/>
              <a:t>تعليمات هامة</a:t>
            </a:r>
          </a:p>
        </xdr:txBody>
      </xdr:sp>
    </xdr:grpSp>
    <xdr:clientData/>
  </xdr:twoCellAnchor>
  <xdr:twoCellAnchor>
    <xdr:from>
      <xdr:col>0</xdr:col>
      <xdr:colOff>511466</xdr:colOff>
      <xdr:row>94</xdr:row>
      <xdr:rowOff>141969</xdr:rowOff>
    </xdr:from>
    <xdr:to>
      <xdr:col>16382</xdr:col>
      <xdr:colOff>447675</xdr:colOff>
      <xdr:row>118</xdr:row>
      <xdr:rowOff>95249</xdr:rowOff>
    </xdr:to>
    <xdr:grpSp>
      <xdr:nvGrpSpPr>
        <xdr:cNvPr id="30" name="مجموعة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GrpSpPr/>
      </xdr:nvGrpSpPr>
      <xdr:grpSpPr>
        <a:xfrm>
          <a:off x="379148" y="22314052"/>
          <a:ext cx="7721574" cy="4239530"/>
          <a:chOff x="10841862998" y="19249571"/>
          <a:chExt cx="11892645" cy="4307138"/>
        </a:xfrm>
      </xdr:grpSpPr>
      <xdr:pic>
        <xdr:nvPicPr>
          <xdr:cNvPr id="27" name="صورة 2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0845106943" y="20592144"/>
            <a:ext cx="8648700" cy="2736850"/>
          </a:xfrm>
          <a:prstGeom prst="rect">
            <a:avLst/>
          </a:prstGeom>
        </xdr:spPr>
      </xdr:pic>
      <xdr:sp macro="" textlink="">
        <xdr:nvSpPr>
          <xdr:cNvPr id="21" name="فقاعة الكلام: مستطيلة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/>
        </xdr:nvSpPr>
        <xdr:spPr>
          <a:xfrm flipH="1">
            <a:off x="10843031627" y="19630570"/>
            <a:ext cx="3512231" cy="1018720"/>
          </a:xfrm>
          <a:prstGeom prst="wedgeRectCallout">
            <a:avLst>
              <a:gd name="adj1" fmla="val -76069"/>
              <a:gd name="adj2" fmla="val 92271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رسالة توضح خطأ في إدخال التاريخ لأنه خارج نطاق السنة المحدد في التقويم </a:t>
            </a:r>
            <a:endParaRPr lang="ar-SA" sz="1600"/>
          </a:p>
        </xdr:txBody>
      </xdr:sp>
      <xdr:sp macro="" textlink="">
        <xdr:nvSpPr>
          <xdr:cNvPr id="22" name="فقاعة الكلام: مستطيلة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/>
        </xdr:nvSpPr>
        <xdr:spPr>
          <a:xfrm flipH="1">
            <a:off x="10850043400" y="19249571"/>
            <a:ext cx="2796026" cy="1018720"/>
          </a:xfrm>
          <a:prstGeom prst="wedgeRectCallout">
            <a:avLst>
              <a:gd name="adj1" fmla="val -30342"/>
              <a:gd name="adj2" fmla="val 175085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هنا يمكن تسجيل تاريخ الموعد يوم وتاريخ وسنة بالهجري أو الميلادي</a:t>
            </a:r>
            <a:endParaRPr lang="ar-SA" sz="1600"/>
          </a:p>
        </xdr:txBody>
      </xdr:sp>
      <xdr:sp macro="" textlink="">
        <xdr:nvSpPr>
          <xdr:cNvPr id="23" name="فقاعة الكلام: مستطيلة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SpPr/>
        </xdr:nvSpPr>
        <xdr:spPr>
          <a:xfrm flipH="1">
            <a:off x="10841877426" y="22732999"/>
            <a:ext cx="3042645" cy="823710"/>
          </a:xfrm>
          <a:prstGeom prst="wedgeRectCallout">
            <a:avLst>
              <a:gd name="adj1" fmla="val -91692"/>
              <a:gd name="adj2" fmla="val 7118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حالة تسجيل تاريخ خارج نطاق التقويم المحدد</a:t>
            </a:r>
            <a:endParaRPr lang="ar-SA" sz="1600"/>
          </a:p>
        </xdr:txBody>
      </xdr:sp>
      <xdr:sp macro="" textlink="">
        <xdr:nvSpPr>
          <xdr:cNvPr id="28" name="فقاعة الكلام: مستطيلة 2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/>
        </xdr:nvSpPr>
        <xdr:spPr>
          <a:xfrm flipH="1">
            <a:off x="10841862998" y="22070784"/>
            <a:ext cx="2603495" cy="578849"/>
          </a:xfrm>
          <a:prstGeom prst="wedgeRectCallout">
            <a:avLst>
              <a:gd name="adj1" fmla="val -91692"/>
              <a:gd name="adj2" fmla="val 7118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مهمة منفذة ، لن تظهر في التقويم</a:t>
            </a:r>
            <a:endParaRPr lang="ar-SA" sz="1600"/>
          </a:p>
        </xdr:txBody>
      </xdr:sp>
      <xdr:sp macro="" textlink="">
        <xdr:nvSpPr>
          <xdr:cNvPr id="29" name="فقاعة الكلام: مستطيلة 28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SpPr/>
        </xdr:nvSpPr>
        <xdr:spPr>
          <a:xfrm flipH="1">
            <a:off x="10841917427" y="21236501"/>
            <a:ext cx="2603496" cy="598427"/>
          </a:xfrm>
          <a:prstGeom prst="wedgeRectCallout">
            <a:avLst>
              <a:gd name="adj1" fmla="val -91344"/>
              <a:gd name="adj2" fmla="val 77118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مهمة غير منفذة ،  تظهر في التقويم</a:t>
            </a:r>
            <a:endParaRPr lang="ar-SA" sz="1600"/>
          </a:p>
        </xdr:txBody>
      </xdr:sp>
    </xdr:grpSp>
    <xdr:clientData/>
  </xdr:twoCellAnchor>
  <xdr:twoCellAnchor>
    <xdr:from>
      <xdr:col>1</xdr:col>
      <xdr:colOff>52918</xdr:colOff>
      <xdr:row>59</xdr:row>
      <xdr:rowOff>22382</xdr:rowOff>
    </xdr:from>
    <xdr:to>
      <xdr:col>16382</xdr:col>
      <xdr:colOff>487157</xdr:colOff>
      <xdr:row>86</xdr:row>
      <xdr:rowOff>148340</xdr:rowOff>
    </xdr:to>
    <xdr:grpSp>
      <xdr:nvGrpSpPr>
        <xdr:cNvPr id="17" name="مجموعة 16">
          <a:extLst>
            <a:ext uri="{FF2B5EF4-FFF2-40B4-BE49-F238E27FC236}">
              <a16:creationId xmlns:a16="http://schemas.microsoft.com/office/drawing/2014/main" id="{8294E8BC-7546-4A9F-97B2-F29697432C7F}"/>
            </a:ext>
          </a:extLst>
        </xdr:cNvPr>
        <xdr:cNvGrpSpPr/>
      </xdr:nvGrpSpPr>
      <xdr:grpSpPr>
        <a:xfrm>
          <a:off x="339666" y="15870924"/>
          <a:ext cx="7452312" cy="4947989"/>
          <a:chOff x="326437" y="15996601"/>
          <a:chExt cx="7908718" cy="4947989"/>
        </a:xfrm>
      </xdr:grpSpPr>
      <xdr:pic>
        <xdr:nvPicPr>
          <xdr:cNvPr id="12" name="صورة 11">
            <a:extLst>
              <a:ext uri="{FF2B5EF4-FFF2-40B4-BE49-F238E27FC236}">
                <a16:creationId xmlns:a16="http://schemas.microsoft.com/office/drawing/2014/main" id="{81A1C6E0-B486-4ACF-A7D7-287A45646A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278934" y="17154476"/>
            <a:ext cx="5177131" cy="3790114"/>
          </a:xfrm>
          <a:prstGeom prst="rect">
            <a:avLst/>
          </a:prstGeom>
        </xdr:spPr>
      </xdr:pic>
      <xdr:sp macro="" textlink="">
        <xdr:nvSpPr>
          <xdr:cNvPr id="13" name="فقاعة الكلام: مستطيلة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/>
        </xdr:nvSpPr>
        <xdr:spPr>
          <a:xfrm flipH="1">
            <a:off x="1002949" y="15996601"/>
            <a:ext cx="1975597" cy="501195"/>
          </a:xfrm>
          <a:prstGeom prst="wedgeRectCallout">
            <a:avLst>
              <a:gd name="adj1" fmla="val -64290"/>
              <a:gd name="adj2" fmla="val 229152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/>
              <a:t>رموز</a:t>
            </a:r>
            <a:r>
              <a:rPr lang="ar-SA" sz="1600" baseline="0"/>
              <a:t> ألوان فصول السنة</a:t>
            </a:r>
            <a:endParaRPr lang="ar-SA" sz="1600"/>
          </a:p>
        </xdr:txBody>
      </xdr:sp>
      <xdr:sp macro="" textlink="">
        <xdr:nvSpPr>
          <xdr:cNvPr id="14" name="فقاعة الكلام: مستطيلة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/>
        </xdr:nvSpPr>
        <xdr:spPr>
          <a:xfrm>
            <a:off x="6137709" y="16859990"/>
            <a:ext cx="1769600" cy="642413"/>
          </a:xfrm>
          <a:prstGeom prst="wedgeRectCallout">
            <a:avLst>
              <a:gd name="adj1" fmla="val -42950"/>
              <a:gd name="adj2" fmla="val 117763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/>
              <a:t>هنا يمكن تغيير السنة الهجرية</a:t>
            </a:r>
          </a:p>
        </xdr:txBody>
      </xdr:sp>
      <xdr:sp macro="" textlink="">
        <xdr:nvSpPr>
          <xdr:cNvPr id="15" name="فقاعة الكلام: مستطيلة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>
          <a:xfrm flipH="1">
            <a:off x="326437" y="18903530"/>
            <a:ext cx="1654184" cy="694347"/>
          </a:xfrm>
          <a:prstGeom prst="wedgeRectCallout">
            <a:avLst>
              <a:gd name="adj1" fmla="val -80342"/>
              <a:gd name="adj2" fmla="val 130561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 ألوان فصول السنة</a:t>
            </a:r>
            <a:br>
              <a:rPr lang="ar-SA" sz="1600" baseline="0"/>
            </a:br>
            <a:r>
              <a:rPr lang="ar-SA" sz="1600" baseline="0"/>
              <a:t>أسفل كل يوم</a:t>
            </a:r>
            <a:endParaRPr lang="ar-SA" sz="1600"/>
          </a:p>
        </xdr:txBody>
      </xdr:sp>
      <xdr:sp macro="" textlink="">
        <xdr:nvSpPr>
          <xdr:cNvPr id="16" name="فقاعة الكلام: مستطيلة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/>
        </xdr:nvSpPr>
        <xdr:spPr>
          <a:xfrm flipH="1">
            <a:off x="407966" y="17624938"/>
            <a:ext cx="1562084" cy="694445"/>
          </a:xfrm>
          <a:prstGeom prst="wedgeRectCallout">
            <a:avLst>
              <a:gd name="adj1" fmla="val -80342"/>
              <a:gd name="adj2" fmla="val 117658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 تمييز اليوم إذا كان فيه موعد</a:t>
            </a:r>
            <a:endParaRPr lang="ar-SA" sz="1600"/>
          </a:p>
        </xdr:txBody>
      </xdr:sp>
      <xdr:sp macro="" textlink="">
        <xdr:nvSpPr>
          <xdr:cNvPr id="24" name="فقاعة الكلام: مستطيلة 23">
            <a:extLst>
              <a:ext uri="{FF2B5EF4-FFF2-40B4-BE49-F238E27FC236}">
                <a16:creationId xmlns:a16="http://schemas.microsoft.com/office/drawing/2014/main" id="{0560C35C-8F07-4595-AF86-98DC7ECCAB0E}"/>
              </a:ext>
            </a:extLst>
          </xdr:cNvPr>
          <xdr:cNvSpPr/>
        </xdr:nvSpPr>
        <xdr:spPr>
          <a:xfrm flipH="1">
            <a:off x="7304821" y="18897865"/>
            <a:ext cx="731897" cy="442043"/>
          </a:xfrm>
          <a:prstGeom prst="wedgeRectCallout">
            <a:avLst>
              <a:gd name="adj1" fmla="val 70984"/>
              <a:gd name="adj2" fmla="val 95444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هجري</a:t>
            </a:r>
            <a:endParaRPr lang="ar-SA" sz="1600"/>
          </a:p>
        </xdr:txBody>
      </xdr:sp>
      <xdr:sp macro="" textlink="">
        <xdr:nvSpPr>
          <xdr:cNvPr id="25" name="فقاعة الكلام: مستطيلة 24">
            <a:extLst>
              <a:ext uri="{FF2B5EF4-FFF2-40B4-BE49-F238E27FC236}">
                <a16:creationId xmlns:a16="http://schemas.microsoft.com/office/drawing/2014/main" id="{88CFE542-42C3-43C3-AA88-0BD0715151D3}"/>
              </a:ext>
            </a:extLst>
          </xdr:cNvPr>
          <xdr:cNvSpPr/>
        </xdr:nvSpPr>
        <xdr:spPr>
          <a:xfrm flipH="1">
            <a:off x="7503258" y="19506407"/>
            <a:ext cx="731897" cy="442043"/>
          </a:xfrm>
          <a:prstGeom prst="wedgeRectCallout">
            <a:avLst>
              <a:gd name="adj1" fmla="val 146900"/>
              <a:gd name="adj2" fmla="val -4813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aseline="0"/>
              <a:t>ميلادي</a:t>
            </a:r>
            <a:endParaRPr lang="ar-SA" sz="1600"/>
          </a:p>
        </xdr:txBody>
      </xdr:sp>
    </xdr:grpSp>
    <xdr:clientData/>
  </xdr:twoCellAnchor>
  <xdr:twoCellAnchor>
    <xdr:from>
      <xdr:col>4</xdr:col>
      <xdr:colOff>674689</xdr:colOff>
      <xdr:row>119</xdr:row>
      <xdr:rowOff>84483</xdr:rowOff>
    </xdr:from>
    <xdr:to>
      <xdr:col>16383</xdr:col>
      <xdr:colOff>132292</xdr:colOff>
      <xdr:row>121</xdr:row>
      <xdr:rowOff>72762</xdr:rowOff>
    </xdr:to>
    <xdr:sp macro="" textlink="">
      <xdr:nvSpPr>
        <xdr:cNvPr id="18" name="سهم: لأعلى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DA040D-72AF-4754-86F1-81A609A79A54}"/>
            </a:ext>
          </a:extLst>
        </xdr:cNvPr>
        <xdr:cNvSpPr/>
      </xdr:nvSpPr>
      <xdr:spPr>
        <a:xfrm>
          <a:off x="158750" y="26721410"/>
          <a:ext cx="965728" cy="418227"/>
        </a:xfrm>
        <a:prstGeom prst="upArrow">
          <a:avLst>
            <a:gd name="adj1" fmla="val 82877"/>
            <a:gd name="adj2" fmla="val 50000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</a:rPr>
            <a:t>الفهرس</a:t>
          </a:r>
        </a:p>
      </xdr:txBody>
    </xdr:sp>
    <xdr:clientData/>
  </xdr:twoCellAnchor>
  <xdr:twoCellAnchor>
    <xdr:from>
      <xdr:col>4</xdr:col>
      <xdr:colOff>714375</xdr:colOff>
      <xdr:row>88</xdr:row>
      <xdr:rowOff>145522</xdr:rowOff>
    </xdr:from>
    <xdr:to>
      <xdr:col>16383</xdr:col>
      <xdr:colOff>171978</xdr:colOff>
      <xdr:row>91</xdr:row>
      <xdr:rowOff>27968</xdr:rowOff>
    </xdr:to>
    <xdr:sp macro="" textlink="">
      <xdr:nvSpPr>
        <xdr:cNvPr id="31" name="سهم: لأعلى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9B0EFF-E262-46FB-B43E-A8D45DFC7CF1}"/>
            </a:ext>
          </a:extLst>
        </xdr:cNvPr>
        <xdr:cNvSpPr/>
      </xdr:nvSpPr>
      <xdr:spPr>
        <a:xfrm>
          <a:off x="119064" y="21246043"/>
          <a:ext cx="965728" cy="418227"/>
        </a:xfrm>
        <a:prstGeom prst="upArrow">
          <a:avLst>
            <a:gd name="adj1" fmla="val 82877"/>
            <a:gd name="adj2" fmla="val 50000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</a:rPr>
            <a:t>الفهرس</a:t>
          </a:r>
        </a:p>
      </xdr:txBody>
    </xdr:sp>
    <xdr:clientData/>
  </xdr:twoCellAnchor>
  <xdr:twoCellAnchor>
    <xdr:from>
      <xdr:col>4</xdr:col>
      <xdr:colOff>740834</xdr:colOff>
      <xdr:row>54</xdr:row>
      <xdr:rowOff>99218</xdr:rowOff>
    </xdr:from>
    <xdr:to>
      <xdr:col>16383</xdr:col>
      <xdr:colOff>198437</xdr:colOff>
      <xdr:row>56</xdr:row>
      <xdr:rowOff>87498</xdr:rowOff>
    </xdr:to>
    <xdr:sp macro="" textlink="">
      <xdr:nvSpPr>
        <xdr:cNvPr id="32" name="سهم: لأعلى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3D6B08-5D68-446C-8419-A451E25508BE}"/>
            </a:ext>
          </a:extLst>
        </xdr:cNvPr>
        <xdr:cNvSpPr/>
      </xdr:nvSpPr>
      <xdr:spPr>
        <a:xfrm>
          <a:off x="92605" y="14982031"/>
          <a:ext cx="965728" cy="418227"/>
        </a:xfrm>
        <a:prstGeom prst="upArrow">
          <a:avLst>
            <a:gd name="adj1" fmla="val 82877"/>
            <a:gd name="adj2" fmla="val 50000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</a:rPr>
            <a:t>الفهرس</a:t>
          </a:r>
        </a:p>
      </xdr:txBody>
    </xdr:sp>
    <xdr:clientData/>
  </xdr:twoCellAnchor>
  <xdr:twoCellAnchor>
    <xdr:from>
      <xdr:col>4</xdr:col>
      <xdr:colOff>648229</xdr:colOff>
      <xdr:row>28</xdr:row>
      <xdr:rowOff>231511</xdr:rowOff>
    </xdr:from>
    <xdr:to>
      <xdr:col>16383</xdr:col>
      <xdr:colOff>105832</xdr:colOff>
      <xdr:row>31</xdr:row>
      <xdr:rowOff>41197</xdr:rowOff>
    </xdr:to>
    <xdr:sp macro="" textlink="">
      <xdr:nvSpPr>
        <xdr:cNvPr id="33" name="سهم: لأعلى 3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A7BDD4-4EFE-41CD-B990-F0801EE1461B}"/>
            </a:ext>
          </a:extLst>
        </xdr:cNvPr>
        <xdr:cNvSpPr/>
      </xdr:nvSpPr>
      <xdr:spPr>
        <a:xfrm>
          <a:off x="185210" y="10398126"/>
          <a:ext cx="965728" cy="418227"/>
        </a:xfrm>
        <a:prstGeom prst="upArrow">
          <a:avLst>
            <a:gd name="adj1" fmla="val 82877"/>
            <a:gd name="adj2" fmla="val 50000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</a:rPr>
            <a:t>الفهرس</a:t>
          </a:r>
        </a:p>
      </xdr:txBody>
    </xdr:sp>
    <xdr:clientData/>
  </xdr:twoCellAnchor>
  <xdr:twoCellAnchor>
    <xdr:from>
      <xdr:col>4</xdr:col>
      <xdr:colOff>714375</xdr:colOff>
      <xdr:row>19</xdr:row>
      <xdr:rowOff>178593</xdr:rowOff>
    </xdr:from>
    <xdr:to>
      <xdr:col>16383</xdr:col>
      <xdr:colOff>171978</xdr:colOff>
      <xdr:row>20</xdr:row>
      <xdr:rowOff>226403</xdr:rowOff>
    </xdr:to>
    <xdr:sp macro="" textlink="">
      <xdr:nvSpPr>
        <xdr:cNvPr id="34" name="سهم: لأعلى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32B479-DA32-4EB4-BFAF-E77A471DEF71}"/>
            </a:ext>
          </a:extLst>
        </xdr:cNvPr>
        <xdr:cNvSpPr/>
      </xdr:nvSpPr>
      <xdr:spPr>
        <a:xfrm>
          <a:off x="119064" y="7130520"/>
          <a:ext cx="965728" cy="418227"/>
        </a:xfrm>
        <a:prstGeom prst="upArrow">
          <a:avLst>
            <a:gd name="adj1" fmla="val 82877"/>
            <a:gd name="adj2" fmla="val 50000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</a:rPr>
            <a:t>الفهرس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P1:AD361" totalsRowShown="0">
  <autoFilter ref="P1:AD36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5">
    <tableColumn id="1" xr3:uid="{00000000-0010-0000-0000-000001000000}" name="الفهرس">
      <calculatedColumnFormula>IF(Q2&gt;0,CONCATENATE(TEXT(R2,"00"),TEXT(Y2,"00"),TEXT(W2,"00")),"")</calculatedColumnFormula>
    </tableColumn>
    <tableColumn id="2" xr3:uid="{00000000-0010-0000-0000-000002000000}" name="يوم هـ">
      <calculatedColumnFormula>Q1+1</calculatedColumnFormula>
    </tableColumn>
    <tableColumn id="3" xr3:uid="{00000000-0010-0000-0000-000003000000}" name="شهر هـ"/>
    <tableColumn id="4" xr3:uid="{00000000-0010-0000-0000-000004000000}" name="Tm" dataDxfId="61"/>
    <tableColumn id="12" xr3:uid="{00000000-0010-0000-0000-00000C000000}" name="شهر م" dataDxfId="60">
      <calculatedColumnFormula>TEXT(table1[[#This Row],[Tm]],"mmmm")</calculatedColumnFormula>
    </tableColumn>
    <tableColumn id="11" xr3:uid="{00000000-0010-0000-0000-00000B000000}" name="يوم م" dataDxfId="59">
      <calculatedColumnFormula>IF(TEXT(table1[[#This Row],[Tm]],"d")="1",TEXT(table1[[#This Row],[Tm]],"d -mmmm"),TEXT(table1[[#This Row],[Tm]],"d"))</calculatedColumnFormula>
    </tableColumn>
    <tableColumn id="5" xr3:uid="{00000000-0010-0000-0000-000005000000}" name="اليوم">
      <calculatedColumnFormula>IF(Q2&gt;0,TEXT(S2,"dddd"),"")</calculatedColumnFormula>
    </tableColumn>
    <tableColumn id="6" xr3:uid="{00000000-0010-0000-0000-000006000000}" name="رقم اليوم">
      <calculatedColumnFormula>IF(Q2&gt;0,WEEKDAY(S2,17),"")</calculatedColumnFormula>
    </tableColumn>
    <tableColumn id="7" xr3:uid="{00000000-0010-0000-0000-000007000000}" name="أسبوع م">
      <calculatedColumnFormula>WEEKNUM(S2,1)</calculatedColumnFormula>
    </tableColumn>
    <tableColumn id="8" xr3:uid="{00000000-0010-0000-0000-000008000000}" name="أسبوع هـ">
      <calculatedColumnFormula>IF(WEEKNUM(S1,1)&lt;&gt;WEEKNUM(S2,1),Y1+1,Y1)</calculatedColumnFormula>
    </tableColumn>
    <tableColumn id="9" xr3:uid="{00000000-0010-0000-0000-000009000000}" name="Th" dataDxfId="58">
      <calculatedColumnFormula>IF(Q2&gt;0,Q2 &amp; "/" &amp; R2 &amp; "/" &amp; $A$2,"")</calculatedColumnFormula>
    </tableColumn>
    <tableColumn id="10" xr3:uid="{00000000-0010-0000-0000-00000A000000}" name="الفصل" dataDxfId="57">
      <calculatedColumnFormula>INDEX($AH$14:$AH$18,MATCH(TEXT(S2,"mm/dd"),INDEX(TEXT($AG$14:$AG$18,"mm/dd"),,),1),)</calculatedColumnFormula>
    </tableColumn>
    <tableColumn id="13" xr3:uid="{00000000-0010-0000-0000-00000D000000}" name="دمج" dataDxfId="56">
      <calculatedColumnFormula>CONCATENATE(TEXT(table1[[#This Row],[شهر هـ]],"00"),(TEXT(table1[[#This Row],[يوم هـ]],"00")))</calculatedColumnFormula>
    </tableColumn>
    <tableColumn id="14" xr3:uid="{00000000-0010-0000-0000-00000E000000}" name="رقم شهر م" dataDxfId="55">
      <calculatedColumnFormula>TEXT(table1[[#This Row],[Tm]],"m")</calculatedColumnFormula>
    </tableColumn>
    <tableColumn id="15" xr3:uid="{00000000-0010-0000-0000-00000F000000}" name="الحالي" dataDxfId="54">
      <calculatedColumnFormula>IF(TODAY()=table1[[#This Row],[Tm]],1,0)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أسابيع_الأشهر" displayName="أسابيع_الأشهر" ref="AG2:AR10" totalsRowShown="0" headerRowDxfId="53" tableBorderDxfId="52">
  <autoFilter ref="AG2:AR10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100-000001000000}" name="محرم" dataDxfId="51">
      <calculatedColumnFormula>IFERROR(INDEX(
IF($R$32=99,$Y$2:$Y$32,$Y$2:$Y$32),
MATCH(0,INDEX(
COUNTIF(AG$2:AG2,
IF($R$32=99,$Y$2:$Y$32,$Y$2:$Y$32)),),0)),"")</calculatedColumnFormula>
    </tableColumn>
    <tableColumn id="2" xr3:uid="{00000000-0010-0000-0100-000002000000}" name="صفر" dataDxfId="50">
      <calculatedColumnFormula>IFERROR(INDEX(
IF($R$32=99,$Y$33:$Y$61,$Y$32:$Y$61),MATCH(0,INDEX(
COUNTIF(AH$2:AH2,
IF($R$32=99,$Y$33:$Y$61,$Y$32:$Y$61)),),0)),"")</calculatedColumnFormula>
    </tableColumn>
    <tableColumn id="3" xr3:uid="{00000000-0010-0000-0100-000003000000}" name="ربيع الاول" dataDxfId="49">
      <calculatedColumnFormula>IFERROR(INDEX(
IF($R$62=99,$Y$63:$Y$91,$Y$62:$Y$91),MATCH(0,INDEX(
COUNTIF(AI$2:AI2,
IF($R$62=99,$Y$63:$Y$91,$Y$62:$Y$91)),),0)),"")</calculatedColumnFormula>
    </tableColumn>
    <tableColumn id="4" xr3:uid="{00000000-0010-0000-0100-000004000000}" name="ربيع الثاني" dataDxfId="48">
      <calculatedColumnFormula>IFERROR(INDEX(IF($R$92=99,$Y$93:$Y$121,$Y$92:$Y$121),MATCH(0,INDEX(COUNTIF(AJ$2:AJ2,IF($R$92=99,$Y$93:$Y$121,$Y$92:$Y$121)),),0)),"")</calculatedColumnFormula>
    </tableColumn>
    <tableColumn id="5" xr3:uid="{00000000-0010-0000-0100-000005000000}" name="جمادى الاولى" dataDxfId="47">
      <calculatedColumnFormula>IFERROR(INDEX(
IF($R$122=99,$Y$123:$Y$151,$Y$122:$Y$151),MATCH(0,INDEX(
COUNTIF(AK$2:AK2,
IF($R$122=99,$Y$123:$Y$151,$Y$122:$Y$151)),),0)),"")</calculatedColumnFormula>
    </tableColumn>
    <tableColumn id="6" xr3:uid="{00000000-0010-0000-0100-000006000000}" name="جمادى الثانية" dataDxfId="46">
      <calculatedColumnFormula>IFERROR(INDEX(
IF($R$152=99,$Y$153:$Y$181,$Y$152:$Y$181),MATCH(0,INDEX(
COUNTIF(AL$2:AL2,
IF($R$152=99,$Y$153:$Y$181,$Y$152:$Y$181)),),0)),"")</calculatedColumnFormula>
    </tableColumn>
    <tableColumn id="7" xr3:uid="{00000000-0010-0000-0100-000007000000}" name="رجب" dataDxfId="45">
      <calculatedColumnFormula>IFERROR(INDEX(
IF($R$182=99,$Y$183:$Y$211,$Y$182:$Y$211),MATCH(0,INDEX(
COUNTIF(AM$2:AM2,
IF($R$182=99,$Y$183:$Y$211,$Y$182:$Y$211)),),0)),"")</calculatedColumnFormula>
    </tableColumn>
    <tableColumn id="8" xr3:uid="{00000000-0010-0000-0100-000008000000}" name="شعبان" dataDxfId="44">
      <calculatedColumnFormula>IFERROR(INDEX(
IF($R$212=99,$Y$213:$Y$241,$Y$212:$Y$241),MATCH(0,INDEX(
COUNTIF(AN$2:AN2,
IF($R$212=99,$Y$213:$Y$241,$Y$212:$Y$241)),),0)),"")</calculatedColumnFormula>
    </tableColumn>
    <tableColumn id="9" xr3:uid="{00000000-0010-0000-0100-000009000000}" name="رمضان" dataDxfId="43">
      <calculatedColumnFormula>IFERROR(INDEX(
IF($R$242=99,$Y$243:$Y$271,$Y$242:$Y$271),MATCH(0,INDEX(
COUNTIF(AO$2:AO2,
IF($R$242=99,$Y$243:$Y$271,$Y$242:$Y$271)),),0)),"")</calculatedColumnFormula>
    </tableColumn>
    <tableColumn id="10" xr3:uid="{00000000-0010-0000-0100-00000A000000}" name="شوال" dataDxfId="42">
      <calculatedColumnFormula>IFERROR(INDEX(
IF($R$272=99,$Y$273:$Y$301,$Y$272:$Y$301),MATCH(0,INDEX(
COUNTIF(AP$2:AP2,
IF($R$272=99,$Y$273:$Y$301,$Y$272:$Y$301)),),0)),"")</calculatedColumnFormula>
    </tableColumn>
    <tableColumn id="11" xr3:uid="{00000000-0010-0000-0100-00000B000000}" name="ذو القعدة" dataDxfId="41">
      <calculatedColumnFormula>IFERROR(INDEX(
IF($R$302=99,$Y$303:$Y$331,$Y$302:$Y$331),MATCH(0,INDEX(
COUNTIF(AQ$2:AQ2,
IF($R$302=99,$Y$303:$Y$331,$Y$302:$Y$331)),),0)),"")</calculatedColumnFormula>
    </tableColumn>
    <tableColumn id="12" xr3:uid="{00000000-0010-0000-0100-00000C000000}" name="ذو الحجة" dataDxfId="40">
      <calculatedColumnFormula>IFERROR(INDEX(
IF($R$332=99,$Y$333:$Y$361,$Y$332:$Y$361),MATCH(0,INDEX(
COUNTIF(AR$2:AR2,
IF($R$332=99,$Y$333:$Y$361,$Y$332:$Y$361)),),0)),"")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الجدول3" displayName="الجدول3" ref="B3:O1000" totalsRowShown="0" headerRowDxfId="37" dataDxfId="36">
  <autoFilter ref="B3:O100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000000-0010-0000-0200-000001000000}" name="م" dataDxfId="35">
      <calculatedColumnFormula>IF(الجدول3[[#This Row],[يوم]]="","",_xlfn.AGGREGATE(3,5,$C$4:C4))</calculatedColumnFormula>
    </tableColumn>
    <tableColumn id="2" xr3:uid="{00000000-0010-0000-0200-000002000000}" name="يوم" dataDxfId="34"/>
    <tableColumn id="3" xr3:uid="{00000000-0010-0000-0200-000003000000}" name="شهر" dataDxfId="33"/>
    <tableColumn id="4" xr3:uid="{00000000-0010-0000-0200-000004000000}" name="سنة" dataDxfId="32"/>
    <tableColumn id="5" xr3:uid="{00000000-0010-0000-0200-000005000000}" name="المهمة" dataDxfId="31"/>
    <tableColumn id="6" xr3:uid="{00000000-0010-0000-0200-000006000000}" name="ملاحظات" dataDxfId="30"/>
    <tableColumn id="7" xr3:uid="{00000000-0010-0000-0200-000007000000}" name="DateM" dataDxfId="29">
      <calculatedColumnFormula>IF(الجدول3[[#This Row],[سنة]]&lt;&gt;"",IFERROR(INDEX(table1[],IF(الجدول3[[#This Row],[سنة]]&gt;2000,MATCH(DATE(الجدول3[[#This Row],[سنة]],الجدول3[[#This Row],[شهر]],الجدول3[[#This Row],[يوم]]),table1[Tm],0),MATCH(الجدول3[[#This Row],[يوم]]&amp;"/"&amp;الجدول3[[#This Row],[شهر]]&amp;"/"&amp;الجدول3[[#This Row],[سنة]],table1[Th],0)),4),"التاريخ غير صحيح"),"")</calculatedColumnFormula>
    </tableColumn>
    <tableColumn id="8" xr3:uid="{00000000-0010-0000-0200-000008000000}" name="الموافق" dataDxfId="28">
      <calculatedColumnFormula>IF(
الجدول3[[#This Row],[سنة]]&lt;&gt;"",
IFERROR(
INDEX(table1[],
IF(الجدول3[[#This Row],[سنة]]&gt;2000,
MATCH(DATE(الجدول3[[#This Row],[سنة]],الجدول3[[#This Row],[شهر]],الجدول3[[#This Row],[يوم]]),table1[Tm],0),
MATCH(الجدول3[[#This Row],[يوم]]&amp;"/"&amp;الجدول3[[#This Row],[شهر]]&amp;"/"&amp;الجدول3[[#This Row],[سنة]],table1[Th],0)),IF(الجدول3[[#This Row],[سنة]]&gt;2000,11,4)),"التاريخ غير صحيح"),"")</calculatedColumnFormula>
    </tableColumn>
    <tableColumn id="9" xr3:uid="{00000000-0010-0000-0200-000009000000}" name="اليوم" dataDxfId="27">
      <calculatedColumnFormula>IF(الجدول3[[#This Row],[الموافق]]&lt;&gt;"التاريخ غير صحيح",TEXT(الجدول3[[#This Row],[DateM]],"dddd"),"")</calculatedColumnFormula>
    </tableColumn>
    <tableColumn id="11" xr3:uid="{00000000-0010-0000-0200-00000B000000}" name="باقي" dataDxfId="26">
      <calculatedColumnFormula>IF(الجدول3[[#This Row],[DateM]]&lt;&gt;"",
IF(الجدول3[[#This Row],[DateM]]&gt;=TODAY(),1,0),"")</calculatedColumnFormula>
    </tableColumn>
    <tableColumn id="13" xr3:uid="{00000000-0010-0000-0200-00000D000000}" name="Time1" dataDxfId="25">
      <calculatedColumnFormula>IF(الجدول3[[#This Row],[DateM]]&lt;&gt;"",ROW(),"")</calculatedColumnFormula>
    </tableColumn>
    <tableColumn id="14" xr3:uid="{00000000-0010-0000-0200-00000E000000}" name="D_T" dataDxfId="24">
      <calculatedColumnFormula>الجدول3[[#This Row],[DateM]]+TIME(0,الجدول3[[#This Row],[Time1]],0)</calculatedColumnFormula>
    </tableColumn>
    <tableColumn id="10" xr3:uid="{00000000-0010-0000-0200-00000A000000}" name="الحالة" dataDxfId="23"/>
    <tableColumn id="12" xr3:uid="{00000000-0010-0000-0200-00000C000000}" name="halh" dataDxfId="22">
      <calculatedColumnFormula>IF(الجدول3[[#This Row],[الحالة]]="نفذ",1,0)</calculatedColumnFormula>
    </tableColumn>
  </tableColumns>
  <tableStyleInfo name="TableStyleLight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الجدول4" displayName="الجدول4" ref="B3:G179" totalsRowShown="0" headerRowDxfId="20" dataDxfId="18" headerRowBorderDxfId="19" tableBorderDxfId="17">
  <autoFilter ref="B3:G179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300-000001000000}" name="م" dataDxfId="16">
      <calculatedColumnFormula>IF(C4="","",_xlfn.AGGREGATE(3,5,$C$4:C4))</calculatedColumnFormula>
    </tableColumn>
    <tableColumn id="2" xr3:uid="{00000000-0010-0000-0300-000002000000}" name="المهمة" dataDxfId="15">
      <calculatedColumnFormula>IFERROR(INDEX(الجدول3[],MATCH(_xlfn.AGGREGATE(15,6,الجدول3[D_T]*1/--(الجدول3[باقي]=1),ROW()-3),الجدول3[D_T],0),COLUMN(E1)),"")</calculatedColumnFormula>
    </tableColumn>
    <tableColumn id="3" xr3:uid="{00000000-0010-0000-0300-000003000000}" name="ملاحظات" dataDxfId="14">
      <calculatedColumnFormula>IFERROR(INDEX(الجدول3[],MATCH(_xlfn.AGGREGATE(15,6,الجدول3[D_T]*1/--(الجدول3[باقي]=1),ROW()-3),الجدول3[D_T],0),COLUMN(F1)),"")</calculatedColumnFormula>
    </tableColumn>
    <tableColumn id="4" xr3:uid="{00000000-0010-0000-0300-000004000000}" name="التاريخ" dataDxfId="13">
      <calculatedColumnFormula>IFERROR(INDEX(الجدول3[],MATCH(_xlfn.AGGREGATE(15,6,الجدول3[D_T]*1/--(الجدول3[باقي]=1),ROW()-3),الجدول3[D_T],0),COLUMN(G1)),"")</calculatedColumnFormula>
    </tableColumn>
    <tableColumn id="5" xr3:uid="{00000000-0010-0000-0300-000005000000}" name="اليوم" dataDxfId="12">
      <calculatedColumnFormula>IF(E4&lt;&gt;"",TEXT(E4,"dddd"),"")</calculatedColumnFormula>
    </tableColumn>
    <tableColumn id="6" xr3:uid="{00000000-0010-0000-0300-000006000000}" name="الحالة" dataDxfId="11">
      <calculatedColumnFormula>IFERROR(IF(INDEX(الجدول3[],MATCH(_xlfn.AGGREGATE(15,6,الجدول3[D_T]*1/--(الجدول3[باقي]=1),ROW()-3),الجدول3[D_T],0),COLUMN(M1))=0,"لم ينفذ",
INDEX(الجدول3[],MATCH(_xlfn.AGGREGATE(15,6,الجدول3[D_T]*1/--(الجدول3[باقي]=1),ROW()-3),الجدول3[D_T],0),COLUMN(M1))),"")</calculatedColumnFormula>
    </tableColumn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الجدول46" displayName="الجدول46" ref="B3:G179" totalsRowShown="0" headerRowDxfId="9" dataDxfId="7" headerRowBorderDxfId="8" tableBorderDxfId="6">
  <autoFilter ref="B3:G179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400-000001000000}" name="م" dataDxfId="5">
      <calculatedColumnFormula>IF(C4="","",_xlfn.AGGREGATE(3,5,$C$4:C4))</calculatedColumnFormula>
    </tableColumn>
    <tableColumn id="2" xr3:uid="{00000000-0010-0000-0400-000002000000}" name="المهمة" dataDxfId="4">
      <calculatedColumnFormula>IFERROR(INDEX(الجدول3[],MATCH(_xlfn.AGGREGATE(15,6,الجدول3[D_T]*1/--(الجدول3[باقي]=0),ROW()-3),الجدول3[D_T],0),COLUMN(E1)),"")</calculatedColumnFormula>
    </tableColumn>
    <tableColumn id="3" xr3:uid="{00000000-0010-0000-0400-000003000000}" name="ملاحظات" dataDxfId="3">
      <calculatedColumnFormula>IFERROR(INDEX(الجدول3[],MATCH(_xlfn.AGGREGATE(15,6,الجدول3[D_T]*1/--(الجدول3[باقي]=0),ROW()-3),الجدول3[D_T],0),COLUMN(F1)),"")</calculatedColumnFormula>
    </tableColumn>
    <tableColumn id="4" xr3:uid="{00000000-0010-0000-0400-000004000000}" name="التاريخ" dataDxfId="2">
      <calculatedColumnFormula>IFERROR(INDEX(الجدول3[],MATCH(_xlfn.AGGREGATE(15,6,الجدول3[D_T]*1/--(الجدول3[باقي]=0),ROW()-3),الجدول3[D_T],0),COLUMN(G1)),"")</calculatedColumnFormula>
    </tableColumn>
    <tableColumn id="5" xr3:uid="{00000000-0010-0000-0400-000005000000}" name="اليوم" dataDxfId="1">
      <calculatedColumnFormula>IF(E4&lt;&gt;"",TEXT(E4,"dddd"),"")</calculatedColumnFormula>
    </tableColumn>
    <tableColumn id="6" xr3:uid="{00000000-0010-0000-0400-000006000000}" name="الحالة" dataDxfId="0">
      <calculatedColumnFormula>IFERROR(IF(INDEX(الجدول3[],MATCH(_xlfn.AGGREGATE(15,6,الجدول3[D_T]*1/--(الجدول3[باقي]=0),ROW()-3),الجدول3[D_T],0),COLUMN(M1))=0,"لم ينفذ",
INDEX(الجدول3[],MATCH(_xlfn.AGGREGATE(15,6,الجدول3[D_T]*1/--(الجدول3[باقي]=0),ROW()-3),الجدول3[D_T],0),COLUMN(M1))),"")</calculatedColumnFormula>
    </tableColumn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officena.net/ib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V267"/>
  <sheetViews>
    <sheetView showGridLines="0" rightToLeft="1" zoomScaleNormal="100" workbookViewId="0">
      <pane ySplit="2" topLeftCell="A3" activePane="bottomLeft" state="frozen"/>
      <selection pane="bottomLeft" activeCell="E4" sqref="E4"/>
    </sheetView>
  </sheetViews>
  <sheetFormatPr defaultColWidth="0" defaultRowHeight="14" zeroHeight="1" x14ac:dyDescent="0.3"/>
  <cols>
    <col min="1" max="3" width="1.33203125" style="25" customWidth="1"/>
    <col min="4" max="10" width="10.58203125" customWidth="1"/>
    <col min="11" max="11" width="1.5" style="66" customWidth="1"/>
    <col min="12" max="12" width="2.25" style="85" customWidth="1"/>
    <col min="13" max="19" width="3" style="85" hidden="1" customWidth="1"/>
    <col min="20" max="20" width="6.9140625" style="85" hidden="1" customWidth="1"/>
    <col min="21" max="21" width="9" hidden="1" customWidth="1"/>
    <col min="22" max="22" width="10.33203125" hidden="1" customWidth="1"/>
  </cols>
  <sheetData>
    <row r="1" spans="1:22" x14ac:dyDescent="0.3">
      <c r="D1" s="26">
        <v>1</v>
      </c>
      <c r="E1" s="26">
        <v>2</v>
      </c>
      <c r="F1" s="26">
        <v>3</v>
      </c>
      <c r="G1" s="26">
        <v>4</v>
      </c>
      <c r="H1" s="26">
        <v>5</v>
      </c>
      <c r="I1" s="26">
        <v>6</v>
      </c>
      <c r="J1" s="26">
        <v>7</v>
      </c>
    </row>
    <row r="2" spans="1:22" ht="40.5" customHeight="1" x14ac:dyDescent="0.3">
      <c r="D2" s="26"/>
      <c r="E2" s="127"/>
      <c r="F2" s="127"/>
      <c r="G2" s="127"/>
      <c r="H2" s="127"/>
      <c r="I2" s="127"/>
      <c r="J2" s="127"/>
    </row>
    <row r="3" spans="1:22" ht="21.75" customHeight="1" thickBot="1" x14ac:dyDescent="0.35">
      <c r="D3" s="26"/>
      <c r="E3" s="110"/>
      <c r="F3" s="126"/>
      <c r="G3" s="126"/>
      <c r="H3" s="126"/>
      <c r="I3" s="126"/>
      <c r="J3" s="126"/>
    </row>
    <row r="4" spans="1:22" ht="35.25" customHeight="1" thickTop="1" thickBot="1" x14ac:dyDescent="0.45">
      <c r="D4" s="111"/>
      <c r="E4" s="109">
        <v>1441</v>
      </c>
      <c r="H4" s="128" t="str">
        <f ca="1"><![CDATA[TEXT(INDEX(table1[],MATCH(CONCATENATE(TEXT(C5,"00"),"01"),table1[دمج],1),4),"yyyy")]]></f>
        <v>2019</v>
      </c>
      <c r="I4" s="128"/>
      <c r="T4" s="86"/>
    </row>
    <row r="5" spans="1:22" ht="18.5" thickTop="1" x14ac:dyDescent="0.35">
      <c r="C5" s="25">
        <v>1</v>
      </c>
      <c r="D5" s="112" t="s">
        <v>7</v>
      </c>
      <c r="E5" s="113" t="str">
        <f>"(" &amp; C5 &amp; ")"</f>
        <v>(1)</v>
      </c>
      <c r="F5" s="114"/>
      <c r="G5" s="115" t="str">
        <f ca="1"><![CDATA[INDEX(table1[],MATCH(CONCATENATE(TEXT(C5,"00"),"01"),table1[دمج],1),5)]]></f>
        <v><![CDATA[أغسطس]]></v>
      </c>
      <c r="H5" s="116" t="str">
        <f ca="1"><![CDATA[TEXT(INDEX(table1[],MATCH(CONCATENATE(TEXT(C5,"00"),"01"),table1[دمج],1),14),"0")]]></f>
        <v>8</v>
      </c>
      <c r="I5" s="115" t="str">
        <f ca="1"><![CDATA[IFERROR(INDEX(table1[],MATCH(CONCATENATE(TEXT(C5,"00"),"30"),table1[دمج],0),5),INDEX(table1[],MATCH(CONCATENATE(TEXT(C5,"00"),"29"),table1[دمج],0),5))]]></f>
        <v><![CDATA[سبتمبر]]></v>
      </c>
      <c r="J5" s="117" t="str">
        <f ca="1"><![CDATA[INDEX(table1[],MATCH(CONCATENATE(TEXT(C5,"00"),"30"),table1[دمج],1),14)]]></f>
        <v>9</v>
      </c>
      <c r="P5" s="85">
        <f ca="1" unprintable=""><![CDATA[IFERROR(
MATCH(
VLOOKUP(CONCATENATE(TEXT($C$5,"00"),TEXT($C8,"00"),TEXT(J$1,"00")),table1[],4,FALSE)
&
"لم ينفذ",
INDEX(الجدول3[DateM]
&
الجدول3[الحالة],,),0),0)]]></f>
        <v>0</v>
      </c>
      <c r="T5" s="86"/>
    </row>
    <row r="6" spans="1:22" ht="18" x14ac:dyDescent="0.3">
      <c r="D6" s="36" t="s">
        <v>35</v>
      </c>
      <c r="E6" s="37" t="s">
        <v>36</v>
      </c>
      <c r="F6" s="37" t="s">
        <v>37</v>
      </c>
      <c r="G6" s="37" t="s">
        <v>38</v>
      </c>
      <c r="H6" s="37" t="s">
        <v>39</v>
      </c>
      <c r="I6" s="37" t="s">
        <v>40</v>
      </c>
      <c r="J6" s="38" t="s">
        <v>41</v>
      </c>
      <c r="L6" s="87"/>
      <c r="M6" s="87"/>
      <c r="N6" s="87"/>
      <c r="O6" s="87"/>
      <c r="P6" s="87"/>
      <c r="Q6" s="87"/>
      <c r="R6" s="87"/>
      <c r="S6" s="87"/>
      <c r="T6" s="87"/>
      <c r="U6" s="50"/>
      <c r="V6" s="51"/>
    </row>
    <row r="7" spans="1:22" ht="15.5" x14ac:dyDescent="0.35">
      <c r="A7" s="25">
        <v>2</v>
      </c>
      <c r="B7" s="25" t="s">
        <v>19</v>
      </c>
      <c r="C7" s="52">
        <f ca="1">INDIRECT($D$5) INDIRECT(B7)</f>
        <v>1</v>
      </c>
      <c r="D7" s="33" t="str">
        <f ca="1">IFERROR(VLOOKUP(CONCATENATE(TEXT($C$5,"00"),TEXT($C7,"00"),TEXT(D$1,"00")),table1[],$A7,FALSE),"")</f>
        <v/>
      </c>
      <c r="E7" s="27" t="str">
        <f ca="1">IFERROR(VLOOKUP(CONCATENATE(TEXT($C$5,"00"),TEXT($C7,"00"),TEXT(E$1,"00")),table1[],$A7,FALSE),"")</f>
        <v/>
      </c>
      <c r="F7" s="27" t="str">
        <f ca="1">IFERROR(VLOOKUP(CONCATENATE(TEXT($C$5,"00"),TEXT($C7,"00"),TEXT(F$1,"00")),table1[],$A7,FALSE),"")</f>
        <v/>
      </c>
      <c r="G7" s="27" t="str">
        <f ca="1">IFERROR(VLOOKUP(CONCATENATE(TEXT($C$5,"00"),TEXT($C7,"00"),TEXT(G$1,"00")),table1[],$A7,FALSE),"")</f>
        <v/>
      </c>
      <c r="H7" s="27" t="str">
        <f ca="1">IFERROR(VLOOKUP(CONCATENATE(TEXT($C$5,"00"),TEXT($C7,"00"),TEXT(H$1,"00")),table1[],$A7,FALSE),"")</f>
        <v/>
      </c>
      <c r="I7" s="27" t="str">
        <f ca="1">IFERROR(VLOOKUP(CONCATENATE(TEXT($C$5,"00"),TEXT($C7,"00"),TEXT(I$1,"00")),table1[],$A7,FALSE),"")</f>
        <v/>
      </c>
      <c r="J7" s="30">
        <f ca="1">IFERROR(VLOOKUP(CONCATENATE(TEXT($C$5,"00"),TEXT($C7,"00"),TEXT(J$1,"00")),table1[],$A7,FALSE),"")</f>
        <v>1</v>
      </c>
      <c r="L7" s="88"/>
      <c r="M7" s="89">
        <f ca="1" unprintable=""><![CDATA[IFERROR(
MATCH(
VLOOKUP(CONCATENATE(TEXT($C$5,"00"),TEXT($C8,"00"),TEXT(D$1,"00")),table1[],4,FALSE)
&
0,
INDEX(الجدول3[DateM]
&
الجدول3[halh],,),0),0)]]></f>
        <v>0</v>
      </c>
      <c r="N7" s="89">
        <f ca="1" unprintable=""><![CDATA[IFERROR(
MATCH(
VLOOKUP(CONCATENATE(TEXT($C$5,"00"),TEXT($C8,"00"),TEXT(E$1,"00")),table1[],4,FALSE)
&
0,
INDEX(الجدول3[DateM]
&
الجدول3[halh],,),0),0)]]></f>
        <v>0</v>
      </c>
      <c r="O7" s="89">
        <f ca="1" unprintable=""><![CDATA[IFERROR(
MATCH(
VLOOKUP(CONCATENATE(TEXT($C$5,"00"),TEXT($C8,"00"),TEXT(F$1,"00")),table1[],4,FALSE)
&
0,
INDEX(الجدول3[DateM]
&
الجدول3[halh],,),0),0)]]></f>
        <v>0</v>
      </c>
      <c r="P7" s="89">
        <f ca="1" unprintable=""><![CDATA[IFERROR(
MATCH(
VLOOKUP(CONCATENATE(TEXT($C$5,"00"),TEXT($C8,"00"),TEXT(G$1,"00")),table1[],4,FALSE)
&
0,
INDEX(الجدول3[DateM]
&
الجدول3[halh],,),0),0)]]></f>
        <v>0</v>
      </c>
      <c r="Q7" s="89">
        <f ca="1" unprintable=""><![CDATA[IFERROR(
MATCH(
VLOOKUP(CONCATENATE(TEXT($C$5,"00"),TEXT($C8,"00"),TEXT(H$1,"00")),table1[],4,FALSE)
&
0,
INDEX(الجدول3[DateM]
&
الجدول3[halh],,),0),0)]]></f>
        <v>0</v>
      </c>
      <c r="R7" s="89">
        <f ca="1" unprintable=""><![CDATA[IFERROR(
MATCH(
VLOOKUP(CONCATENATE(TEXT($C$5,"00"),TEXT($C8,"00"),TEXT(I$1,"00")),table1[],4,FALSE)
&
0,
INDEX(الجدول3[DateM]
&
الجدول3[halh],,),0),0)]]></f>
        <v>0</v>
      </c>
      <c r="S7" s="89">
        <f ca="1" unprintable=""><![CDATA[IFERROR(
MATCH(
VLOOKUP(CONCATENATE(TEXT($C$5,"00"),TEXT($C8,"00"),TEXT(J$1,"00")),table1[],4,FALSE)
&
0,
INDEX(الجدول3[DateM]
&
الجدول3[halh],,),0),0)]]></f>
        <v>0</v>
      </c>
      <c r="T7" s="87"/>
      <c r="U7" s="50"/>
    </row>
    <row r="8" spans="1:22" x14ac:dyDescent="0.3">
      <c r="A8" s="25">
        <v>6</v>
      </c>
      <c r="B8" s="25" t="s">
        <v>19</v>
      </c>
      <c r="C8" s="52">
        <f ca="1">INDIRECT($D$5) INDIRECT(B8)</f>
        <v>1</v>
      </c>
      <c r="D8" s="34" t="str">
        <f ca="1">IFERROR(VLOOKUP(CONCATENATE(TEXT($C$5,"00"),TEXT($C8,"00"),TEXT(D$1,"00")),table1[],$A8,FALSE),"")</f>
        <v/>
      </c>
      <c r="E8" s="28" t="str">
        <f ca="1">IFERROR(VLOOKUP(CONCATENATE(TEXT($C$5,"00"),TEXT($C8,"00"),TEXT(E$1,"00")),table1[],$A8,FALSE),"")</f>
        <v/>
      </c>
      <c r="F8" s="28" t="str">
        <f ca="1">IFERROR(VLOOKUP(CONCATENATE(TEXT($C$5,"00"),TEXT($C8,"00"),TEXT(F$1,"00")),table1[],$A8,FALSE),"")</f>
        <v/>
      </c>
      <c r="G8" s="28" t="str">
        <f ca="1">IFERROR(VLOOKUP(CONCATENATE(TEXT($C$5,"00"),TEXT($C8,"00"),TEXT(G$1,"00")),table1[],$A8,FALSE),"")</f>
        <v/>
      </c>
      <c r="H8" s="28" t="str">
        <f ca="1">IFERROR(VLOOKUP(CONCATENATE(TEXT($C$5,"00"),TEXT($C8,"00"),TEXT(H$1,"00")),table1[],$A8,FALSE),"")</f>
        <v/>
      </c>
      <c r="I8" s="28" t="str">
        <f ca="1">IFERROR(VLOOKUP(CONCATENATE(TEXT($C$5,"00"),TEXT($C8,"00"),TEXT(I$1,"00")),table1[],$A8,FALSE),"")</f>
        <v/>
      </c>
      <c r="J8" s="31" t="str">
        <f ca="1">IFERROR(VLOOKUP(CONCATENATE(TEXT($C$5,"00"),TEXT($C8,"00"),TEXT(J$1,"00")),table1[],$A8,FALSE),"")</f>
        <v>31</v>
      </c>
      <c r="L8" s="88"/>
      <c r="M8" s="90" t="str">
        <f ca="1">IFERROR(VLOOKUP(CONCATENATE(TEXT($C$5,"00"),TEXT($C8,"00"),TEXT(D$1,"00")),table1[],14,FALSE),"")</f>
        <v/>
      </c>
      <c r="N8" s="90" t="str">
        <f ca="1">IFERROR(VLOOKUP(CONCATENATE(TEXT($C$5,"00"),TEXT($C8,"00"),TEXT(E$1,"00")),table1[],14,FALSE),"")</f>
        <v/>
      </c>
      <c r="O8" s="90" t="str">
        <f ca="1">IFERROR(VLOOKUP(CONCATENATE(TEXT($C$5,"00"),TEXT($C8,"00"),TEXT(F$1,"00")),table1[],14,FALSE),"")</f>
        <v/>
      </c>
      <c r="P8" s="90" t="str">
        <f ca="1">IFERROR(VLOOKUP(CONCATENATE(TEXT($C$5,"00"),TEXT($C8,"00"),TEXT(G$1,"00")),table1[],14,FALSE),"")</f>
        <v/>
      </c>
      <c r="Q8" s="90" t="str">
        <f ca="1">IFERROR(VLOOKUP(CONCATENATE(TEXT($C$5,"00"),TEXT($C8,"00"),TEXT(H$1,"00")),table1[],14,FALSE),"")</f>
        <v/>
      </c>
      <c r="R8" s="90" t="str">
        <f ca="1">IFERROR(VLOOKUP(CONCATENATE(TEXT($C$5,"00"),TEXT($C8,"00"),TEXT(I$1,"00")),table1[],14,FALSE),"")</f>
        <v/>
      </c>
      <c r="S8" s="90" t="str">
        <f ca="1">IFERROR(VLOOKUP(CONCATENATE(TEXT($C$5,"00"),TEXT($C8,"00"),TEXT(J$1,"00")),table1[],14,FALSE),"")</f>
        <v>8</v>
      </c>
      <c r="T8" s="87"/>
      <c r="U8" s="25"/>
    </row>
    <row r="9" spans="1:22" ht="4.5" customHeight="1" x14ac:dyDescent="0.35">
      <c r="A9" s="25">
        <v>12</v>
      </c>
      <c r="B9" s="25" t="s">
        <v>19</v>
      </c>
      <c r="C9" s="52">
        <f ca="1">INDIRECT($D$5) INDIRECT(B9)</f>
        <v>1</v>
      </c>
      <c r="D9" s="35" t="str">
        <f ca="1">IFERROR(VLOOKUP(CONCATENATE(TEXT($C$5,"00"),TEXT($C9,"00"),TEXT(D$1,"00")),table1[],$A9,FALSE),"")</f>
        <v/>
      </c>
      <c r="E9" s="29" t="str">
        <f ca="1">IFERROR(VLOOKUP(CONCATENATE(TEXT($C$5,"00"),TEXT($C9,"00"),TEXT(E$1,"00")),table1[],$A9,FALSE),"")</f>
        <v/>
      </c>
      <c r="F9" s="29" t="str">
        <f ca="1">IFERROR(VLOOKUP(CONCATENATE(TEXT($C$5,"00"),TEXT($C9,"00"),TEXT(F$1,"00")),table1[],$A9,FALSE),"")</f>
        <v/>
      </c>
      <c r="G9" s="29" t="str">
        <f ca="1">IFERROR(VLOOKUP(CONCATENATE(TEXT($C$5,"00"),TEXT($C9,"00"),TEXT(G$1,"00")),table1[],$A9,FALSE),"")</f>
        <v/>
      </c>
      <c r="H9" s="29" t="str">
        <f ca="1">IFERROR(VLOOKUP(CONCATENATE(TEXT($C$5,"00"),TEXT($C9,"00"),TEXT(H$1,"00")),table1[],$A9,FALSE),"")</f>
        <v/>
      </c>
      <c r="I9" s="29" t="str">
        <f ca="1">IFERROR(VLOOKUP(CONCATENATE(TEXT($C$5,"00"),TEXT($C9,"00"),TEXT(I$1,"00")),table1[],$A9,FALSE),"")</f>
        <v/>
      </c>
      <c r="J9" s="32">
        <f ca="1">IFERROR(VLOOKUP(CONCATENATE(TEXT($C$5,"00"),TEXT($C9,"00"),TEXT(J$1,"00")),table1[],$A9,FALSE),"")</f>
        <v>3</v>
      </c>
      <c r="L9" s="88"/>
      <c r="M9" s="107" t="str">
        <f ca="1">IFERROR(VLOOKUP(CONCATENATE(TEXT($C$5,"00"),TEXT($C8,"00"),TEXT(D$1,"00")),table1[],15,FALSE),"")</f>
        <v/>
      </c>
      <c r="N9" s="107" t="str">
        <f ca="1">IFERROR(VLOOKUP(CONCATENATE(TEXT($C$5,"00"),TEXT($C8,"00"),TEXT(E$1,"00")),table1[],15,FALSE),"")</f>
        <v/>
      </c>
      <c r="O9" s="107" t="str">
        <f ca="1">IFERROR(VLOOKUP(CONCATENATE(TEXT($C$5,"00"),TEXT($C8,"00"),TEXT(F$1,"00")),table1[],15,FALSE),"")</f>
        <v/>
      </c>
      <c r="P9" s="107" t="str">
        <f ca="1">IFERROR(VLOOKUP(CONCATENATE(TEXT($C$5,"00"),TEXT($C8,"00"),TEXT(G$1,"00")),table1[],15,FALSE),"")</f>
        <v/>
      </c>
      <c r="Q9" s="107" t="str">
        <f ca="1">IFERROR(VLOOKUP(CONCATENATE(TEXT($C$5,"00"),TEXT($C8,"00"),TEXT(H$1,"00")),table1[],15,FALSE),"")</f>
        <v/>
      </c>
      <c r="R9" s="107" t="str">
        <f ca="1">IFERROR(VLOOKUP(CONCATENATE(TEXT($C$5,"00"),TEXT($C8,"00"),TEXT(I$1,"00")),table1[],15,FALSE),"")</f>
        <v/>
      </c>
      <c r="S9" s="107">
        <f ca="1">IFERROR(VLOOKUP(CONCATENATE(TEXT($C$5,"00"),TEXT($C8,"00"),TEXT(J$1,"00")),table1[],15,FALSE),"")</f>
        <v>0</v>
      </c>
      <c r="T9" s="87"/>
      <c r="U9" s="25"/>
    </row>
    <row r="10" spans="1:22" ht="15.5" x14ac:dyDescent="0.35">
      <c r="A10" s="25">
        <v>2</v>
      </c>
      <c r="B10" s="25" t="s">
        <v>20</v>
      </c>
      <c r="C10" s="52">
        <f ca="1">INDIRECT($D$5) INDIRECT(B10)</f>
        <v>2</v>
      </c>
      <c r="D10" s="39">
        <f ca="1">IFERROR(VLOOKUP(CONCATENATE(TEXT($C$5,"00"),TEXT($C10,"00"),TEXT(D$1,"00")),table1[],$A10,FALSE),"")</f>
        <v>2</v>
      </c>
      <c r="E10" s="40">
        <f ca="1">IFERROR(VLOOKUP(CONCATENATE(TEXT($C$5,"00"),TEXT($C10,"00"),TEXT(E$1,"00")),table1[],$A10,FALSE),"")</f>
        <v>3</v>
      </c>
      <c r="F10" s="40">
        <f ca="1">IFERROR(VLOOKUP(CONCATENATE(TEXT($C$5,"00"),TEXT($C10,"00"),TEXT(F$1,"00")),table1[],$A10,FALSE),"")</f>
        <v>4</v>
      </c>
      <c r="G10" s="40">
        <f ca="1">IFERROR(VLOOKUP(CONCATENATE(TEXT($C$5,"00"),TEXT($C10,"00"),TEXT(G$1,"00")),table1[],$A10,FALSE),"")</f>
        <v>5</v>
      </c>
      <c r="H10" s="40">
        <f ca="1">IFERROR(VLOOKUP(CONCATENATE(TEXT($C$5,"00"),TEXT($C10,"00"),TEXT(H$1,"00")),table1[],$A10,FALSE),"")</f>
        <v>6</v>
      </c>
      <c r="I10" s="40">
        <f ca="1">IFERROR(VLOOKUP(CONCATENATE(TEXT($C$5,"00"),TEXT($C10,"00"),TEXT(I$1,"00")),table1[],$A10,FALSE),"")</f>
        <v>7</v>
      </c>
      <c r="J10" s="41">
        <f ca="1">IFERROR(VLOOKUP(CONCATENATE(TEXT($C$5,"00"),TEXT($C10,"00"),TEXT(J$1,"00")),table1[],$A10,FALSE),"")</f>
        <v>8</v>
      </c>
      <c r="L10" s="88"/>
      <c r="M10" s="89">
        <f ca="1" unprintable=""><![CDATA[IFERROR(
MATCH(
VLOOKUP(CONCATENATE(TEXT($C$5,"00"),TEXT($C11,"00"),TEXT(D$1,"00")),table1[],4,FALSE)
&
0,
INDEX(الجدول3[DateM]
&
الجدول3[halh],,),0),0)]]></f>
        <v>0</v>
      </c>
      <c r="N10" s="89">
        <f ca="1" unprintable=""><![CDATA[IFERROR(
MATCH(
VLOOKUP(CONCATENATE(TEXT($C$5,"00"),TEXT($C11,"00"),TEXT(E$1,"00")),table1[],4,FALSE)
&
0,
INDEX(الجدول3[DateM]
&
الجدول3[halh],,),0),0)]]></f>
        <v>0</v>
      </c>
      <c r="O10" s="89">
        <f ca="1" unprintable=""><![CDATA[IFERROR(
MATCH(
VLOOKUP(CONCATENATE(TEXT($C$5,"00"),TEXT($C11,"00"),TEXT(F$1,"00")),table1[],4,FALSE)
&
0,
INDEX(الجدول3[DateM]
&
الجدول3[halh],,),0),0)]]></f>
        <v>0</v>
      </c>
      <c r="P10" s="89">
        <f ca="1" unprintable=""><![CDATA[IFERROR(
MATCH(
VLOOKUP(CONCATENATE(TEXT($C$5,"00"),TEXT($C11,"00"),TEXT(G$1,"00")),table1[],4,FALSE)
&
0,
INDEX(الجدول3[DateM]
&
الجدول3[halh],,),0),0)]]></f>
        <v>0</v>
      </c>
      <c r="Q10" s="89">
        <f ca="1" unprintable=""><![CDATA[IFERROR(
MATCH(
VLOOKUP(CONCATENATE(TEXT($C$5,"00"),TEXT($C11,"00"),TEXT(H$1,"00")),table1[],4,FALSE)
&
0,
INDEX(الجدول3[DateM]
&
الجدول3[halh],,),0),0)]]></f>
        <v>0</v>
      </c>
      <c r="R10" s="89">
        <f ca="1" unprintable=""><![CDATA[IFERROR(
MATCH(
VLOOKUP(CONCATENATE(TEXT($C$5,"00"),TEXT($C11,"00"),TEXT(I$1,"00")),table1[],4,FALSE)
&
0,
INDEX(الجدول3[DateM]
&
الجدول3[halh],,),0),0)]]></f>
        <v>0</v>
      </c>
      <c r="S10" s="89">
        <f ca="1" unprintable=""><![CDATA[IFERROR(
MATCH(
VLOOKUP(CONCATENATE(TEXT($C$5,"00"),TEXT($C11,"00"),TEXT(J$1,"00")),table1[],4,FALSE)
&
0,
INDEX(الجدول3[DateM]
&
الجدول3[halh],,),0),0)]]></f>
        <v>0</v>
      </c>
      <c r="T10" s="87"/>
      <c r="U10" s="25"/>
    </row>
    <row r="11" spans="1:22" x14ac:dyDescent="0.3">
      <c r="A11" s="25">
        <v>6</v>
      </c>
      <c r="B11" s="25" t="s">
        <v>20</v>
      </c>
      <c r="C11" s="52">
        <f ca="1">INDIRECT($D$5) INDIRECT(B11)</f>
        <v>2</v>
      </c>
      <c r="D11" s="42" t="str">
        <f ca="1">IFERROR(VLOOKUP(CONCATENATE(TEXT($C$5,"00"),TEXT($C11,"00"),TEXT(D$1,"00")),table1[],$A11,FALSE),"")</f>
        <v><![CDATA[1 -سبتمبر]]></v>
      </c>
      <c r="E11" s="43" t="str">
        <f ca="1">IFERROR(VLOOKUP(CONCATENATE(TEXT($C$5,"00"),TEXT($C11,"00"),TEXT(E$1,"00")),table1[],$A11,FALSE),"")</f>
        <v>2</v>
      </c>
      <c r="F11" s="43" t="str">
        <f ca="1">IFERROR(VLOOKUP(CONCATENATE(TEXT($C$5,"00"),TEXT($C11,"00"),TEXT(F$1,"00")),table1[],$A11,FALSE),"")</f>
        <v>3</v>
      </c>
      <c r="G11" s="43" t="str">
        <f ca="1">IFERROR(VLOOKUP(CONCATENATE(TEXT($C$5,"00"),TEXT($C11,"00"),TEXT(G$1,"00")),table1[],$A11,FALSE),"")</f>
        <v>4</v>
      </c>
      <c r="H11" s="43" t="str">
        <f ca="1">IFERROR(VLOOKUP(CONCATENATE(TEXT($C$5,"00"),TEXT($C11,"00"),TEXT(H$1,"00")),table1[],$A11,FALSE),"")</f>
        <v>5</v>
      </c>
      <c r="I11" s="43" t="str">
        <f ca="1">IFERROR(VLOOKUP(CONCATENATE(TEXT($C$5,"00"),TEXT($C11,"00"),TEXT(I$1,"00")),table1[],$A11,FALSE),"")</f>
        <v>6</v>
      </c>
      <c r="J11" s="44" t="str">
        <f ca="1">IFERROR(VLOOKUP(CONCATENATE(TEXT($C$5,"00"),TEXT($C11,"00"),TEXT(J$1,"00")),table1[],$A11,FALSE),"")</f>
        <v>7</v>
      </c>
      <c r="L11" s="87"/>
      <c r="M11" s="90" t="str">
        <f ca="1">IFERROR(VLOOKUP(CONCATENATE(TEXT($C$5,"00"),TEXT($C11,"00"),TEXT(D$1,"00")),table1[],14,FALSE),"")</f>
        <v>9</v>
      </c>
      <c r="N11" s="90" t="str">
        <f ca="1">IFERROR(VLOOKUP(CONCATENATE(TEXT($C$5,"00"),TEXT($C11,"00"),TEXT(E$1,"00")),table1[],14,FALSE),"")</f>
        <v>9</v>
      </c>
      <c r="O11" s="90" t="str">
        <f ca="1">IFERROR(VLOOKUP(CONCATENATE(TEXT($C$5,"00"),TEXT($C11,"00"),TEXT(F$1,"00")),table1[],14,FALSE),"")</f>
        <v>9</v>
      </c>
      <c r="P11" s="90" t="str">
        <f ca="1">IFERROR(VLOOKUP(CONCATENATE(TEXT($C$5,"00"),TEXT($C11,"00"),TEXT(G$1,"00")),table1[],14,FALSE),"")</f>
        <v>9</v>
      </c>
      <c r="Q11" s="90" t="str">
        <f ca="1">IFERROR(VLOOKUP(CONCATENATE(TEXT($C$5,"00"),TEXT($C11,"00"),TEXT(H$1,"00")),table1[],14,FALSE),"")</f>
        <v>9</v>
      </c>
      <c r="R11" s="90" t="str">
        <f ca="1">IFERROR(VLOOKUP(CONCATENATE(TEXT($C$5,"00"),TEXT($C11,"00"),TEXT(I$1,"00")),table1[],14,FALSE),"")</f>
        <v>9</v>
      </c>
      <c r="S11" s="90" t="str">
        <f ca="1">IFERROR(VLOOKUP(CONCATENATE(TEXT($C$5,"00"),TEXT($C11,"00"),TEXT(J$1,"00")),table1[],14,FALSE),"")</f>
        <v>9</v>
      </c>
      <c r="T11" s="87"/>
      <c r="U11" s="25"/>
    </row>
    <row r="12" spans="1:22" ht="3" customHeight="1" x14ac:dyDescent="0.35">
      <c r="A12" s="25">
        <v>12</v>
      </c>
      <c r="B12" s="25" t="s">
        <v>20</v>
      </c>
      <c r="C12" s="52">
        <f ca="1">INDIRECT($D$5) INDIRECT(B12)</f>
        <v>2</v>
      </c>
      <c r="D12" s="39">
        <f ca="1">IFERROR(VLOOKUP(CONCATENATE(TEXT($C$5,"00"),TEXT($C12,"00"),TEXT(D$1,"00")),table1[],$A12,FALSE),"")</f>
        <v>3</v>
      </c>
      <c r="E12" s="40">
        <f ca="1">IFERROR(VLOOKUP(CONCATENATE(TEXT($C$5,"00"),TEXT($C12,"00"),TEXT(E$1,"00")),table1[],$A12,FALSE),"")</f>
        <v>3</v>
      </c>
      <c r="F12" s="40">
        <f ca="1">IFERROR(VLOOKUP(CONCATENATE(TEXT($C$5,"00"),TEXT($C12,"00"),TEXT(F$1,"00")),table1[],$A12,FALSE),"")</f>
        <v>3</v>
      </c>
      <c r="G12" s="40">
        <f ca="1">IFERROR(VLOOKUP(CONCATENATE(TEXT($C$5,"00"),TEXT($C12,"00"),TEXT(G$1,"00")),table1[],$A12,FALSE),"")</f>
        <v>3</v>
      </c>
      <c r="H12" s="40">
        <f ca="1">IFERROR(VLOOKUP(CONCATENATE(TEXT($C$5,"00"),TEXT($C12,"00"),TEXT(H$1,"00")),table1[],$A12,FALSE),"")</f>
        <v>3</v>
      </c>
      <c r="I12" s="40">
        <f ca="1">IFERROR(VLOOKUP(CONCATENATE(TEXT($C$5,"00"),TEXT($C12,"00"),TEXT(I$1,"00")),table1[],$A12,FALSE),"")</f>
        <v>4</v>
      </c>
      <c r="J12" s="41">
        <f ca="1">IFERROR(VLOOKUP(CONCATENATE(TEXT($C$5,"00"),TEXT($C12,"00"),TEXT(J$1,"00")),table1[],$A12,FALSE),"")</f>
        <v>4</v>
      </c>
      <c r="L12" s="87"/>
      <c r="M12" s="107">
        <f ca="1">IFERROR(VLOOKUP(CONCATENATE(TEXT($C$5,"00"),TEXT($C11,"00"),TEXT(D$1,"00")),table1[],15,FALSE),"")</f>
        <v>0</v>
      </c>
      <c r="N12" s="107">
        <f ca="1">IFERROR(VLOOKUP(CONCATENATE(TEXT($C$5,"00"),TEXT($C11,"00"),TEXT(E$1,"00")),table1[],15,FALSE),"")</f>
        <v>0</v>
      </c>
      <c r="O12" s="107">
        <f ca="1">IFERROR(VLOOKUP(CONCATENATE(TEXT($C$5,"00"),TEXT($C11,"00"),TEXT(F$1,"00")),table1[],15,FALSE),"")</f>
        <v>0</v>
      </c>
      <c r="P12" s="107">
        <f ca="1">IFERROR(VLOOKUP(CONCATENATE(TEXT($C$5,"00"),TEXT($C11,"00"),TEXT(G$1,"00")),table1[],15,FALSE),"")</f>
        <v>0</v>
      </c>
      <c r="Q12" s="107">
        <f ca="1">IFERROR(VLOOKUP(CONCATENATE(TEXT($C$5,"00"),TEXT($C11,"00"),TEXT(H$1,"00")),table1[],15,FALSE),"")</f>
        <v>0</v>
      </c>
      <c r="R12" s="107">
        <f ca="1">IFERROR(VLOOKUP(CONCATENATE(TEXT($C$5,"00"),TEXT($C11,"00"),TEXT(I$1,"00")),table1[],15,FALSE),"")</f>
        <v>0</v>
      </c>
      <c r="S12" s="107">
        <f ca="1">IFERROR(VLOOKUP(CONCATENATE(TEXT($C$5,"00"),TEXT($C11,"00"),TEXT(J$1,"00")),table1[],15,FALSE),"")</f>
        <v>0</v>
      </c>
      <c r="T12" s="87"/>
      <c r="U12" s="25"/>
    </row>
    <row r="13" spans="1:22" ht="15.5" x14ac:dyDescent="0.35">
      <c r="A13" s="25">
        <v>2</v>
      </c>
      <c r="B13" s="25" t="s">
        <v>42</v>
      </c>
      <c r="C13" s="52">
        <f ca="1">INDIRECT($D$5) INDIRECT(B13)</f>
        <v>3</v>
      </c>
      <c r="D13" s="35">
        <f ca="1">IFERROR(VLOOKUP(CONCATENATE(TEXT($C$5,"00"),TEXT($C13,"00"),TEXT(D$1,"00")),table1[],$A13,FALSE),"")</f>
        <v>9</v>
      </c>
      <c r="E13" s="29">
        <f ca="1">IFERROR(VLOOKUP(CONCATENATE(TEXT($C$5,"00"),TEXT($C13,"00"),TEXT(E$1,"00")),table1[],$A13,FALSE),"")</f>
        <v>10</v>
      </c>
      <c r="F13" s="29">
        <f ca="1">IFERROR(VLOOKUP(CONCATENATE(TEXT($C$5,"00"),TEXT($C13,"00"),TEXT(F$1,"00")),table1[],$A13,FALSE),"")</f>
        <v>11</v>
      </c>
      <c r="G13" s="29">
        <f ca="1">IFERROR(VLOOKUP(CONCATENATE(TEXT($C$5,"00"),TEXT($C13,"00"),TEXT(G$1,"00")),table1[],$A13,FALSE),"")</f>
        <v>12</v>
      </c>
      <c r="H13" s="29">
        <f ca="1">IFERROR(VLOOKUP(CONCATENATE(TEXT($C$5,"00"),TEXT($C13,"00"),TEXT(H$1,"00")),table1[],$A13,FALSE),"")</f>
        <v>13</v>
      </c>
      <c r="I13" s="29">
        <f ca="1">IFERROR(VLOOKUP(CONCATENATE(TEXT($C$5,"00"),TEXT($C13,"00"),TEXT(I$1,"00")),table1[],$A13,FALSE),"")</f>
        <v>14</v>
      </c>
      <c r="J13" s="32">
        <f ca="1">IFERROR(VLOOKUP(CONCATENATE(TEXT($C$5,"00"),TEXT($C13,"00"),TEXT(J$1,"00")),table1[],$A13,FALSE),"")</f>
        <v>15</v>
      </c>
      <c r="L13" s="87"/>
      <c r="M13" s="89">
        <f ca="1" unprintable=""><![CDATA[IFERROR(
MATCH(
VLOOKUP(CONCATENATE(TEXT($C$5,"00"),TEXT($C14,"00"),TEXT(D$1,"00")),table1[],4,FALSE)
&
0,
INDEX(الجدول3[DateM]
&
الجدول3[halh],,),0),0)]]></f>
        <v>0</v>
      </c>
      <c r="N13" s="89">
        <f ca="1" unprintable=""><![CDATA[IFERROR(
MATCH(
VLOOKUP(CONCATENATE(TEXT($C$5,"00"),TEXT($C14,"00"),TEXT(E$1,"00")),table1[],4,FALSE)
&
0,
INDEX(الجدول3[DateM]
&
الجدول3[halh],,),0),0)]]></f>
        <v>0</v>
      </c>
      <c r="O13" s="89">
        <f ca="1" unprintable=""><![CDATA[IFERROR(
MATCH(
VLOOKUP(CONCATENATE(TEXT($C$5,"00"),TEXT($C14,"00"),TEXT(F$1,"00")),table1[],4,FALSE)
&
0,
INDEX(الجدول3[DateM]
&
الجدول3[halh],,),0),0)]]></f>
        <v>0</v>
      </c>
      <c r="P13" s="89">
        <f ca="1" unprintable=""><![CDATA[IFERROR(
MATCH(
VLOOKUP(CONCATENATE(TEXT($C$5,"00"),TEXT($C14,"00"),TEXT(G$1,"00")),table1[],4,FALSE)
&
0,
INDEX(الجدول3[DateM]
&
الجدول3[halh],,),0),0)]]></f>
        <v>0</v>
      </c>
      <c r="Q13" s="89">
        <f ca="1" unprintable=""><![CDATA[IFERROR(
MATCH(
VLOOKUP(CONCATENATE(TEXT($C$5,"00"),TEXT($C14,"00"),TEXT(H$1,"00")),table1[],4,FALSE)
&
0,
INDEX(الجدول3[DateM]
&
الجدول3[halh],,),0),0)]]></f>
        <v>0</v>
      </c>
      <c r="R13" s="89">
        <f ca="1" unprintable=""><![CDATA[IFERROR(
MATCH(
VLOOKUP(CONCATENATE(TEXT($C$5,"00"),TEXT($C14,"00"),TEXT(I$1,"00")),table1[],4,FALSE)
&
0,
INDEX(الجدول3[DateM]
&
الجدول3[halh],,),0),0)]]></f>
        <v>0</v>
      </c>
      <c r="S13" s="89">
        <f ca="1" unprintable=""><![CDATA[IFERROR(
MATCH(
VLOOKUP(CONCATENATE(TEXT($C$5,"00"),TEXT($C14,"00"),TEXT(J$1,"00")),table1[],4,FALSE)
&
0,
INDEX(الجدول3[DateM]
&
الجدول3[halh],,),0),0)]]></f>
        <v>0</v>
      </c>
      <c r="T13" s="87"/>
      <c r="U13" s="25"/>
    </row>
    <row r="14" spans="1:22" x14ac:dyDescent="0.3">
      <c r="A14" s="25">
        <v>6</v>
      </c>
      <c r="B14" s="25" t="s">
        <v>42</v>
      </c>
      <c r="C14" s="52">
        <f ca="1">INDIRECT($D$5) INDIRECT(B14)</f>
        <v>3</v>
      </c>
      <c r="D14" s="34" t="str">
        <f ca="1">IFERROR(VLOOKUP(CONCATENATE(TEXT($C$5,"00"),TEXT($C14,"00"),TEXT(D$1,"00")),table1[],$A14,FALSE),"")</f>
        <v>8</v>
      </c>
      <c r="E14" s="28" t="str">
        <f ca="1">IFERROR(VLOOKUP(CONCATENATE(TEXT($C$5,"00"),TEXT($C14,"00"),TEXT(E$1,"00")),table1[],$A14,FALSE),"")</f>
        <v>9</v>
      </c>
      <c r="F14" s="28" t="str">
        <f ca="1">IFERROR(VLOOKUP(CONCATENATE(TEXT($C$5,"00"),TEXT($C14,"00"),TEXT(F$1,"00")),table1[],$A14,FALSE),"")</f>
        <v>10</v>
      </c>
      <c r="G14" s="28" t="str">
        <f ca="1">IFERROR(VLOOKUP(CONCATENATE(TEXT($C$5,"00"),TEXT($C14,"00"),TEXT(G$1,"00")),table1[],$A14,FALSE),"")</f>
        <v>11</v>
      </c>
      <c r="H14" s="28" t="str">
        <f ca="1">IFERROR(VLOOKUP(CONCATENATE(TEXT($C$5,"00"),TEXT($C14,"00"),TEXT(H$1,"00")),table1[],$A14,FALSE),"")</f>
        <v>12</v>
      </c>
      <c r="I14" s="28" t="str">
        <f ca="1">IFERROR(VLOOKUP(CONCATENATE(TEXT($C$5,"00"),TEXT($C14,"00"),TEXT(I$1,"00")),table1[],$A14,FALSE),"")</f>
        <v>13</v>
      </c>
      <c r="J14" s="31" t="str">
        <f ca="1">IFERROR(VLOOKUP(CONCATENATE(TEXT($C$5,"00"),TEXT($C14,"00"),TEXT(J$1,"00")),table1[],$A14,FALSE),"")</f>
        <v>14</v>
      </c>
      <c r="L14" s="87"/>
      <c r="M14" s="90" t="str">
        <f ca="1">IFERROR(VLOOKUP(CONCATENATE(TEXT($C$5,"00"),TEXT($C14,"00"),TEXT(D$1,"00")),table1[],14,FALSE),"")</f>
        <v>9</v>
      </c>
      <c r="N14" s="90" t="str">
        <f ca="1">IFERROR(VLOOKUP(CONCATENATE(TEXT($C$5,"00"),TEXT($C14,"00"),TEXT(E$1,"00")),table1[],14,FALSE),"")</f>
        <v>9</v>
      </c>
      <c r="O14" s="90" t="str">
        <f ca="1">IFERROR(VLOOKUP(CONCATENATE(TEXT($C$5,"00"),TEXT($C14,"00"),TEXT(F$1,"00")),table1[],14,FALSE),"")</f>
        <v>9</v>
      </c>
      <c r="P14" s="90" t="str">
        <f ca="1">IFERROR(VLOOKUP(CONCATENATE(TEXT($C$5,"00"),TEXT($C14,"00"),TEXT(G$1,"00")),table1[],14,FALSE),"")</f>
        <v>9</v>
      </c>
      <c r="Q14" s="90" t="str">
        <f ca="1">IFERROR(VLOOKUP(CONCATENATE(TEXT($C$5,"00"),TEXT($C14,"00"),TEXT(H$1,"00")),table1[],14,FALSE),"")</f>
        <v>9</v>
      </c>
      <c r="R14" s="90" t="str">
        <f ca="1">IFERROR(VLOOKUP(CONCATENATE(TEXT($C$5,"00"),TEXT($C14,"00"),TEXT(I$1,"00")),table1[],14,FALSE),"")</f>
        <v>9</v>
      </c>
      <c r="S14" s="90" t="str">
        <f ca="1">IFERROR(VLOOKUP(CONCATENATE(TEXT($C$5,"00"),TEXT($C14,"00"),TEXT(J$1,"00")),table1[],14,FALSE),"")</f>
        <v>9</v>
      </c>
      <c r="T14" s="87"/>
      <c r="U14" s="25"/>
    </row>
    <row r="15" spans="1:22" ht="3" customHeight="1" x14ac:dyDescent="0.35">
      <c r="A15" s="25">
        <v>12</v>
      </c>
      <c r="B15" s="25" t="s">
        <v>42</v>
      </c>
      <c r="C15" s="52">
        <f ca="1">INDIRECT($D$5) INDIRECT(B15)</f>
        <v>3</v>
      </c>
      <c r="D15" s="35">
        <f ca="1">IFERROR(VLOOKUP(CONCATENATE(TEXT($C$5,"00"),TEXT($C15,"00"),TEXT(D$1,"00")),table1[],$A15,FALSE),"")</f>
        <v>4</v>
      </c>
      <c r="E15" s="29">
        <f ca="1">IFERROR(VLOOKUP(CONCATENATE(TEXT($C$5,"00"),TEXT($C15,"00"),TEXT(E$1,"00")),table1[],$A15,FALSE),"")</f>
        <v>4</v>
      </c>
      <c r="F15" s="29">
        <f ca="1">IFERROR(VLOOKUP(CONCATENATE(TEXT($C$5,"00"),TEXT($C15,"00"),TEXT(F$1,"00")),table1[],$A15,FALSE),"")</f>
        <v>4</v>
      </c>
      <c r="G15" s="29">
        <f ca="1">IFERROR(VLOOKUP(CONCATENATE(TEXT($C$5,"00"),TEXT($C15,"00"),TEXT(G$1,"00")),table1[],$A15,FALSE),"")</f>
        <v>4</v>
      </c>
      <c r="H15" s="29">
        <f ca="1">IFERROR(VLOOKUP(CONCATENATE(TEXT($C$5,"00"),TEXT($C15,"00"),TEXT(H$1,"00")),table1[],$A15,FALSE),"")</f>
        <v>4</v>
      </c>
      <c r="I15" s="29">
        <f ca="1">IFERROR(VLOOKUP(CONCATENATE(TEXT($C$5,"00"),TEXT($C15,"00"),TEXT(I$1,"00")),table1[],$A15,FALSE),"")</f>
        <v>4</v>
      </c>
      <c r="J15" s="32">
        <f ca="1">IFERROR(VLOOKUP(CONCATENATE(TEXT($C$5,"00"),TEXT($C15,"00"),TEXT(J$1,"00")),table1[],$A15,FALSE),"")</f>
        <v>4</v>
      </c>
      <c r="L15" s="87"/>
      <c r="M15" s="107">
        <f ca="1">IFERROR(VLOOKUP(CONCATENATE(TEXT($C$5,"00"),TEXT($C14,"00"),TEXT(D$1,"00")),table1[],15,FALSE),"")</f>
        <v>0</v>
      </c>
      <c r="N15" s="107">
        <f ca="1">IFERROR(VLOOKUP(CONCATENATE(TEXT($C$5,"00"),TEXT($C14,"00"),TEXT(E$1,"00")),table1[],15,FALSE),"")</f>
        <v>0</v>
      </c>
      <c r="O15" s="107">
        <f ca="1">IFERROR(VLOOKUP(CONCATENATE(TEXT($C$5,"00"),TEXT($C14,"00"),TEXT(F$1,"00")),table1[],15,FALSE),"")</f>
        <v>0</v>
      </c>
      <c r="P15" s="107">
        <f ca="1">IFERROR(VLOOKUP(CONCATENATE(TEXT($C$5,"00"),TEXT($C14,"00"),TEXT(G$1,"00")),table1[],15,FALSE),"")</f>
        <v>0</v>
      </c>
      <c r="Q15" s="107">
        <f ca="1">IFERROR(VLOOKUP(CONCATENATE(TEXT($C$5,"00"),TEXT($C14,"00"),TEXT(H$1,"00")),table1[],15,FALSE),"")</f>
        <v>0</v>
      </c>
      <c r="R15" s="107">
        <f ca="1">IFERROR(VLOOKUP(CONCATENATE(TEXT($C$5,"00"),TEXT($C14,"00"),TEXT(I$1,"00")),table1[],15,FALSE),"")</f>
        <v>0</v>
      </c>
      <c r="S15" s="107">
        <f ca="1">IFERROR(VLOOKUP(CONCATENATE(TEXT($C$5,"00"),TEXT($C14,"00"),TEXT(J$1,"00")),table1[],15,FALSE),"")</f>
        <v>0</v>
      </c>
      <c r="T15" s="87"/>
      <c r="U15" s="25"/>
    </row>
    <row r="16" spans="1:22" ht="15.5" x14ac:dyDescent="0.35">
      <c r="A16" s="25">
        <v>2</v>
      </c>
      <c r="B16" s="25" t="s">
        <v>22</v>
      </c>
      <c r="C16" s="52">
        <f ca="1">INDIRECT($D$5) INDIRECT(B16)</f>
        <v>4</v>
      </c>
      <c r="D16" s="39">
        <f ca="1">IFERROR(VLOOKUP(CONCATENATE(TEXT($C$5,"00"),TEXT($C16,"00"),TEXT(D$1,"00")),table1[],$A16,FALSE),"")</f>
        <v>16</v>
      </c>
      <c r="E16" s="40">
        <f ca="1">IFERROR(VLOOKUP(CONCATENATE(TEXT($C$5,"00"),TEXT($C16,"00"),TEXT(E$1,"00")),table1[],$A16,FALSE),"")</f>
        <v>17</v>
      </c>
      <c r="F16" s="40">
        <f ca="1">IFERROR(VLOOKUP(CONCATENATE(TEXT($C$5,"00"),TEXT($C16,"00"),TEXT(F$1,"00")),table1[],$A16,FALSE),"")</f>
        <v>18</v>
      </c>
      <c r="G16" s="40">
        <f ca="1">IFERROR(VLOOKUP(CONCATENATE(TEXT($C$5,"00"),TEXT($C16,"00"),TEXT(G$1,"00")),table1[],$A16,FALSE),"")</f>
        <v>19</v>
      </c>
      <c r="H16" s="40">
        <f ca="1">IFERROR(VLOOKUP(CONCATENATE(TEXT($C$5,"00"),TEXT($C16,"00"),TEXT(H$1,"00")),table1[],$A16,FALSE),"")</f>
        <v>20</v>
      </c>
      <c r="I16" s="40">
        <f ca="1">IFERROR(VLOOKUP(CONCATENATE(TEXT($C$5,"00"),TEXT($C16,"00"),TEXT(I$1,"00")),table1[],$A16,FALSE),"")</f>
        <v>21</v>
      </c>
      <c r="J16" s="41">
        <f ca="1">IFERROR(VLOOKUP(CONCATENATE(TEXT($C$5,"00"),TEXT($C16,"00"),TEXT(J$1,"00")),table1[],$A16,FALSE),"")</f>
        <v>22</v>
      </c>
      <c r="L16" s="87"/>
      <c r="M16" s="89">
        <f ca="1" unprintable=""><![CDATA[IFERROR(
MATCH(
VLOOKUP(CONCATENATE(TEXT($C$5,"00"),TEXT($C17,"00"),TEXT(D$1,"00")),table1[],4,FALSE)
&
0,
INDEX(الجدول3[DateM]
&
الجدول3[halh],,),0),0)]]></f>
        <v>0</v>
      </c>
      <c r="N16" s="89">
        <f ca="1" unprintable=""><![CDATA[IFERROR(
MATCH(
VLOOKUP(CONCATENATE(TEXT($C$5,"00"),TEXT($C17,"00"),TEXT(E$1,"00")),table1[],4,FALSE)
&
0,
INDEX(الجدول3[DateM]
&
الجدول3[halh],,),0),0)]]></f>
        <v>0</v>
      </c>
      <c r="O16" s="89">
        <f ca="1" unprintable=""><![CDATA[IFERROR(
MATCH(
VLOOKUP(CONCATENATE(TEXT($C$5,"00"),TEXT($C17,"00"),TEXT(F$1,"00")),table1[],4,FALSE)
&
0,
INDEX(الجدول3[DateM]
&
الجدول3[halh],,),0),0)]]></f>
        <v>0</v>
      </c>
      <c r="P16" s="89">
        <f ca="1" unprintable=""><![CDATA[IFERROR(
MATCH(
VLOOKUP(CONCATENATE(TEXT($C$5,"00"),TEXT($C17,"00"),TEXT(G$1,"00")),table1[],4,FALSE)
&
0,
INDEX(الجدول3[DateM]
&
الجدول3[halh],,),0),0)]]></f>
        <v>0</v>
      </c>
      <c r="Q16" s="89">
        <f ca="1" unprintable=""><![CDATA[IFERROR(
MATCH(
VLOOKUP(CONCATENATE(TEXT($C$5,"00"),TEXT($C17,"00"),TEXT(H$1,"00")),table1[],4,FALSE)
&
0,
INDEX(الجدول3[DateM]
&
الجدول3[halh],,),0),0)]]></f>
        <v>0</v>
      </c>
      <c r="R16" s="89">
        <f ca="1" unprintable=""><![CDATA[IFERROR(
MATCH(
VLOOKUP(CONCATENATE(TEXT($C$5,"00"),TEXT($C17,"00"),TEXT(I$1,"00")),table1[],4,FALSE)
&
0,
INDEX(الجدول3[DateM]
&
الجدول3[halh],,),0),0)]]></f>
        <v>0</v>
      </c>
      <c r="S16" s="89">
        <f ca="1" unprintable=""><![CDATA[IFERROR(
MATCH(
VLOOKUP(CONCATENATE(TEXT($C$5,"00"),TEXT($C17,"00"),TEXT(J$1,"00")),table1[],4,FALSE)
&
0,
INDEX(الجدول3[DateM]
&
الجدول3[halh],,),0),0)]]></f>
        <v>0</v>
      </c>
      <c r="T16" s="87"/>
      <c r="U16" s="25"/>
    </row>
    <row r="17" spans="1:21" x14ac:dyDescent="0.3">
      <c r="A17" s="25">
        <v>6</v>
      </c>
      <c r="B17" s="25" t="s">
        <v>22</v>
      </c>
      <c r="C17" s="52">
        <f ca="1">INDIRECT($D$5) INDIRECT(B17)</f>
        <v>4</v>
      </c>
      <c r="D17" s="42" t="str">
        <f ca="1">IFERROR(VLOOKUP(CONCATENATE(TEXT($C$5,"00"),TEXT($C17,"00"),TEXT(D$1,"00")),table1[],$A17,FALSE),"")</f>
        <v>15</v>
      </c>
      <c r="E17" s="43" t="str">
        <f ca="1">IFERROR(VLOOKUP(CONCATENATE(TEXT($C$5,"00"),TEXT($C17,"00"),TEXT(E$1,"00")),table1[],$A17,FALSE),"")</f>
        <v>16</v>
      </c>
      <c r="F17" s="43" t="str">
        <f ca="1">IFERROR(VLOOKUP(CONCATENATE(TEXT($C$5,"00"),TEXT($C17,"00"),TEXT(F$1,"00")),table1[],$A17,FALSE),"")</f>
        <v>17</v>
      </c>
      <c r="G17" s="43" t="str">
        <f ca="1">IFERROR(VLOOKUP(CONCATENATE(TEXT($C$5,"00"),TEXT($C17,"00"),TEXT(G$1,"00")),table1[],$A17,FALSE),"")</f>
        <v>18</v>
      </c>
      <c r="H17" s="43" t="str">
        <f ca="1">IFERROR(VLOOKUP(CONCATENATE(TEXT($C$5,"00"),TEXT($C17,"00"),TEXT(H$1,"00")),table1[],$A17,FALSE),"")</f>
        <v>19</v>
      </c>
      <c r="I17" s="43" t="str">
        <f ca="1">IFERROR(VLOOKUP(CONCATENATE(TEXT($C$5,"00"),TEXT($C17,"00"),TEXT(I$1,"00")),table1[],$A17,FALSE),"")</f>
        <v>20</v>
      </c>
      <c r="J17" s="44" t="str">
        <f ca="1">IFERROR(VLOOKUP(CONCATENATE(TEXT($C$5,"00"),TEXT($C17,"00"),TEXT(J$1,"00")),table1[],$A17,FALSE),"")</f>
        <v>21</v>
      </c>
      <c r="L17" s="87"/>
      <c r="M17" s="90" t="str">
        <f ca="1">IFERROR(VLOOKUP(CONCATENATE(TEXT($C$5,"00"),TEXT($C17,"00"),TEXT(D$1,"00")),table1[],14,FALSE),"")</f>
        <v>9</v>
      </c>
      <c r="N17" s="90" t="str">
        <f ca="1">IFERROR(VLOOKUP(CONCATENATE(TEXT($C$5,"00"),TEXT($C17,"00"),TEXT(E$1,"00")),table1[],14,FALSE),"")</f>
        <v>9</v>
      </c>
      <c r="O17" s="90" t="str">
        <f ca="1">IFERROR(VLOOKUP(CONCATENATE(TEXT($C$5,"00"),TEXT($C17,"00"),TEXT(F$1,"00")),table1[],14,FALSE),"")</f>
        <v>9</v>
      </c>
      <c r="P17" s="90" t="str">
        <f ca="1">IFERROR(VLOOKUP(CONCATENATE(TEXT($C$5,"00"),TEXT($C17,"00"),TEXT(G$1,"00")),table1[],14,FALSE),"")</f>
        <v>9</v>
      </c>
      <c r="Q17" s="90" t="str">
        <f ca="1">IFERROR(VLOOKUP(CONCATENATE(TEXT($C$5,"00"),TEXT($C17,"00"),TEXT(H$1,"00")),table1[],14,FALSE),"")</f>
        <v>9</v>
      </c>
      <c r="R17" s="90" t="str">
        <f ca="1">IFERROR(VLOOKUP(CONCATENATE(TEXT($C$5,"00"),TEXT($C17,"00"),TEXT(I$1,"00")),table1[],14,FALSE),"")</f>
        <v>9</v>
      </c>
      <c r="S17" s="90" t="str">
        <f ca="1">IFERROR(VLOOKUP(CONCATENATE(TEXT($C$5,"00"),TEXT($C17,"00"),TEXT(J$1,"00")),table1[],14,FALSE),"")</f>
        <v>9</v>
      </c>
      <c r="T17" s="87" t="b">
        <f ca="1">ISEVEN(S17)</f>
        <v>0</v>
      </c>
      <c r="U17" s="25"/>
    </row>
    <row r="18" spans="1:21" ht="3" customHeight="1" x14ac:dyDescent="0.35">
      <c r="A18" s="25">
        <v>12</v>
      </c>
      <c r="B18" s="25" t="s">
        <v>22</v>
      </c>
      <c r="C18" s="52">
        <f ca="1">INDIRECT($D$5) INDIRECT(B18)</f>
        <v>4</v>
      </c>
      <c r="D18" s="39">
        <f ca="1">IFERROR(VLOOKUP(CONCATENATE(TEXT($C$5,"00"),TEXT($C18,"00"),TEXT(D$1,"00")),table1[],$A18,FALSE),"")</f>
        <v>4</v>
      </c>
      <c r="E18" s="40">
        <f ca="1">IFERROR(VLOOKUP(CONCATENATE(TEXT($C$5,"00"),TEXT($C18,"00"),TEXT(E$1,"00")),table1[],$A18,FALSE),"")</f>
        <v>4</v>
      </c>
      <c r="F18" s="40">
        <f ca="1">IFERROR(VLOOKUP(CONCATENATE(TEXT($C$5,"00"),TEXT($C18,"00"),TEXT(F$1,"00")),table1[],$A18,FALSE),"")</f>
        <v>4</v>
      </c>
      <c r="G18" s="40">
        <f ca="1">IFERROR(VLOOKUP(CONCATENATE(TEXT($C$5,"00"),TEXT($C18,"00"),TEXT(G$1,"00")),table1[],$A18,FALSE),"")</f>
        <v>4</v>
      </c>
      <c r="H18" s="40">
        <f ca="1">IFERROR(VLOOKUP(CONCATENATE(TEXT($C$5,"00"),TEXT($C18,"00"),TEXT(H$1,"00")),table1[],$A18,FALSE),"")</f>
        <v>4</v>
      </c>
      <c r="I18" s="40">
        <f ca="1">IFERROR(VLOOKUP(CONCATENATE(TEXT($C$5,"00"),TEXT($C18,"00"),TEXT(I$1,"00")),table1[],$A18,FALSE),"")</f>
        <v>4</v>
      </c>
      <c r="J18" s="41">
        <f ca="1">IFERROR(VLOOKUP(CONCATENATE(TEXT($C$5,"00"),TEXT($C18,"00"),TEXT(J$1,"00")),table1[],$A18,FALSE),"")</f>
        <v>4</v>
      </c>
      <c r="L18" s="87"/>
      <c r="M18" s="107">
        <f ca="1">IFERROR(VLOOKUP(CONCATENATE(TEXT($C$5,"00"),TEXT($C17,"00"),TEXT(D$1,"00")),table1[],15,FALSE),"")</f>
        <v>0</v>
      </c>
      <c r="N18" s="107">
        <f ca="1">IFERROR(VLOOKUP(CONCATENATE(TEXT($C$5,"00"),TEXT($C17,"00"),TEXT(E$1,"00")),table1[],15,FALSE),"")</f>
        <v>0</v>
      </c>
      <c r="O18" s="107">
        <f ca="1">IFERROR(VLOOKUP(CONCATENATE(TEXT($C$5,"00"),TEXT($C17,"00"),TEXT(F$1,"00")),table1[],15,FALSE),"")</f>
        <v>0</v>
      </c>
      <c r="P18" s="107">
        <f ca="1">IFERROR(VLOOKUP(CONCATENATE(TEXT($C$5,"00"),TEXT($C17,"00"),TEXT(G$1,"00")),table1[],15,FALSE),"")</f>
        <v>0</v>
      </c>
      <c r="Q18" s="107">
        <f ca="1">IFERROR(VLOOKUP(CONCATENATE(TEXT($C$5,"00"),TEXT($C17,"00"),TEXT(H$1,"00")),table1[],15,FALSE),"")</f>
        <v>0</v>
      </c>
      <c r="R18" s="107">
        <f ca="1">IFERROR(VLOOKUP(CONCATENATE(TEXT($C$5,"00"),TEXT($C17,"00"),TEXT(I$1,"00")),table1[],15,FALSE),"")</f>
        <v>0</v>
      </c>
      <c r="S18" s="107">
        <f ca="1">IFERROR(VLOOKUP(CONCATENATE(TEXT($C$5,"00"),TEXT($C17,"00"),TEXT(J$1,"00")),table1[],15,FALSE),"")</f>
        <v>0</v>
      </c>
      <c r="T18" s="87"/>
      <c r="U18" s="25"/>
    </row>
    <row r="19" spans="1:21" ht="15.5" x14ac:dyDescent="0.35">
      <c r="A19" s="25">
        <v>2</v>
      </c>
      <c r="B19" s="25" t="s">
        <v>23</v>
      </c>
      <c r="C19" s="52">
        <f ca="1">INDIRECT($D$5) INDIRECT(B19)</f>
        <v>5</v>
      </c>
      <c r="D19" s="35">
        <f ca="1">IFERROR(VLOOKUP(CONCATENATE(TEXT($C$5,"00"),TEXT($C19,"00"),TEXT(D$1,"00")),table1[],$A19,FALSE),"")</f>
        <v>23</v>
      </c>
      <c r="E19" s="29">
        <f ca="1">IFERROR(VLOOKUP(CONCATENATE(TEXT($C$5,"00"),TEXT($C19,"00"),TEXT(E$1,"00")),table1[],$A19,FALSE),"")</f>
        <v>24</v>
      </c>
      <c r="F19" s="29">
        <f ca="1">IFERROR(VLOOKUP(CONCATENATE(TEXT($C$5,"00"),TEXT($C19,"00"),TEXT(F$1,"00")),table1[],$A19,FALSE),"")</f>
        <v>25</v>
      </c>
      <c r="G19" s="29">
        <f ca="1">IFERROR(VLOOKUP(CONCATENATE(TEXT($C$5,"00"),TEXT($C19,"00"),TEXT(G$1,"00")),table1[],$A19,FALSE),"")</f>
        <v>26</v>
      </c>
      <c r="H19" s="29">
        <f ca="1">IFERROR(VLOOKUP(CONCATENATE(TEXT($C$5,"00"),TEXT($C19,"00"),TEXT(H$1,"00")),table1[],$A19,FALSE),"")</f>
        <v>27</v>
      </c>
      <c r="I19" s="29">
        <f ca="1">IFERROR(VLOOKUP(CONCATENATE(TEXT($C$5,"00"),TEXT($C19,"00"),TEXT(I$1,"00")),table1[],$A19,FALSE),"")</f>
        <v>28</v>
      </c>
      <c r="J19" s="32">
        <f ca="1">IFERROR(VLOOKUP(CONCATENATE(TEXT($C$5,"00"),TEXT($C19,"00"),TEXT(J$1,"00")),table1[],$A19,FALSE),"")</f>
        <v>29</v>
      </c>
      <c r="L19" s="87"/>
      <c r="M19" s="89">
        <f ca="1" unprintable=""><![CDATA[IFERROR(
MATCH(
VLOOKUP(CONCATENATE(TEXT($C$5,"00"),TEXT($C20,"00"),TEXT(D$1,"00")),table1[],4,FALSE)
&
0,
INDEX(الجدول3[DateM]
&
الجدول3[halh],,),0),0)]]></f>
        <v>0</v>
      </c>
      <c r="N19" s="89">
        <f ca="1" unprintable=""><![CDATA[IFERROR(
MATCH(
VLOOKUP(CONCATENATE(TEXT($C$5,"00"),TEXT($C20,"00"),TEXT(E$1,"00")),table1[],4,FALSE)
&
0,
INDEX(الجدول3[DateM]
&
الجدول3[halh],,),0),0)]]></f>
        <v>0</v>
      </c>
      <c r="O19" s="89">
        <f ca="1" unprintable=""><![CDATA[IFERROR(
MATCH(
VLOOKUP(CONCATENATE(TEXT($C$5,"00"),TEXT($C20,"00"),TEXT(F$1,"00")),table1[],4,FALSE)
&
0,
INDEX(الجدول3[DateM]
&
الجدول3[halh],,),0),0)]]></f>
        <v>0</v>
      </c>
      <c r="P19" s="89">
        <f ca="1" unprintable=""><![CDATA[IFERROR(
MATCH(
VLOOKUP(CONCATENATE(TEXT($C$5,"00"),TEXT($C20,"00"),TEXT(G$1,"00")),table1[],4,FALSE)
&
0,
INDEX(الجدول3[DateM]
&
الجدول3[halh],,),0),0)]]></f>
        <v>0</v>
      </c>
      <c r="Q19" s="89">
        <f ca="1" unprintable=""><![CDATA[IFERROR(
MATCH(
VLOOKUP(CONCATENATE(TEXT($C$5,"00"),TEXT($C20,"00"),TEXT(H$1,"00")),table1[],4,FALSE)
&
0,
INDEX(الجدول3[DateM]
&
الجدول3[halh],,),0),0)]]></f>
        <v>0</v>
      </c>
      <c r="R19" s="89">
        <f ca="1" unprintable=""><![CDATA[IFERROR(
MATCH(
VLOOKUP(CONCATENATE(TEXT($C$5,"00"),TEXT($C20,"00"),TEXT(I$1,"00")),table1[],4,FALSE)
&
0,
INDEX(الجدول3[DateM]
&
الجدول3[halh],,),0),0)]]></f>
        <v>0</v>
      </c>
      <c r="S19" s="89">
        <f ca="1" unprintable=""><![CDATA[IFERROR(
MATCH(
VLOOKUP(CONCATENATE(TEXT($C$5,"00"),TEXT($C20,"00"),TEXT(J$1,"00")),table1[],4,FALSE)
&
0,
INDEX(الجدول3[DateM]
&
الجدول3[halh],,),0),0)]]></f>
        <v>0</v>
      </c>
      <c r="T19" s="87"/>
      <c r="U19" s="25"/>
    </row>
    <row r="20" spans="1:21" x14ac:dyDescent="0.3">
      <c r="A20" s="25">
        <v>6</v>
      </c>
      <c r="B20" s="25" t="s">
        <v>23</v>
      </c>
      <c r="C20" s="52">
        <f ca="1">INDIRECT($D$5) INDIRECT(B20)</f>
        <v>5</v>
      </c>
      <c r="D20" s="34" t="str">
        <f ca="1">IFERROR(VLOOKUP(CONCATENATE(TEXT($C$5,"00"),TEXT($C20,"00"),TEXT(D$1,"00")),table1[],$A20,FALSE),"")</f>
        <v>22</v>
      </c>
      <c r="E20" s="28" t="str">
        <f ca="1">IFERROR(VLOOKUP(CONCATENATE(TEXT($C$5,"00"),TEXT($C20,"00"),TEXT(E$1,"00")),table1[],$A20,FALSE),"")</f>
        <v>23</v>
      </c>
      <c r="F20" s="28" t="str">
        <f ca="1">IFERROR(VLOOKUP(CONCATENATE(TEXT($C$5,"00"),TEXT($C20,"00"),TEXT(F$1,"00")),table1[],$A20,FALSE),"")</f>
        <v>24</v>
      </c>
      <c r="G20" s="28" t="str">
        <f ca="1">IFERROR(VLOOKUP(CONCATENATE(TEXT($C$5,"00"),TEXT($C20,"00"),TEXT(G$1,"00")),table1[],$A20,FALSE),"")</f>
        <v>25</v>
      </c>
      <c r="H20" s="28" t="str">
        <f ca="1">IFERROR(VLOOKUP(CONCATENATE(TEXT($C$5,"00"),TEXT($C20,"00"),TEXT(H$1,"00")),table1[],$A20,FALSE),"")</f>
        <v>26</v>
      </c>
      <c r="I20" s="28" t="str">
        <f ca="1">IFERROR(VLOOKUP(CONCATENATE(TEXT($C$5,"00"),TEXT($C20,"00"),TEXT(I$1,"00")),table1[],$A20,FALSE),"")</f>
        <v>27</v>
      </c>
      <c r="J20" s="31" t="str">
        <f ca="1">IFERROR(VLOOKUP(CONCATENATE(TEXT($C$5,"00"),TEXT($C20,"00"),TEXT(J$1,"00")),table1[],$A20,FALSE),"")</f>
        <v>28</v>
      </c>
      <c r="L20" s="87"/>
      <c r="M20" s="90" t="str">
        <f ca="1">IFERROR(VLOOKUP(CONCATENATE(TEXT($C$5,"00"),TEXT($C20,"00"),TEXT(D$1,"00")),table1[],14,FALSE),"")</f>
        <v>9</v>
      </c>
      <c r="N20" s="90" t="str">
        <f ca="1">IFERROR(VLOOKUP(CONCATENATE(TEXT($C$5,"00"),TEXT($C20,"00"),TEXT(E$1,"00")),table1[],14,FALSE),"")</f>
        <v>9</v>
      </c>
      <c r="O20" s="90" t="str">
        <f ca="1">IFERROR(VLOOKUP(CONCATENATE(TEXT($C$5,"00"),TEXT($C20,"00"),TEXT(F$1,"00")),table1[],14,FALSE),"")</f>
        <v>9</v>
      </c>
      <c r="P20" s="90" t="str">
        <f ca="1">IFERROR(VLOOKUP(CONCATENATE(TEXT($C$5,"00"),TEXT($C20,"00"),TEXT(G$1,"00")),table1[],14,FALSE),"")</f>
        <v>9</v>
      </c>
      <c r="Q20" s="90" t="str">
        <f ca="1">IFERROR(VLOOKUP(CONCATENATE(TEXT($C$5,"00"),TEXT($C20,"00"),TEXT(H$1,"00")),table1[],14,FALSE),"")</f>
        <v>9</v>
      </c>
      <c r="R20" s="90" t="str">
        <f ca="1">IFERROR(VLOOKUP(CONCATENATE(TEXT($C$5,"00"),TEXT($C20,"00"),TEXT(I$1,"00")),table1[],14,FALSE),"")</f>
        <v>9</v>
      </c>
      <c r="S20" s="90" t="str">
        <f ca="1">IFERROR(VLOOKUP(CONCATENATE(TEXT($C$5,"00"),TEXT($C20,"00"),TEXT(J$1,"00")),table1[],14,FALSE),"")</f>
        <v>9</v>
      </c>
      <c r="T20" s="87"/>
      <c r="U20" s="25"/>
    </row>
    <row r="21" spans="1:21" ht="3" customHeight="1" x14ac:dyDescent="0.35">
      <c r="A21" s="25">
        <v>12</v>
      </c>
      <c r="B21" s="25" t="s">
        <v>23</v>
      </c>
      <c r="C21" s="52">
        <f ca="1">INDIRECT($D$5) INDIRECT(B21)</f>
        <v>5</v>
      </c>
      <c r="D21" s="35">
        <f ca="1">IFERROR(VLOOKUP(CONCATENATE(TEXT($C$5,"00"),TEXT($C21,"00"),TEXT(D$1,"00")),table1[],$A21,FALSE),"")</f>
        <v>4</v>
      </c>
      <c r="E21" s="29">
        <f ca="1">IFERROR(VLOOKUP(CONCATENATE(TEXT($C$5,"00"),TEXT($C21,"00"),TEXT(E$1,"00")),table1[],$A21,FALSE),"")</f>
        <v>4</v>
      </c>
      <c r="F21" s="29">
        <f ca="1">IFERROR(VLOOKUP(CONCATENATE(TEXT($C$5,"00"),TEXT($C21,"00"),TEXT(F$1,"00")),table1[],$A21,FALSE),"")</f>
        <v>4</v>
      </c>
      <c r="G21" s="29">
        <f ca="1">IFERROR(VLOOKUP(CONCATENATE(TEXT($C$5,"00"),TEXT($C21,"00"),TEXT(G$1,"00")),table1[],$A21,FALSE),"")</f>
        <v>4</v>
      </c>
      <c r="H21" s="29">
        <f ca="1">IFERROR(VLOOKUP(CONCATENATE(TEXT($C$5,"00"),TEXT($C21,"00"),TEXT(H$1,"00")),table1[],$A21,FALSE),"")</f>
        <v>4</v>
      </c>
      <c r="I21" s="29">
        <f ca="1">IFERROR(VLOOKUP(CONCATENATE(TEXT($C$5,"00"),TEXT($C21,"00"),TEXT(I$1,"00")),table1[],$A21,FALSE),"")</f>
        <v>4</v>
      </c>
      <c r="J21" s="32">
        <f ca="1">IFERROR(VLOOKUP(CONCATENATE(TEXT($C$5,"00"),TEXT($C21,"00"),TEXT(J$1,"00")),table1[],$A21,FALSE),"")</f>
        <v>4</v>
      </c>
      <c r="L21" s="87"/>
      <c r="M21" s="107">
        <f ca="1">IFERROR(VLOOKUP(CONCATENATE(TEXT($C$5,"00"),TEXT($C20,"00"),TEXT(D$1,"00")),table1[],15,FALSE),"")</f>
        <v>0</v>
      </c>
      <c r="N21" s="107">
        <f ca="1">IFERROR(VLOOKUP(CONCATENATE(TEXT($C$5,"00"),TEXT($C20,"00"),TEXT(E$1,"00")),table1[],15,FALSE),"")</f>
        <v>0</v>
      </c>
      <c r="O21" s="107">
        <f ca="1">IFERROR(VLOOKUP(CONCATENATE(TEXT($C$5,"00"),TEXT($C20,"00"),TEXT(F$1,"00")),table1[],15,FALSE),"")</f>
        <v>0</v>
      </c>
      <c r="P21" s="107">
        <f ca="1">IFERROR(VLOOKUP(CONCATENATE(TEXT($C$5,"00"),TEXT($C20,"00"),TEXT(G$1,"00")),table1[],15,FALSE),"")</f>
        <v>0</v>
      </c>
      <c r="Q21" s="107">
        <f ca="1">IFERROR(VLOOKUP(CONCATENATE(TEXT($C$5,"00"),TEXT($C20,"00"),TEXT(H$1,"00")),table1[],15,FALSE),"")</f>
        <v>0</v>
      </c>
      <c r="R21" s="107">
        <f ca="1">IFERROR(VLOOKUP(CONCATENATE(TEXT($C$5,"00"),TEXT($C20,"00"),TEXT(I$1,"00")),table1[],15,FALSE),"")</f>
        <v>0</v>
      </c>
      <c r="S21" s="107">
        <f ca="1">IFERROR(VLOOKUP(CONCATENATE(TEXT($C$5,"00"),TEXT($C20,"00"),TEXT(J$1,"00")),table1[],15,FALSE),"")</f>
        <v>0</v>
      </c>
      <c r="T21" s="87"/>
      <c r="U21" s="25"/>
    </row>
    <row r="22" spans="1:21" ht="15.5" x14ac:dyDescent="0.35">
      <c r="A22" s="25">
        <v>2</v>
      </c>
      <c r="B22" s="25" t="s">
        <v>24</v>
      </c>
      <c r="C22" s="52">
        <f ca="1">INDIRECT($D$5) INDIRECT(B22)</f>
        <v>6</v>
      </c>
      <c r="D22" s="39">
        <f ca="1">IFERROR(VLOOKUP(CONCATENATE(TEXT($C$5,"00"),TEXT($C22,"00"),TEXT(D$1,"00")),table1[],$A22,FALSE),"")</f>
        <v>30</v>
      </c>
      <c r="E22" s="40" t="str">
        <f ca="1">IFERROR(VLOOKUP(CONCATENATE(TEXT($C$5,"00"),TEXT($C22,"00"),TEXT(E$1,"00")),table1[],$A22,FALSE),"")</f>
        <v/>
      </c>
      <c r="F22" s="40" t="str">
        <f ca="1">IFERROR(VLOOKUP(CONCATENATE(TEXT($C$5,"00"),TEXT($C22,"00"),TEXT(F$1,"00")),table1[],$A22,FALSE),"")</f>
        <v/>
      </c>
      <c r="G22" s="40" t="str">
        <f ca="1">IFERROR(VLOOKUP(CONCATENATE(TEXT($C$5,"00"),TEXT($C22,"00"),TEXT(G$1,"00")),table1[],$A22,FALSE),"")</f>
        <v/>
      </c>
      <c r="H22" s="40" t="str">
        <f ca="1">IFERROR(VLOOKUP(CONCATENATE(TEXT($C$5,"00"),TEXT($C22,"00"),TEXT(H$1,"00")),table1[],$A22,FALSE),"")</f>
        <v/>
      </c>
      <c r="I22" s="40" t="str">
        <f ca="1">IFERROR(VLOOKUP(CONCATENATE(TEXT($C$5,"00"),TEXT($C22,"00"),TEXT(I$1,"00")),table1[],$A22,FALSE),"")</f>
        <v/>
      </c>
      <c r="J22" s="41" t="str">
        <f ca="1">IFERROR(VLOOKUP(CONCATENATE(TEXT($C$5,"00"),TEXT($C22,"00"),TEXT(J$1,"00")),table1[],$A22,FALSE),"")</f>
        <v/>
      </c>
      <c r="L22" s="87"/>
      <c r="M22" s="89">
        <f ca="1" unprintable=""><![CDATA[IFERROR(
MATCH(
VLOOKUP(CONCATENATE(TEXT($C$5,"00"),TEXT($C23,"00"),TEXT(D$1,"00")),table1[],4,FALSE)
&
0,
INDEX(الجدول3[DateM]
&
الجدول3[halh],,),0),0)]]></f>
        <v>0</v>
      </c>
      <c r="N22" s="89">
        <f ca="1" unprintable=""><![CDATA[IFERROR(
MATCH(
VLOOKUP(CONCATENATE(TEXT($C$5,"00"),TEXT($C23,"00"),TEXT(E$1,"00")),table1[],4,FALSE)
&
0,
INDEX(الجدول3[DateM]
&
الجدول3[halh],,),0),0)]]></f>
        <v>0</v>
      </c>
      <c r="O22" s="89">
        <f ca="1" unprintable=""><![CDATA[IFERROR(
MATCH(
VLOOKUP(CONCATENATE(TEXT($C$5,"00"),TEXT($C23,"00"),TEXT(F$1,"00")),table1[],4,FALSE)
&
0,
INDEX(الجدول3[DateM]
&
الجدول3[halh],,),0),0)]]></f>
        <v>0</v>
      </c>
      <c r="P22" s="89">
        <f ca="1" unprintable=""><![CDATA[IFERROR(
MATCH(
VLOOKUP(CONCATENATE(TEXT($C$5,"00"),TEXT($C23,"00"),TEXT(G$1,"00")),table1[],4,FALSE)
&
0,
INDEX(الجدول3[DateM]
&
الجدول3[halh],,),0),0)]]></f>
        <v>0</v>
      </c>
      <c r="Q22" s="89">
        <f ca="1" unprintable=""><![CDATA[IFERROR(
MATCH(
VLOOKUP(CONCATENATE(TEXT($C$5,"00"),TEXT($C23,"00"),TEXT(H$1,"00")),table1[],4,FALSE)
&
0,
INDEX(الجدول3[DateM]
&
الجدول3[halh],,),0),0)]]></f>
        <v>0</v>
      </c>
      <c r="R22" s="89">
        <f ca="1" unprintable=""><![CDATA[IFERROR(
MATCH(
VLOOKUP(CONCATENATE(TEXT($C$5,"00"),TEXT($C23,"00"),TEXT(I$1,"00")),table1[],4,FALSE)
&
0,
INDEX(الجدول3[DateM]
&
الجدول3[halh],,),0),0)]]></f>
        <v>0</v>
      </c>
      <c r="S22" s="89">
        <f ca="1" unprintable=""><![CDATA[IFERROR(
MATCH(
VLOOKUP(CONCATENATE(TEXT($C$5,"00"),TEXT($C23,"00"),TEXT(J$1,"00")),table1[],4,FALSE)
&
0,
INDEX(الجدول3[DateM]
&
الجدول3[halh],,),0),0)]]></f>
        <v>0</v>
      </c>
      <c r="T22" s="87"/>
      <c r="U22" s="25"/>
    </row>
    <row r="23" spans="1:21" x14ac:dyDescent="0.3">
      <c r="A23" s="25">
        <v>6</v>
      </c>
      <c r="B23" s="25" t="s">
        <v>24</v>
      </c>
      <c r="C23" s="52">
        <f ca="1">INDIRECT($D$5) INDIRECT(B23)</f>
        <v>6</v>
      </c>
      <c r="D23" s="42" t="str">
        <f ca="1">IFERROR(VLOOKUP(CONCATENATE(TEXT($C$5,"00"),TEXT($C23,"00"),TEXT(D$1,"00")),table1[],$A23,FALSE),"")</f>
        <v>29</v>
      </c>
      <c r="E23" s="43" t="str">
        <f ca="1">IFERROR(VLOOKUP(CONCATENATE(TEXT($C$5,"00"),TEXT($C23,"00"),TEXT(E$1,"00")),table1[],$A23,FALSE),"")</f>
        <v/>
      </c>
      <c r="F23" s="43" t="str">
        <f ca="1">IFERROR(VLOOKUP(CONCATENATE(TEXT($C$5,"00"),TEXT($C23,"00"),TEXT(F$1,"00")),table1[],$A23,FALSE),"")</f>
        <v/>
      </c>
      <c r="G23" s="43" t="str">
        <f ca="1">IFERROR(VLOOKUP(CONCATENATE(TEXT($C$5,"00"),TEXT($C23,"00"),TEXT(G$1,"00")),table1[],$A23,FALSE),"")</f>
        <v/>
      </c>
      <c r="H23" s="43" t="str">
        <f ca="1">IFERROR(VLOOKUP(CONCATENATE(TEXT($C$5,"00"),TEXT($C23,"00"),TEXT(H$1,"00")),table1[],$A23,FALSE),"")</f>
        <v/>
      </c>
      <c r="I23" s="43" t="str">
        <f ca="1">IFERROR(VLOOKUP(CONCATENATE(TEXT($C$5,"00"),TEXT($C23,"00"),TEXT(I$1,"00")),table1[],$A23,FALSE),"")</f>
        <v/>
      </c>
      <c r="J23" s="44" t="str">
        <f ca="1">IFERROR(VLOOKUP(CONCATENATE(TEXT($C$5,"00"),TEXT($C23,"00"),TEXT(J$1,"00")),table1[],$A23,FALSE),"")</f>
        <v/>
      </c>
      <c r="L23" s="87"/>
      <c r="M23" s="90" t="str">
        <f ca="1">IFERROR(VLOOKUP(CONCATENATE(TEXT($C$5,"00"),TEXT($C23,"00"),TEXT(D$1,"00")),table1[],14,FALSE),"")</f>
        <v>9</v>
      </c>
      <c r="N23" s="90" t="str">
        <f ca="1">IFERROR(VLOOKUP(CONCATENATE(TEXT($C$5,"00"),TEXT($C23,"00"),TEXT(E$1,"00")),table1[],14,FALSE),"")</f>
        <v/>
      </c>
      <c r="O23" s="90" t="str">
        <f ca="1">IFERROR(VLOOKUP(CONCATENATE(TEXT($C$5,"00"),TEXT($C23,"00"),TEXT(F$1,"00")),table1[],14,FALSE),"")</f>
        <v/>
      </c>
      <c r="P23" s="90" t="str">
        <f ca="1">IFERROR(VLOOKUP(CONCATENATE(TEXT($C$5,"00"),TEXT($C23,"00"),TEXT(G$1,"00")),table1[],14,FALSE),"")</f>
        <v/>
      </c>
      <c r="Q23" s="90" t="str">
        <f ca="1">IFERROR(VLOOKUP(CONCATENATE(TEXT($C$5,"00"),TEXT($C23,"00"),TEXT(H$1,"00")),table1[],14,FALSE),"")</f>
        <v/>
      </c>
      <c r="R23" s="90" t="str">
        <f ca="1">IFERROR(VLOOKUP(CONCATENATE(TEXT($C$5,"00"),TEXT($C23,"00"),TEXT(I$1,"00")),table1[],14,FALSE),"")</f>
        <v/>
      </c>
      <c r="S23" s="90" t="str">
        <f ca="1">IFERROR(VLOOKUP(CONCATENATE(TEXT($C$5,"00"),TEXT($C23,"00"),TEXT(J$1,"00")),table1[],14,FALSE),"")</f>
        <v/>
      </c>
      <c r="T23" s="87"/>
      <c r="U23" s="25"/>
    </row>
    <row r="24" spans="1:21" ht="3" customHeight="1" thickBot="1" x14ac:dyDescent="0.4">
      <c r="A24" s="25">
        <v>12</v>
      </c>
      <c r="B24" s="25" t="s">
        <v>24</v>
      </c>
      <c r="C24" s="52">
        <f ca="1">INDIRECT($D$5) INDIRECT(B24)</f>
        <v>6</v>
      </c>
      <c r="D24" s="45">
        <f ca="1">IFERROR(VLOOKUP(CONCATENATE(TEXT($C$5,"00"),TEXT($C24,"00"),TEXT(D$1,"00")),table1[],$A24,FALSE),"")</f>
        <v>4</v>
      </c>
      <c r="E24" s="46" t="str">
        <f ca="1">IFERROR(VLOOKUP(CONCATENATE(TEXT($C$5,"00"),TEXT($C24,"00"),TEXT(E$1,"00")),table1[],$A24,FALSE),"")</f>
        <v/>
      </c>
      <c r="F24" s="46" t="str">
        <f ca="1">IFERROR(VLOOKUP(CONCATENATE(TEXT($C$5,"00"),TEXT($C24,"00"),TEXT(F$1,"00")),table1[],$A24,FALSE),"")</f>
        <v/>
      </c>
      <c r="G24" s="46" t="str">
        <f ca="1">IFERROR(VLOOKUP(CONCATENATE(TEXT($C$5,"00"),TEXT($C24,"00"),TEXT(G$1,"00")),table1[],$A24,FALSE),"")</f>
        <v/>
      </c>
      <c r="H24" s="46" t="str">
        <f ca="1">IFERROR(VLOOKUP(CONCATENATE(TEXT($C$5,"00"),TEXT($C24,"00"),TEXT(H$1,"00")),table1[],$A24,FALSE),"")</f>
        <v/>
      </c>
      <c r="I24" s="46" t="str">
        <f ca="1">IFERROR(VLOOKUP(CONCATENATE(TEXT($C$5,"00"),TEXT($C24,"00"),TEXT(I$1,"00")),table1[],$A24,FALSE),"")</f>
        <v/>
      </c>
      <c r="J24" s="47" t="str">
        <f ca="1">IFERROR(VLOOKUP(CONCATENATE(TEXT($C$5,"00"),TEXT($C24,"00"),TEXT(J$1,"00")),table1[],$A24,FALSE),"")</f>
        <v/>
      </c>
      <c r="L24" s="87"/>
      <c r="M24" s="107">
        <f ca="1">IFERROR(VLOOKUP(CONCATENATE(TEXT($C$5,"00"),TEXT($C23,"00"),TEXT(D$1,"00")),table1[],15,FALSE),"")</f>
        <v>0</v>
      </c>
      <c r="N24" s="107" t="str">
        <f ca="1">IFERROR(VLOOKUP(CONCATENATE(TEXT($C$5,"00"),TEXT($C23,"00"),TEXT(E$1,"00")),table1[],15,FALSE),"")</f>
        <v/>
      </c>
      <c r="O24" s="107" t="str">
        <f ca="1">IFERROR(VLOOKUP(CONCATENATE(TEXT($C$5,"00"),TEXT($C23,"00"),TEXT(F$1,"00")),table1[],15,FALSE),"")</f>
        <v/>
      </c>
      <c r="P24" s="107" t="str">
        <f ca="1">IFERROR(VLOOKUP(CONCATENATE(TEXT($C$5,"00"),TEXT($C23,"00"),TEXT(G$1,"00")),table1[],15,FALSE),"")</f>
        <v/>
      </c>
      <c r="Q24" s="107" t="str">
        <f ca="1">IFERROR(VLOOKUP(CONCATENATE(TEXT($C$5,"00"),TEXT($C23,"00"),TEXT(H$1,"00")),table1[],15,FALSE),"")</f>
        <v/>
      </c>
      <c r="R24" s="107" t="str">
        <f ca="1">IFERROR(VLOOKUP(CONCATENATE(TEXT($C$5,"00"),TEXT($C23,"00"),TEXT(I$1,"00")),table1[],15,FALSE),"")</f>
        <v/>
      </c>
      <c r="S24" s="107" t="str">
        <f ca="1">IFERROR(VLOOKUP(CONCATENATE(TEXT($C$5,"00"),TEXT($C23,"00"),TEXT(J$1,"00")),table1[],15,FALSE),"")</f>
        <v/>
      </c>
      <c r="T24" s="87"/>
      <c r="U24" s="25"/>
    </row>
    <row r="25" spans="1:21" ht="14.5" thickBot="1" x14ac:dyDescent="0.35">
      <c r="D25" s="48"/>
      <c r="E25" s="48"/>
      <c r="F25" s="48"/>
      <c r="G25" s="48"/>
      <c r="H25" s="48"/>
      <c r="I25" s="48"/>
      <c r="J25" s="48"/>
      <c r="L25" s="87"/>
      <c r="M25" s="87"/>
      <c r="N25" s="87"/>
      <c r="O25" s="87"/>
      <c r="P25" s="87"/>
      <c r="Q25" s="87"/>
      <c r="R25" s="87"/>
      <c r="S25" s="87"/>
      <c r="T25" s="87"/>
      <c r="U25" s="25"/>
    </row>
    <row r="26" spans="1:21" ht="23" thickBot="1" x14ac:dyDescent="0.5">
      <c r="D26" s="118"/>
      <c r="E26" s="119">
        <f>$E$4</f>
        <v>1441</v>
      </c>
      <c r="H26" s="128" t="str">
        <f ca="1"><![CDATA[TEXT(INDEX(table1[],MATCH(CONCATENATE(TEXT(C27,"00"),"01"),table1[دمج],1),4),"yyyy")]]></f>
        <v>2019</v>
      </c>
      <c r="I26" s="128"/>
    </row>
    <row r="27" spans="1:21" ht="18" x14ac:dyDescent="0.35">
      <c r="C27" s="25">
        <v>2</v>
      </c>
      <c r="D27" s="112" t="s">
        <v>8</v>
      </c>
      <c r="E27" s="113" t="str">
        <f>"(" &amp; C27 &amp; ")"</f>
        <v>(2)</v>
      </c>
      <c r="F27" s="114"/>
      <c r="G27" s="115" t="str">
        <f ca="1"><![CDATA[INDEX(table1[],MATCH(CONCATENATE(TEXT(C27,"00"),"01"),table1[دمج],1),5)]]></f>
        <v><![CDATA[سبتمبر]]></v>
      </c>
      <c r="H27" s="116" t="str">
        <f ca="1"><![CDATA[TEXT(INDEX(table1[],MATCH(CONCATENATE(TEXT(C27,"00"),"01"),table1[دمج],1),14),"0")]]></f>
        <v>9</v>
      </c>
      <c r="I27" s="115" t="str">
        <f ca="1"><![CDATA[IFERROR(INDEX(table1[],MATCH(CONCATENATE(TEXT(C27,"00"),"30"),table1[دمج],0),5),INDEX(table1[],MATCH(CONCATENATE(TEXT(C27,"00"),"29"),table1[دمج],0),5))]]></f>
        <v><![CDATA[أكتوبر]]></v>
      </c>
      <c r="J27" s="117" t="str">
        <f ca="1"><![CDATA[INDEX(table1[],MATCH(CONCATENATE(TEXT(C27,"00"),"30"),table1[دمج],1),14)]]></f>
        <v>10</v>
      </c>
    </row>
    <row r="28" spans="1:21" ht="18" x14ac:dyDescent="0.3">
      <c r="D28" s="36" t="s">
        <v>35</v>
      </c>
      <c r="E28" s="37" t="s">
        <v>36</v>
      </c>
      <c r="F28" s="37" t="s">
        <v>37</v>
      </c>
      <c r="G28" s="37" t="s">
        <v>38</v>
      </c>
      <c r="H28" s="37" t="s">
        <v>39</v>
      </c>
      <c r="I28" s="37" t="s">
        <v>40</v>
      </c>
      <c r="J28" s="38" t="s">
        <v>41</v>
      </c>
      <c r="L28" s="87"/>
      <c r="M28" s="87"/>
      <c r="N28" s="87"/>
      <c r="O28" s="87"/>
      <c r="P28" s="87"/>
      <c r="Q28" s="87"/>
      <c r="R28" s="87"/>
      <c r="S28" s="87"/>
      <c r="T28" s="87"/>
    </row>
    <row r="29" spans="1:21" ht="15.5" x14ac:dyDescent="0.35">
      <c r="A29" s="25">
        <v>2</v>
      </c>
      <c r="B29" s="25" t="s">
        <v>19</v>
      </c>
      <c r="C29" s="52">
        <f ca="1">INDIRECT($D$27) INDIRECT(B29)</f>
        <v>6</v>
      </c>
      <c r="D29" s="33" t="str">
        <f ca="1">IFERROR(VLOOKUP(CONCATENATE(TEXT($C$27,"00"),TEXT($C29,"00"),TEXT(D$1,"00")),table1[],$A29,FALSE),"")</f>
        <v/>
      </c>
      <c r="E29" s="27">
        <f ca="1">IFERROR(VLOOKUP(CONCATENATE(TEXT($C$27,"00"),TEXT($C29,"00"),TEXT(E$1,"00")),table1[],$A29,FALSE),"")</f>
        <v>1</v>
      </c>
      <c r="F29" s="27">
        <f ca="1">IFERROR(VLOOKUP(CONCATENATE(TEXT($C$27,"00"),TEXT($C29,"00"),TEXT(F$1,"00")),table1[],$A29,FALSE),"")</f>
        <v>2</v>
      </c>
      <c r="G29" s="27">
        <f ca="1">IFERROR(VLOOKUP(CONCATENATE(TEXT($C$27,"00"),TEXT($C29,"00"),TEXT(G$1,"00")),table1[],$A29,FALSE),"")</f>
        <v>3</v>
      </c>
      <c r="H29" s="27">
        <f ca="1">IFERROR(VLOOKUP(CONCATENATE(TEXT($C$27,"00"),TEXT($C29,"00"),TEXT(H$1,"00")),table1[],$A29,FALSE),"")</f>
        <v>4</v>
      </c>
      <c r="I29" s="27">
        <f ca="1">IFERROR(VLOOKUP(CONCATENATE(TEXT($C$27,"00"),TEXT($C29,"00"),TEXT(I$1,"00")),table1[],$A29,FALSE),"")</f>
        <v>5</v>
      </c>
      <c r="J29" s="30">
        <f ca="1">IFERROR(VLOOKUP(CONCATENATE(TEXT($C$27,"00"),TEXT($C29,"00"),TEXT(J$1,"00")),table1[],$A29,FALSE),"")</f>
        <v>6</v>
      </c>
      <c r="L29" s="88"/>
      <c r="M29" s="89">
        <f ca="1" unprintable=""><![CDATA[IFERROR(
MATCH(
VLOOKUP(CONCATENATE(TEXT($C$27,"00"),TEXT($C30,"00"),TEXT(D$1,"00")),table1[],4,FALSE)
&
0,
INDEX(الجدول3[DateM]
&
الجدول3[halh],,),0),0)]]></f>
        <v>0</v>
      </c>
      <c r="N29" s="89">
        <f ca="1" unprintable=""><![CDATA[IFERROR(
MATCH(
VLOOKUP(CONCATENATE(TEXT($C$27,"00"),TEXT($C30,"00"),TEXT(E$1,"00")),table1[],4,FALSE)
&
0,
INDEX(الجدول3[DateM]
&
الجدول3[halh],,),0),0)]]></f>
        <v>0</v>
      </c>
      <c r="O29" s="89">
        <f ca="1" unprintable=""><![CDATA[IFERROR(
MATCH(
VLOOKUP(CONCATENATE(TEXT($C$27,"00"),TEXT($C30,"00"),TEXT(F$1,"00")),table1[],4,FALSE)
&
0,
INDEX(الجدول3[DateM]
&
الجدول3[halh],,),0),0)]]></f>
        <v>0</v>
      </c>
      <c r="P29" s="89">
        <f ca="1" unprintable=""><![CDATA[IFERROR(
MATCH(
VLOOKUP(CONCATENATE(TEXT($C$27,"00"),TEXT($C30,"00"),TEXT(G$1,"00")),table1[],4,FALSE)
&
0,
INDEX(الجدول3[DateM]
&
الجدول3[halh],,),0),0)]]></f>
        <v>0</v>
      </c>
      <c r="Q29" s="89">
        <f ca="1" unprintable=""><![CDATA[IFERROR(
MATCH(
VLOOKUP(CONCATENATE(TEXT($C$27,"00"),TEXT($C30,"00"),TEXT(H$1,"00")),table1[],4,FALSE)
&
0,
INDEX(الجدول3[DateM]
&
الجدول3[halh],,),0),0)]]></f>
        <v>0</v>
      </c>
      <c r="R29" s="89">
        <f ca="1" unprintable=""><![CDATA[IFERROR(
MATCH(
VLOOKUP(CONCATENATE(TEXT($C$27,"00"),TEXT($C30,"00"),TEXT(I$1,"00")),table1[],4,FALSE)
&
0,
INDEX(الجدول3[DateM]
&
الجدول3[halh],,),0),0)]]></f>
        <v>0</v>
      </c>
      <c r="S29" s="89">
        <f ca="1" unprintable=""><![CDATA[IFERROR(
MATCH(
VLOOKUP(CONCATENATE(TEXT($C$27,"00"),TEXT($C30,"00"),TEXT(J$1,"00")),table1[],4,FALSE)
&
0,
INDEX(الجدول3[DateM]
&
الجدول3[halh],,),0),0)]]></f>
        <v>0</v>
      </c>
      <c r="T29" s="87"/>
    </row>
    <row r="30" spans="1:21" x14ac:dyDescent="0.3">
      <c r="A30" s="25">
        <v>6</v>
      </c>
      <c r="B30" s="25" t="s">
        <v>19</v>
      </c>
      <c r="C30" s="52">
        <f ca="1">INDIRECT($D$27) INDIRECT(B30)</f>
        <v>6</v>
      </c>
      <c r="D30" s="34" t="str">
        <f ca="1">IFERROR(VLOOKUP(CONCATENATE(TEXT($C$27,"00"),TEXT($C30,"00"),TEXT(D$1,"00")),table1[],$A30,FALSE),"")</f>
        <v/>
      </c>
      <c r="E30" s="28" t="str">
        <f ca="1">IFERROR(VLOOKUP(CONCATENATE(TEXT($C$27,"00"),TEXT($C30,"00"),TEXT(E$1,"00")),table1[],$A30,FALSE),"")</f>
        <v>30</v>
      </c>
      <c r="F30" s="28" t="str">
        <f ca="1">IFERROR(VLOOKUP(CONCATENATE(TEXT($C$27,"00"),TEXT($C30,"00"),TEXT(F$1,"00")),table1[],$A30,FALSE),"")</f>
        <v><![CDATA[1 -أكتوبر]]></v>
      </c>
      <c r="G30" s="28" t="str">
        <f ca="1">IFERROR(VLOOKUP(CONCATENATE(TEXT($C$27,"00"),TEXT($C30,"00"),TEXT(G$1,"00")),table1[],$A30,FALSE),"")</f>
        <v>2</v>
      </c>
      <c r="H30" s="28" t="str">
        <f ca="1">IFERROR(VLOOKUP(CONCATENATE(TEXT($C$27,"00"),TEXT($C30,"00"),TEXT(H$1,"00")),table1[],$A30,FALSE),"")</f>
        <v>3</v>
      </c>
      <c r="I30" s="28" t="str">
        <f ca="1">IFERROR(VLOOKUP(CONCATENATE(TEXT($C$27,"00"),TEXT($C30,"00"),TEXT(I$1,"00")),table1[],$A30,FALSE),"")</f>
        <v>4</v>
      </c>
      <c r="J30" s="31" t="str">
        <f ca="1">IFERROR(VLOOKUP(CONCATENATE(TEXT($C$27,"00"),TEXT($C30,"00"),TEXT(J$1,"00")),table1[],$A30,FALSE),"")</f>
        <v>5</v>
      </c>
      <c r="L30" s="88"/>
      <c r="M30" s="90" t="str">
        <f ca="1">IFERROR(VLOOKUP(CONCATENATE(TEXT($C$27,"00"),TEXT($C30,"00"),TEXT(D$1,"00")),table1[],14,FALSE),"")</f>
        <v/>
      </c>
      <c r="N30" s="90" t="str">
        <f ca="1">IFERROR(VLOOKUP(CONCATENATE(TEXT($C$27,"00"),TEXT($C30,"00"),TEXT(E$1,"00")),table1[],14,FALSE),"")</f>
        <v>9</v>
      </c>
      <c r="O30" s="90" t="str">
        <f ca="1">IFERROR(VLOOKUP(CONCATENATE(TEXT($C$27,"00"),TEXT($C30,"00"),TEXT(F$1,"00")),table1[],14,FALSE),"")</f>
        <v>10</v>
      </c>
      <c r="P30" s="90" t="str">
        <f ca="1">IFERROR(VLOOKUP(CONCATENATE(TEXT($C$27,"00"),TEXT($C30,"00"),TEXT(G$1,"00")),table1[],14,FALSE),"")</f>
        <v>10</v>
      </c>
      <c r="Q30" s="90" t="str">
        <f ca="1">IFERROR(VLOOKUP(CONCATENATE(TEXT($C$27,"00"),TEXT($C30,"00"),TEXT(H$1,"00")),table1[],14,FALSE),"")</f>
        <v>10</v>
      </c>
      <c r="R30" s="90" t="str">
        <f ca="1">IFERROR(VLOOKUP(CONCATENATE(TEXT($C$27,"00"),TEXT($C30,"00"),TEXT(I$1,"00")),table1[],14,FALSE),"")</f>
        <v>10</v>
      </c>
      <c r="S30" s="90" t="str">
        <f ca="1">IFERROR(VLOOKUP(CONCATENATE(TEXT($C$27,"00"),TEXT($C30,"00"),TEXT(J$1,"00")),table1[],14,FALSE),"")</f>
        <v>10</v>
      </c>
      <c r="T30" s="87"/>
    </row>
    <row r="31" spans="1:21" ht="3.75" customHeight="1" x14ac:dyDescent="0.35">
      <c r="A31" s="25">
        <v>12</v>
      </c>
      <c r="B31" s="25" t="s">
        <v>19</v>
      </c>
      <c r="C31" s="52">
        <f ca="1">INDIRECT($D$27) INDIRECT(B31)</f>
        <v>6</v>
      </c>
      <c r="D31" s="35" t="str">
        <f ca="1">IFERROR(VLOOKUP(CONCATENATE(TEXT($C$27,"00"),TEXT($C31,"00"),TEXT(D$1,"00")),table1[],$A31,FALSE),"")</f>
        <v/>
      </c>
      <c r="E31" s="29">
        <f ca="1">IFERROR(VLOOKUP(CONCATENATE(TEXT($C$27,"00"),TEXT($C31,"00"),TEXT(E$1,"00")),table1[],$A31,FALSE),"")</f>
        <v>4</v>
      </c>
      <c r="F31" s="29">
        <f ca="1">IFERROR(VLOOKUP(CONCATENATE(TEXT($C$27,"00"),TEXT($C31,"00"),TEXT(F$1,"00")),table1[],$A31,FALSE),"")</f>
        <v>4</v>
      </c>
      <c r="G31" s="29">
        <f ca="1">IFERROR(VLOOKUP(CONCATENATE(TEXT($C$27,"00"),TEXT($C31,"00"),TEXT(G$1,"00")),table1[],$A31,FALSE),"")</f>
        <v>4</v>
      </c>
      <c r="H31" s="29">
        <f ca="1">IFERROR(VLOOKUP(CONCATENATE(TEXT($C$27,"00"),TEXT($C31,"00"),TEXT(H$1,"00")),table1[],$A31,FALSE),"")</f>
        <v>4</v>
      </c>
      <c r="I31" s="29">
        <f ca="1">IFERROR(VLOOKUP(CONCATENATE(TEXT($C$27,"00"),TEXT($C31,"00"),TEXT(I$1,"00")),table1[],$A31,FALSE),"")</f>
        <v>4</v>
      </c>
      <c r="J31" s="32">
        <f ca="1">IFERROR(VLOOKUP(CONCATENATE(TEXT($C$27,"00"),TEXT($C31,"00"),TEXT(J$1,"00")),table1[],$A31,FALSE),"")</f>
        <v>4</v>
      </c>
      <c r="L31" s="88"/>
      <c r="M31" s="90"/>
      <c r="N31" s="90"/>
      <c r="O31" s="90"/>
      <c r="P31" s="90"/>
      <c r="Q31" s="90"/>
      <c r="R31" s="90"/>
      <c r="S31" s="90"/>
      <c r="T31" s="87"/>
    </row>
    <row r="32" spans="1:21" ht="15.5" x14ac:dyDescent="0.35">
      <c r="A32" s="25">
        <v>2</v>
      </c>
      <c r="B32" s="25" t="s">
        <v>20</v>
      </c>
      <c r="C32" s="52">
        <f ca="1">INDIRECT($D$27) INDIRECT(B32)</f>
        <v>7</v>
      </c>
      <c r="D32" s="33">
        <f ca="1">IFERROR(VLOOKUP(CONCATENATE(TEXT($C$27,"00"),TEXT($C32,"00"),TEXT(D$1,"00")),table1[],$A32,FALSE),"")</f>
        <v>7</v>
      </c>
      <c r="E32" s="27">
        <f ca="1">IFERROR(VLOOKUP(CONCATENATE(TEXT($C$27,"00"),TEXT($C32,"00"),TEXT(E$1,"00")),table1[],$A32,FALSE),"")</f>
        <v>8</v>
      </c>
      <c r="F32" s="27">
        <f ca="1">IFERROR(VLOOKUP(CONCATENATE(TEXT($C$27,"00"),TEXT($C32,"00"),TEXT(F$1,"00")),table1[],$A32,FALSE),"")</f>
        <v>9</v>
      </c>
      <c r="G32" s="27">
        <f ca="1">IFERROR(VLOOKUP(CONCATENATE(TEXT($C$27,"00"),TEXT($C32,"00"),TEXT(G$1,"00")),table1[],$A32,FALSE),"")</f>
        <v>10</v>
      </c>
      <c r="H32" s="27">
        <f ca="1">IFERROR(VLOOKUP(CONCATENATE(TEXT($C$27,"00"),TEXT($C32,"00"),TEXT(H$1,"00")),table1[],$A32,FALSE),"")</f>
        <v>11</v>
      </c>
      <c r="I32" s="27">
        <f ca="1">IFERROR(VLOOKUP(CONCATENATE(TEXT($C$27,"00"),TEXT($C32,"00"),TEXT(I$1,"00")),table1[],$A32,FALSE),"")</f>
        <v>12</v>
      </c>
      <c r="J32" s="30">
        <f ca="1">IFERROR(VLOOKUP(CONCATENATE(TEXT($C$27,"00"),TEXT($C32,"00"),TEXT(J$1,"00")),table1[],$A32,FALSE),"")</f>
        <v>13</v>
      </c>
      <c r="L32" s="88"/>
      <c r="M32" s="89">
        <f ca="1" unprintable=""><![CDATA[IFERROR(
MATCH(
VLOOKUP(CONCATENATE(TEXT($C$27,"00"),TEXT($C33,"00"),TEXT(D$1,"00")),table1[],4,FALSE)
&
0,
INDEX(الجدول3[DateM]
&
الجدول3[halh],,),0),0)]]></f>
        <v>0</v>
      </c>
      <c r="N32" s="89">
        <f ca="1" unprintable=""><![CDATA[IFERROR(
MATCH(
VLOOKUP(CONCATENATE(TEXT($C$27,"00"),TEXT($C33,"00"),TEXT(E$1,"00")),table1[],4,FALSE)
&
0,
INDEX(الجدول3[DateM]
&
الجدول3[halh],,),0),0)]]></f>
        <v>0</v>
      </c>
      <c r="O32" s="89">
        <f ca="1" unprintable=""><![CDATA[IFERROR(
MATCH(
VLOOKUP(CONCATENATE(TEXT($C$27,"00"),TEXT($C33,"00"),TEXT(F$1,"00")),table1[],4,FALSE)
&
0,
INDEX(الجدول3[DateM]
&
الجدول3[halh],,),0),0)]]></f>
        <v>0</v>
      </c>
      <c r="P32" s="89">
        <f ca="1" unprintable=""><![CDATA[IFERROR(
MATCH(
VLOOKUP(CONCATENATE(TEXT($C$27,"00"),TEXT($C33,"00"),TEXT(G$1,"00")),table1[],4,FALSE)
&
0,
INDEX(الجدول3[DateM]
&
الجدول3[halh],,),0),0)]]></f>
        <v>0</v>
      </c>
      <c r="Q32" s="89">
        <f ca="1" unprintable=""><![CDATA[IFERROR(
MATCH(
VLOOKUP(CONCATENATE(TEXT($C$27,"00"),TEXT($C33,"00"),TEXT(H$1,"00")),table1[],4,FALSE)
&
0,
INDEX(الجدول3[DateM]
&
الجدول3[halh],,),0),0)]]></f>
        <v>0</v>
      </c>
      <c r="R32" s="89">
        <f ca="1" unprintable=""><![CDATA[IFERROR(
MATCH(
VLOOKUP(CONCATENATE(TEXT($C$27,"00"),TEXT($C33,"00"),TEXT(I$1,"00")),table1[],4,FALSE)
&
0,
INDEX(الجدول3[DateM]
&
الجدول3[halh],,),0),0)]]></f>
        <v>0</v>
      </c>
      <c r="S32" s="89">
        <f ca="1" unprintable=""><![CDATA[IFERROR(
MATCH(
VLOOKUP(CONCATENATE(TEXT($C$27,"00"),TEXT($C33,"00"),TEXT(J$1,"00")),table1[],4,FALSE)
&
0,
INDEX(الجدول3[DateM]
&
الجدول3[halh],,),0),0)]]></f>
        <v>0</v>
      </c>
      <c r="T32" s="87"/>
    </row>
    <row r="33" spans="1:20" x14ac:dyDescent="0.3">
      <c r="A33" s="25">
        <v>6</v>
      </c>
      <c r="B33" s="25" t="s">
        <v>20</v>
      </c>
      <c r="C33" s="52">
        <f ca="1">INDIRECT($D$27) INDIRECT(B33)</f>
        <v>7</v>
      </c>
      <c r="D33" s="42" t="str">
        <f ca="1">IFERROR(VLOOKUP(CONCATENATE(TEXT($C$27,"00"),TEXT($C33,"00"),TEXT(D$1,"00")),table1[],$A33,FALSE),"")</f>
        <v>6</v>
      </c>
      <c r="E33" s="43" t="str">
        <f ca="1">IFERROR(VLOOKUP(CONCATENATE(TEXT($C$27,"00"),TEXT($C33,"00"),TEXT(E$1,"00")),table1[],$A33,FALSE),"")</f>
        <v>7</v>
      </c>
      <c r="F33" s="43" t="str">
        <f ca="1">IFERROR(VLOOKUP(CONCATENATE(TEXT($C$27,"00"),TEXT($C33,"00"),TEXT(F$1,"00")),table1[],$A33,FALSE),"")</f>
        <v>8</v>
      </c>
      <c r="G33" s="43" t="str">
        <f ca="1">IFERROR(VLOOKUP(CONCATENATE(TEXT($C$27,"00"),TEXT($C33,"00"),TEXT(G$1,"00")),table1[],$A33,FALSE),"")</f>
        <v>9</v>
      </c>
      <c r="H33" s="43" t="str">
        <f ca="1">IFERROR(VLOOKUP(CONCATENATE(TEXT($C$27,"00"),TEXT($C33,"00"),TEXT(H$1,"00")),table1[],$A33,FALSE),"")</f>
        <v>10</v>
      </c>
      <c r="I33" s="43" t="str">
        <f ca="1">IFERROR(VLOOKUP(CONCATENATE(TEXT($C$27,"00"),TEXT($C33,"00"),TEXT(I$1,"00")),table1[],$A33,FALSE),"")</f>
        <v>11</v>
      </c>
      <c r="J33" s="44" t="str">
        <f ca="1">IFERROR(VLOOKUP(CONCATENATE(TEXT($C$27,"00"),TEXT($C33,"00"),TEXT(J$1,"00")),table1[],$A33,FALSE),"")</f>
        <v>12</v>
      </c>
      <c r="L33" s="87"/>
      <c r="M33" s="90" t="str">
        <f ca="1">IFERROR(VLOOKUP(CONCATENATE(TEXT($C$27,"00"),TEXT($C33,"00"),TEXT(D$1,"00")),table1[],14,FALSE),"")</f>
        <v>10</v>
      </c>
      <c r="N33" s="90" t="str">
        <f ca="1">IFERROR(VLOOKUP(CONCATENATE(TEXT($C$27,"00"),TEXT($C33,"00"),TEXT(E$1,"00")),table1[],14,FALSE),"")</f>
        <v>10</v>
      </c>
      <c r="O33" s="90" t="str">
        <f ca="1">IFERROR(VLOOKUP(CONCATENATE(TEXT($C$27,"00"),TEXT($C33,"00"),TEXT(F$1,"00")),table1[],14,FALSE),"")</f>
        <v>10</v>
      </c>
      <c r="P33" s="90" t="str">
        <f ca="1">IFERROR(VLOOKUP(CONCATENATE(TEXT($C$27,"00"),TEXT($C33,"00"),TEXT(G$1,"00")),table1[],14,FALSE),"")</f>
        <v>10</v>
      </c>
      <c r="Q33" s="90" t="str">
        <f ca="1">IFERROR(VLOOKUP(CONCATENATE(TEXT($C$27,"00"),TEXT($C33,"00"),TEXT(H$1,"00")),table1[],14,FALSE),"")</f>
        <v>10</v>
      </c>
      <c r="R33" s="90" t="str">
        <f ca="1">IFERROR(VLOOKUP(CONCATENATE(TEXT($C$27,"00"),TEXT($C33,"00"),TEXT(I$1,"00")),table1[],14,FALSE),"")</f>
        <v>10</v>
      </c>
      <c r="S33" s="90" t="str">
        <f ca="1">IFERROR(VLOOKUP(CONCATENATE(TEXT($C$27,"00"),TEXT($C33,"00"),TEXT(J$1,"00")),table1[],14,FALSE),"")</f>
        <v>10</v>
      </c>
      <c r="T33" s="87"/>
    </row>
    <row r="34" spans="1:20" ht="3.75" customHeight="1" x14ac:dyDescent="0.35">
      <c r="A34" s="25">
        <v>12</v>
      </c>
      <c r="B34" s="25" t="s">
        <v>20</v>
      </c>
      <c r="C34" s="52">
        <f ca="1">INDIRECT($D$27) INDIRECT(B34)</f>
        <v>7</v>
      </c>
      <c r="D34" s="39">
        <f ca="1">IFERROR(VLOOKUP(CONCATENATE(TEXT($C$27,"00"),TEXT($C34,"00"),TEXT(D$1,"00")),table1[],$A34,FALSE),"")</f>
        <v>4</v>
      </c>
      <c r="E34" s="40">
        <f ca="1">IFERROR(VLOOKUP(CONCATENATE(TEXT($C$27,"00"),TEXT($C34,"00"),TEXT(E$1,"00")),table1[],$A34,FALSE),"")</f>
        <v>4</v>
      </c>
      <c r="F34" s="40">
        <f ca="1">IFERROR(VLOOKUP(CONCATENATE(TEXT($C$27,"00"),TEXT($C34,"00"),TEXT(F$1,"00")),table1[],$A34,FALSE),"")</f>
        <v>4</v>
      </c>
      <c r="G34" s="40">
        <f ca="1">IFERROR(VLOOKUP(CONCATENATE(TEXT($C$27,"00"),TEXT($C34,"00"),TEXT(G$1,"00")),table1[],$A34,FALSE),"")</f>
        <v>4</v>
      </c>
      <c r="H34" s="40">
        <f ca="1">IFERROR(VLOOKUP(CONCATENATE(TEXT($C$27,"00"),TEXT($C34,"00"),TEXT(H$1,"00")),table1[],$A34,FALSE),"")</f>
        <v>4</v>
      </c>
      <c r="I34" s="40">
        <f ca="1">IFERROR(VLOOKUP(CONCATENATE(TEXT($C$27,"00"),TEXT($C34,"00"),TEXT(I$1,"00")),table1[],$A34,FALSE),"")</f>
        <v>4</v>
      </c>
      <c r="J34" s="41">
        <f ca="1">IFERROR(VLOOKUP(CONCATENATE(TEXT($C$27,"00"),TEXT($C34,"00"),TEXT(J$1,"00")),table1[],$A34,FALSE),"")</f>
        <v>4</v>
      </c>
      <c r="L34" s="87"/>
      <c r="M34" s="90"/>
      <c r="N34" s="90"/>
      <c r="O34" s="90"/>
      <c r="P34" s="90"/>
      <c r="Q34" s="90"/>
      <c r="R34" s="90"/>
      <c r="S34" s="90"/>
      <c r="T34" s="87"/>
    </row>
    <row r="35" spans="1:20" ht="15.5" x14ac:dyDescent="0.35">
      <c r="A35" s="25">
        <v>2</v>
      </c>
      <c r="B35" s="25" t="s">
        <v>42</v>
      </c>
      <c r="C35" s="52">
        <f ca="1">INDIRECT($D$27) INDIRECT(B35)</f>
        <v>8</v>
      </c>
      <c r="D35" s="33">
        <f ca="1">IFERROR(VLOOKUP(CONCATENATE(TEXT($C$27,"00"),TEXT($C35,"00"),TEXT(D$1,"00")),table1[],$A35,FALSE),"")</f>
        <v>14</v>
      </c>
      <c r="E35" s="27">
        <f ca="1">IFERROR(VLOOKUP(CONCATENATE(TEXT($C$27,"00"),TEXT($C35,"00"),TEXT(E$1,"00")),table1[],$A35,FALSE),"")</f>
        <v>15</v>
      </c>
      <c r="F35" s="27">
        <f ca="1">IFERROR(VLOOKUP(CONCATENATE(TEXT($C$27,"00"),TEXT($C35,"00"),TEXT(F$1,"00")),table1[],$A35,FALSE),"")</f>
        <v>16</v>
      </c>
      <c r="G35" s="27">
        <f ca="1">IFERROR(VLOOKUP(CONCATENATE(TEXT($C$27,"00"),TEXT($C35,"00"),TEXT(G$1,"00")),table1[],$A35,FALSE),"")</f>
        <v>17</v>
      </c>
      <c r="H35" s="27">
        <f ca="1">IFERROR(VLOOKUP(CONCATENATE(TEXT($C$27,"00"),TEXT($C35,"00"),TEXT(H$1,"00")),table1[],$A35,FALSE),"")</f>
        <v>18</v>
      </c>
      <c r="I35" s="27">
        <f ca="1">IFERROR(VLOOKUP(CONCATENATE(TEXT($C$27,"00"),TEXT($C35,"00"),TEXT(I$1,"00")),table1[],$A35,FALSE),"")</f>
        <v>19</v>
      </c>
      <c r="J35" s="30">
        <f ca="1">IFERROR(VLOOKUP(CONCATENATE(TEXT($C$27,"00"),TEXT($C35,"00"),TEXT(J$1,"00")),table1[],$A35,FALSE),"")</f>
        <v>20</v>
      </c>
      <c r="L35" s="87"/>
      <c r="M35" s="89">
        <f ca="1" unprintable=""><![CDATA[IFERROR(
MATCH(
VLOOKUP(CONCATENATE(TEXT($C$27,"00"),TEXT($C36,"00"),TEXT(D$1,"00")),table1[],4,FALSE)
&
0,
INDEX(الجدول3[DateM]
&
الجدول3[halh],,),0),0)]]></f>
        <v>0</v>
      </c>
      <c r="N35" s="89">
        <f ca="1" unprintable=""><![CDATA[IFERROR(
MATCH(
VLOOKUP(CONCATENATE(TEXT($C$27,"00"),TEXT($C36,"00"),TEXT(E$1,"00")),table1[],4,FALSE)
&
0,
INDEX(الجدول3[DateM]
&
الجدول3[halh],,),0),0)]]></f>
        <v>0</v>
      </c>
      <c r="O35" s="89">
        <f ca="1" unprintable=""><![CDATA[IFERROR(
MATCH(
VLOOKUP(CONCATENATE(TEXT($C$27,"00"),TEXT($C36,"00"),TEXT(F$1,"00")),table1[],4,FALSE)
&
0,
INDEX(الجدول3[DateM]
&
الجدول3[halh],,),0),0)]]></f>
        <v>0</v>
      </c>
      <c r="P35" s="89">
        <f ca="1" unprintable=""><![CDATA[IFERROR(
MATCH(
VLOOKUP(CONCATENATE(TEXT($C$27,"00"),TEXT($C36,"00"),TEXT(G$1,"00")),table1[],4,FALSE)
&
0,
INDEX(الجدول3[DateM]
&
الجدول3[halh],,),0),0)]]></f>
        <v>0</v>
      </c>
      <c r="Q35" s="89">
        <f ca="1" unprintable=""><![CDATA[IFERROR(
MATCH(
VLOOKUP(CONCATENATE(TEXT($C$27,"00"),TEXT($C36,"00"),TEXT(H$1,"00")),table1[],4,FALSE)
&
0,
INDEX(الجدول3[DateM]
&
الجدول3[halh],,),0),0)]]></f>
        <v>0</v>
      </c>
      <c r="R35" s="89">
        <f ca="1" unprintable=""><![CDATA[IFERROR(
MATCH(
VLOOKUP(CONCATENATE(TEXT($C$27,"00"),TEXT($C36,"00"),TEXT(I$1,"00")),table1[],4,FALSE)
&
0,
INDEX(الجدول3[DateM]
&
الجدول3[halh],,),0),0)]]></f>
        <v>0</v>
      </c>
      <c r="S35" s="89">
        <f ca="1" unprintable=""><![CDATA[IFERROR(
MATCH(
VLOOKUP(CONCATENATE(TEXT($C$27,"00"),TEXT($C36,"00"),TEXT(J$1,"00")),table1[],4,FALSE)
&
0,
INDEX(الجدول3[DateM]
&
الجدول3[halh],,),0),0)]]></f>
        <v>0</v>
      </c>
      <c r="T35" s="87"/>
    </row>
    <row r="36" spans="1:20" x14ac:dyDescent="0.3">
      <c r="A36" s="25">
        <v>6</v>
      </c>
      <c r="B36" s="25" t="s">
        <v>42</v>
      </c>
      <c r="C36" s="52">
        <f ca="1">INDIRECT($D$27) INDIRECT(B36)</f>
        <v>8</v>
      </c>
      <c r="D36" s="34" t="str">
        <f ca="1">IFERROR(VLOOKUP(CONCATENATE(TEXT($C$27,"00"),TEXT($C36,"00"),TEXT(D$1,"00")),table1[],$A36,FALSE),"")</f>
        <v>13</v>
      </c>
      <c r="E36" s="28" t="str">
        <f ca="1">IFERROR(VLOOKUP(CONCATENATE(TEXT($C$27,"00"),TEXT($C36,"00"),TEXT(E$1,"00")),table1[],$A36,FALSE),"")</f>
        <v>14</v>
      </c>
      <c r="F36" s="28" t="str">
        <f ca="1">IFERROR(VLOOKUP(CONCATENATE(TEXT($C$27,"00"),TEXT($C36,"00"),TEXT(F$1,"00")),table1[],$A36,FALSE),"")</f>
        <v>15</v>
      </c>
      <c r="G36" s="28" t="str">
        <f ca="1">IFERROR(VLOOKUP(CONCATENATE(TEXT($C$27,"00"),TEXT($C36,"00"),TEXT(G$1,"00")),table1[],$A36,FALSE),"")</f>
        <v>16</v>
      </c>
      <c r="H36" s="28" t="str">
        <f ca="1">IFERROR(VLOOKUP(CONCATENATE(TEXT($C$27,"00"),TEXT($C36,"00"),TEXT(H$1,"00")),table1[],$A36,FALSE),"")</f>
        <v>17</v>
      </c>
      <c r="I36" s="28" t="str">
        <f ca="1">IFERROR(VLOOKUP(CONCATENATE(TEXT($C$27,"00"),TEXT($C36,"00"),TEXT(I$1,"00")),table1[],$A36,FALSE),"")</f>
        <v>18</v>
      </c>
      <c r="J36" s="31" t="str">
        <f ca="1">IFERROR(VLOOKUP(CONCATENATE(TEXT($C$27,"00"),TEXT($C36,"00"),TEXT(J$1,"00")),table1[],$A36,FALSE),"")</f>
        <v>19</v>
      </c>
      <c r="L36" s="87"/>
      <c r="M36" s="90" t="str">
        <f ca="1">IFERROR(VLOOKUP(CONCATENATE(TEXT($C$27,"00"),TEXT($C36,"00"),TEXT(D$1,"00")),table1[],14,FALSE),"")</f>
        <v>10</v>
      </c>
      <c r="N36" s="90" t="str">
        <f ca="1">IFERROR(VLOOKUP(CONCATENATE(TEXT($C$27,"00"),TEXT($C36,"00"),TEXT(E$1,"00")),table1[],14,FALSE),"")</f>
        <v>10</v>
      </c>
      <c r="O36" s="90" t="str">
        <f ca="1">IFERROR(VLOOKUP(CONCATENATE(TEXT($C$27,"00"),TEXT($C36,"00"),TEXT(F$1,"00")),table1[],14,FALSE),"")</f>
        <v>10</v>
      </c>
      <c r="P36" s="90" t="str">
        <f ca="1">IFERROR(VLOOKUP(CONCATENATE(TEXT($C$27,"00"),TEXT($C36,"00"),TEXT(G$1,"00")),table1[],14,FALSE),"")</f>
        <v>10</v>
      </c>
      <c r="Q36" s="90" t="str">
        <f ca="1">IFERROR(VLOOKUP(CONCATENATE(TEXT($C$27,"00"),TEXT($C36,"00"),TEXT(H$1,"00")),table1[],14,FALSE),"")</f>
        <v>10</v>
      </c>
      <c r="R36" s="90" t="str">
        <f ca="1">IFERROR(VLOOKUP(CONCATENATE(TEXT($C$27,"00"),TEXT($C36,"00"),TEXT(I$1,"00")),table1[],14,FALSE),"")</f>
        <v>10</v>
      </c>
      <c r="S36" s="90" t="str">
        <f ca="1">IFERROR(VLOOKUP(CONCATENATE(TEXT($C$27,"00"),TEXT($C36,"00"),TEXT(J$1,"00")),table1[],14,FALSE),"")</f>
        <v>10</v>
      </c>
      <c r="T36" s="87"/>
    </row>
    <row r="37" spans="1:20" ht="3.75" customHeight="1" x14ac:dyDescent="0.35">
      <c r="A37" s="25">
        <v>12</v>
      </c>
      <c r="B37" s="25" t="s">
        <v>42</v>
      </c>
      <c r="C37" s="52">
        <f ca="1">INDIRECT($D$27) INDIRECT(B37)</f>
        <v>8</v>
      </c>
      <c r="D37" s="35">
        <f ca="1">IFERROR(VLOOKUP(CONCATENATE(TEXT($C$27,"00"),TEXT($C37,"00"),TEXT(D$1,"00")),table1[],$A37,FALSE),"")</f>
        <v>4</v>
      </c>
      <c r="E37" s="29">
        <f ca="1">IFERROR(VLOOKUP(CONCATENATE(TEXT($C$27,"00"),TEXT($C37,"00"),TEXT(E$1,"00")),table1[],$A37,FALSE),"")</f>
        <v>4</v>
      </c>
      <c r="F37" s="29">
        <f ca="1">IFERROR(VLOOKUP(CONCATENATE(TEXT($C$27,"00"),TEXT($C37,"00"),TEXT(F$1,"00")),table1[],$A37,FALSE),"")</f>
        <v>4</v>
      </c>
      <c r="G37" s="29">
        <f ca="1">IFERROR(VLOOKUP(CONCATENATE(TEXT($C$27,"00"),TEXT($C37,"00"),TEXT(G$1,"00")),table1[],$A37,FALSE),"")</f>
        <v>4</v>
      </c>
      <c r="H37" s="29">
        <f ca="1">IFERROR(VLOOKUP(CONCATENATE(TEXT($C$27,"00"),TEXT($C37,"00"),TEXT(H$1,"00")),table1[],$A37,FALSE),"")</f>
        <v>4</v>
      </c>
      <c r="I37" s="29">
        <f ca="1">IFERROR(VLOOKUP(CONCATENATE(TEXT($C$27,"00"),TEXT($C37,"00"),TEXT(I$1,"00")),table1[],$A37,FALSE),"")</f>
        <v>4</v>
      </c>
      <c r="J37" s="32">
        <f ca="1">IFERROR(VLOOKUP(CONCATENATE(TEXT($C$27,"00"),TEXT($C37,"00"),TEXT(J$1,"00")),table1[],$A37,FALSE),"")</f>
        <v>4</v>
      </c>
      <c r="L37" s="87"/>
      <c r="M37" s="90"/>
      <c r="N37" s="90"/>
      <c r="O37" s="90"/>
      <c r="P37" s="90"/>
      <c r="Q37" s="90"/>
      <c r="R37" s="90"/>
      <c r="S37" s="90"/>
      <c r="T37" s="87"/>
    </row>
    <row r="38" spans="1:20" ht="15.5" x14ac:dyDescent="0.35">
      <c r="A38" s="25">
        <v>2</v>
      </c>
      <c r="B38" s="25" t="s">
        <v>22</v>
      </c>
      <c r="C38" s="52">
        <f ca="1">INDIRECT($D$27) INDIRECT(B38)</f>
        <v>9</v>
      </c>
      <c r="D38" s="33">
        <f ca="1">IFERROR(VLOOKUP(CONCATENATE(TEXT($C$27,"00"),TEXT($C38,"00"),TEXT(D$1,"00")),table1[],$A38,FALSE),"")</f>
        <v>21</v>
      </c>
      <c r="E38" s="27">
        <f ca="1">IFERROR(VLOOKUP(CONCATENATE(TEXT($C$27,"00"),TEXT($C38,"00"),TEXT(E$1,"00")),table1[],$A38,FALSE),"")</f>
        <v>22</v>
      </c>
      <c r="F38" s="27">
        <f ca="1">IFERROR(VLOOKUP(CONCATENATE(TEXT($C$27,"00"),TEXT($C38,"00"),TEXT(F$1,"00")),table1[],$A38,FALSE),"")</f>
        <v>23</v>
      </c>
      <c r="G38" s="27">
        <f ca="1">IFERROR(VLOOKUP(CONCATENATE(TEXT($C$27,"00"),TEXT($C38,"00"),TEXT(G$1,"00")),table1[],$A38,FALSE),"")</f>
        <v>24</v>
      </c>
      <c r="H38" s="27">
        <f ca="1">IFERROR(VLOOKUP(CONCATENATE(TEXT($C$27,"00"),TEXT($C38,"00"),TEXT(H$1,"00")),table1[],$A38,FALSE),"")</f>
        <v>25</v>
      </c>
      <c r="I38" s="27">
        <f ca="1">IFERROR(VLOOKUP(CONCATENATE(TEXT($C$27,"00"),TEXT($C38,"00"),TEXT(I$1,"00")),table1[],$A38,FALSE),"")</f>
        <v>26</v>
      </c>
      <c r="J38" s="30">
        <f ca="1">IFERROR(VLOOKUP(CONCATENATE(TEXT($C$27,"00"),TEXT($C38,"00"),TEXT(J$1,"00")),table1[],$A38,FALSE),"")</f>
        <v>27</v>
      </c>
      <c r="L38" s="87"/>
      <c r="M38" s="89">
        <f ca="1" unprintable=""><![CDATA[IFERROR(
MATCH(
VLOOKUP(CONCATENATE(TEXT($C$27,"00"),TEXT($C39,"00"),TEXT(D$1,"00")),table1[],4,FALSE)
&
0,
INDEX(الجدول3[DateM]
&
الجدول3[halh],,),0),0)]]></f>
        <v>0</v>
      </c>
      <c r="N38" s="89">
        <f ca="1" unprintable=""><![CDATA[IFERROR(
MATCH(
VLOOKUP(CONCATENATE(TEXT($C$27,"00"),TEXT($C39,"00"),TEXT(E$1,"00")),table1[],4,FALSE)
&
0,
INDEX(الجدول3[DateM]
&
الجدول3[halh],,),0),0)]]></f>
        <v>0</v>
      </c>
      <c r="O38" s="89">
        <f ca="1" unprintable=""><![CDATA[IFERROR(
MATCH(
VLOOKUP(CONCATENATE(TEXT($C$27,"00"),TEXT($C39,"00"),TEXT(F$1,"00")),table1[],4,FALSE)
&
0,
INDEX(الجدول3[DateM]
&
الجدول3[halh],,),0),0)]]></f>
        <v>0</v>
      </c>
      <c r="P38" s="89">
        <f ca="1" unprintable=""><![CDATA[IFERROR(
MATCH(
VLOOKUP(CONCATENATE(TEXT($C$27,"00"),TEXT($C39,"00"),TEXT(G$1,"00")),table1[],4,FALSE)
&
0,
INDEX(الجدول3[DateM]
&
الجدول3[halh],,),0),0)]]></f>
        <v>0</v>
      </c>
      <c r="Q38" s="89">
        <f ca="1" unprintable=""><![CDATA[IFERROR(
MATCH(
VLOOKUP(CONCATENATE(TEXT($C$27,"00"),TEXT($C39,"00"),TEXT(H$1,"00")),table1[],4,FALSE)
&
0,
INDEX(الجدول3[DateM]
&
الجدول3[halh],,),0),0)]]></f>
        <v>0</v>
      </c>
      <c r="R38" s="89">
        <f ca="1" unprintable=""><![CDATA[IFERROR(
MATCH(
VLOOKUP(CONCATENATE(TEXT($C$27,"00"),TEXT($C39,"00"),TEXT(I$1,"00")),table1[],4,FALSE)
&
0,
INDEX(الجدول3[DateM]
&
الجدول3[halh],,),0),0)]]></f>
        <v>0</v>
      </c>
      <c r="S38" s="89">
        <f ca="1" unprintable=""><![CDATA[IFERROR(
MATCH(
VLOOKUP(CONCATENATE(TEXT($C$27,"00"),TEXT($C39,"00"),TEXT(J$1,"00")),table1[],4,FALSE)
&
0,
INDEX(الجدول3[DateM]
&
الجدول3[halh],,),0),0)]]></f>
        <v>0</v>
      </c>
      <c r="T38" s="87"/>
    </row>
    <row r="39" spans="1:20" x14ac:dyDescent="0.3">
      <c r="A39" s="25">
        <v>6</v>
      </c>
      <c r="B39" s="25" t="s">
        <v>22</v>
      </c>
      <c r="C39" s="52">
        <f ca="1">INDIRECT($D$27) INDIRECT(B39)</f>
        <v>9</v>
      </c>
      <c r="D39" s="42" t="str">
        <f ca="1">IFERROR(VLOOKUP(CONCATENATE(TEXT($C$27,"00"),TEXT($C39,"00"),TEXT(D$1,"00")),table1[],$A39,FALSE),"")</f>
        <v>20</v>
      </c>
      <c r="E39" s="43" t="str">
        <f ca="1">IFERROR(VLOOKUP(CONCATENATE(TEXT($C$27,"00"),TEXT($C39,"00"),TEXT(E$1,"00")),table1[],$A39,FALSE),"")</f>
        <v>21</v>
      </c>
      <c r="F39" s="43" t="str">
        <f ca="1">IFERROR(VLOOKUP(CONCATENATE(TEXT($C$27,"00"),TEXT($C39,"00"),TEXT(F$1,"00")),table1[],$A39,FALSE),"")</f>
        <v>22</v>
      </c>
      <c r="G39" s="43" t="str">
        <f ca="1">IFERROR(VLOOKUP(CONCATENATE(TEXT($C$27,"00"),TEXT($C39,"00"),TEXT(G$1,"00")),table1[],$A39,FALSE),"")</f>
        <v>23</v>
      </c>
      <c r="H39" s="43" t="str">
        <f ca="1">IFERROR(VLOOKUP(CONCATENATE(TEXT($C$27,"00"),TEXT($C39,"00"),TEXT(H$1,"00")),table1[],$A39,FALSE),"")</f>
        <v>24</v>
      </c>
      <c r="I39" s="43" t="str">
        <f ca="1">IFERROR(VLOOKUP(CONCATENATE(TEXT($C$27,"00"),TEXT($C39,"00"),TEXT(I$1,"00")),table1[],$A39,FALSE),"")</f>
        <v>25</v>
      </c>
      <c r="J39" s="44" t="str">
        <f ca="1">IFERROR(VLOOKUP(CONCATENATE(TEXT($C$27,"00"),TEXT($C39,"00"),TEXT(J$1,"00")),table1[],$A39,FALSE),"")</f>
        <v>26</v>
      </c>
      <c r="L39" s="87"/>
      <c r="M39" s="90" t="str">
        <f ca="1">IFERROR(VLOOKUP(CONCATENATE(TEXT($C$27,"00"),TEXT($C39,"00"),TEXT(D$1,"00")),table1[],14,FALSE),"")</f>
        <v>10</v>
      </c>
      <c r="N39" s="90" t="str">
        <f ca="1">IFERROR(VLOOKUP(CONCATENATE(TEXT($C$27,"00"),TEXT($C39,"00"),TEXT(E$1,"00")),table1[],14,FALSE),"")</f>
        <v>10</v>
      </c>
      <c r="O39" s="90" t="str">
        <f ca="1">IFERROR(VLOOKUP(CONCATENATE(TEXT($C$27,"00"),TEXT($C39,"00"),TEXT(F$1,"00")),table1[],14,FALSE),"")</f>
        <v>10</v>
      </c>
      <c r="P39" s="90" t="str">
        <f ca="1">IFERROR(VLOOKUP(CONCATENATE(TEXT($C$27,"00"),TEXT($C39,"00"),TEXT(G$1,"00")),table1[],14,FALSE),"")</f>
        <v>10</v>
      </c>
      <c r="Q39" s="90" t="str">
        <f ca="1">IFERROR(VLOOKUP(CONCATENATE(TEXT($C$27,"00"),TEXT($C39,"00"),TEXT(H$1,"00")),table1[],14,FALSE),"")</f>
        <v>10</v>
      </c>
      <c r="R39" s="90" t="str">
        <f ca="1">IFERROR(VLOOKUP(CONCATENATE(TEXT($C$27,"00"),TEXT($C39,"00"),TEXT(I$1,"00")),table1[],14,FALSE),"")</f>
        <v>10</v>
      </c>
      <c r="S39" s="90" t="str">
        <f ca="1">IFERROR(VLOOKUP(CONCATENATE(TEXT($C$27,"00"),TEXT($C39,"00"),TEXT(J$1,"00")),table1[],14,FALSE),"")</f>
        <v>10</v>
      </c>
      <c r="T39" s="87" t="b">
        <f ca="1">ISEVEN(S39)</f>
        <v>1</v>
      </c>
    </row>
    <row r="40" spans="1:20" ht="3.75" customHeight="1" x14ac:dyDescent="0.35">
      <c r="A40" s="25">
        <v>12</v>
      </c>
      <c r="B40" s="25" t="s">
        <v>22</v>
      </c>
      <c r="C40" s="52">
        <f ca="1">INDIRECT($D$27) INDIRECT(B40)</f>
        <v>9</v>
      </c>
      <c r="D40" s="39">
        <f ca="1">IFERROR(VLOOKUP(CONCATENATE(TEXT($C$27,"00"),TEXT($C40,"00"),TEXT(D$1,"00")),table1[],$A40,FALSE),"")</f>
        <v>4</v>
      </c>
      <c r="E40" s="40">
        <f ca="1">IFERROR(VLOOKUP(CONCATENATE(TEXT($C$27,"00"),TEXT($C40,"00"),TEXT(E$1,"00")),table1[],$A40,FALSE),"")</f>
        <v>4</v>
      </c>
      <c r="F40" s="40">
        <f ca="1">IFERROR(VLOOKUP(CONCATENATE(TEXT($C$27,"00"),TEXT($C40,"00"),TEXT(F$1,"00")),table1[],$A40,FALSE),"")</f>
        <v>4</v>
      </c>
      <c r="G40" s="40">
        <f ca="1">IFERROR(VLOOKUP(CONCATENATE(TEXT($C$27,"00"),TEXT($C40,"00"),TEXT(G$1,"00")),table1[],$A40,FALSE),"")</f>
        <v>4</v>
      </c>
      <c r="H40" s="40">
        <f ca="1">IFERROR(VLOOKUP(CONCATENATE(TEXT($C$27,"00"),TEXT($C40,"00"),TEXT(H$1,"00")),table1[],$A40,FALSE),"")</f>
        <v>4</v>
      </c>
      <c r="I40" s="40">
        <f ca="1">IFERROR(VLOOKUP(CONCATENATE(TEXT($C$27,"00"),TEXT($C40,"00"),TEXT(I$1,"00")),table1[],$A40,FALSE),"")</f>
        <v>4</v>
      </c>
      <c r="J40" s="41">
        <f ca="1">IFERROR(VLOOKUP(CONCATENATE(TEXT($C$27,"00"),TEXT($C40,"00"),TEXT(J$1,"00")),table1[],$A40,FALSE),"")</f>
        <v>4</v>
      </c>
      <c r="L40" s="87"/>
      <c r="M40" s="90"/>
      <c r="N40" s="90"/>
      <c r="O40" s="90"/>
      <c r="P40" s="90"/>
      <c r="Q40" s="90"/>
      <c r="R40" s="90"/>
      <c r="S40" s="90"/>
      <c r="T40" s="87"/>
    </row>
    <row r="41" spans="1:20" ht="15.5" x14ac:dyDescent="0.35">
      <c r="A41" s="25">
        <v>2</v>
      </c>
      <c r="B41" s="25" t="s">
        <v>23</v>
      </c>
      <c r="C41" s="52">
        <f ca="1">INDIRECT($D$27) INDIRECT(B41)</f>
        <v>10</v>
      </c>
      <c r="D41" s="33">
        <f ca="1">IFERROR(VLOOKUP(CONCATENATE(TEXT($C$27,"00"),TEXT($C41,"00"),TEXT(D$1,"00")),table1[],$A41,FALSE),"")</f>
        <v>28</v>
      </c>
      <c r="E41" s="27">
        <f ca="1">IFERROR(VLOOKUP(CONCATENATE(TEXT($C$27,"00"),TEXT($C41,"00"),TEXT(E$1,"00")),table1[],$A41,FALSE),"")</f>
        <v>29</v>
      </c>
      <c r="F41" s="27" t="str">
        <f ca="1">IFERROR(VLOOKUP(CONCATENATE(TEXT($C$27,"00"),TEXT($C41,"00"),TEXT(F$1,"00")),table1[],$A41,FALSE),"")</f>
        <v/>
      </c>
      <c r="G41" s="27" t="str">
        <f ca="1">IFERROR(VLOOKUP(CONCATENATE(TEXT($C$27,"00"),TEXT($C41,"00"),TEXT(G$1,"00")),table1[],$A41,FALSE),"")</f>
        <v/>
      </c>
      <c r="H41" s="27" t="str">
        <f ca="1">IFERROR(VLOOKUP(CONCATENATE(TEXT($C$27,"00"),TEXT($C41,"00"),TEXT(H$1,"00")),table1[],$A41,FALSE),"")</f>
        <v/>
      </c>
      <c r="I41" s="27" t="str">
        <f ca="1">IFERROR(VLOOKUP(CONCATENATE(TEXT($C$27,"00"),TEXT($C41,"00"),TEXT(I$1,"00")),table1[],$A41,FALSE),"")</f>
        <v/>
      </c>
      <c r="J41" s="30" t="str">
        <f ca="1">IFERROR(VLOOKUP(CONCATENATE(TEXT($C$27,"00"),TEXT($C41,"00"),TEXT(J$1,"00")),table1[],$A41,FALSE),"")</f>
        <v/>
      </c>
      <c r="L41" s="87"/>
      <c r="M41" s="89">
        <f ca="1" unprintable=""><![CDATA[IFERROR(
MATCH(
VLOOKUP(CONCATENATE(TEXT($C$27,"00"),TEXT($C42,"00"),TEXT(D$1,"00")),table1[],4,FALSE)
&
0,
INDEX(الجدول3[DateM]
&
الجدول3[halh],,),0),0)]]></f>
        <v>0</v>
      </c>
      <c r="N41" s="89">
        <f ca="1" unprintable=""><![CDATA[IFERROR(
MATCH(
VLOOKUP(CONCATENATE(TEXT($C$27,"00"),TEXT($C42,"00"),TEXT(E$1,"00")),table1[],4,FALSE)
&
0,
INDEX(الجدول3[DateM]
&
الجدول3[halh],,),0),0)]]></f>
        <v>0</v>
      </c>
      <c r="O41" s="89">
        <f ca="1" unprintable=""><![CDATA[IFERROR(
MATCH(
VLOOKUP(CONCATENATE(TEXT($C$27,"00"),TEXT($C42,"00"),TEXT(F$1,"00")),table1[],4,FALSE)
&
0,
INDEX(الجدول3[DateM]
&
الجدول3[halh],,),0),0)]]></f>
        <v>0</v>
      </c>
      <c r="P41" s="89">
        <f ca="1" unprintable=""><![CDATA[IFERROR(
MATCH(
VLOOKUP(CONCATENATE(TEXT($C$27,"00"),TEXT($C42,"00"),TEXT(G$1,"00")),table1[],4,FALSE)
&
0,
INDEX(الجدول3[DateM]
&
الجدول3[halh],,),0),0)]]></f>
        <v>0</v>
      </c>
      <c r="Q41" s="89">
        <f ca="1" unprintable=""><![CDATA[IFERROR(
MATCH(
VLOOKUP(CONCATENATE(TEXT($C$27,"00"),TEXT($C42,"00"),TEXT(H$1,"00")),table1[],4,FALSE)
&
0,
INDEX(الجدول3[DateM]
&
الجدول3[halh],,),0),0)]]></f>
        <v>0</v>
      </c>
      <c r="R41" s="89">
        <f ca="1" unprintable=""><![CDATA[IFERROR(
MATCH(
VLOOKUP(CONCATENATE(TEXT($C$27,"00"),TEXT($C42,"00"),TEXT(I$1,"00")),table1[],4,FALSE)
&
0,
INDEX(الجدول3[DateM]
&
الجدول3[halh],,),0),0)]]></f>
        <v>0</v>
      </c>
      <c r="S41" s="89">
        <f ca="1" unprintable=""><![CDATA[IFERROR(
MATCH(
VLOOKUP(CONCATENATE(TEXT($C$27,"00"),TEXT($C42,"00"),TEXT(J$1,"00")),table1[],4,FALSE)
&
0,
INDEX(الجدول3[DateM]
&
الجدول3[halh],,),0),0)]]></f>
        <v>0</v>
      </c>
      <c r="T41" s="87"/>
    </row>
    <row r="42" spans="1:20" x14ac:dyDescent="0.3">
      <c r="A42" s="25">
        <v>6</v>
      </c>
      <c r="B42" s="25" t="s">
        <v>23</v>
      </c>
      <c r="C42" s="52">
        <f ca="1">INDIRECT($D$27) INDIRECT(B42)</f>
        <v>10</v>
      </c>
      <c r="D42" s="34" t="str">
        <f ca="1">IFERROR(VLOOKUP(CONCATENATE(TEXT($C$27,"00"),TEXT($C42,"00"),TEXT(D$1,"00")),table1[],$A42,FALSE),"")</f>
        <v>27</v>
      </c>
      <c r="E42" s="28" t="str">
        <f ca="1">IFERROR(VLOOKUP(CONCATENATE(TEXT($C$27,"00"),TEXT($C42,"00"),TEXT(E$1,"00")),table1[],$A42,FALSE),"")</f>
        <v>28</v>
      </c>
      <c r="F42" s="28" t="str">
        <f ca="1">IFERROR(VLOOKUP(CONCATENATE(TEXT($C$27,"00"),TEXT($C42,"00"),TEXT(F$1,"00")),table1[],$A42,FALSE),"")</f>
        <v/>
      </c>
      <c r="G42" s="28" t="str">
        <f ca="1">IFERROR(VLOOKUP(CONCATENATE(TEXT($C$27,"00"),TEXT($C42,"00"),TEXT(G$1,"00")),table1[],$A42,FALSE),"")</f>
        <v/>
      </c>
      <c r="H42" s="28" t="str">
        <f ca="1">IFERROR(VLOOKUP(CONCATENATE(TEXT($C$27,"00"),TEXT($C42,"00"),TEXT(H$1,"00")),table1[],$A42,FALSE),"")</f>
        <v/>
      </c>
      <c r="I42" s="28" t="str">
        <f ca="1">IFERROR(VLOOKUP(CONCATENATE(TEXT($C$27,"00"),TEXT($C42,"00"),TEXT(I$1,"00")),table1[],$A42,FALSE),"")</f>
        <v/>
      </c>
      <c r="J42" s="31" t="str">
        <f ca="1">IFERROR(VLOOKUP(CONCATENATE(TEXT($C$27,"00"),TEXT($C42,"00"),TEXT(J$1,"00")),table1[],$A42,FALSE),"")</f>
        <v/>
      </c>
      <c r="L42" s="87"/>
      <c r="M42" s="90" t="str">
        <f ca="1">IFERROR(VLOOKUP(CONCATENATE(TEXT($C$27,"00"),TEXT($C42,"00"),TEXT(D$1,"00")),table1[],14,FALSE),"")</f>
        <v>10</v>
      </c>
      <c r="N42" s="90" t="str">
        <f ca="1">IFERROR(VLOOKUP(CONCATENATE(TEXT($C$27,"00"),TEXT($C42,"00"),TEXT(E$1,"00")),table1[],14,FALSE),"")</f>
        <v>10</v>
      </c>
      <c r="O42" s="90" t="str">
        <f ca="1">IFERROR(VLOOKUP(CONCATENATE(TEXT($C$27,"00"),TEXT($C42,"00"),TEXT(F$1,"00")),table1[],14,FALSE),"")</f>
        <v/>
      </c>
      <c r="P42" s="90" t="str">
        <f ca="1">IFERROR(VLOOKUP(CONCATENATE(TEXT($C$27,"00"),TEXT($C42,"00"),TEXT(G$1,"00")),table1[],14,FALSE),"")</f>
        <v/>
      </c>
      <c r="Q42" s="90" t="str">
        <f ca="1">IFERROR(VLOOKUP(CONCATENATE(TEXT($C$27,"00"),TEXT($C42,"00"),TEXT(H$1,"00")),table1[],14,FALSE),"")</f>
        <v/>
      </c>
      <c r="R42" s="90" t="str">
        <f ca="1">IFERROR(VLOOKUP(CONCATENATE(TEXT($C$27,"00"),TEXT($C42,"00"),TEXT(I$1,"00")),table1[],14,FALSE),"")</f>
        <v/>
      </c>
      <c r="S42" s="90" t="str">
        <f ca="1">IFERROR(VLOOKUP(CONCATENATE(TEXT($C$27,"00"),TEXT($C42,"00"),TEXT(J$1,"00")),table1[],14,FALSE),"")</f>
        <v/>
      </c>
      <c r="T42" s="87"/>
    </row>
    <row r="43" spans="1:20" ht="3.75" customHeight="1" x14ac:dyDescent="0.35">
      <c r="A43" s="25">
        <v>12</v>
      </c>
      <c r="B43" s="25" t="s">
        <v>23</v>
      </c>
      <c r="C43" s="52">
        <f ca="1">INDIRECT($D$27) INDIRECT(B43)</f>
        <v>10</v>
      </c>
      <c r="D43" s="35">
        <f ca="1">IFERROR(VLOOKUP(CONCATENATE(TEXT($C$27,"00"),TEXT($C43,"00"),TEXT(D$1,"00")),table1[],$A43,FALSE),"")</f>
        <v>4</v>
      </c>
      <c r="E43" s="29">
        <f ca="1">IFERROR(VLOOKUP(CONCATENATE(TEXT($C$27,"00"),TEXT($C43,"00"),TEXT(E$1,"00")),table1[],$A43,FALSE),"")</f>
        <v>4</v>
      </c>
      <c r="F43" s="29" t="str">
        <f ca="1">IFERROR(VLOOKUP(CONCATENATE(TEXT($C$27,"00"),TEXT($C43,"00"),TEXT(F$1,"00")),table1[],$A43,FALSE),"")</f>
        <v/>
      </c>
      <c r="G43" s="29" t="str">
        <f ca="1">IFERROR(VLOOKUP(CONCATENATE(TEXT($C$27,"00"),TEXT($C43,"00"),TEXT(G$1,"00")),table1[],$A43,FALSE),"")</f>
        <v/>
      </c>
      <c r="H43" s="29" t="str">
        <f ca="1">IFERROR(VLOOKUP(CONCATENATE(TEXT($C$27,"00"),TEXT($C43,"00"),TEXT(H$1,"00")),table1[],$A43,FALSE),"")</f>
        <v/>
      </c>
      <c r="I43" s="29" t="str">
        <f ca="1">IFERROR(VLOOKUP(CONCATENATE(TEXT($C$27,"00"),TEXT($C43,"00"),TEXT(I$1,"00")),table1[],$A43,FALSE),"")</f>
        <v/>
      </c>
      <c r="J43" s="32" t="str">
        <f ca="1">IFERROR(VLOOKUP(CONCATENATE(TEXT($C$27,"00"),TEXT($C43,"00"),TEXT(J$1,"00")),table1[],$A43,FALSE),"")</f>
        <v/>
      </c>
      <c r="L43" s="87"/>
      <c r="M43" s="90"/>
      <c r="N43" s="90"/>
      <c r="O43" s="90"/>
      <c r="P43" s="90"/>
      <c r="Q43" s="90"/>
      <c r="R43" s="90"/>
      <c r="S43" s="90"/>
      <c r="T43" s="87"/>
    </row>
    <row r="44" spans="1:20" ht="15.5" x14ac:dyDescent="0.35">
      <c r="A44" s="25">
        <v>2</v>
      </c>
      <c r="B44" s="25" t="s">
        <v>24</v>
      </c>
      <c r="C44" s="52" t="str">
        <f ca="1">INDIRECT($D$27) INDIRECT(B44)</f>
        <v/>
      </c>
      <c r="D44" s="33" t="str">
        <f ca="1">IFERROR(VLOOKUP(CONCATENATE(TEXT($C$27,"00"),TEXT($C44,"00"),TEXT(D$1,"00")),table1[],$A44,FALSE),"")</f>
        <v/>
      </c>
      <c r="E44" s="27" t="str">
        <f ca="1">IFERROR(VLOOKUP(CONCATENATE(TEXT($C$27,"00"),TEXT($C44,"00"),TEXT(E$1,"00")),table1[],$A44,FALSE),"")</f>
        <v/>
      </c>
      <c r="F44" s="27" t="str">
        <f ca="1">IFERROR(VLOOKUP(CONCATENATE(TEXT($C$27,"00"),TEXT($C44,"00"),TEXT(F$1,"00")),table1[],$A44,FALSE),"")</f>
        <v/>
      </c>
      <c r="G44" s="27" t="str">
        <f ca="1">IFERROR(VLOOKUP(CONCATENATE(TEXT($C$27,"00"),TEXT($C44,"00"),TEXT(G$1,"00")),table1[],$A44,FALSE),"")</f>
        <v/>
      </c>
      <c r="H44" s="27" t="str">
        <f ca="1">IFERROR(VLOOKUP(CONCATENATE(TEXT($C$27,"00"),TEXT($C44,"00"),TEXT(H$1,"00")),table1[],$A44,FALSE),"")</f>
        <v/>
      </c>
      <c r="I44" s="27" t="str">
        <f ca="1">IFERROR(VLOOKUP(CONCATENATE(TEXT($C$27,"00"),TEXT($C44,"00"),TEXT(I$1,"00")),table1[],$A44,FALSE),"")</f>
        <v/>
      </c>
      <c r="J44" s="30" t="str">
        <f ca="1">IFERROR(VLOOKUP(CONCATENATE(TEXT($C$27,"00"),TEXT($C44,"00"),TEXT(J$1,"00")),table1[],$A44,FALSE),"")</f>
        <v/>
      </c>
      <c r="L44" s="87"/>
      <c r="M44" s="89">
        <f ca="1" unprintable=""><![CDATA[IFERROR(
MATCH(
VLOOKUP(CONCATENATE(TEXT($C$27,"00"),TEXT($C45,"00"),TEXT(D$1,"00")),table1[],4,FALSE)
&
0,
INDEX(الجدول3[DateM]
&
الجدول3[halh],,),0),0)]]></f>
        <v>0</v>
      </c>
      <c r="N44" s="89">
        <f ca="1" unprintable=""><![CDATA[IFERROR(
MATCH(
VLOOKUP(CONCATENATE(TEXT($C$27,"00"),TEXT($C45,"00"),TEXT(E$1,"00")),table1[],4,FALSE)
&
0,
INDEX(الجدول3[DateM]
&
الجدول3[halh],,),0),0)]]></f>
        <v>0</v>
      </c>
      <c r="O44" s="89">
        <f ca="1" unprintable=""><![CDATA[IFERROR(
MATCH(
VLOOKUP(CONCATENATE(TEXT($C$27,"00"),TEXT($C45,"00"),TEXT(F$1,"00")),table1[],4,FALSE)
&
0,
INDEX(الجدول3[DateM]
&
الجدول3[halh],,),0),0)]]></f>
        <v>0</v>
      </c>
      <c r="P44" s="89">
        <f ca="1" unprintable=""><![CDATA[IFERROR(
MATCH(
VLOOKUP(CONCATENATE(TEXT($C$27,"00"),TEXT($C45,"00"),TEXT(G$1,"00")),table1[],4,FALSE)
&
0,
INDEX(الجدول3[DateM]
&
الجدول3[halh],,),0),0)]]></f>
        <v>0</v>
      </c>
      <c r="Q44" s="89">
        <f ca="1" unprintable=""><![CDATA[IFERROR(
MATCH(
VLOOKUP(CONCATENATE(TEXT($C$27,"00"),TEXT($C45,"00"),TEXT(H$1,"00")),table1[],4,FALSE)
&
0,
INDEX(الجدول3[DateM]
&
الجدول3[halh],,),0),0)]]></f>
        <v>0</v>
      </c>
      <c r="R44" s="89">
        <f ca="1" unprintable=""><![CDATA[IFERROR(
MATCH(
VLOOKUP(CONCATENATE(TEXT($C$27,"00"),TEXT($C45,"00"),TEXT(I$1,"00")),table1[],4,FALSE)
&
0,
INDEX(الجدول3[DateM]
&
الجدول3[halh],,),0),0)]]></f>
        <v>0</v>
      </c>
      <c r="S44" s="89">
        <f ca="1" unprintable=""><![CDATA[IFERROR(
MATCH(
VLOOKUP(CONCATENATE(TEXT($C$27,"00"),TEXT($C45,"00"),TEXT(J$1,"00")),table1[],4,FALSE)
&
0,
INDEX(الجدول3[DateM]
&
الجدول3[halh],,),0),0)]]></f>
        <v>0</v>
      </c>
      <c r="T44" s="87"/>
    </row>
    <row r="45" spans="1:20" x14ac:dyDescent="0.3">
      <c r="A45" s="25">
        <v>6</v>
      </c>
      <c r="B45" s="25" t="s">
        <v>24</v>
      </c>
      <c r="C45" s="52" t="str">
        <f ca="1">INDIRECT($D$27) INDIRECT(B45)</f>
        <v/>
      </c>
      <c r="D45" s="42" t="str">
        <f ca="1">IFERROR(VLOOKUP(CONCATENATE(TEXT($C$27,"00"),TEXT($C45,"00"),TEXT(D$1,"00")),table1[],$A45,FALSE),"")</f>
        <v/>
      </c>
      <c r="E45" s="43" t="str">
        <f ca="1">IFERROR(VLOOKUP(CONCATENATE(TEXT($C$27,"00"),TEXT($C45,"00"),TEXT(E$1,"00")),table1[],$A45,FALSE),"")</f>
        <v/>
      </c>
      <c r="F45" s="43" t="str">
        <f ca="1">IFERROR(VLOOKUP(CONCATENATE(TEXT($C$27,"00"),TEXT($C45,"00"),TEXT(F$1,"00")),table1[],$A45,FALSE),"")</f>
        <v/>
      </c>
      <c r="G45" s="43" t="str">
        <f ca="1">IFERROR(VLOOKUP(CONCATENATE(TEXT($C$27,"00"),TEXT($C45,"00"),TEXT(G$1,"00")),table1[],$A45,FALSE),"")</f>
        <v/>
      </c>
      <c r="H45" s="43" t="str">
        <f ca="1">IFERROR(VLOOKUP(CONCATENATE(TEXT($C$27,"00"),TEXT($C45,"00"),TEXT(H$1,"00")),table1[],$A45,FALSE),"")</f>
        <v/>
      </c>
      <c r="I45" s="43" t="str">
        <f ca="1">IFERROR(VLOOKUP(CONCATENATE(TEXT($C$27,"00"),TEXT($C45,"00"),TEXT(I$1,"00")),table1[],$A45,FALSE),"")</f>
        <v/>
      </c>
      <c r="J45" s="44" t="str">
        <f ca="1">IFERROR(VLOOKUP(CONCATENATE(TEXT($C$27,"00"),TEXT($C45,"00"),TEXT(J$1,"00")),table1[],$A45,FALSE),"")</f>
        <v/>
      </c>
      <c r="L45" s="87"/>
      <c r="M45" s="90" t="str">
        <f ca="1">IFERROR(VLOOKUP(CONCATENATE(TEXT($C$27,"00"),TEXT($C45,"00"),TEXT(D$1,"00")),table1[],14,FALSE),"")</f>
        <v/>
      </c>
      <c r="N45" s="90" t="str">
        <f ca="1">IFERROR(VLOOKUP(CONCATENATE(TEXT($C$27,"00"),TEXT($C45,"00"),TEXT(E$1,"00")),table1[],14,FALSE),"")</f>
        <v/>
      </c>
      <c r="O45" s="90" t="str">
        <f ca="1">IFERROR(VLOOKUP(CONCATENATE(TEXT($C$27,"00"),TEXT($C45,"00"),TEXT(F$1,"00")),table1[],14,FALSE),"")</f>
        <v/>
      </c>
      <c r="P45" s="90" t="str">
        <f ca="1">IFERROR(VLOOKUP(CONCATENATE(TEXT($C$27,"00"),TEXT($C45,"00"),TEXT(G$1,"00")),table1[],14,FALSE),"")</f>
        <v/>
      </c>
      <c r="Q45" s="90" t="str">
        <f ca="1">IFERROR(VLOOKUP(CONCATENATE(TEXT($C$27,"00"),TEXT($C45,"00"),TEXT(H$1,"00")),table1[],14,FALSE),"")</f>
        <v/>
      </c>
      <c r="R45" s="90" t="str">
        <f ca="1">IFERROR(VLOOKUP(CONCATENATE(TEXT($C$27,"00"),TEXT($C45,"00"),TEXT(I$1,"00")),table1[],14,FALSE),"")</f>
        <v/>
      </c>
      <c r="S45" s="90" t="str">
        <f ca="1">IFERROR(VLOOKUP(CONCATENATE(TEXT($C$27,"00"),TEXT($C45,"00"),TEXT(J$1,"00")),table1[],14,FALSE),"")</f>
        <v/>
      </c>
      <c r="T45" s="87"/>
    </row>
    <row r="46" spans="1:20" ht="3.75" customHeight="1" thickBot="1" x14ac:dyDescent="0.4">
      <c r="A46" s="25">
        <v>12</v>
      </c>
      <c r="B46" s="25" t="s">
        <v>24</v>
      </c>
      <c r="C46" s="52" t="str">
        <f ca="1">INDIRECT($D$27) INDIRECT(B46)</f>
        <v/>
      </c>
      <c r="D46" s="45" t="str">
        <f ca="1">IFERROR(VLOOKUP(CONCATENATE(TEXT($C$27,"00"),TEXT($C46,"00"),TEXT(D$1,"00")),table1[],$A46,FALSE),"")</f>
        <v/>
      </c>
      <c r="E46" s="46" t="str">
        <f ca="1">IFERROR(VLOOKUP(CONCATENATE(TEXT($C$27,"00"),TEXT($C46,"00"),TEXT(E$1,"00")),table1[],$A46,FALSE),"")</f>
        <v/>
      </c>
      <c r="F46" s="46" t="str">
        <f ca="1">IFERROR(VLOOKUP(CONCATENATE(TEXT($C$27,"00"),TEXT($C46,"00"),TEXT(F$1,"00")),table1[],$A46,FALSE),"")</f>
        <v/>
      </c>
      <c r="G46" s="46" t="str">
        <f ca="1">IFERROR(VLOOKUP(CONCATENATE(TEXT($C$27,"00"),TEXT($C46,"00"),TEXT(G$1,"00")),table1[],$A46,FALSE),"")</f>
        <v/>
      </c>
      <c r="H46" s="46" t="str">
        <f ca="1">IFERROR(VLOOKUP(CONCATENATE(TEXT($C$27,"00"),TEXT($C46,"00"),TEXT(H$1,"00")),table1[],$A46,FALSE),"")</f>
        <v/>
      </c>
      <c r="I46" s="46" t="str">
        <f ca="1">IFERROR(VLOOKUP(CONCATENATE(TEXT($C$27,"00"),TEXT($C46,"00"),TEXT(I$1,"00")),table1[],$A46,FALSE),"")</f>
        <v/>
      </c>
      <c r="J46" s="47" t="str">
        <f ca="1">IFERROR(VLOOKUP(CONCATENATE(TEXT($C$27,"00"),TEXT($C46,"00"),TEXT(J$1,"00")),table1[],$A46,FALSE),"")</f>
        <v/>
      </c>
      <c r="L46" s="87"/>
      <c r="M46" s="87"/>
      <c r="N46" s="87"/>
      <c r="O46" s="87"/>
      <c r="P46" s="87"/>
      <c r="Q46" s="87"/>
      <c r="R46" s="87"/>
      <c r="S46" s="87"/>
      <c r="T46" s="87"/>
    </row>
    <row r="47" spans="1:20" ht="14.5" thickBot="1" x14ac:dyDescent="0.35">
      <c r="D47" s="48"/>
      <c r="E47" s="48"/>
      <c r="F47" s="48"/>
      <c r="G47" s="48"/>
      <c r="H47" s="48"/>
      <c r="I47" s="48"/>
      <c r="J47" s="48"/>
      <c r="L47" s="87"/>
      <c r="M47" s="87"/>
      <c r="N47" s="87"/>
      <c r="O47" s="87"/>
      <c r="P47" s="87"/>
      <c r="Q47" s="87"/>
      <c r="R47" s="87"/>
      <c r="S47" s="87"/>
      <c r="T47" s="87"/>
    </row>
    <row r="48" spans="1:20" ht="23" thickBot="1" x14ac:dyDescent="0.5">
      <c r="D48" s="118"/>
      <c r="E48" s="119">
        <f>$E$4</f>
        <v>1441</v>
      </c>
      <c r="H48" s="128" t="str">
        <f ca="1"><![CDATA[TEXT(INDEX(table1[],MATCH(CONCATENATE(TEXT(C49,"00"),"01"),table1[دمج],1),4),"yyyy")]]></f>
        <v>2019</v>
      </c>
      <c r="I48" s="128"/>
    </row>
    <row r="49" spans="1:20" ht="18" x14ac:dyDescent="0.35">
      <c r="C49" s="25">
        <v>3</v>
      </c>
      <c r="D49" s="120" t="s">
        <v>46</v>
      </c>
      <c r="E49" s="113" t="str">
        <f>"(" &amp; C49 &amp; ")"</f>
        <v>(3)</v>
      </c>
      <c r="F49" s="114"/>
      <c r="G49" s="115" t="str">
        <f ca="1"><![CDATA[INDEX(table1[],MATCH(CONCATENATE(TEXT(C49,"00"),"01"),table1[دمج],1),5)]]></f>
        <v><![CDATA[أكتوبر]]></v>
      </c>
      <c r="H49" s="116" t="str">
        <f ca="1"><![CDATA[TEXT(INDEX(table1[],MATCH(CONCATENATE(TEXT(C49,"00"),"01"),table1[دمج],1),14),"0")]]></f>
        <v>10</v>
      </c>
      <c r="I49" s="115" t="str">
        <f ca="1"><![CDATA[IFERROR(INDEX(table1[],MATCH(CONCATENATE(TEXT(C49,"00"),"30"),table1[دمج],0),5),INDEX(table1[],MATCH(CONCATENATE(TEXT(C49,"00"),"29"),table1[دمج],0),5))]]></f>
        <v><![CDATA[نوفمبر]]></v>
      </c>
      <c r="J49" s="117" t="str">
        <f ca="1"><![CDATA[INDEX(table1[],MATCH(CONCATENATE(TEXT(C49,"00"),"30"),table1[دمج],1),14)]]></f>
        <v>11</v>
      </c>
    </row>
    <row r="50" spans="1:20" ht="18" x14ac:dyDescent="0.3">
      <c r="D50" s="36" t="s">
        <v>35</v>
      </c>
      <c r="E50" s="37" t="s">
        <v>36</v>
      </c>
      <c r="F50" s="37" t="s">
        <v>37</v>
      </c>
      <c r="G50" s="37" t="s">
        <v>38</v>
      </c>
      <c r="H50" s="37" t="s">
        <v>39</v>
      </c>
      <c r="I50" s="37" t="s">
        <v>40</v>
      </c>
      <c r="J50" s="38" t="s">
        <v>41</v>
      </c>
      <c r="L50" s="87"/>
      <c r="M50" s="87"/>
      <c r="N50" s="87"/>
      <c r="O50" s="87"/>
      <c r="P50" s="87"/>
      <c r="Q50" s="87"/>
      <c r="R50" s="87"/>
      <c r="S50" s="87"/>
      <c r="T50" s="87"/>
    </row>
    <row r="51" spans="1:20" ht="15.5" x14ac:dyDescent="0.35">
      <c r="A51" s="25">
        <v>2</v>
      </c>
      <c r="B51" s="25" t="s">
        <v>19</v>
      </c>
      <c r="C51" s="52">
        <f ca="1">INDIRECT($D$49) INDIRECT(B51)</f>
        <v>10</v>
      </c>
      <c r="D51" s="33" t="str">
        <f ca="1">IFERROR(VLOOKUP(CONCATENATE(TEXT($C$49,"00"),TEXT($C51,"00"),TEXT(D$1,"00")),table1[],$A51,FALSE),"")</f>
        <v/>
      </c>
      <c r="E51" s="27" t="str">
        <f ca="1">IFERROR(VLOOKUP(CONCATENATE(TEXT($C$49,"00"),TEXT($C51,"00"),TEXT(E$1,"00")),table1[],$A51,FALSE),"")</f>
        <v/>
      </c>
      <c r="F51" s="27">
        <f ca="1">IFERROR(VLOOKUP(CONCATENATE(TEXT($C$49,"00"),TEXT($C51,"00"),TEXT(F$1,"00")),table1[],$A51,FALSE),"")</f>
        <v>1</v>
      </c>
      <c r="G51" s="27">
        <f ca="1">IFERROR(VLOOKUP(CONCATENATE(TEXT($C$49,"00"),TEXT($C51,"00"),TEXT(G$1,"00")),table1[],$A51,FALSE),"")</f>
        <v>2</v>
      </c>
      <c r="H51" s="27">
        <f ca="1">IFERROR(VLOOKUP(CONCATENATE(TEXT($C$49,"00"),TEXT($C51,"00"),TEXT(H$1,"00")),table1[],$A51,FALSE),"")</f>
        <v>3</v>
      </c>
      <c r="I51" s="27">
        <f ca="1">IFERROR(VLOOKUP(CONCATENATE(TEXT($C$49,"00"),TEXT($C51,"00"),TEXT(I$1,"00")),table1[],$A51,FALSE),"")</f>
        <v>4</v>
      </c>
      <c r="J51" s="30">
        <f ca="1">IFERROR(VLOOKUP(CONCATENATE(TEXT($C$49,"00"),TEXT($C51,"00"),TEXT(J$1,"00")),table1[],$A51,FALSE),"")</f>
        <v>5</v>
      </c>
      <c r="L51" s="88"/>
      <c r="M51" s="89">
        <f ca="1" unprintable=""><![CDATA[IFERROR(
MATCH(
VLOOKUP(CONCATENATE(TEXT($C$49,"00"),TEXT($C52,"00"),TEXT(D$1,"00")),table1[],4,FALSE)
&
0,
INDEX(الجدول3[DateM]
&
الجدول3[halh],,),0),0)]]></f>
        <v>0</v>
      </c>
      <c r="N51" s="89">
        <f ca="1" unprintable=""><![CDATA[IFERROR(
MATCH(
VLOOKUP(CONCATENATE(TEXT($C$49,"00"),TEXT($C52,"00"),TEXT(E$1,"00")),table1[],4,FALSE)
&
0,
INDEX(الجدول3[DateM]
&
الجدول3[halh],,),0),0)]]></f>
        <v>0</v>
      </c>
      <c r="O51" s="89">
        <f ca="1" unprintable=""><![CDATA[IFERROR(
MATCH(
VLOOKUP(CONCATENATE(TEXT($C$49,"00"),TEXT($C52,"00"),TEXT(F$1,"00")),table1[],4,FALSE)
&
0,
INDEX(الجدول3[DateM]
&
الجدول3[halh],,),0),0)]]></f>
        <v>0</v>
      </c>
      <c r="P51" s="89">
        <f ca="1" unprintable=""><![CDATA[IFERROR(
MATCH(
VLOOKUP(CONCATENATE(TEXT($C$49,"00"),TEXT($C52,"00"),TEXT(G$1,"00")),table1[],4,FALSE)
&
0,
INDEX(الجدول3[DateM]
&
الجدول3[halh],,),0),0)]]></f>
        <v>0</v>
      </c>
      <c r="Q51" s="89">
        <f ca="1" unprintable=""><![CDATA[IFERROR(
MATCH(
VLOOKUP(CONCATENATE(TEXT($C$49,"00"),TEXT($C52,"00"),TEXT(H$1,"00")),table1[],4,FALSE)
&
0,
INDEX(الجدول3[DateM]
&
الجدول3[halh],,),0),0)]]></f>
        <v>0</v>
      </c>
      <c r="R51" s="89">
        <f ca="1" unprintable=""><![CDATA[IFERROR(
MATCH(
VLOOKUP(CONCATENATE(TEXT($C$49,"00"),TEXT($C52,"00"),TEXT(I$1,"00")),table1[],4,FALSE)
&
0,
INDEX(الجدول3[DateM]
&
الجدول3[halh],,),0),0)]]></f>
        <v>0</v>
      </c>
      <c r="S51" s="89">
        <f ca="1" unprintable=""><![CDATA[IFERROR(
MATCH(
VLOOKUP(CONCATENATE(TEXT($C$49,"00"),TEXT($C52,"00"),TEXT(J$1,"00")),table1[],4,FALSE)
&
0,
INDEX(الجدول3[DateM]
&
الجدول3[halh],,),0),0)]]></f>
        <v>0</v>
      </c>
      <c r="T51" s="87"/>
    </row>
    <row r="52" spans="1:20" x14ac:dyDescent="0.3">
      <c r="A52" s="25">
        <v>6</v>
      </c>
      <c r="B52" s="25" t="s">
        <v>19</v>
      </c>
      <c r="C52" s="52">
        <f ca="1">INDIRECT($D$49) INDIRECT(B52)</f>
        <v>10</v>
      </c>
      <c r="D52" s="34" t="str">
        <f ca="1">IFERROR(VLOOKUP(CONCATENATE(TEXT($C$49,"00"),TEXT($C52,"00"),TEXT(D$1,"00")),table1[],$A52,FALSE),"")</f>
        <v/>
      </c>
      <c r="E52" s="28" t="str">
        <f ca="1">IFERROR(VLOOKUP(CONCATENATE(TEXT($C$49,"00"),TEXT($C52,"00"),TEXT(E$1,"00")),table1[],$A52,FALSE),"")</f>
        <v/>
      </c>
      <c r="F52" s="28" t="str">
        <f ca="1">IFERROR(VLOOKUP(CONCATENATE(TEXT($C$49,"00"),TEXT($C52,"00"),TEXT(F$1,"00")),table1[],$A52,FALSE),"")</f>
        <v>29</v>
      </c>
      <c r="G52" s="28" t="str">
        <f ca="1">IFERROR(VLOOKUP(CONCATENATE(TEXT($C$49,"00"),TEXT($C52,"00"),TEXT(G$1,"00")),table1[],$A52,FALSE),"")</f>
        <v>30</v>
      </c>
      <c r="H52" s="28" t="str">
        <f ca="1">IFERROR(VLOOKUP(CONCATENATE(TEXT($C$49,"00"),TEXT($C52,"00"),TEXT(H$1,"00")),table1[],$A52,FALSE),"")</f>
        <v>31</v>
      </c>
      <c r="I52" s="28" t="str">
        <f ca="1">IFERROR(VLOOKUP(CONCATENATE(TEXT($C$49,"00"),TEXT($C52,"00"),TEXT(I$1,"00")),table1[],$A52,FALSE),"")</f>
        <v><![CDATA[1 -نوفمبر]]></v>
      </c>
      <c r="J52" s="31" t="str">
        <f ca="1">IFERROR(VLOOKUP(CONCATENATE(TEXT($C$49,"00"),TEXT($C52,"00"),TEXT(J$1,"00")),table1[],$A52,FALSE),"")</f>
        <v>2</v>
      </c>
      <c r="L52" s="88"/>
      <c r="M52" s="90" t="str">
        <f ca="1">IFERROR(VLOOKUP(CONCATENATE(TEXT($C$49,"00"),TEXT($C52,"00"),TEXT(D$1,"00")),table1[],14,FALSE),"")</f>
        <v/>
      </c>
      <c r="N52" s="90" t="str">
        <f ca="1">IFERROR(VLOOKUP(CONCATENATE(TEXT($C$49,"00"),TEXT($C52,"00"),TEXT(E$1,"00")),table1[],14,FALSE),"")</f>
        <v/>
      </c>
      <c r="O52" s="90" t="str">
        <f ca="1">IFERROR(VLOOKUP(CONCATENATE(TEXT($C$49,"00"),TEXT($C52,"00"),TEXT(F$1,"00")),table1[],14,FALSE),"")</f>
        <v>10</v>
      </c>
      <c r="P52" s="90" t="str">
        <f ca="1">IFERROR(VLOOKUP(CONCATENATE(TEXT($C$49,"00"),TEXT($C52,"00"),TEXT(G$1,"00")),table1[],14,FALSE),"")</f>
        <v>10</v>
      </c>
      <c r="Q52" s="90" t="str">
        <f ca="1">IFERROR(VLOOKUP(CONCATENATE(TEXT($C$49,"00"),TEXT($C52,"00"),TEXT(H$1,"00")),table1[],14,FALSE),"")</f>
        <v>10</v>
      </c>
      <c r="R52" s="90" t="str">
        <f ca="1">IFERROR(VLOOKUP(CONCATENATE(TEXT($C$49,"00"),TEXT($C52,"00"),TEXT(I$1,"00")),table1[],14,FALSE),"")</f>
        <v>11</v>
      </c>
      <c r="S52" s="90" t="str">
        <f ca="1">IFERROR(VLOOKUP(CONCATENATE(TEXT($C$49,"00"),TEXT($C52,"00"),TEXT(J$1,"00")),table1[],14,FALSE),"")</f>
        <v>11</v>
      </c>
      <c r="T52" s="87"/>
    </row>
    <row r="53" spans="1:20" ht="3" customHeight="1" x14ac:dyDescent="0.35">
      <c r="A53" s="25">
        <v>12</v>
      </c>
      <c r="B53" s="25" t="s">
        <v>19</v>
      </c>
      <c r="C53" s="52">
        <f ca="1">INDIRECT($D$49) INDIRECT(B53)</f>
        <v>10</v>
      </c>
      <c r="D53" s="35" t="str">
        <f ca="1">IFERROR(VLOOKUP(CONCATENATE(TEXT($C$49,"00"),TEXT($C53,"00"),TEXT(D$1,"00")),table1[],$A53,FALSE),"")</f>
        <v/>
      </c>
      <c r="E53" s="29" t="str">
        <f ca="1">IFERROR(VLOOKUP(CONCATENATE(TEXT($C$49,"00"),TEXT($C53,"00"),TEXT(E$1,"00")),table1[],$A53,FALSE),"")</f>
        <v/>
      </c>
      <c r="F53" s="29">
        <f ca="1">IFERROR(VLOOKUP(CONCATENATE(TEXT($C$49,"00"),TEXT($C53,"00"),TEXT(F$1,"00")),table1[],$A53,FALSE),"")</f>
        <v>4</v>
      </c>
      <c r="G53" s="29">
        <f ca="1">IFERROR(VLOOKUP(CONCATENATE(TEXT($C$49,"00"),TEXT($C53,"00"),TEXT(G$1,"00")),table1[],$A53,FALSE),"")</f>
        <v>4</v>
      </c>
      <c r="H53" s="29">
        <f ca="1">IFERROR(VLOOKUP(CONCATENATE(TEXT($C$49,"00"),TEXT($C53,"00"),TEXT(H$1,"00")),table1[],$A53,FALSE),"")</f>
        <v>4</v>
      </c>
      <c r="I53" s="29">
        <f ca="1">IFERROR(VLOOKUP(CONCATENATE(TEXT($C$49,"00"),TEXT($C53,"00"),TEXT(I$1,"00")),table1[],$A53,FALSE),"")</f>
        <v>4</v>
      </c>
      <c r="J53" s="32">
        <f ca="1">IFERROR(VLOOKUP(CONCATENATE(TEXT($C$49,"00"),TEXT($C53,"00"),TEXT(J$1,"00")),table1[],$A53,FALSE),"")</f>
        <v>4</v>
      </c>
      <c r="L53" s="88"/>
      <c r="M53" s="90"/>
      <c r="N53" s="90"/>
      <c r="O53" s="90"/>
      <c r="P53" s="90"/>
      <c r="Q53" s="90"/>
      <c r="R53" s="90"/>
      <c r="S53" s="90"/>
      <c r="T53" s="87"/>
    </row>
    <row r="54" spans="1:20" ht="15.5" x14ac:dyDescent="0.35">
      <c r="A54" s="25">
        <v>2</v>
      </c>
      <c r="B54" s="25" t="s">
        <v>20</v>
      </c>
      <c r="C54" s="52">
        <f ca="1">INDIRECT($D$49) INDIRECT(B54)</f>
        <v>11</v>
      </c>
      <c r="D54" s="33">
        <f ca="1">IFERROR(VLOOKUP(CONCATENATE(TEXT($C$49,"00"),TEXT($C54,"00"),TEXT(D$1,"00")),table1[],$A54,FALSE),"")</f>
        <v>6</v>
      </c>
      <c r="E54" s="27">
        <f ca="1">IFERROR(VLOOKUP(CONCATENATE(TEXT($C$49,"00"),TEXT($C54,"00"),TEXT(E$1,"00")),table1[],$A54,FALSE),"")</f>
        <v>7</v>
      </c>
      <c r="F54" s="27">
        <f ca="1">IFERROR(VLOOKUP(CONCATENATE(TEXT($C$49,"00"),TEXT($C54,"00"),TEXT(F$1,"00")),table1[],$A54,FALSE),"")</f>
        <v>8</v>
      </c>
      <c r="G54" s="27">
        <f ca="1">IFERROR(VLOOKUP(CONCATENATE(TEXT($C$49,"00"),TEXT($C54,"00"),TEXT(G$1,"00")),table1[],$A54,FALSE),"")</f>
        <v>9</v>
      </c>
      <c r="H54" s="27">
        <f ca="1">IFERROR(VLOOKUP(CONCATENATE(TEXT($C$49,"00"),TEXT($C54,"00"),TEXT(H$1,"00")),table1[],$A54,FALSE),"")</f>
        <v>10</v>
      </c>
      <c r="I54" s="27">
        <f ca="1">IFERROR(VLOOKUP(CONCATENATE(TEXT($C$49,"00"),TEXT($C54,"00"),TEXT(I$1,"00")),table1[],$A54,FALSE),"")</f>
        <v>11</v>
      </c>
      <c r="J54" s="30">
        <f ca="1">IFERROR(VLOOKUP(CONCATENATE(TEXT($C$49,"00"),TEXT($C54,"00"),TEXT(J$1,"00")),table1[],$A54,FALSE),"")</f>
        <v>12</v>
      </c>
      <c r="L54" s="88"/>
      <c r="M54" s="89">
        <f ca="1" unprintable=""><![CDATA[IFERROR(
MATCH(
VLOOKUP(CONCATENATE(TEXT($C$49,"00"),TEXT($C55,"00"),TEXT(D$1,"00")),table1[],4,FALSE)
&
0,
INDEX(الجدول3[DateM]
&
الجدول3[halh],,),0),0)]]></f>
        <v>0</v>
      </c>
      <c r="N54" s="89">
        <f ca="1" unprintable=""><![CDATA[IFERROR(
MATCH(
VLOOKUP(CONCATENATE(TEXT($C$49,"00"),TEXT($C55,"00"),TEXT(E$1,"00")),table1[],4,FALSE)
&
0,
INDEX(الجدول3[DateM]
&
الجدول3[halh],,),0),0)]]></f>
        <v>0</v>
      </c>
      <c r="O54" s="89">
        <f ca="1" unprintable=""><![CDATA[IFERROR(
MATCH(
VLOOKUP(CONCATENATE(TEXT($C$49,"00"),TEXT($C55,"00"),TEXT(F$1,"00")),table1[],4,FALSE)
&
0,
INDEX(الجدول3[DateM]
&
الجدول3[halh],,),0),0)]]></f>
        <v>0</v>
      </c>
      <c r="P54" s="89">
        <f ca="1" unprintable=""><![CDATA[IFERROR(
MATCH(
VLOOKUP(CONCATENATE(TEXT($C$49,"00"),TEXT($C55,"00"),TEXT(G$1,"00")),table1[],4,FALSE)
&
0,
INDEX(الجدول3[DateM]
&
الجدول3[halh],,),0),0)]]></f>
        <v>0</v>
      </c>
      <c r="Q54" s="89">
        <f ca="1" unprintable=""><![CDATA[IFERROR(
MATCH(
VLOOKUP(CONCATENATE(TEXT($C$49,"00"),TEXT($C55,"00"),TEXT(H$1,"00")),table1[],4,FALSE)
&
0,
INDEX(الجدول3[DateM]
&
الجدول3[halh],,),0),0)]]></f>
        <v>0</v>
      </c>
      <c r="R54" s="89">
        <f ca="1" unprintable=""><![CDATA[IFERROR(
MATCH(
VLOOKUP(CONCATENATE(TEXT($C$49,"00"),TEXT($C55,"00"),TEXT(I$1,"00")),table1[],4,FALSE)
&
0,
INDEX(الجدول3[DateM]
&
الجدول3[halh],,),0),0)]]></f>
        <v>0</v>
      </c>
      <c r="S54" s="89">
        <f ca="1" unprintable=""><![CDATA[IFERROR(
MATCH(
VLOOKUP(CONCATENATE(TEXT($C$49,"00"),TEXT($C55,"00"),TEXT(J$1,"00")),table1[],4,FALSE)
&
0,
INDEX(الجدول3[DateM]
&
الجدول3[halh],,),0),0)]]></f>
        <v>0</v>
      </c>
      <c r="T54" s="87"/>
    </row>
    <row r="55" spans="1:20" x14ac:dyDescent="0.3">
      <c r="A55" s="25">
        <v>6</v>
      </c>
      <c r="B55" s="25" t="s">
        <v>20</v>
      </c>
      <c r="C55" s="52">
        <f ca="1">INDIRECT($D$49) INDIRECT(B55)</f>
        <v>11</v>
      </c>
      <c r="D55" s="42" t="str">
        <f ca="1">IFERROR(VLOOKUP(CONCATENATE(TEXT($C$49,"00"),TEXT($C55,"00"),TEXT(D$1,"00")),table1[],$A55,FALSE),"")</f>
        <v>3</v>
      </c>
      <c r="E55" s="43" t="str">
        <f ca="1">IFERROR(VLOOKUP(CONCATENATE(TEXT($C$49,"00"),TEXT($C55,"00"),TEXT(E$1,"00")),table1[],$A55,FALSE),"")</f>
        <v>4</v>
      </c>
      <c r="F55" s="43" t="str">
        <f ca="1">IFERROR(VLOOKUP(CONCATENATE(TEXT($C$49,"00"),TEXT($C55,"00"),TEXT(F$1,"00")),table1[],$A55,FALSE),"")</f>
        <v>5</v>
      </c>
      <c r="G55" s="43" t="str">
        <f ca="1">IFERROR(VLOOKUP(CONCATENATE(TEXT($C$49,"00"),TEXT($C55,"00"),TEXT(G$1,"00")),table1[],$A55,FALSE),"")</f>
        <v>6</v>
      </c>
      <c r="H55" s="43" t="str">
        <f ca="1">IFERROR(VLOOKUP(CONCATENATE(TEXT($C$49,"00"),TEXT($C55,"00"),TEXT(H$1,"00")),table1[],$A55,FALSE),"")</f>
        <v>7</v>
      </c>
      <c r="I55" s="43" t="str">
        <f ca="1">IFERROR(VLOOKUP(CONCATENATE(TEXT($C$49,"00"),TEXT($C55,"00"),TEXT(I$1,"00")),table1[],$A55,FALSE),"")</f>
        <v>8</v>
      </c>
      <c r="J55" s="44" t="str">
        <f ca="1">IFERROR(VLOOKUP(CONCATENATE(TEXT($C$49,"00"),TEXT($C55,"00"),TEXT(J$1,"00")),table1[],$A55,FALSE),"")</f>
        <v>9</v>
      </c>
      <c r="L55" s="87"/>
      <c r="M55" s="90" t="str">
        <f ca="1">IFERROR(VLOOKUP(CONCATENATE(TEXT($C$49,"00"),TEXT($C55,"00"),TEXT(D$1,"00")),table1[],14,FALSE),"")</f>
        <v>11</v>
      </c>
      <c r="N55" s="90" t="str">
        <f ca="1">IFERROR(VLOOKUP(CONCATENATE(TEXT($C$49,"00"),TEXT($C55,"00"),TEXT(E$1,"00")),table1[],14,FALSE),"")</f>
        <v>11</v>
      </c>
      <c r="O55" s="90" t="str">
        <f ca="1">IFERROR(VLOOKUP(CONCATENATE(TEXT($C$49,"00"),TEXT($C55,"00"),TEXT(F$1,"00")),table1[],14,FALSE),"")</f>
        <v>11</v>
      </c>
      <c r="P55" s="90" t="str">
        <f ca="1">IFERROR(VLOOKUP(CONCATENATE(TEXT($C$49,"00"),TEXT($C55,"00"),TEXT(G$1,"00")),table1[],14,FALSE),"")</f>
        <v>11</v>
      </c>
      <c r="Q55" s="90" t="str">
        <f ca="1">IFERROR(VLOOKUP(CONCATENATE(TEXT($C$49,"00"),TEXT($C55,"00"),TEXT(H$1,"00")),table1[],14,FALSE),"")</f>
        <v>11</v>
      </c>
      <c r="R55" s="90" t="str">
        <f ca="1">IFERROR(VLOOKUP(CONCATENATE(TEXT($C$49,"00"),TEXT($C55,"00"),TEXT(I$1,"00")),table1[],14,FALSE),"")</f>
        <v>11</v>
      </c>
      <c r="S55" s="90" t="str">
        <f ca="1">IFERROR(VLOOKUP(CONCATENATE(TEXT($C$49,"00"),TEXT($C55,"00"),TEXT(J$1,"00")),table1[],14,FALSE),"")</f>
        <v>11</v>
      </c>
      <c r="T55" s="87"/>
    </row>
    <row r="56" spans="1:20" ht="3" customHeight="1" x14ac:dyDescent="0.35">
      <c r="A56" s="25">
        <v>12</v>
      </c>
      <c r="B56" s="25" t="s">
        <v>20</v>
      </c>
      <c r="C56" s="52">
        <f ca="1">INDIRECT($D$49) INDIRECT(B56)</f>
        <v>11</v>
      </c>
      <c r="D56" s="39">
        <f ca="1">IFERROR(VLOOKUP(CONCATENATE(TEXT($C$49,"00"),TEXT($C56,"00"),TEXT(D$1,"00")),table1[],$A56,FALSE),"")</f>
        <v>4</v>
      </c>
      <c r="E56" s="40">
        <f ca="1">IFERROR(VLOOKUP(CONCATENATE(TEXT($C$49,"00"),TEXT($C56,"00"),TEXT(E$1,"00")),table1[],$A56,FALSE),"")</f>
        <v>4</v>
      </c>
      <c r="F56" s="40">
        <f ca="1">IFERROR(VLOOKUP(CONCATENATE(TEXT($C$49,"00"),TEXT($C56,"00"),TEXT(F$1,"00")),table1[],$A56,FALSE),"")</f>
        <v>4</v>
      </c>
      <c r="G56" s="40">
        <f ca="1">IFERROR(VLOOKUP(CONCATENATE(TEXT($C$49,"00"),TEXT($C56,"00"),TEXT(G$1,"00")),table1[],$A56,FALSE),"")</f>
        <v>4</v>
      </c>
      <c r="H56" s="40">
        <f ca="1">IFERROR(VLOOKUP(CONCATENATE(TEXT($C$49,"00"),TEXT($C56,"00"),TEXT(H$1,"00")),table1[],$A56,FALSE),"")</f>
        <v>4</v>
      </c>
      <c r="I56" s="40">
        <f ca="1">IFERROR(VLOOKUP(CONCATENATE(TEXT($C$49,"00"),TEXT($C56,"00"),TEXT(I$1,"00")),table1[],$A56,FALSE),"")</f>
        <v>4</v>
      </c>
      <c r="J56" s="41">
        <f ca="1">IFERROR(VLOOKUP(CONCATENATE(TEXT($C$49,"00"),TEXT($C56,"00"),TEXT(J$1,"00")),table1[],$A56,FALSE),"")</f>
        <v>4</v>
      </c>
      <c r="L56" s="87"/>
      <c r="M56" s="90"/>
      <c r="N56" s="90"/>
      <c r="O56" s="90"/>
      <c r="P56" s="90"/>
      <c r="Q56" s="90"/>
      <c r="R56" s="90"/>
      <c r="S56" s="90"/>
      <c r="T56" s="87"/>
    </row>
    <row r="57" spans="1:20" ht="15.5" x14ac:dyDescent="0.35">
      <c r="A57" s="25">
        <v>2</v>
      </c>
      <c r="B57" s="25" t="s">
        <v>42</v>
      </c>
      <c r="C57" s="52">
        <f ca="1">INDIRECT($D$49) INDIRECT(B57)</f>
        <v>12</v>
      </c>
      <c r="D57" s="33">
        <f ca="1">IFERROR(VLOOKUP(CONCATENATE(TEXT($C$49,"00"),TEXT($C57,"00"),TEXT(D$1,"00")),table1[],$A57,FALSE),"")</f>
        <v>13</v>
      </c>
      <c r="E57" s="27">
        <f ca="1">IFERROR(VLOOKUP(CONCATENATE(TEXT($C$49,"00"),TEXT($C57,"00"),TEXT(E$1,"00")),table1[],$A57,FALSE),"")</f>
        <v>14</v>
      </c>
      <c r="F57" s="27">
        <f ca="1">IFERROR(VLOOKUP(CONCATENATE(TEXT($C$49,"00"),TEXT($C57,"00"),TEXT(F$1,"00")),table1[],$A57,FALSE),"")</f>
        <v>15</v>
      </c>
      <c r="G57" s="27">
        <f ca="1">IFERROR(VLOOKUP(CONCATENATE(TEXT($C$49,"00"),TEXT($C57,"00"),TEXT(G$1,"00")),table1[],$A57,FALSE),"")</f>
        <v>16</v>
      </c>
      <c r="H57" s="27">
        <f ca="1">IFERROR(VLOOKUP(CONCATENATE(TEXT($C$49,"00"),TEXT($C57,"00"),TEXT(H$1,"00")),table1[],$A57,FALSE),"")</f>
        <v>17</v>
      </c>
      <c r="I57" s="27">
        <f ca="1">IFERROR(VLOOKUP(CONCATENATE(TEXT($C$49,"00"),TEXT($C57,"00"),TEXT(I$1,"00")),table1[],$A57,FALSE),"")</f>
        <v>18</v>
      </c>
      <c r="J57" s="30">
        <f ca="1">IFERROR(VLOOKUP(CONCATENATE(TEXT($C$49,"00"),TEXT($C57,"00"),TEXT(J$1,"00")),table1[],$A57,FALSE),"")</f>
        <v>19</v>
      </c>
      <c r="L57" s="87"/>
      <c r="M57" s="89">
        <f ca="1" unprintable=""><![CDATA[IFERROR(
MATCH(
VLOOKUP(CONCATENATE(TEXT($C$49,"00"),TEXT($C58,"00"),TEXT(D$1,"00")),table1[],4,FALSE)
&
0,
INDEX(الجدول3[DateM]
&
الجدول3[halh],,),0),0)]]></f>
        <v>0</v>
      </c>
      <c r="N57" s="89">
        <f ca="1" unprintable=""><![CDATA[IFERROR(
MATCH(
VLOOKUP(CONCATENATE(TEXT($C$49,"00"),TEXT($C58,"00"),TEXT(E$1,"00")),table1[],4,FALSE)
&
0,
INDEX(الجدول3[DateM]
&
الجدول3[halh],,),0),0)]]></f>
        <v>0</v>
      </c>
      <c r="O57" s="89">
        <f ca="1" unprintable=""><![CDATA[IFERROR(
MATCH(
VLOOKUP(CONCATENATE(TEXT($C$49,"00"),TEXT($C58,"00"),TEXT(F$1,"00")),table1[],4,FALSE)
&
0,
INDEX(الجدول3[DateM]
&
الجدول3[halh],,),0),0)]]></f>
        <v>0</v>
      </c>
      <c r="P57" s="89">
        <f ca="1" unprintable=""><![CDATA[IFERROR(
MATCH(
VLOOKUP(CONCATENATE(TEXT($C$49,"00"),TEXT($C58,"00"),TEXT(G$1,"00")),table1[],4,FALSE)
&
0,
INDEX(الجدول3[DateM]
&
الجدول3[halh],,),0),0)]]></f>
        <v>0</v>
      </c>
      <c r="Q57" s="89">
        <f ca="1" unprintable=""><![CDATA[IFERROR(
MATCH(
VLOOKUP(CONCATENATE(TEXT($C$49,"00"),TEXT($C58,"00"),TEXT(H$1,"00")),table1[],4,FALSE)
&
0,
INDEX(الجدول3[DateM]
&
الجدول3[halh],,),0),0)]]></f>
        <v>0</v>
      </c>
      <c r="R57" s="89">
        <f ca="1" unprintable=""><![CDATA[IFERROR(
MATCH(
VLOOKUP(CONCATENATE(TEXT($C$49,"00"),TEXT($C58,"00"),TEXT(I$1,"00")),table1[],4,FALSE)
&
0,
INDEX(الجدول3[DateM]
&
الجدول3[halh],,),0),0)]]></f>
        <v>0</v>
      </c>
      <c r="S57" s="89">
        <f ca="1" unprintable=""><![CDATA[IFERROR(
MATCH(
VLOOKUP(CONCATENATE(TEXT($C$49,"00"),TEXT($C58,"00"),TEXT(J$1,"00")),table1[],4,FALSE)
&
0,
INDEX(الجدول3[DateM]
&
الجدول3[halh],,),0),0)]]></f>
        <v>0</v>
      </c>
      <c r="T57" s="87"/>
    </row>
    <row r="58" spans="1:20" x14ac:dyDescent="0.3">
      <c r="A58" s="25">
        <v>6</v>
      </c>
      <c r="B58" s="25" t="s">
        <v>42</v>
      </c>
      <c r="C58" s="52">
        <f ca="1">INDIRECT($D$49) INDIRECT(B58)</f>
        <v>12</v>
      </c>
      <c r="D58" s="34" t="str">
        <f ca="1">IFERROR(VLOOKUP(CONCATENATE(TEXT($C$49,"00"),TEXT($C58,"00"),TEXT(D$1,"00")),table1[],$A58,FALSE),"")</f>
        <v>10</v>
      </c>
      <c r="E58" s="28" t="str">
        <f ca="1">IFERROR(VLOOKUP(CONCATENATE(TEXT($C$49,"00"),TEXT($C58,"00"),TEXT(E$1,"00")),table1[],$A58,FALSE),"")</f>
        <v>11</v>
      </c>
      <c r="F58" s="28" t="str">
        <f ca="1">IFERROR(VLOOKUP(CONCATENATE(TEXT($C$49,"00"),TEXT($C58,"00"),TEXT(F$1,"00")),table1[],$A58,FALSE),"")</f>
        <v>12</v>
      </c>
      <c r="G58" s="28" t="str">
        <f ca="1">IFERROR(VLOOKUP(CONCATENATE(TEXT($C$49,"00"),TEXT($C58,"00"),TEXT(G$1,"00")),table1[],$A58,FALSE),"")</f>
        <v>13</v>
      </c>
      <c r="H58" s="28" t="str">
        <f ca="1">IFERROR(VLOOKUP(CONCATENATE(TEXT($C$49,"00"),TEXT($C58,"00"),TEXT(H$1,"00")),table1[],$A58,FALSE),"")</f>
        <v>14</v>
      </c>
      <c r="I58" s="28" t="str">
        <f ca="1">IFERROR(VLOOKUP(CONCATENATE(TEXT($C$49,"00"),TEXT($C58,"00"),TEXT(I$1,"00")),table1[],$A58,FALSE),"")</f>
        <v>15</v>
      </c>
      <c r="J58" s="31" t="str">
        <f ca="1">IFERROR(VLOOKUP(CONCATENATE(TEXT($C$49,"00"),TEXT($C58,"00"),TEXT(J$1,"00")),table1[],$A58,FALSE),"")</f>
        <v>16</v>
      </c>
      <c r="L58" s="87"/>
      <c r="M58" s="90" t="str">
        <f ca="1">IFERROR(VLOOKUP(CONCATENATE(TEXT($C$49,"00"),TEXT($C58,"00"),TEXT(D$1,"00")),table1[],14,FALSE),"")</f>
        <v>11</v>
      </c>
      <c r="N58" s="90" t="str">
        <f ca="1">IFERROR(VLOOKUP(CONCATENATE(TEXT($C$49,"00"),TEXT($C58,"00"),TEXT(E$1,"00")),table1[],14,FALSE),"")</f>
        <v>11</v>
      </c>
      <c r="O58" s="90" t="str">
        <f ca="1">IFERROR(VLOOKUP(CONCATENATE(TEXT($C$49,"00"),TEXT($C58,"00"),TEXT(F$1,"00")),table1[],14,FALSE),"")</f>
        <v>11</v>
      </c>
      <c r="P58" s="90" t="str">
        <f ca="1">IFERROR(VLOOKUP(CONCATENATE(TEXT($C$49,"00"),TEXT($C58,"00"),TEXT(G$1,"00")),table1[],14,FALSE),"")</f>
        <v>11</v>
      </c>
      <c r="Q58" s="90" t="str">
        <f ca="1">IFERROR(VLOOKUP(CONCATENATE(TEXT($C$49,"00"),TEXT($C58,"00"),TEXT(H$1,"00")),table1[],14,FALSE),"")</f>
        <v>11</v>
      </c>
      <c r="R58" s="90" t="str">
        <f ca="1">IFERROR(VLOOKUP(CONCATENATE(TEXT($C$49,"00"),TEXT($C58,"00"),TEXT(I$1,"00")),table1[],14,FALSE),"")</f>
        <v>11</v>
      </c>
      <c r="S58" s="90" t="str">
        <f ca="1">IFERROR(VLOOKUP(CONCATENATE(TEXT($C$49,"00"),TEXT($C58,"00"),TEXT(J$1,"00")),table1[],14,FALSE),"")</f>
        <v>11</v>
      </c>
      <c r="T58" s="87"/>
    </row>
    <row r="59" spans="1:20" ht="3" customHeight="1" x14ac:dyDescent="0.35">
      <c r="A59" s="25">
        <v>12</v>
      </c>
      <c r="B59" s="25" t="s">
        <v>42</v>
      </c>
      <c r="C59" s="52">
        <f ca="1">INDIRECT($D$49) INDIRECT(B59)</f>
        <v>12</v>
      </c>
      <c r="D59" s="35">
        <f ca="1">IFERROR(VLOOKUP(CONCATENATE(TEXT($C$49,"00"),TEXT($C59,"00"),TEXT(D$1,"00")),table1[],$A59,FALSE),"")</f>
        <v>4</v>
      </c>
      <c r="E59" s="29">
        <f ca="1">IFERROR(VLOOKUP(CONCATENATE(TEXT($C$49,"00"),TEXT($C59,"00"),TEXT(E$1,"00")),table1[],$A59,FALSE),"")</f>
        <v>4</v>
      </c>
      <c r="F59" s="29">
        <f ca="1">IFERROR(VLOOKUP(CONCATENATE(TEXT($C$49,"00"),TEXT($C59,"00"),TEXT(F$1,"00")),table1[],$A59,FALSE),"")</f>
        <v>4</v>
      </c>
      <c r="G59" s="29">
        <f ca="1">IFERROR(VLOOKUP(CONCATENATE(TEXT($C$49,"00"),TEXT($C59,"00"),TEXT(G$1,"00")),table1[],$A59,FALSE),"")</f>
        <v>4</v>
      </c>
      <c r="H59" s="29">
        <f ca="1">IFERROR(VLOOKUP(CONCATENATE(TEXT($C$49,"00"),TEXT($C59,"00"),TEXT(H$1,"00")),table1[],$A59,FALSE),"")</f>
        <v>4</v>
      </c>
      <c r="I59" s="29">
        <f ca="1">IFERROR(VLOOKUP(CONCATENATE(TEXT($C$49,"00"),TEXT($C59,"00"),TEXT(I$1,"00")),table1[],$A59,FALSE),"")</f>
        <v>4</v>
      </c>
      <c r="J59" s="32">
        <f ca="1">IFERROR(VLOOKUP(CONCATENATE(TEXT($C$49,"00"),TEXT($C59,"00"),TEXT(J$1,"00")),table1[],$A59,FALSE),"")</f>
        <v>4</v>
      </c>
      <c r="L59" s="87"/>
      <c r="M59" s="90"/>
      <c r="N59" s="90"/>
      <c r="O59" s="90"/>
      <c r="P59" s="90"/>
      <c r="Q59" s="90"/>
      <c r="R59" s="90"/>
      <c r="S59" s="90"/>
      <c r="T59" s="87"/>
    </row>
    <row r="60" spans="1:20" ht="15.5" x14ac:dyDescent="0.35">
      <c r="A60" s="25">
        <v>2</v>
      </c>
      <c r="B60" s="25" t="s">
        <v>22</v>
      </c>
      <c r="C60" s="52">
        <f ca="1">INDIRECT($D$49) INDIRECT(B60)</f>
        <v>13</v>
      </c>
      <c r="D60" s="33">
        <f ca="1">IFERROR(VLOOKUP(CONCATENATE(TEXT($C$49,"00"),TEXT($C60,"00"),TEXT(D$1,"00")),table1[],$A60,FALSE),"")</f>
        <v>20</v>
      </c>
      <c r="E60" s="27">
        <f ca="1">IFERROR(VLOOKUP(CONCATENATE(TEXT($C$49,"00"),TEXT($C60,"00"),TEXT(E$1,"00")),table1[],$A60,FALSE),"")</f>
        <v>21</v>
      </c>
      <c r="F60" s="27">
        <f ca="1">IFERROR(VLOOKUP(CONCATENATE(TEXT($C$49,"00"),TEXT($C60,"00"),TEXT(F$1,"00")),table1[],$A60,FALSE),"")</f>
        <v>22</v>
      </c>
      <c r="G60" s="27">
        <f ca="1">IFERROR(VLOOKUP(CONCATENATE(TEXT($C$49,"00"),TEXT($C60,"00"),TEXT(G$1,"00")),table1[],$A60,FALSE),"")</f>
        <v>23</v>
      </c>
      <c r="H60" s="27">
        <f ca="1">IFERROR(VLOOKUP(CONCATENATE(TEXT($C$49,"00"),TEXT($C60,"00"),TEXT(H$1,"00")),table1[],$A60,FALSE),"")</f>
        <v>24</v>
      </c>
      <c r="I60" s="27">
        <f ca="1">IFERROR(VLOOKUP(CONCATENATE(TEXT($C$49,"00"),TEXT($C60,"00"),TEXT(I$1,"00")),table1[],$A60,FALSE),"")</f>
        <v>25</v>
      </c>
      <c r="J60" s="30">
        <f ca="1">IFERROR(VLOOKUP(CONCATENATE(TEXT($C$49,"00"),TEXT($C60,"00"),TEXT(J$1,"00")),table1[],$A60,FALSE),"")</f>
        <v>26</v>
      </c>
      <c r="L60" s="87"/>
      <c r="M60" s="89">
        <f ca="1" unprintable=""><![CDATA[IFERROR(
MATCH(
VLOOKUP(CONCATENATE(TEXT($C$49,"00"),TEXT($C61,"00"),TEXT(D$1,"00")),table1[],4,FALSE)
&
0,
INDEX(الجدول3[DateM]
&
الجدول3[halh],,),0),0)]]></f>
        <v>0</v>
      </c>
      <c r="N60" s="89">
        <f ca="1" unprintable=""><![CDATA[IFERROR(
MATCH(
VLOOKUP(CONCATENATE(TEXT($C$49,"00"),TEXT($C61,"00"),TEXT(E$1,"00")),table1[],4,FALSE)
&
0,
INDEX(الجدول3[DateM]
&
الجدول3[halh],,),0),0)]]></f>
        <v>0</v>
      </c>
      <c r="O60" s="89">
        <f ca="1" unprintable=""><![CDATA[IFERROR(
MATCH(
VLOOKUP(CONCATENATE(TEXT($C$49,"00"),TEXT($C61,"00"),TEXT(F$1,"00")),table1[],4,FALSE)
&
0,
INDEX(الجدول3[DateM]
&
الجدول3[halh],,),0),0)]]></f>
        <v>0</v>
      </c>
      <c r="P60" s="89">
        <f ca="1" unprintable=""><![CDATA[IFERROR(
MATCH(
VLOOKUP(CONCATENATE(TEXT($C$49,"00"),TEXT($C61,"00"),TEXT(G$1,"00")),table1[],4,FALSE)
&
0,
INDEX(الجدول3[DateM]
&
الجدول3[halh],,),0),0)]]></f>
        <v>0</v>
      </c>
      <c r="Q60" s="89">
        <f ca="1" unprintable=""><![CDATA[IFERROR(
MATCH(
VLOOKUP(CONCATENATE(TEXT($C$49,"00"),TEXT($C61,"00"),TEXT(H$1,"00")),table1[],4,FALSE)
&
0,
INDEX(الجدول3[DateM]
&
الجدول3[halh],,),0),0)]]></f>
        <v>0</v>
      </c>
      <c r="R60" s="89">
        <f ca="1" unprintable=""><![CDATA[IFERROR(
MATCH(
VLOOKUP(CONCATENATE(TEXT($C$49,"00"),TEXT($C61,"00"),TEXT(I$1,"00")),table1[],4,FALSE)
&
0,
INDEX(الجدول3[DateM]
&
الجدول3[halh],,),0),0)]]></f>
        <v>0</v>
      </c>
      <c r="S60" s="89">
        <f ca="1" unprintable=""><![CDATA[IFERROR(
MATCH(
VLOOKUP(CONCATENATE(TEXT($C$49,"00"),TEXT($C61,"00"),TEXT(J$1,"00")),table1[],4,FALSE)
&
0,
INDEX(الجدول3[DateM]
&
الجدول3[halh],,),0),0)]]></f>
        <v>0</v>
      </c>
      <c r="T60" s="87"/>
    </row>
    <row r="61" spans="1:20" x14ac:dyDescent="0.3">
      <c r="A61" s="25">
        <v>6</v>
      </c>
      <c r="B61" s="25" t="s">
        <v>22</v>
      </c>
      <c r="C61" s="52">
        <f ca="1">INDIRECT($D$49) INDIRECT(B61)</f>
        <v>13</v>
      </c>
      <c r="D61" s="42" t="str">
        <f ca="1">IFERROR(VLOOKUP(CONCATENATE(TEXT($C$49,"00"),TEXT($C61,"00"),TEXT(D$1,"00")),table1[],$A61,FALSE),"")</f>
        <v>17</v>
      </c>
      <c r="E61" s="43" t="str">
        <f ca="1">IFERROR(VLOOKUP(CONCATENATE(TEXT($C$49,"00"),TEXT($C61,"00"),TEXT(E$1,"00")),table1[],$A61,FALSE),"")</f>
        <v>18</v>
      </c>
      <c r="F61" s="43" t="str">
        <f ca="1">IFERROR(VLOOKUP(CONCATENATE(TEXT($C$49,"00"),TEXT($C61,"00"),TEXT(F$1,"00")),table1[],$A61,FALSE),"")</f>
        <v>19</v>
      </c>
      <c r="G61" s="43" t="str">
        <f ca="1">IFERROR(VLOOKUP(CONCATENATE(TEXT($C$49,"00"),TEXT($C61,"00"),TEXT(G$1,"00")),table1[],$A61,FALSE),"")</f>
        <v>20</v>
      </c>
      <c r="H61" s="43" t="str">
        <f ca="1">IFERROR(VLOOKUP(CONCATENATE(TEXT($C$49,"00"),TEXT($C61,"00"),TEXT(H$1,"00")),table1[],$A61,FALSE),"")</f>
        <v>21</v>
      </c>
      <c r="I61" s="43" t="str">
        <f ca="1">IFERROR(VLOOKUP(CONCATENATE(TEXT($C$49,"00"),TEXT($C61,"00"),TEXT(I$1,"00")),table1[],$A61,FALSE),"")</f>
        <v>22</v>
      </c>
      <c r="J61" s="44" t="str">
        <f ca="1">IFERROR(VLOOKUP(CONCATENATE(TEXT($C$49,"00"),TEXT($C61,"00"),TEXT(J$1,"00")),table1[],$A61,FALSE),"")</f>
        <v>23</v>
      </c>
      <c r="L61" s="87"/>
      <c r="M61" s="90" t="str">
        <f ca="1">IFERROR(VLOOKUP(CONCATENATE(TEXT($C$49,"00"),TEXT($C61,"00"),TEXT(D$1,"00")),table1[],14,FALSE),"")</f>
        <v>11</v>
      </c>
      <c r="N61" s="90" t="str">
        <f ca="1">IFERROR(VLOOKUP(CONCATENATE(TEXT($C$49,"00"),TEXT($C61,"00"),TEXT(E$1,"00")),table1[],14,FALSE),"")</f>
        <v>11</v>
      </c>
      <c r="O61" s="90" t="str">
        <f ca="1">IFERROR(VLOOKUP(CONCATENATE(TEXT($C$49,"00"),TEXT($C61,"00"),TEXT(F$1,"00")),table1[],14,FALSE),"")</f>
        <v>11</v>
      </c>
      <c r="P61" s="90" t="str">
        <f ca="1">IFERROR(VLOOKUP(CONCATENATE(TEXT($C$49,"00"),TEXT($C61,"00"),TEXT(G$1,"00")),table1[],14,FALSE),"")</f>
        <v>11</v>
      </c>
      <c r="Q61" s="90" t="str">
        <f ca="1">IFERROR(VLOOKUP(CONCATENATE(TEXT($C$49,"00"),TEXT($C61,"00"),TEXT(H$1,"00")),table1[],14,FALSE),"")</f>
        <v>11</v>
      </c>
      <c r="R61" s="90" t="str">
        <f ca="1">IFERROR(VLOOKUP(CONCATENATE(TEXT($C$49,"00"),TEXT($C61,"00"),TEXT(I$1,"00")),table1[],14,FALSE),"")</f>
        <v>11</v>
      </c>
      <c r="S61" s="90" t="str">
        <f ca="1">IFERROR(VLOOKUP(CONCATENATE(TEXT($C$49,"00"),TEXT($C61,"00"),TEXT(J$1,"00")),table1[],14,FALSE),"")</f>
        <v>11</v>
      </c>
      <c r="T61" s="87" t="b">
        <f ca="1">ISEVEN(S61)</f>
        <v>0</v>
      </c>
    </row>
    <row r="62" spans="1:20" ht="3" customHeight="1" x14ac:dyDescent="0.35">
      <c r="A62" s="25">
        <v>12</v>
      </c>
      <c r="B62" s="25" t="s">
        <v>22</v>
      </c>
      <c r="C62" s="52">
        <f ca="1">INDIRECT($D$49) INDIRECT(B62)</f>
        <v>13</v>
      </c>
      <c r="D62" s="39">
        <f ca="1">IFERROR(VLOOKUP(CONCATENATE(TEXT($C$49,"00"),TEXT($C62,"00"),TEXT(D$1,"00")),table1[],$A62,FALSE),"")</f>
        <v>4</v>
      </c>
      <c r="E62" s="40">
        <f ca="1">IFERROR(VLOOKUP(CONCATENATE(TEXT($C$49,"00"),TEXT($C62,"00"),TEXT(E$1,"00")),table1[],$A62,FALSE),"")</f>
        <v>4</v>
      </c>
      <c r="F62" s="40">
        <f ca="1">IFERROR(VLOOKUP(CONCATENATE(TEXT($C$49,"00"),TEXT($C62,"00"),TEXT(F$1,"00")),table1[],$A62,FALSE),"")</f>
        <v>4</v>
      </c>
      <c r="G62" s="40">
        <f ca="1">IFERROR(VLOOKUP(CONCATENATE(TEXT($C$49,"00"),TEXT($C62,"00"),TEXT(G$1,"00")),table1[],$A62,FALSE),"")</f>
        <v>4</v>
      </c>
      <c r="H62" s="40">
        <f ca="1">IFERROR(VLOOKUP(CONCATENATE(TEXT($C$49,"00"),TEXT($C62,"00"),TEXT(H$1,"00")),table1[],$A62,FALSE),"")</f>
        <v>4</v>
      </c>
      <c r="I62" s="40">
        <f ca="1">IFERROR(VLOOKUP(CONCATENATE(TEXT($C$49,"00"),TEXT($C62,"00"),TEXT(I$1,"00")),table1[],$A62,FALSE),"")</f>
        <v>4</v>
      </c>
      <c r="J62" s="41">
        <f ca="1">IFERROR(VLOOKUP(CONCATENATE(TEXT($C$49,"00"),TEXT($C62,"00"),TEXT(J$1,"00")),table1[],$A62,FALSE),"")</f>
        <v>4</v>
      </c>
      <c r="L62" s="87"/>
      <c r="M62" s="90"/>
      <c r="N62" s="90"/>
      <c r="O62" s="90"/>
      <c r="P62" s="90"/>
      <c r="Q62" s="90"/>
      <c r="R62" s="90"/>
      <c r="S62" s="90"/>
      <c r="T62" s="87"/>
    </row>
    <row r="63" spans="1:20" ht="15.5" x14ac:dyDescent="0.35">
      <c r="A63" s="25">
        <v>2</v>
      </c>
      <c r="B63" s="25" t="s">
        <v>23</v>
      </c>
      <c r="C63" s="52">
        <f ca="1">INDIRECT($D$49) INDIRECT(B63)</f>
        <v>14</v>
      </c>
      <c r="D63" s="33">
        <f ca="1">IFERROR(VLOOKUP(CONCATENATE(TEXT($C$49,"00"),TEXT($C63,"00"),TEXT(D$1,"00")),table1[],$A63,FALSE),"")</f>
        <v>27</v>
      </c>
      <c r="E63" s="27">
        <f ca="1">IFERROR(VLOOKUP(CONCATENATE(TEXT($C$49,"00"),TEXT($C63,"00"),TEXT(E$1,"00")),table1[],$A63,FALSE),"")</f>
        <v>28</v>
      </c>
      <c r="F63" s="27">
        <f ca="1">IFERROR(VLOOKUP(CONCATENATE(TEXT($C$49,"00"),TEXT($C63,"00"),TEXT(F$1,"00")),table1[],$A63,FALSE),"")</f>
        <v>29</v>
      </c>
      <c r="G63" s="27">
        <f ca="1">IFERROR(VLOOKUP(CONCATENATE(TEXT($C$49,"00"),TEXT($C63,"00"),TEXT(G$1,"00")),table1[],$A63,FALSE),"")</f>
        <v>30</v>
      </c>
      <c r="H63" s="27" t="str">
        <f ca="1">IFERROR(VLOOKUP(CONCATENATE(TEXT($C$49,"00"),TEXT($C63,"00"),TEXT(H$1,"00")),table1[],$A63,FALSE),"")</f>
        <v/>
      </c>
      <c r="I63" s="27" t="str">
        <f ca="1">IFERROR(VLOOKUP(CONCATENATE(TEXT($C$49,"00"),TEXT($C63,"00"),TEXT(I$1,"00")),table1[],$A63,FALSE),"")</f>
        <v/>
      </c>
      <c r="J63" s="30" t="str">
        <f ca="1">IFERROR(VLOOKUP(CONCATENATE(TEXT($C$49,"00"),TEXT($C63,"00"),TEXT(J$1,"00")),table1[],$A63,FALSE),"")</f>
        <v/>
      </c>
      <c r="L63" s="87"/>
      <c r="M63" s="89">
        <f ca="1" unprintable=""><![CDATA[IFERROR(
MATCH(
VLOOKUP(CONCATENATE(TEXT($C$49,"00"),TEXT($C64,"00"),TEXT(D$1,"00")),table1[],4,FALSE)
&
0,
INDEX(الجدول3[DateM]
&
الجدول3[halh],,),0),0)]]></f>
        <v>0</v>
      </c>
      <c r="N63" s="89">
        <f ca="1" unprintable=""><![CDATA[IFERROR(
MATCH(
VLOOKUP(CONCATENATE(TEXT($C$49,"00"),TEXT($C64,"00"),TEXT(E$1,"00")),table1[],4,FALSE)
&
0,
INDEX(الجدول3[DateM]
&
الجدول3[halh],,),0),0)]]></f>
        <v>0</v>
      </c>
      <c r="O63" s="89">
        <f ca="1" unprintable=""><![CDATA[IFERROR(
MATCH(
VLOOKUP(CONCATENATE(TEXT($C$49,"00"),TEXT($C64,"00"),TEXT(F$1,"00")),table1[],4,FALSE)
&
0,
INDEX(الجدول3[DateM]
&
الجدول3[halh],,),0),0)]]></f>
        <v>0</v>
      </c>
      <c r="P63" s="89">
        <f ca="1" unprintable=""><![CDATA[IFERROR(
MATCH(
VLOOKUP(CONCATENATE(TEXT($C$49,"00"),TEXT($C64,"00"),TEXT(G$1,"00")),table1[],4,FALSE)
&
0,
INDEX(الجدول3[DateM]
&
الجدول3[halh],,),0),0)]]></f>
        <v>0</v>
      </c>
      <c r="Q63" s="89">
        <f ca="1" unprintable=""><![CDATA[IFERROR(
MATCH(
VLOOKUP(CONCATENATE(TEXT($C$49,"00"),TEXT($C64,"00"),TEXT(H$1,"00")),table1[],4,FALSE)
&
0,
INDEX(الجدول3[DateM]
&
الجدول3[halh],,),0),0)]]></f>
        <v>0</v>
      </c>
      <c r="R63" s="89">
        <f ca="1" unprintable=""><![CDATA[IFERROR(
MATCH(
VLOOKUP(CONCATENATE(TEXT($C$49,"00"),TEXT($C64,"00"),TEXT(I$1,"00")),table1[],4,FALSE)
&
0,
INDEX(الجدول3[DateM]
&
الجدول3[halh],,),0),0)]]></f>
        <v>0</v>
      </c>
      <c r="S63" s="89">
        <f ca="1" unprintable=""><![CDATA[IFERROR(
MATCH(
VLOOKUP(CONCATENATE(TEXT($C$49,"00"),TEXT($C64,"00"),TEXT(J$1,"00")),table1[],4,FALSE)
&
0,
INDEX(الجدول3[DateM]
&
الجدول3[halh],,),0),0)]]></f>
        <v>0</v>
      </c>
      <c r="T63" s="87"/>
    </row>
    <row r="64" spans="1:20" x14ac:dyDescent="0.3">
      <c r="A64" s="25">
        <v>6</v>
      </c>
      <c r="B64" s="25" t="s">
        <v>23</v>
      </c>
      <c r="C64" s="52">
        <f ca="1">INDIRECT($D$49) INDIRECT(B64)</f>
        <v>14</v>
      </c>
      <c r="D64" s="34" t="str">
        <f ca="1">IFERROR(VLOOKUP(CONCATENATE(TEXT($C$49,"00"),TEXT($C64,"00"),TEXT(D$1,"00")),table1[],$A64,FALSE),"")</f>
        <v>24</v>
      </c>
      <c r="E64" s="28" t="str">
        <f ca="1">IFERROR(VLOOKUP(CONCATENATE(TEXT($C$49,"00"),TEXT($C64,"00"),TEXT(E$1,"00")),table1[],$A64,FALSE),"")</f>
        <v>25</v>
      </c>
      <c r="F64" s="28" t="str">
        <f ca="1">IFERROR(VLOOKUP(CONCATENATE(TEXT($C$49,"00"),TEXT($C64,"00"),TEXT(F$1,"00")),table1[],$A64,FALSE),"")</f>
        <v>26</v>
      </c>
      <c r="G64" s="28" t="str">
        <f ca="1">IFERROR(VLOOKUP(CONCATENATE(TEXT($C$49,"00"),TEXT($C64,"00"),TEXT(G$1,"00")),table1[],$A64,FALSE),"")</f>
        <v>27</v>
      </c>
      <c r="H64" s="28" t="str">
        <f ca="1">IFERROR(VLOOKUP(CONCATENATE(TEXT($C$49,"00"),TEXT($C64,"00"),TEXT(H$1,"00")),table1[],$A64,FALSE),"")</f>
        <v/>
      </c>
      <c r="I64" s="28" t="str">
        <f ca="1">IFERROR(VLOOKUP(CONCATENATE(TEXT($C$49,"00"),TEXT($C64,"00"),TEXT(I$1,"00")),table1[],$A64,FALSE),"")</f>
        <v/>
      </c>
      <c r="J64" s="31" t="str">
        <f ca="1">IFERROR(VLOOKUP(CONCATENATE(TEXT($C$49,"00"),TEXT($C64,"00"),TEXT(J$1,"00")),table1[],$A64,FALSE),"")</f>
        <v/>
      </c>
      <c r="L64" s="87"/>
      <c r="M64" s="90" t="str">
        <f ca="1">IFERROR(VLOOKUP(CONCATENATE(TEXT($C$49,"00"),TEXT($C64,"00"),TEXT(D$1,"00")),table1[],14,FALSE),"")</f>
        <v>11</v>
      </c>
      <c r="N64" s="90" t="str">
        <f ca="1">IFERROR(VLOOKUP(CONCATENATE(TEXT($C$49,"00"),TEXT($C64,"00"),TEXT(E$1,"00")),table1[],14,FALSE),"")</f>
        <v>11</v>
      </c>
      <c r="O64" s="90" t="str">
        <f ca="1">IFERROR(VLOOKUP(CONCATENATE(TEXT($C$49,"00"),TEXT($C64,"00"),TEXT(F$1,"00")),table1[],14,FALSE),"")</f>
        <v>11</v>
      </c>
      <c r="P64" s="90" t="str">
        <f ca="1">IFERROR(VLOOKUP(CONCATENATE(TEXT($C$49,"00"),TEXT($C64,"00"),TEXT(G$1,"00")),table1[],14,FALSE),"")</f>
        <v>11</v>
      </c>
      <c r="Q64" s="90" t="str">
        <f ca="1">IFERROR(VLOOKUP(CONCATENATE(TEXT($C$49,"00"),TEXT($C64,"00"),TEXT(H$1,"00")),table1[],14,FALSE),"")</f>
        <v/>
      </c>
      <c r="R64" s="90" t="str">
        <f ca="1">IFERROR(VLOOKUP(CONCATENATE(TEXT($C$49,"00"),TEXT($C64,"00"),TEXT(I$1,"00")),table1[],14,FALSE),"")</f>
        <v/>
      </c>
      <c r="S64" s="90" t="str">
        <f ca="1">IFERROR(VLOOKUP(CONCATENATE(TEXT($C$49,"00"),TEXT($C64,"00"),TEXT(J$1,"00")),table1[],14,FALSE),"")</f>
        <v/>
      </c>
      <c r="T64" s="87"/>
    </row>
    <row r="65" spans="1:20" ht="3" customHeight="1" x14ac:dyDescent="0.35">
      <c r="A65" s="25">
        <v>12</v>
      </c>
      <c r="B65" s="25" t="s">
        <v>23</v>
      </c>
      <c r="C65" s="52">
        <f ca="1">INDIRECT($D$49) INDIRECT(B65)</f>
        <v>14</v>
      </c>
      <c r="D65" s="35">
        <f ca="1">IFERROR(VLOOKUP(CONCATENATE(TEXT($C$49,"00"),TEXT($C65,"00"),TEXT(D$1,"00")),table1[],$A65,FALSE),"")</f>
        <v>4</v>
      </c>
      <c r="E65" s="29">
        <f ca="1">IFERROR(VLOOKUP(CONCATENATE(TEXT($C$49,"00"),TEXT($C65,"00"),TEXT(E$1,"00")),table1[],$A65,FALSE),"")</f>
        <v>4</v>
      </c>
      <c r="F65" s="29">
        <f ca="1">IFERROR(VLOOKUP(CONCATENATE(TEXT($C$49,"00"),TEXT($C65,"00"),TEXT(F$1,"00")),table1[],$A65,FALSE),"")</f>
        <v>4</v>
      </c>
      <c r="G65" s="29">
        <f ca="1">IFERROR(VLOOKUP(CONCATENATE(TEXT($C$49,"00"),TEXT($C65,"00"),TEXT(G$1,"00")),table1[],$A65,FALSE),"")</f>
        <v>4</v>
      </c>
      <c r="H65" s="29" t="str">
        <f ca="1">IFERROR(VLOOKUP(CONCATENATE(TEXT($C$49,"00"),TEXT($C65,"00"),TEXT(H$1,"00")),table1[],$A65,FALSE),"")</f>
        <v/>
      </c>
      <c r="I65" s="29" t="str">
        <f ca="1">IFERROR(VLOOKUP(CONCATENATE(TEXT($C$49,"00"),TEXT($C65,"00"),TEXT(I$1,"00")),table1[],$A65,FALSE),"")</f>
        <v/>
      </c>
      <c r="J65" s="32" t="str">
        <f ca="1">IFERROR(VLOOKUP(CONCATENATE(TEXT($C$49,"00"),TEXT($C65,"00"),TEXT(J$1,"00")),table1[],$A65,FALSE),"")</f>
        <v/>
      </c>
      <c r="L65" s="87"/>
      <c r="M65" s="90"/>
      <c r="N65" s="90"/>
      <c r="O65" s="90"/>
      <c r="P65" s="90"/>
      <c r="Q65" s="90"/>
      <c r="R65" s="90"/>
      <c r="S65" s="90"/>
      <c r="T65" s="87"/>
    </row>
    <row r="66" spans="1:20" ht="15.5" x14ac:dyDescent="0.35">
      <c r="A66" s="25">
        <v>2</v>
      </c>
      <c r="B66" s="25" t="s">
        <v>24</v>
      </c>
      <c r="C66" s="52" t="str">
        <f ca="1">INDIRECT($D$49) INDIRECT(B66)</f>
        <v/>
      </c>
      <c r="D66" s="33" t="str">
        <f ca="1">IFERROR(VLOOKUP(CONCATENATE(TEXT($C$49,"00"),TEXT($C66,"00"),TEXT(D$1,"00")),table1[],$A66,FALSE),"")</f>
        <v/>
      </c>
      <c r="E66" s="27" t="str">
        <f ca="1">IFERROR(VLOOKUP(CONCATENATE(TEXT($C$49,"00"),TEXT($C66,"00"),TEXT(E$1,"00")),table1[],$A66,FALSE),"")</f>
        <v/>
      </c>
      <c r="F66" s="27" t="str">
        <f ca="1">IFERROR(VLOOKUP(CONCATENATE(TEXT($C$49,"00"),TEXT($C66,"00"),TEXT(F$1,"00")),table1[],$A66,FALSE),"")</f>
        <v/>
      </c>
      <c r="G66" s="27" t="str">
        <f ca="1">IFERROR(VLOOKUP(CONCATENATE(TEXT($C$49,"00"),TEXT($C66,"00"),TEXT(G$1,"00")),table1[],$A66,FALSE),"")</f>
        <v/>
      </c>
      <c r="H66" s="27" t="str">
        <f ca="1">IFERROR(VLOOKUP(CONCATENATE(TEXT($C$49,"00"),TEXT($C66,"00"),TEXT(H$1,"00")),table1[],$A66,FALSE),"")</f>
        <v/>
      </c>
      <c r="I66" s="27" t="str">
        <f ca="1">IFERROR(VLOOKUP(CONCATENATE(TEXT($C$49,"00"),TEXT($C66,"00"),TEXT(I$1,"00")),table1[],$A66,FALSE),"")</f>
        <v/>
      </c>
      <c r="J66" s="30" t="str">
        <f ca="1">IFERROR(VLOOKUP(CONCATENATE(TEXT($C$49,"00"),TEXT($C66,"00"),TEXT(J$1,"00")),table1[],$A66,FALSE),"")</f>
        <v/>
      </c>
      <c r="L66" s="87"/>
      <c r="M66" s="89">
        <f ca="1" unprintable=""><![CDATA[IFERROR(
MATCH(
VLOOKUP(CONCATENATE(TEXT($C$49,"00"),TEXT($C67,"00"),TEXT(D$1,"00")),table1[],4,FALSE)
&
0,
INDEX(الجدول3[DateM]
&
الجدول3[halh],,),0),0)]]></f>
        <v>0</v>
      </c>
      <c r="N66" s="89">
        <f ca="1" unprintable=""><![CDATA[IFERROR(
MATCH(
VLOOKUP(CONCATENATE(TEXT($C$49,"00"),TEXT($C67,"00"),TEXT(E$1,"00")),table1[],4,FALSE)
&
0,
INDEX(الجدول3[DateM]
&
الجدول3[halh],,),0),0)]]></f>
        <v>0</v>
      </c>
      <c r="O66" s="89">
        <f ca="1" unprintable=""><![CDATA[IFERROR(
MATCH(
VLOOKUP(CONCATENATE(TEXT($C$49,"00"),TEXT($C67,"00"),TEXT(F$1,"00")),table1[],4,FALSE)
&
0,
INDEX(الجدول3[DateM]
&
الجدول3[halh],,),0),0)]]></f>
        <v>0</v>
      </c>
      <c r="P66" s="89">
        <f ca="1" unprintable=""><![CDATA[IFERROR(
MATCH(
VLOOKUP(CONCATENATE(TEXT($C$49,"00"),TEXT($C67,"00"),TEXT(G$1,"00")),table1[],4,FALSE)
&
0,
INDEX(الجدول3[DateM]
&
الجدول3[halh],,),0),0)]]></f>
        <v>0</v>
      </c>
      <c r="Q66" s="89">
        <f ca="1" unprintable=""><![CDATA[IFERROR(
MATCH(
VLOOKUP(CONCATENATE(TEXT($C$49,"00"),TEXT($C67,"00"),TEXT(H$1,"00")),table1[],4,FALSE)
&
0,
INDEX(الجدول3[DateM]
&
الجدول3[halh],,),0),0)]]></f>
        <v>0</v>
      </c>
      <c r="R66" s="89">
        <f ca="1" unprintable=""><![CDATA[IFERROR(
MATCH(
VLOOKUP(CONCATENATE(TEXT($C$49,"00"),TEXT($C67,"00"),TEXT(I$1,"00")),table1[],4,FALSE)
&
0,
INDEX(الجدول3[DateM]
&
الجدول3[halh],,),0),0)]]></f>
        <v>0</v>
      </c>
      <c r="S66" s="89">
        <f ca="1" unprintable=""><![CDATA[IFERROR(
MATCH(
VLOOKUP(CONCATENATE(TEXT($C$49,"00"),TEXT($C67,"00"),TEXT(J$1,"00")),table1[],4,FALSE)
&
0,
INDEX(الجدول3[DateM]
&
الجدول3[halh],,),0),0)]]></f>
        <v>0</v>
      </c>
      <c r="T66" s="87"/>
    </row>
    <row r="67" spans="1:20" x14ac:dyDescent="0.3">
      <c r="A67" s="25">
        <v>6</v>
      </c>
      <c r="B67" s="25" t="s">
        <v>24</v>
      </c>
      <c r="C67" s="52" t="str">
        <f ca="1">INDIRECT($D$49) INDIRECT(B67)</f>
        <v/>
      </c>
      <c r="D67" s="42" t="str">
        <f ca="1">IFERROR(VLOOKUP(CONCATENATE(TEXT($C$49,"00"),TEXT($C67,"00"),TEXT(D$1,"00")),table1[],$A67,FALSE),"")</f>
        <v/>
      </c>
      <c r="E67" s="43" t="str">
        <f ca="1">IFERROR(VLOOKUP(CONCATENATE(TEXT($C$49,"00"),TEXT($C67,"00"),TEXT(E$1,"00")),table1[],$A67,FALSE),"")</f>
        <v/>
      </c>
      <c r="F67" s="43" t="str">
        <f ca="1">IFERROR(VLOOKUP(CONCATENATE(TEXT($C$49,"00"),TEXT($C67,"00"),TEXT(F$1,"00")),table1[],$A67,FALSE),"")</f>
        <v/>
      </c>
      <c r="G67" s="43" t="str">
        <f ca="1">IFERROR(VLOOKUP(CONCATENATE(TEXT($C$49,"00"),TEXT($C67,"00"),TEXT(G$1,"00")),table1[],$A67,FALSE),"")</f>
        <v/>
      </c>
      <c r="H67" s="43" t="str">
        <f ca="1">IFERROR(VLOOKUP(CONCATENATE(TEXT($C$49,"00"),TEXT($C67,"00"),TEXT(H$1,"00")),table1[],$A67,FALSE),"")</f>
        <v/>
      </c>
      <c r="I67" s="43" t="str">
        <f ca="1">IFERROR(VLOOKUP(CONCATENATE(TEXT($C$49,"00"),TEXT($C67,"00"),TEXT(I$1,"00")),table1[],$A67,FALSE),"")</f>
        <v/>
      </c>
      <c r="J67" s="44" t="str">
        <f ca="1">IFERROR(VLOOKUP(CONCATENATE(TEXT($C$49,"00"),TEXT($C67,"00"),TEXT(J$1,"00")),table1[],$A67,FALSE),"")</f>
        <v/>
      </c>
      <c r="L67" s="87"/>
      <c r="M67" s="90" t="str">
        <f ca="1">IFERROR(VLOOKUP(CONCATENATE(TEXT($C$27,"00"),TEXT($C67,"00"),TEXT(D$1,"00")),table1[],14,FALSE),"")</f>
        <v/>
      </c>
      <c r="N67" s="90" t="str">
        <f ca="1">IFERROR(VLOOKUP(CONCATENATE(TEXT($C$27,"00"),TEXT($C67,"00"),TEXT(E$1,"00")),table1[],14,FALSE),"")</f>
        <v/>
      </c>
      <c r="O67" s="90" t="str">
        <f ca="1">IFERROR(VLOOKUP(CONCATENATE(TEXT($C$27,"00"),TEXT($C67,"00"),TEXT(F$1,"00")),table1[],14,FALSE),"")</f>
        <v/>
      </c>
      <c r="P67" s="90" t="str">
        <f ca="1">IFERROR(VLOOKUP(CONCATENATE(TEXT($C$27,"00"),TEXT($C67,"00"),TEXT(G$1,"00")),table1[],14,FALSE),"")</f>
        <v/>
      </c>
      <c r="Q67" s="90" t="str">
        <f ca="1">IFERROR(VLOOKUP(CONCATENATE(TEXT($C$27,"00"),TEXT($C67,"00"),TEXT(H$1,"00")),table1[],14,FALSE),"")</f>
        <v/>
      </c>
      <c r="R67" s="90" t="str">
        <f ca="1">IFERROR(VLOOKUP(CONCATENATE(TEXT($C$27,"00"),TEXT($C67,"00"),TEXT(I$1,"00")),table1[],14,FALSE),"")</f>
        <v/>
      </c>
      <c r="S67" s="90" t="str">
        <f ca="1">IFERROR(VLOOKUP(CONCATENATE(TEXT($C$27,"00"),TEXT($C67,"00"),TEXT(J$1,"00")),table1[],14,FALSE),"")</f>
        <v/>
      </c>
      <c r="T67" s="87"/>
    </row>
    <row r="68" spans="1:20" ht="3" customHeight="1" thickBot="1" x14ac:dyDescent="0.4">
      <c r="A68" s="25">
        <v>12</v>
      </c>
      <c r="B68" s="25" t="s">
        <v>24</v>
      </c>
      <c r="C68" s="52" t="str">
        <f ca="1">INDIRECT($D$49) INDIRECT(B68)</f>
        <v/>
      </c>
      <c r="D68" s="45" t="str">
        <f ca="1">IFERROR(VLOOKUP(CONCATENATE(TEXT($C$49,"00"),TEXT($C68,"00"),TEXT(D$1,"00")),table1[],$A68,FALSE),"")</f>
        <v/>
      </c>
      <c r="E68" s="46" t="str">
        <f ca="1">IFERROR(VLOOKUP(CONCATENATE(TEXT($C$49,"00"),TEXT($C68,"00"),TEXT(E$1,"00")),table1[],$A68,FALSE),"")</f>
        <v/>
      </c>
      <c r="F68" s="46" t="str">
        <f ca="1">IFERROR(VLOOKUP(CONCATENATE(TEXT($C$49,"00"),TEXT($C68,"00"),TEXT(F$1,"00")),table1[],$A68,FALSE),"")</f>
        <v/>
      </c>
      <c r="G68" s="46" t="str">
        <f ca="1">IFERROR(VLOOKUP(CONCATENATE(TEXT($C$49,"00"),TEXT($C68,"00"),TEXT(G$1,"00")),table1[],$A68,FALSE),"")</f>
        <v/>
      </c>
      <c r="H68" s="46" t="str">
        <f ca="1">IFERROR(VLOOKUP(CONCATENATE(TEXT($C$49,"00"),TEXT($C68,"00"),TEXT(H$1,"00")),table1[],$A68,FALSE),"")</f>
        <v/>
      </c>
      <c r="I68" s="46" t="str">
        <f ca="1">IFERROR(VLOOKUP(CONCATENATE(TEXT($C$49,"00"),TEXT($C68,"00"),TEXT(I$1,"00")),table1[],$A68,FALSE),"")</f>
        <v/>
      </c>
      <c r="J68" s="47" t="str">
        <f ca="1">IFERROR(VLOOKUP(CONCATENATE(TEXT($C$49,"00"),TEXT($C68,"00"),TEXT(J$1,"00")),table1[],$A68,FALSE),"")</f>
        <v/>
      </c>
      <c r="L68" s="87"/>
      <c r="M68" s="87"/>
      <c r="N68" s="87"/>
      <c r="O68" s="87"/>
      <c r="P68" s="87"/>
      <c r="Q68" s="87"/>
      <c r="R68" s="87"/>
      <c r="S68" s="87"/>
      <c r="T68" s="87"/>
    </row>
    <row r="69" spans="1:20" ht="14.5" thickBot="1" x14ac:dyDescent="0.35">
      <c r="D69" s="48"/>
      <c r="E69" s="48"/>
      <c r="F69" s="48"/>
      <c r="G69" s="48"/>
      <c r="H69" s="48"/>
      <c r="I69" s="48"/>
      <c r="J69" s="48"/>
      <c r="L69" s="87"/>
      <c r="M69" s="87"/>
      <c r="N69" s="87"/>
      <c r="O69" s="87"/>
      <c r="P69" s="87"/>
      <c r="Q69" s="87"/>
      <c r="R69" s="87"/>
      <c r="S69" s="87"/>
      <c r="T69" s="87"/>
    </row>
    <row r="70" spans="1:20" ht="23" thickBot="1" x14ac:dyDescent="0.5">
      <c r="D70" s="118"/>
      <c r="E70" s="119">
        <f>$E$4</f>
        <v>1441</v>
      </c>
      <c r="H70" s="128" t="str">
        <f ca="1"><![CDATA[TEXT(INDEX(table1[],MATCH(CONCATENATE(TEXT(C71,"00"),"01"),table1[دمج],1),4),"yyyy")]]></f>
        <v>2019</v>
      </c>
      <c r="I70" s="128"/>
    </row>
    <row r="71" spans="1:20" ht="18" x14ac:dyDescent="0.35">
      <c r="C71" s="25">
        <v>4</v>
      </c>
      <c r="D71" s="120" t="s">
        <v>47</v>
      </c>
      <c r="E71" s="113" t="str">
        <f>"(" &amp; C71 &amp; ")"</f>
        <v>(4)</v>
      </c>
      <c r="F71" s="114"/>
      <c r="G71" s="115" t="str">
        <f ca="1"><![CDATA[INDEX(table1[],MATCH(CONCATENATE(TEXT(C71,"00"),"01"),table1[دمج],1),5)]]></f>
        <v><![CDATA[نوفمبر]]></v>
      </c>
      <c r="H71" s="121" t="str">
        <f ca="1"><![CDATA[TEXT(INDEX(table1[],MATCH(CONCATENATE(TEXT(C71,"00"),"01"),table1[دمج],1),14),"0")]]></f>
        <v>11</v>
      </c>
      <c r="I71" s="115" t="str">
        <f ca="1"><![CDATA[IFERROR(INDEX(table1[],MATCH(CONCATENATE(TEXT(C71,"00"),"30"),table1[دمج],0),5),INDEX(table1[],MATCH(CONCATENATE(TEXT(C71,"00"),"29"),table1[دمج],0),5))]]></f>
        <v><![CDATA[ديسمبر]]></v>
      </c>
      <c r="J71" s="117" t="str">
        <f ca="1"><![CDATA[INDEX(table1[],MATCH(CONCATENATE(TEXT(C71,"00"),"30"),table1[دمج],1),14)]]></f>
        <v>12</v>
      </c>
    </row>
    <row r="72" spans="1:20" ht="18" x14ac:dyDescent="0.3">
      <c r="D72" s="36" t="s">
        <v>35</v>
      </c>
      <c r="E72" s="37" t="s">
        <v>36</v>
      </c>
      <c r="F72" s="37" t="s">
        <v>37</v>
      </c>
      <c r="G72" s="37" t="s">
        <v>38</v>
      </c>
      <c r="H72" s="37" t="s">
        <v>39</v>
      </c>
      <c r="I72" s="37" t="s">
        <v>40</v>
      </c>
      <c r="J72" s="38" t="s">
        <v>41</v>
      </c>
      <c r="L72" s="87"/>
      <c r="M72" s="87"/>
      <c r="N72" s="87"/>
      <c r="O72" s="87"/>
      <c r="P72" s="87"/>
      <c r="Q72" s="87"/>
      <c r="R72" s="87"/>
      <c r="S72" s="87"/>
    </row>
    <row r="73" spans="1:20" ht="15.5" x14ac:dyDescent="0.35">
      <c r="A73" s="25">
        <v>2</v>
      </c>
      <c r="B73" s="25" t="s">
        <v>19</v>
      </c>
      <c r="C73" s="52">
        <f ca="1">INDIRECT($D$71) INDIRECT(B73)</f>
        <v>14</v>
      </c>
      <c r="D73" s="33" t="str">
        <f ca="1">IFERROR(VLOOKUP(CONCATENATE(TEXT($C$71,"00"),TEXT($C73,"00"),TEXT(D$1,"00")),table1[],$A73,FALSE),"")</f>
        <v/>
      </c>
      <c r="E73" s="27" t="str">
        <f ca="1">IFERROR(VLOOKUP(CONCATENATE(TEXT($C$71,"00"),TEXT($C73,"00"),TEXT(E$1,"00")),table1[],$A73,FALSE),"")</f>
        <v/>
      </c>
      <c r="F73" s="27" t="str">
        <f ca="1">IFERROR(VLOOKUP(CONCATENATE(TEXT($C$71,"00"),TEXT($C73,"00"),TEXT(F$1,"00")),table1[],$A73,FALSE),"")</f>
        <v/>
      </c>
      <c r="G73" s="27" t="str">
        <f ca="1">IFERROR(VLOOKUP(CONCATENATE(TEXT($C$71,"00"),TEXT($C73,"00"),TEXT(G$1,"00")),table1[],$A73,FALSE),"")</f>
        <v/>
      </c>
      <c r="H73" s="27">
        <f ca="1">IFERROR(VLOOKUP(CONCATENATE(TEXT($C$71,"00"),TEXT($C73,"00"),TEXT(H$1,"00")),table1[],$A73,FALSE),"")</f>
        <v>1</v>
      </c>
      <c r="I73" s="27">
        <f ca="1">IFERROR(VLOOKUP(CONCATENATE(TEXT($C$71,"00"),TEXT($C73,"00"),TEXT(I$1,"00")),table1[],$A73,FALSE),"")</f>
        <v>2</v>
      </c>
      <c r="J73" s="30">
        <f ca="1">IFERROR(VLOOKUP(CONCATENATE(TEXT($C$71,"00"),TEXT($C73,"00"),TEXT(J$1,"00")),table1[],$A73,FALSE),"")</f>
        <v>3</v>
      </c>
      <c r="L73" s="88"/>
      <c r="M73" s="89">
        <f ca="1" unprintable=""><![CDATA[IFERROR(
MATCH(
VLOOKUP(CONCATENATE(TEXT($C$71,"00"),TEXT($C74,"00"),TEXT(D$1,"00")),table1[],4,FALSE)
&
0,
INDEX(الجدول3[DateM]
&
الجدول3[halh],,),0),0)]]></f>
        <v>0</v>
      </c>
      <c r="N73" s="89">
        <f ca="1" unprintable=""><![CDATA[IFERROR(
MATCH(
VLOOKUP(CONCATENATE(TEXT($C$71,"00"),TEXT($C74,"00"),TEXT(E$1,"00")),table1[],4,FALSE)
&
0,
INDEX(الجدول3[DateM]
&
الجدول3[halh],,),0),0)]]></f>
        <v>0</v>
      </c>
      <c r="O73" s="89">
        <f ca="1" unprintable=""><![CDATA[IFERROR(
MATCH(
VLOOKUP(CONCATENATE(TEXT($C$71,"00"),TEXT($C74,"00"),TEXT(F$1,"00")),table1[],4,FALSE)
&
0,
INDEX(الجدول3[DateM]
&
الجدول3[halh],,),0),0)]]></f>
        <v>0</v>
      </c>
      <c r="P73" s="89">
        <f ca="1" unprintable=""><![CDATA[IFERROR(
MATCH(
VLOOKUP(CONCATENATE(TEXT($C$71,"00"),TEXT($C74,"00"),TEXT(G$1,"00")),table1[],4,FALSE)
&
0,
INDEX(الجدول3[DateM]
&
الجدول3[halh],,),0),0)]]></f>
        <v>0</v>
      </c>
      <c r="Q73" s="89">
        <f ca="1" unprintable=""><![CDATA[IFERROR(
MATCH(
VLOOKUP(CONCATENATE(TEXT($C$71,"00"),TEXT($C74,"00"),TEXT(H$1,"00")),table1[],4,FALSE)
&
0,
INDEX(الجدول3[DateM]
&
الجدول3[halh],,),0),0)]]></f>
        <v>0</v>
      </c>
      <c r="R73" s="89">
        <f ca="1" unprintable=""><![CDATA[IFERROR(
MATCH(
VLOOKUP(CONCATENATE(TEXT($C$71,"00"),TEXT($C74,"00"),TEXT(I$1,"00")),table1[],4,FALSE)
&
0,
INDEX(الجدول3[DateM]
&
الجدول3[halh],,),0),0)]]></f>
        <v>0</v>
      </c>
      <c r="S73" s="89">
        <f ca="1" unprintable=""><![CDATA[IFERROR(
MATCH(
VLOOKUP(CONCATENATE(TEXT($C$71,"00"),TEXT($C74,"00"),TEXT(J$1,"00")),table1[],4,FALSE)
&
0,
INDEX(الجدول3[DateM]
&
الجدول3[halh],,),0),0)]]></f>
        <v>0</v>
      </c>
    </row>
    <row r="74" spans="1:20" x14ac:dyDescent="0.3">
      <c r="A74" s="25">
        <v>6</v>
      </c>
      <c r="B74" s="25" t="s">
        <v>19</v>
      </c>
      <c r="C74" s="52">
        <f ca="1">INDIRECT($D$71) INDIRECT(B74)</f>
        <v>14</v>
      </c>
      <c r="D74" s="34" t="str">
        <f ca="1">IFERROR(VLOOKUP(CONCATENATE(TEXT($C$71,"00"),TEXT($C74,"00"),TEXT(D$1,"00")),table1[],$A74,FALSE),"")</f>
        <v/>
      </c>
      <c r="E74" s="28" t="str">
        <f ca="1">IFERROR(VLOOKUP(CONCATENATE(TEXT($C$71,"00"),TEXT($C74,"00"),TEXT(E$1,"00")),table1[],$A74,FALSE),"")</f>
        <v/>
      </c>
      <c r="F74" s="28" t="str">
        <f ca="1">IFERROR(VLOOKUP(CONCATENATE(TEXT($C$71,"00"),TEXT($C74,"00"),TEXT(F$1,"00")),table1[],$A74,FALSE),"")</f>
        <v/>
      </c>
      <c r="G74" s="28" t="str">
        <f ca="1">IFERROR(VLOOKUP(CONCATENATE(TEXT($C$71,"00"),TEXT($C74,"00"),TEXT(G$1,"00")),table1[],$A74,FALSE),"")</f>
        <v/>
      </c>
      <c r="H74" s="28" t="str">
        <f ca="1">IFERROR(VLOOKUP(CONCATENATE(TEXT($C$71,"00"),TEXT($C74,"00"),TEXT(H$1,"00")),table1[],$A74,FALSE),"")</f>
        <v>28</v>
      </c>
      <c r="I74" s="28" t="str">
        <f ca="1">IFERROR(VLOOKUP(CONCATENATE(TEXT($C$71,"00"),TEXT($C74,"00"),TEXT(I$1,"00")),table1[],$A74,FALSE),"")</f>
        <v>29</v>
      </c>
      <c r="J74" s="31" t="str">
        <f ca="1">IFERROR(VLOOKUP(CONCATENATE(TEXT($C$71,"00"),TEXT($C74,"00"),TEXT(J$1,"00")),table1[],$A74,FALSE),"")</f>
        <v>30</v>
      </c>
      <c r="L74" s="88"/>
      <c r="M74" s="90" t="str">
        <f ca="1">IFERROR(VLOOKUP(CONCATENATE(TEXT($C$71,"00"),TEXT($C74,"00"),TEXT(D$1,"00")),table1[],14,FALSE),"")</f>
        <v/>
      </c>
      <c r="N74" s="90" t="str">
        <f ca="1">IFERROR(VLOOKUP(CONCATENATE(TEXT($C$71,"00"),TEXT($C74,"00"),TEXT(E$1,"00")),table1[],14,FALSE),"")</f>
        <v/>
      </c>
      <c r="O74" s="90" t="str">
        <f ca="1">IFERROR(VLOOKUP(CONCATENATE(TEXT($C$71,"00"),TEXT($C74,"00"),TEXT(F$1,"00")),table1[],14,FALSE),"")</f>
        <v/>
      </c>
      <c r="P74" s="90" t="str">
        <f ca="1">IFERROR(VLOOKUP(CONCATENATE(TEXT($C$71,"00"),TEXT($C74,"00"),TEXT(G$1,"00")),table1[],14,FALSE),"")</f>
        <v/>
      </c>
      <c r="Q74" s="90" t="str">
        <f ca="1">IFERROR(VLOOKUP(CONCATENATE(TEXT($C$71,"00"),TEXT($C74,"00"),TEXT(H$1,"00")),table1[],14,FALSE),"")</f>
        <v>11</v>
      </c>
      <c r="R74" s="90" t="str">
        <f ca="1">IFERROR(VLOOKUP(CONCATENATE(TEXT($C$71,"00"),TEXT($C74,"00"),TEXT(I$1,"00")),table1[],14,FALSE),"")</f>
        <v>11</v>
      </c>
      <c r="S74" s="90" t="str">
        <f ca="1">IFERROR(VLOOKUP(CONCATENATE(TEXT($C$71,"00"),TEXT($C74,"00"),TEXT(J$1,"00")),table1[],14,FALSE),"")</f>
        <v>11</v>
      </c>
    </row>
    <row r="75" spans="1:20" ht="4.5" customHeight="1" x14ac:dyDescent="0.35">
      <c r="A75" s="25">
        <v>12</v>
      </c>
      <c r="B75" s="25" t="s">
        <v>19</v>
      </c>
      <c r="C75" s="52">
        <f ca="1">INDIRECT($D$71) INDIRECT(B75)</f>
        <v>14</v>
      </c>
      <c r="D75" s="35" t="str">
        <f ca="1">IFERROR(VLOOKUP(CONCATENATE(TEXT($C$71,"00"),TEXT($C75,"00"),TEXT(D$1,"00")),table1[],$A75,FALSE),"")</f>
        <v/>
      </c>
      <c r="E75" s="29" t="str">
        <f ca="1">IFERROR(VLOOKUP(CONCATENATE(TEXT($C$71,"00"),TEXT($C75,"00"),TEXT(E$1,"00")),table1[],$A75,FALSE),"")</f>
        <v/>
      </c>
      <c r="F75" s="29" t="str">
        <f ca="1">IFERROR(VLOOKUP(CONCATENATE(TEXT($C$71,"00"),TEXT($C75,"00"),TEXT(F$1,"00")),table1[],$A75,FALSE),"")</f>
        <v/>
      </c>
      <c r="G75" s="29" t="str">
        <f ca="1">IFERROR(VLOOKUP(CONCATENATE(TEXT($C$71,"00"),TEXT($C75,"00"),TEXT(G$1,"00")),table1[],$A75,FALSE),"")</f>
        <v/>
      </c>
      <c r="H75" s="29">
        <f ca="1">IFERROR(VLOOKUP(CONCATENATE(TEXT($C$71,"00"),TEXT($C75,"00"),TEXT(H$1,"00")),table1[],$A75,FALSE),"")</f>
        <v>4</v>
      </c>
      <c r="I75" s="29">
        <f ca="1">IFERROR(VLOOKUP(CONCATENATE(TEXT($C$71,"00"),TEXT($C75,"00"),TEXT(I$1,"00")),table1[],$A75,FALSE),"")</f>
        <v>4</v>
      </c>
      <c r="J75" s="32">
        <f ca="1">IFERROR(VLOOKUP(CONCATENATE(TEXT($C$71,"00"),TEXT($C75,"00"),TEXT(J$1,"00")),table1[],$A75,FALSE),"")</f>
        <v>4</v>
      </c>
      <c r="L75" s="88"/>
      <c r="M75" s="107" t="str">
        <f ca="1">IFERROR(VLOOKUP(CONCATENATE(TEXT($C$71,"00"),TEXT($C74,"00"),TEXT(D$1,"00")),table1[],15,FALSE),"")</f>
        <v/>
      </c>
      <c r="N75" s="107" t="str">
        <f ca="1">IFERROR(VLOOKUP(CONCATENATE(TEXT($C$71,"00"),TEXT($C74,"00"),TEXT(E$1,"00")),table1[],15,FALSE),"")</f>
        <v/>
      </c>
      <c r="O75" s="107" t="str">
        <f ca="1">IFERROR(VLOOKUP(CONCATENATE(TEXT($C$71,"00"),TEXT($C74,"00"),TEXT(F$1,"00")),table1[],15,FALSE),"")</f>
        <v/>
      </c>
      <c r="P75" s="107" t="str">
        <f ca="1">IFERROR(VLOOKUP(CONCATENATE(TEXT($C$71,"00"),TEXT($C74,"00"),TEXT(G$1,"00")),table1[],15,FALSE),"")</f>
        <v/>
      </c>
      <c r="Q75" s="107">
        <f ca="1">IFERROR(VLOOKUP(CONCATENATE(TEXT($C$71,"00"),TEXT($C74,"00"),TEXT(H$1,"00")),table1[],15,FALSE),"")</f>
        <v>0</v>
      </c>
      <c r="R75" s="107">
        <f ca="1">IFERROR(VLOOKUP(CONCATENATE(TEXT($C$71,"00"),TEXT($C74,"00"),TEXT(I$1,"00")),table1[],15,FALSE),"")</f>
        <v>0</v>
      </c>
      <c r="S75" s="107">
        <f ca="1">IFERROR(VLOOKUP(CONCATENATE(TEXT($C$71,"00"),TEXT($C74,"00"),TEXT(J$1,"00")),table1[],15,FALSE),"")</f>
        <v>0</v>
      </c>
    </row>
    <row r="76" spans="1:20" ht="15.5" x14ac:dyDescent="0.35">
      <c r="A76" s="25">
        <v>2</v>
      </c>
      <c r="B76" s="25" t="s">
        <v>20</v>
      </c>
      <c r="C76" s="52">
        <f ca="1">INDIRECT($D$71) INDIRECT(B76)</f>
        <v>15</v>
      </c>
      <c r="D76" s="33">
        <f ca="1">IFERROR(VLOOKUP(CONCATENATE(TEXT($C$71,"00"),TEXT($C76,"00"),TEXT(D$1,"00")),table1[],$A76,FALSE),"")</f>
        <v>4</v>
      </c>
      <c r="E76" s="27">
        <f ca="1">IFERROR(VLOOKUP(CONCATENATE(TEXT($C$71,"00"),TEXT($C76,"00"),TEXT(E$1,"00")),table1[],$A76,FALSE),"")</f>
        <v>5</v>
      </c>
      <c r="F76" s="27">
        <f ca="1">IFERROR(VLOOKUP(CONCATENATE(TEXT($C$71,"00"),TEXT($C76,"00"),TEXT(F$1,"00")),table1[],$A76,FALSE),"")</f>
        <v>6</v>
      </c>
      <c r="G76" s="27">
        <f ca="1">IFERROR(VLOOKUP(CONCATENATE(TEXT($C$71,"00"),TEXT($C76,"00"),TEXT(G$1,"00")),table1[],$A76,FALSE),"")</f>
        <v>7</v>
      </c>
      <c r="H76" s="27">
        <f ca="1">IFERROR(VLOOKUP(CONCATENATE(TEXT($C$71,"00"),TEXT($C76,"00"),TEXT(H$1,"00")),table1[],$A76,FALSE),"")</f>
        <v>8</v>
      </c>
      <c r="I76" s="27">
        <f ca="1">IFERROR(VLOOKUP(CONCATENATE(TEXT($C$71,"00"),TEXT($C76,"00"),TEXT(I$1,"00")),table1[],$A76,FALSE),"")</f>
        <v>9</v>
      </c>
      <c r="J76" s="30">
        <f ca="1">IFERROR(VLOOKUP(CONCATENATE(TEXT($C$71,"00"),TEXT($C76,"00"),TEXT(J$1,"00")),table1[],$A76,FALSE),"")</f>
        <v>10</v>
      </c>
      <c r="L76" s="88"/>
      <c r="M76" s="89">
        <f ca="1" unprintable=""><![CDATA[IFERROR(
MATCH(
VLOOKUP(CONCATENATE(TEXT($C$71,"00"),TEXT($C77,"00"),TEXT(D$1,"00")),table1[],4,FALSE)
&
0,
INDEX(الجدول3[DateM]
&
الجدول3[halh],,),0),0)]]></f>
        <v>0</v>
      </c>
      <c r="N76" s="89">
        <f ca="1" unprintable=""><![CDATA[IFERROR(
MATCH(
VLOOKUP(CONCATENATE(TEXT($C$71,"00"),TEXT($C77,"00"),TEXT(E$1,"00")),table1[],4,FALSE)
&
0,
INDEX(الجدول3[DateM]
&
الجدول3[halh],,),0),0)]]></f>
        <v>0</v>
      </c>
      <c r="O76" s="89">
        <f ca="1" unprintable=""><![CDATA[IFERROR(
MATCH(
VLOOKUP(CONCATENATE(TEXT($C$71,"00"),TEXT($C77,"00"),TEXT(F$1,"00")),table1[],4,FALSE)
&
0,
INDEX(الجدول3[DateM]
&
الجدول3[halh],,),0),0)]]></f>
        <v>0</v>
      </c>
      <c r="P76" s="89">
        <f ca="1" unprintable=""><![CDATA[IFERROR(
MATCH(
VLOOKUP(CONCATENATE(TEXT($C$71,"00"),TEXT($C77,"00"),TEXT(G$1,"00")),table1[],4,FALSE)
&
0,
INDEX(الجدول3[DateM]
&
الجدول3[halh],,),0),0)]]></f>
        <v>0</v>
      </c>
      <c r="Q76" s="89">
        <f ca="1" unprintable=""><![CDATA[IFERROR(
MATCH(
VLOOKUP(CONCATENATE(TEXT($C$71,"00"),TEXT($C77,"00"),TEXT(H$1,"00")),table1[],4,FALSE)
&
0,
INDEX(الجدول3[DateM]
&
الجدول3[halh],,),0),0)]]></f>
        <v>0</v>
      </c>
      <c r="R76" s="89">
        <f ca="1" unprintable=""><![CDATA[IFERROR(
MATCH(
VLOOKUP(CONCATENATE(TEXT($C$71,"00"),TEXT($C77,"00"),TEXT(I$1,"00")),table1[],4,FALSE)
&
0,
INDEX(الجدول3[DateM]
&
الجدول3[halh],,),0),0)]]></f>
        <v>0</v>
      </c>
      <c r="S76" s="89">
        <f ca="1" unprintable=""><![CDATA[IFERROR(
MATCH(
VLOOKUP(CONCATENATE(TEXT($C$71,"00"),TEXT($C77,"00"),TEXT(J$1,"00")),table1[],4,FALSE)
&
0,
INDEX(الجدول3[DateM]
&
الجدول3[halh],,),0),0)]]></f>
        <v>0</v>
      </c>
    </row>
    <row r="77" spans="1:20" x14ac:dyDescent="0.3">
      <c r="A77" s="25">
        <v>6</v>
      </c>
      <c r="B77" s="25" t="s">
        <v>20</v>
      </c>
      <c r="C77" s="52">
        <f ca="1">INDIRECT($D$71) INDIRECT(B77)</f>
        <v>15</v>
      </c>
      <c r="D77" s="42" t="str">
        <f ca="1">IFERROR(VLOOKUP(CONCATENATE(TEXT($C$71,"00"),TEXT($C77,"00"),TEXT(D$1,"00")),table1[],$A77,FALSE),"")</f>
        <v><![CDATA[1 -ديسمبر]]></v>
      </c>
      <c r="E77" s="43" t="str">
        <f ca="1">IFERROR(VLOOKUP(CONCATENATE(TEXT($C$71,"00"),TEXT($C77,"00"),TEXT(E$1,"00")),table1[],$A77,FALSE),"")</f>
        <v>2</v>
      </c>
      <c r="F77" s="43" t="str">
        <f ca="1">IFERROR(VLOOKUP(CONCATENATE(TEXT($C$71,"00"),TEXT($C77,"00"),TEXT(F$1,"00")),table1[],$A77,FALSE),"")</f>
        <v>3</v>
      </c>
      <c r="G77" s="43" t="str">
        <f ca="1">IFERROR(VLOOKUP(CONCATENATE(TEXT($C$71,"00"),TEXT($C77,"00"),TEXT(G$1,"00")),table1[],$A77,FALSE),"")</f>
        <v>4</v>
      </c>
      <c r="H77" s="43" t="str">
        <f ca="1">IFERROR(VLOOKUP(CONCATENATE(TEXT($C$71,"00"),TEXT($C77,"00"),TEXT(H$1,"00")),table1[],$A77,FALSE),"")</f>
        <v>5</v>
      </c>
      <c r="I77" s="43" t="str">
        <f ca="1">IFERROR(VLOOKUP(CONCATENATE(TEXT($C$71,"00"),TEXT($C77,"00"),TEXT(I$1,"00")),table1[],$A77,FALSE),"")</f>
        <v>6</v>
      </c>
      <c r="J77" s="44" t="str">
        <f ca="1">IFERROR(VLOOKUP(CONCATENATE(TEXT($C$71,"00"),TEXT($C77,"00"),TEXT(J$1,"00")),table1[],$A77,FALSE),"")</f>
        <v>7</v>
      </c>
      <c r="L77" s="87"/>
      <c r="M77" s="90" t="str">
        <f ca="1">IFERROR(VLOOKUP(CONCATENATE(TEXT($C$71,"00"),TEXT($C77,"00"),TEXT(D$1,"00")),table1[],14,FALSE),"")</f>
        <v>12</v>
      </c>
      <c r="N77" s="90" t="str">
        <f ca="1">IFERROR(VLOOKUP(CONCATENATE(TEXT($C$71,"00"),TEXT($C77,"00"),TEXT(E$1,"00")),table1[],14,FALSE),"")</f>
        <v>12</v>
      </c>
      <c r="O77" s="90" t="str">
        <f ca="1">IFERROR(VLOOKUP(CONCATENATE(TEXT($C$71,"00"),TEXT($C77,"00"),TEXT(F$1,"00")),table1[],14,FALSE),"")</f>
        <v>12</v>
      </c>
      <c r="P77" s="90" t="str">
        <f ca="1">IFERROR(VLOOKUP(CONCATENATE(TEXT($C$71,"00"),TEXT($C77,"00"),TEXT(G$1,"00")),table1[],14,FALSE),"")</f>
        <v>12</v>
      </c>
      <c r="Q77" s="90" t="str">
        <f ca="1">IFERROR(VLOOKUP(CONCATENATE(TEXT($C$71,"00"),TEXT($C77,"00"),TEXT(H$1,"00")),table1[],14,FALSE),"")</f>
        <v>12</v>
      </c>
      <c r="R77" s="90" t="str">
        <f ca="1">IFERROR(VLOOKUP(CONCATENATE(TEXT($C$71,"00"),TEXT($C77,"00"),TEXT(I$1,"00")),table1[],14,FALSE),"")</f>
        <v>12</v>
      </c>
      <c r="S77" s="90" t="str">
        <f ca="1">IFERROR(VLOOKUP(CONCATENATE(TEXT($C$71,"00"),TEXT($C77,"00"),TEXT(J$1,"00")),table1[],14,FALSE),"")</f>
        <v>12</v>
      </c>
    </row>
    <row r="78" spans="1:20" ht="4.5" customHeight="1" x14ac:dyDescent="0.35">
      <c r="A78" s="25">
        <v>12</v>
      </c>
      <c r="B78" s="25" t="s">
        <v>20</v>
      </c>
      <c r="C78" s="52">
        <f ca="1">INDIRECT($D$71) INDIRECT(B78)</f>
        <v>15</v>
      </c>
      <c r="D78" s="39">
        <f ca="1">IFERROR(VLOOKUP(CONCATENATE(TEXT($C$71,"00"),TEXT($C78,"00"),TEXT(D$1,"00")),table1[],$A78,FALSE),"")</f>
        <v>4</v>
      </c>
      <c r="E78" s="40">
        <f ca="1">IFERROR(VLOOKUP(CONCATENATE(TEXT($C$71,"00"),TEXT($C78,"00"),TEXT(E$1,"00")),table1[],$A78,FALSE),"")</f>
        <v>4</v>
      </c>
      <c r="F78" s="40">
        <f ca="1">IFERROR(VLOOKUP(CONCATENATE(TEXT($C$71,"00"),TEXT($C78,"00"),TEXT(F$1,"00")),table1[],$A78,FALSE),"")</f>
        <v>4</v>
      </c>
      <c r="G78" s="40">
        <f ca="1">IFERROR(VLOOKUP(CONCATENATE(TEXT($C$71,"00"),TEXT($C78,"00"),TEXT(G$1,"00")),table1[],$A78,FALSE),"")</f>
        <v>4</v>
      </c>
      <c r="H78" s="40">
        <f ca="1">IFERROR(VLOOKUP(CONCATENATE(TEXT($C$71,"00"),TEXT($C78,"00"),TEXT(H$1,"00")),table1[],$A78,FALSE),"")</f>
        <v>4</v>
      </c>
      <c r="I78" s="40">
        <f ca="1">IFERROR(VLOOKUP(CONCATENATE(TEXT($C$71,"00"),TEXT($C78,"00"),TEXT(I$1,"00")),table1[],$A78,FALSE),"")</f>
        <v>4</v>
      </c>
      <c r="J78" s="41">
        <f ca="1">IFERROR(VLOOKUP(CONCATENATE(TEXT($C$71,"00"),TEXT($C78,"00"),TEXT(J$1,"00")),table1[],$A78,FALSE),"")</f>
        <v>1</v>
      </c>
      <c r="L78" s="87"/>
      <c r="M78" s="107">
        <f ca="1">IFERROR(VLOOKUP(CONCATENATE(TEXT($C$71,"00"),TEXT($C77,"00"),TEXT(D$1,"00")),table1[],15,FALSE),"")</f>
        <v>0</v>
      </c>
      <c r="N78" s="107">
        <f ca="1">IFERROR(VLOOKUP(CONCATENATE(TEXT($C$71,"00"),TEXT($C77,"00"),TEXT(E$1,"00")),table1[],15,FALSE),"")</f>
        <v>0</v>
      </c>
      <c r="O78" s="107">
        <f ca="1">IFERROR(VLOOKUP(CONCATENATE(TEXT($C$71,"00"),TEXT($C77,"00"),TEXT(F$1,"00")),table1[],15,FALSE),"")</f>
        <v>0</v>
      </c>
      <c r="P78" s="107">
        <f ca="1">IFERROR(VLOOKUP(CONCATENATE(TEXT($C$71,"00"),TEXT($C77,"00"),TEXT(G$1,"00")),table1[],15,FALSE),"")</f>
        <v>0</v>
      </c>
      <c r="Q78" s="107">
        <f ca="1">IFERROR(VLOOKUP(CONCATENATE(TEXT($C$71,"00"),TEXT($C77,"00"),TEXT(H$1,"00")),table1[],15,FALSE),"")</f>
        <v>0</v>
      </c>
      <c r="R78" s="107">
        <f ca="1">IFERROR(VLOOKUP(CONCATENATE(TEXT($C$71,"00"),TEXT($C77,"00"),TEXT(I$1,"00")),table1[],15,FALSE),"")</f>
        <v>0</v>
      </c>
      <c r="S78" s="107">
        <f ca="1">IFERROR(VLOOKUP(CONCATENATE(TEXT($C$71,"00"),TEXT($C77,"00"),TEXT(J$1,"00")),table1[],15,FALSE),"")</f>
        <v>0</v>
      </c>
    </row>
    <row r="79" spans="1:20" ht="15.5" x14ac:dyDescent="0.35">
      <c r="A79" s="25">
        <v>2</v>
      </c>
      <c r="B79" s="25" t="s">
        <v>42</v>
      </c>
      <c r="C79" s="52">
        <f ca="1">INDIRECT($D$71) INDIRECT(B79)</f>
        <v>16</v>
      </c>
      <c r="D79" s="33">
        <f ca="1">IFERROR(VLOOKUP(CONCATENATE(TEXT($C$71,"00"),TEXT($C79,"00"),TEXT(D$1,"00")),table1[],$A79,FALSE),"")</f>
        <v>11</v>
      </c>
      <c r="E79" s="27">
        <f ca="1">IFERROR(VLOOKUP(CONCATENATE(TEXT($C$71,"00"),TEXT($C79,"00"),TEXT(E$1,"00")),table1[],$A79,FALSE),"")</f>
        <v>12</v>
      </c>
      <c r="F79" s="27">
        <f ca="1">IFERROR(VLOOKUP(CONCATENATE(TEXT($C$71,"00"),TEXT($C79,"00"),TEXT(F$1,"00")),table1[],$A79,FALSE),"")</f>
        <v>13</v>
      </c>
      <c r="G79" s="27">
        <f ca="1">IFERROR(VLOOKUP(CONCATENATE(TEXT($C$71,"00"),TEXT($C79,"00"),TEXT(G$1,"00")),table1[],$A79,FALSE),"")</f>
        <v>14</v>
      </c>
      <c r="H79" s="27">
        <f ca="1">IFERROR(VLOOKUP(CONCATENATE(TEXT($C$71,"00"),TEXT($C79,"00"),TEXT(H$1,"00")),table1[],$A79,FALSE),"")</f>
        <v>15</v>
      </c>
      <c r="I79" s="27">
        <f ca="1">IFERROR(VLOOKUP(CONCATENATE(TEXT($C$71,"00"),TEXT($C79,"00"),TEXT(I$1,"00")),table1[],$A79,FALSE),"")</f>
        <v>16</v>
      </c>
      <c r="J79" s="30">
        <f ca="1">IFERROR(VLOOKUP(CONCATENATE(TEXT($C$71,"00"),TEXT($C79,"00"),TEXT(J$1,"00")),table1[],$A79,FALSE),"")</f>
        <v>17</v>
      </c>
      <c r="L79" s="87"/>
      <c r="M79" s="89">
        <f ca="1" unprintable=""><![CDATA[IFERROR(
MATCH(
VLOOKUP(CONCATENATE(TEXT($C$71,"00"),TEXT($C80,"00"),TEXT(D$1,"00")),table1[],4,FALSE)
&
0,
INDEX(الجدول3[DateM]
&
الجدول3[halh],,),0),0)]]></f>
        <v>0</v>
      </c>
      <c r="N79" s="89">
        <f ca="1" unprintable=""><![CDATA[IFERROR(
MATCH(
VLOOKUP(CONCATENATE(TEXT($C$71,"00"),TEXT($C80,"00"),TEXT(E$1,"00")),table1[],4,FALSE)
&
0,
INDEX(الجدول3[DateM]
&
الجدول3[halh],,),0),0)]]></f>
        <v>0</v>
      </c>
      <c r="O79" s="89">
        <f ca="1" unprintable=""><![CDATA[IFERROR(
MATCH(
VLOOKUP(CONCATENATE(TEXT($C$71,"00"),TEXT($C80,"00"),TEXT(F$1,"00")),table1[],4,FALSE)
&
0,
INDEX(الجدول3[DateM]
&
الجدول3[halh],,),0),0)]]></f>
        <v>0</v>
      </c>
      <c r="P79" s="89">
        <f ca="1" unprintable=""><![CDATA[IFERROR(
MATCH(
VLOOKUP(CONCATENATE(TEXT($C$71,"00"),TEXT($C80,"00"),TEXT(G$1,"00")),table1[],4,FALSE)
&
0,
INDEX(الجدول3[DateM]
&
الجدول3[halh],,),0),0)]]></f>
        <v>0</v>
      </c>
      <c r="Q79" s="89">
        <f ca="1" unprintable=""><![CDATA[IFERROR(
MATCH(
VLOOKUP(CONCATENATE(TEXT($C$71,"00"),TEXT($C80,"00"),TEXT(H$1,"00")),table1[],4,FALSE)
&
0,
INDEX(الجدول3[DateM]
&
الجدول3[halh],,),0),0)]]></f>
        <v>0</v>
      </c>
      <c r="R79" s="89">
        <f ca="1" unprintable=""><![CDATA[IFERROR(
MATCH(
VLOOKUP(CONCATENATE(TEXT($C$71,"00"),TEXT($C80,"00"),TEXT(I$1,"00")),table1[],4,FALSE)
&
0,
INDEX(الجدول3[DateM]
&
الجدول3[halh],,),0),0)]]></f>
        <v>0</v>
      </c>
      <c r="S79" s="89">
        <f ca="1" unprintable=""><![CDATA[IFERROR(
MATCH(
VLOOKUP(CONCATENATE(TEXT($C$71,"00"),TEXT($C80,"00"),TEXT(J$1,"00")),table1[],4,FALSE)
&
0,
INDEX(الجدول3[DateM]
&
الجدول3[halh],,),0),0)]]></f>
        <v>0</v>
      </c>
    </row>
    <row r="80" spans="1:20" x14ac:dyDescent="0.3">
      <c r="A80" s="25">
        <v>6</v>
      </c>
      <c r="B80" s="25" t="s">
        <v>42</v>
      </c>
      <c r="C80" s="52">
        <f ca="1">INDIRECT($D$71) INDIRECT(B80)</f>
        <v>16</v>
      </c>
      <c r="D80" s="34" t="str">
        <f ca="1">IFERROR(VLOOKUP(CONCATENATE(TEXT($C$71,"00"),TEXT($C80,"00"),TEXT(D$1,"00")),table1[],$A80,FALSE),"")</f>
        <v>8</v>
      </c>
      <c r="E80" s="28" t="str">
        <f ca="1">IFERROR(VLOOKUP(CONCATENATE(TEXT($C$71,"00"),TEXT($C80,"00"),TEXT(E$1,"00")),table1[],$A80,FALSE),"")</f>
        <v>9</v>
      </c>
      <c r="F80" s="28" t="str">
        <f ca="1">IFERROR(VLOOKUP(CONCATENATE(TEXT($C$71,"00"),TEXT($C80,"00"),TEXT(F$1,"00")),table1[],$A80,FALSE),"")</f>
        <v>10</v>
      </c>
      <c r="G80" s="28" t="str">
        <f ca="1">IFERROR(VLOOKUP(CONCATENATE(TEXT($C$71,"00"),TEXT($C80,"00"),TEXT(G$1,"00")),table1[],$A80,FALSE),"")</f>
        <v>11</v>
      </c>
      <c r="H80" s="28" t="str">
        <f ca="1">IFERROR(VLOOKUP(CONCATENATE(TEXT($C$71,"00"),TEXT($C80,"00"),TEXT(H$1,"00")),table1[],$A80,FALSE),"")</f>
        <v>12</v>
      </c>
      <c r="I80" s="28" t="str">
        <f ca="1">IFERROR(VLOOKUP(CONCATENATE(TEXT($C$71,"00"),TEXT($C80,"00"),TEXT(I$1,"00")),table1[],$A80,FALSE),"")</f>
        <v>13</v>
      </c>
      <c r="J80" s="31" t="str">
        <f ca="1">IFERROR(VLOOKUP(CONCATENATE(TEXT($C$71,"00"),TEXT($C80,"00"),TEXT(J$1,"00")),table1[],$A80,FALSE),"")</f>
        <v>14</v>
      </c>
      <c r="L80" s="87"/>
      <c r="M80" s="90" t="str">
        <f ca="1">IFERROR(VLOOKUP(CONCATENATE(TEXT($C$71,"00"),TEXT($C80,"00"),TEXT(D$1,"00")),table1[],14,FALSE),"")</f>
        <v>12</v>
      </c>
      <c r="N80" s="90" t="str">
        <f ca="1">IFERROR(VLOOKUP(CONCATENATE(TEXT($C$71,"00"),TEXT($C80,"00"),TEXT(E$1,"00")),table1[],14,FALSE),"")</f>
        <v>12</v>
      </c>
      <c r="O80" s="90" t="str">
        <f ca="1">IFERROR(VLOOKUP(CONCATENATE(TEXT($C$71,"00"),TEXT($C80,"00"),TEXT(F$1,"00")),table1[],14,FALSE),"")</f>
        <v>12</v>
      </c>
      <c r="P80" s="90" t="str">
        <f ca="1">IFERROR(VLOOKUP(CONCATENATE(TEXT($C$71,"00"),TEXT($C80,"00"),TEXT(G$1,"00")),table1[],14,FALSE),"")</f>
        <v>12</v>
      </c>
      <c r="Q80" s="90" t="str">
        <f ca="1">IFERROR(VLOOKUP(CONCATENATE(TEXT($C$71,"00"),TEXT($C80,"00"),TEXT(H$1,"00")),table1[],14,FALSE),"")</f>
        <v>12</v>
      </c>
      <c r="R80" s="90" t="str">
        <f ca="1">IFERROR(VLOOKUP(CONCATENATE(TEXT($C$71,"00"),TEXT($C80,"00"),TEXT(I$1,"00")),table1[],14,FALSE),"")</f>
        <v>12</v>
      </c>
      <c r="S80" s="90" t="str">
        <f ca="1">IFERROR(VLOOKUP(CONCATENATE(TEXT($C$71,"00"),TEXT($C80,"00"),TEXT(J$1,"00")),table1[],14,FALSE),"")</f>
        <v>12</v>
      </c>
    </row>
    <row r="81" spans="1:20" ht="4.5" customHeight="1" x14ac:dyDescent="0.35">
      <c r="A81" s="25">
        <v>12</v>
      </c>
      <c r="B81" s="25" t="s">
        <v>42</v>
      </c>
      <c r="C81" s="52">
        <f ca="1">INDIRECT($D$71) INDIRECT(B81)</f>
        <v>16</v>
      </c>
      <c r="D81" s="35">
        <f ca="1">IFERROR(VLOOKUP(CONCATENATE(TEXT($C$71,"00"),TEXT($C81,"00"),TEXT(D$1,"00")),table1[],$A81,FALSE),"")</f>
        <v>1</v>
      </c>
      <c r="E81" s="29">
        <f ca="1">IFERROR(VLOOKUP(CONCATENATE(TEXT($C$71,"00"),TEXT($C81,"00"),TEXT(E$1,"00")),table1[],$A81,FALSE),"")</f>
        <v>1</v>
      </c>
      <c r="F81" s="29">
        <f ca="1">IFERROR(VLOOKUP(CONCATENATE(TEXT($C$71,"00"),TEXT($C81,"00"),TEXT(F$1,"00")),table1[],$A81,FALSE),"")</f>
        <v>1</v>
      </c>
      <c r="G81" s="29">
        <f ca="1">IFERROR(VLOOKUP(CONCATENATE(TEXT($C$71,"00"),TEXT($C81,"00"),TEXT(G$1,"00")),table1[],$A81,FALSE),"")</f>
        <v>1</v>
      </c>
      <c r="H81" s="29">
        <f ca="1">IFERROR(VLOOKUP(CONCATENATE(TEXT($C$71,"00"),TEXT($C81,"00"),TEXT(H$1,"00")),table1[],$A81,FALSE),"")</f>
        <v>1</v>
      </c>
      <c r="I81" s="29">
        <f ca="1">IFERROR(VLOOKUP(CONCATENATE(TEXT($C$71,"00"),TEXT($C81,"00"),TEXT(I$1,"00")),table1[],$A81,FALSE),"")</f>
        <v>1</v>
      </c>
      <c r="J81" s="32">
        <f ca="1">IFERROR(VLOOKUP(CONCATENATE(TEXT($C$71,"00"),TEXT($C81,"00"),TEXT(J$1,"00")),table1[],$A81,FALSE),"")</f>
        <v>1</v>
      </c>
      <c r="L81" s="87"/>
      <c r="M81" s="107">
        <f ca="1">IFERROR(VLOOKUP(CONCATENATE(TEXT($C$71,"00"),TEXT($C80,"00"),TEXT(D$1,"00")),table1[],15,FALSE),"")</f>
        <v>0</v>
      </c>
      <c r="N81" s="107">
        <f ca="1">IFERROR(VLOOKUP(CONCATENATE(TEXT($C$71,"00"),TEXT($C80,"00"),TEXT(E$1,"00")),table1[],15,FALSE),"")</f>
        <v>0</v>
      </c>
      <c r="O81" s="107">
        <f ca="1">IFERROR(VLOOKUP(CONCATENATE(TEXT($C$71,"00"),TEXT($C80,"00"),TEXT(F$1,"00")),table1[],15,FALSE),"")</f>
        <v>0</v>
      </c>
      <c r="P81" s="107">
        <f ca="1">IFERROR(VLOOKUP(CONCATENATE(TEXT($C$71,"00"),TEXT($C80,"00"),TEXT(G$1,"00")),table1[],15,FALSE),"")</f>
        <v>0</v>
      </c>
      <c r="Q81" s="107">
        <f ca="1">IFERROR(VLOOKUP(CONCATENATE(TEXT($C$71,"00"),TEXT($C80,"00"),TEXT(H$1,"00")),table1[],15,FALSE),"")</f>
        <v>0</v>
      </c>
      <c r="R81" s="107">
        <f ca="1">IFERROR(VLOOKUP(CONCATENATE(TEXT($C$71,"00"),TEXT($C80,"00"),TEXT(I$1,"00")),table1[],15,FALSE),"")</f>
        <v>0</v>
      </c>
      <c r="S81" s="107">
        <f ca="1">IFERROR(VLOOKUP(CONCATENATE(TEXT($C$71,"00"),TEXT($C80,"00"),TEXT(J$1,"00")),table1[],15,FALSE),"")</f>
        <v>0</v>
      </c>
    </row>
    <row r="82" spans="1:20" ht="15.5" x14ac:dyDescent="0.35">
      <c r="A82" s="25">
        <v>2</v>
      </c>
      <c r="B82" s="25" t="s">
        <v>22</v>
      </c>
      <c r="C82" s="52">
        <f ca="1">INDIRECT($D$71) INDIRECT(B82)</f>
        <v>17</v>
      </c>
      <c r="D82" s="33">
        <f ca="1">IFERROR(VLOOKUP(CONCATENATE(TEXT($C$71,"00"),TEXT($C82,"00"),TEXT(D$1,"00")),table1[],$A82,FALSE),"")</f>
        <v>18</v>
      </c>
      <c r="E82" s="27">
        <f ca="1">IFERROR(VLOOKUP(CONCATENATE(TEXT($C$71,"00"),TEXT($C82,"00"),TEXT(E$1,"00")),table1[],$A82,FALSE),"")</f>
        <v>19</v>
      </c>
      <c r="F82" s="27">
        <f ca="1">IFERROR(VLOOKUP(CONCATENATE(TEXT($C$71,"00"),TEXT($C82,"00"),TEXT(F$1,"00")),table1[],$A82,FALSE),"")</f>
        <v>20</v>
      </c>
      <c r="G82" s="27">
        <f ca="1">IFERROR(VLOOKUP(CONCATENATE(TEXT($C$71,"00"),TEXT($C82,"00"),TEXT(G$1,"00")),table1[],$A82,FALSE),"")</f>
        <v>21</v>
      </c>
      <c r="H82" s="27">
        <f ca="1">IFERROR(VLOOKUP(CONCATENATE(TEXT($C$71,"00"),TEXT($C82,"00"),TEXT(H$1,"00")),table1[],$A82,FALSE),"")</f>
        <v>22</v>
      </c>
      <c r="I82" s="27">
        <f ca="1">IFERROR(VLOOKUP(CONCATENATE(TEXT($C$71,"00"),TEXT($C82,"00"),TEXT(I$1,"00")),table1[],$A82,FALSE),"")</f>
        <v>23</v>
      </c>
      <c r="J82" s="30">
        <f ca="1">IFERROR(VLOOKUP(CONCATENATE(TEXT($C$71,"00"),TEXT($C82,"00"),TEXT(J$1,"00")),table1[],$A82,FALSE),"")</f>
        <v>24</v>
      </c>
      <c r="L82" s="87"/>
      <c r="M82" s="89">
        <f ca="1" unprintable=""><![CDATA[IFERROR(
MATCH(
VLOOKUP(CONCATENATE(TEXT($C$71,"00"),TEXT($C83,"00"),TEXT(D$1,"00")),table1[],4,FALSE)
&
0,
INDEX(الجدول3[DateM]
&
الجدول3[halh],,),0),0)]]></f>
        <v>0</v>
      </c>
      <c r="N82" s="89">
        <f ca="1" unprintable=""><![CDATA[IFERROR(
MATCH(
VLOOKUP(CONCATENATE(TEXT($C$71,"00"),TEXT($C83,"00"),TEXT(E$1,"00")),table1[],4,FALSE)
&
0,
INDEX(الجدول3[DateM]
&
الجدول3[halh],,),0),0)]]></f>
        <v>0</v>
      </c>
      <c r="O82" s="89">
        <f ca="1" unprintable=""><![CDATA[IFERROR(
MATCH(
VLOOKUP(CONCATENATE(TEXT($C$71,"00"),TEXT($C83,"00"),TEXT(F$1,"00")),table1[],4,FALSE)
&
0,
INDEX(الجدول3[DateM]
&
الجدول3[halh],,),0),0)]]></f>
        <v>0</v>
      </c>
      <c r="P82" s="89">
        <f ca="1" unprintable=""><![CDATA[IFERROR(
MATCH(
VLOOKUP(CONCATENATE(TEXT($C$71,"00"),TEXT($C83,"00"),TEXT(G$1,"00")),table1[],4,FALSE)
&
0,
INDEX(الجدول3[DateM]
&
الجدول3[halh],,),0),0)]]></f>
        <v>0</v>
      </c>
      <c r="Q82" s="89">
        <f ca="1" unprintable=""><![CDATA[IFERROR(
MATCH(
VLOOKUP(CONCATENATE(TEXT($C$71,"00"),TEXT($C83,"00"),TEXT(H$1,"00")),table1[],4,FALSE)
&
0,
INDEX(الجدول3[DateM]
&
الجدول3[halh],,),0),0)]]></f>
        <v>0</v>
      </c>
      <c r="R82" s="89">
        <f ca="1" unprintable=""><![CDATA[IFERROR(
MATCH(
VLOOKUP(CONCATENATE(TEXT($C$71,"00"),TEXT($C83,"00"),TEXT(I$1,"00")),table1[],4,FALSE)
&
0,
INDEX(الجدول3[DateM]
&
الجدول3[halh],,),0),0)]]></f>
        <v>0</v>
      </c>
      <c r="S82" s="89">
        <f ca="1" unprintable=""><![CDATA[IFERROR(
MATCH(
VLOOKUP(CONCATENATE(TEXT($C$71,"00"),TEXT($C83,"00"),TEXT(J$1,"00")),table1[],4,FALSE)
&
0,
INDEX(الجدول3[DateM]
&
الجدول3[halh],,),0),0)]]></f>
        <v>0</v>
      </c>
    </row>
    <row r="83" spans="1:20" x14ac:dyDescent="0.3">
      <c r="A83" s="25">
        <v>6</v>
      </c>
      <c r="B83" s="25" t="s">
        <v>22</v>
      </c>
      <c r="C83" s="52">
        <f ca="1">INDIRECT($D$71) INDIRECT(B83)</f>
        <v>17</v>
      </c>
      <c r="D83" s="42" t="str">
        <f ca="1">IFERROR(VLOOKUP(CONCATENATE(TEXT($C$71,"00"),TEXT($C83,"00"),TEXT(D$1,"00")),table1[],$A83,FALSE),"")</f>
        <v>15</v>
      </c>
      <c r="E83" s="43" t="str">
        <f ca="1">IFERROR(VLOOKUP(CONCATENATE(TEXT($C$71,"00"),TEXT($C83,"00"),TEXT(E$1,"00")),table1[],$A83,FALSE),"")</f>
        <v>16</v>
      </c>
      <c r="F83" s="43" t="str">
        <f ca="1">IFERROR(VLOOKUP(CONCATENATE(TEXT($C$71,"00"),TEXT($C83,"00"),TEXT(F$1,"00")),table1[],$A83,FALSE),"")</f>
        <v>17</v>
      </c>
      <c r="G83" s="43" t="str">
        <f ca="1">IFERROR(VLOOKUP(CONCATENATE(TEXT($C$71,"00"),TEXT($C83,"00"),TEXT(G$1,"00")),table1[],$A83,FALSE),"")</f>
        <v>18</v>
      </c>
      <c r="H83" s="43" t="str">
        <f ca="1">IFERROR(VLOOKUP(CONCATENATE(TEXT($C$71,"00"),TEXT($C83,"00"),TEXT(H$1,"00")),table1[],$A83,FALSE),"")</f>
        <v>19</v>
      </c>
      <c r="I83" s="43" t="str">
        <f ca="1">IFERROR(VLOOKUP(CONCATENATE(TEXT($C$71,"00"),TEXT($C83,"00"),TEXT(I$1,"00")),table1[],$A83,FALSE),"")</f>
        <v>20</v>
      </c>
      <c r="J83" s="44" t="str">
        <f ca="1">IFERROR(VLOOKUP(CONCATENATE(TEXT($C$71,"00"),TEXT($C83,"00"),TEXT(J$1,"00")),table1[],$A83,FALSE),"")</f>
        <v>21</v>
      </c>
      <c r="L83" s="87"/>
      <c r="M83" s="90" t="str">
        <f ca="1">IFERROR(VLOOKUP(CONCATENATE(TEXT($C$71,"00"),TEXT($C83,"00"),TEXT(D$1,"00")),table1[],14,FALSE),"")</f>
        <v>12</v>
      </c>
      <c r="N83" s="90" t="str">
        <f ca="1">IFERROR(VLOOKUP(CONCATENATE(TEXT($C$71,"00"),TEXT($C83,"00"),TEXT(E$1,"00")),table1[],14,FALSE),"")</f>
        <v>12</v>
      </c>
      <c r="O83" s="90" t="str">
        <f ca="1">IFERROR(VLOOKUP(CONCATENATE(TEXT($C$71,"00"),TEXT($C83,"00"),TEXT(F$1,"00")),table1[],14,FALSE),"")</f>
        <v>12</v>
      </c>
      <c r="P83" s="90" t="str">
        <f ca="1">IFERROR(VLOOKUP(CONCATENATE(TEXT($C$71,"00"),TEXT($C83,"00"),TEXT(G$1,"00")),table1[],14,FALSE),"")</f>
        <v>12</v>
      </c>
      <c r="Q83" s="90" t="str">
        <f ca="1">IFERROR(VLOOKUP(CONCATENATE(TEXT($C$71,"00"),TEXT($C83,"00"),TEXT(H$1,"00")),table1[],14,FALSE),"")</f>
        <v>12</v>
      </c>
      <c r="R83" s="90" t="str">
        <f ca="1">IFERROR(VLOOKUP(CONCATENATE(TEXT($C$71,"00"),TEXT($C83,"00"),TEXT(I$1,"00")),table1[],14,FALSE),"")</f>
        <v>12</v>
      </c>
      <c r="S83" s="90" t="str">
        <f ca="1">IFERROR(VLOOKUP(CONCATENATE(TEXT($C$71,"00"),TEXT($C83,"00"),TEXT(J$1,"00")),table1[],14,FALSE),"")</f>
        <v>12</v>
      </c>
    </row>
    <row r="84" spans="1:20" ht="4.5" customHeight="1" x14ac:dyDescent="0.35">
      <c r="A84" s="25">
        <v>12</v>
      </c>
      <c r="B84" s="25" t="s">
        <v>22</v>
      </c>
      <c r="C84" s="52">
        <f ca="1">INDIRECT($D$71) INDIRECT(B84)</f>
        <v>17</v>
      </c>
      <c r="D84" s="39">
        <f ca="1">IFERROR(VLOOKUP(CONCATENATE(TEXT($C$71,"00"),TEXT($C84,"00"),TEXT(D$1,"00")),table1[],$A84,FALSE),"")</f>
        <v>1</v>
      </c>
      <c r="E84" s="40">
        <f ca="1">IFERROR(VLOOKUP(CONCATENATE(TEXT($C$71,"00"),TEXT($C84,"00"),TEXT(E$1,"00")),table1[],$A84,FALSE),"")</f>
        <v>1</v>
      </c>
      <c r="F84" s="40">
        <f ca="1">IFERROR(VLOOKUP(CONCATENATE(TEXT($C$71,"00"),TEXT($C84,"00"),TEXT(F$1,"00")),table1[],$A84,FALSE),"")</f>
        <v>1</v>
      </c>
      <c r="G84" s="40">
        <f ca="1">IFERROR(VLOOKUP(CONCATENATE(TEXT($C$71,"00"),TEXT($C84,"00"),TEXT(G$1,"00")),table1[],$A84,FALSE),"")</f>
        <v>1</v>
      </c>
      <c r="H84" s="40">
        <f ca="1">IFERROR(VLOOKUP(CONCATENATE(TEXT($C$71,"00"),TEXT($C84,"00"),TEXT(H$1,"00")),table1[],$A84,FALSE),"")</f>
        <v>1</v>
      </c>
      <c r="I84" s="40">
        <f ca="1">IFERROR(VLOOKUP(CONCATENATE(TEXT($C$71,"00"),TEXT($C84,"00"),TEXT(I$1,"00")),table1[],$A84,FALSE),"")</f>
        <v>1</v>
      </c>
      <c r="J84" s="41">
        <f ca="1">IFERROR(VLOOKUP(CONCATENATE(TEXT($C$71,"00"),TEXT($C84,"00"),TEXT(J$1,"00")),table1[],$A84,FALSE),"")</f>
        <v>1</v>
      </c>
      <c r="L84" s="87"/>
      <c r="M84" s="107">
        <f ca="1">IFERROR(VLOOKUP(CONCATENATE(TEXT($C$71,"00"),TEXT($C83,"00"),TEXT(D$1,"00")),table1[],15,FALSE),"")</f>
        <v>1</v>
      </c>
      <c r="N84" s="107">
        <f ca="1">IFERROR(VLOOKUP(CONCATENATE(TEXT($C$71,"00"),TEXT($C83,"00"),TEXT(E$1,"00")),table1[],15,FALSE),"")</f>
        <v>0</v>
      </c>
      <c r="O84" s="107">
        <f ca="1">IFERROR(VLOOKUP(CONCATENATE(TEXT($C$71,"00"),TEXT($C83,"00"),TEXT(F$1,"00")),table1[],15,FALSE),"")</f>
        <v>0</v>
      </c>
      <c r="P84" s="107">
        <f ca="1">IFERROR(VLOOKUP(CONCATENATE(TEXT($C$71,"00"),TEXT($C83,"00"),TEXT(G$1,"00")),table1[],15,FALSE),"")</f>
        <v>0</v>
      </c>
      <c r="Q84" s="107">
        <f ca="1">IFERROR(VLOOKUP(CONCATENATE(TEXT($C$71,"00"),TEXT($C83,"00"),TEXT(H$1,"00")),table1[],15,FALSE),"")</f>
        <v>0</v>
      </c>
      <c r="R84" s="107">
        <f ca="1">IFERROR(VLOOKUP(CONCATENATE(TEXT($C$71,"00"),TEXT($C83,"00"),TEXT(I$1,"00")),table1[],15,FALSE),"")</f>
        <v>0</v>
      </c>
      <c r="S84" s="107">
        <f ca="1">IFERROR(VLOOKUP(CONCATENATE(TEXT($C$71,"00"),TEXT($C83,"00"),TEXT(J$1,"00")),table1[],15,FALSE),"")</f>
        <v>0</v>
      </c>
    </row>
    <row r="85" spans="1:20" ht="15.5" x14ac:dyDescent="0.35">
      <c r="A85" s="25">
        <v>2</v>
      </c>
      <c r="B85" s="25" t="s">
        <v>23</v>
      </c>
      <c r="C85" s="52">
        <f ca="1">INDIRECT($D$71) INDIRECT(B85)</f>
        <v>18</v>
      </c>
      <c r="D85" s="33">
        <f ca="1">IFERROR(VLOOKUP(CONCATENATE(TEXT($C$71,"00"),TEXT($C85,"00"),TEXT(D$1,"00")),table1[],$A85,FALSE),"")</f>
        <v>25</v>
      </c>
      <c r="E85" s="27">
        <f ca="1">IFERROR(VLOOKUP(CONCATENATE(TEXT($C$71,"00"),TEXT($C85,"00"),TEXT(E$1,"00")),table1[],$A85,FALSE),"")</f>
        <v>26</v>
      </c>
      <c r="F85" s="27">
        <f ca="1">IFERROR(VLOOKUP(CONCATENATE(TEXT($C$71,"00"),TEXT($C85,"00"),TEXT(F$1,"00")),table1[],$A85,FALSE),"")</f>
        <v>27</v>
      </c>
      <c r="G85" s="27">
        <f ca="1">IFERROR(VLOOKUP(CONCATENATE(TEXT($C$71,"00"),TEXT($C85,"00"),TEXT(G$1,"00")),table1[],$A85,FALSE),"")</f>
        <v>28</v>
      </c>
      <c r="H85" s="27">
        <f ca="1">IFERROR(VLOOKUP(CONCATENATE(TEXT($C$71,"00"),TEXT($C85,"00"),TEXT(H$1,"00")),table1[],$A85,FALSE),"")</f>
        <v>29</v>
      </c>
      <c r="I85" s="27" t="str">
        <f ca="1">IFERROR(VLOOKUP(CONCATENATE(TEXT($C$71,"00"),TEXT($C85,"00"),TEXT(I$1,"00")),table1[],$A85,FALSE),"")</f>
        <v/>
      </c>
      <c r="J85" s="30" t="str">
        <f ca="1">IFERROR(VLOOKUP(CONCATENATE(TEXT($C$71,"00"),TEXT($C85,"00"),TEXT(J$1,"00")),table1[],$A85,FALSE),"")</f>
        <v/>
      </c>
      <c r="L85" s="87"/>
      <c r="M85" s="89">
        <f ca="1" unprintable=""><![CDATA[IFERROR(
MATCH(
VLOOKUP(CONCATENATE(TEXT($C$71,"00"),TEXT($C86,"00"),TEXT(D$1,"00")),table1[],4,FALSE)
&
0,
INDEX(الجدول3[DateM]
&
الجدول3[halh],,),0),0)]]></f>
        <v>0</v>
      </c>
      <c r="N85" s="89">
        <f ca="1" unprintable=""><![CDATA[IFERROR(
MATCH(
VLOOKUP(CONCATENATE(TEXT($C$71,"00"),TEXT($C86,"00"),TEXT(E$1,"00")),table1[],4,FALSE)
&
0,
INDEX(الجدول3[DateM]
&
الجدول3[halh],,),0),0)]]></f>
        <v>0</v>
      </c>
      <c r="O85" s="89">
        <f ca="1" unprintable=""><![CDATA[IFERROR(
MATCH(
VLOOKUP(CONCATENATE(TEXT($C$71,"00"),TEXT($C86,"00"),TEXT(F$1,"00")),table1[],4,FALSE)
&
0,
INDEX(الجدول3[DateM]
&
الجدول3[halh],,),0),0)]]></f>
        <v>0</v>
      </c>
      <c r="P85" s="89">
        <f ca="1" unprintable=""><![CDATA[IFERROR(
MATCH(
VLOOKUP(CONCATENATE(TEXT($C$71,"00"),TEXT($C86,"00"),TEXT(G$1,"00")),table1[],4,FALSE)
&
0,
INDEX(الجدول3[DateM]
&
الجدول3[halh],,),0),0)]]></f>
        <v>0</v>
      </c>
      <c r="Q85" s="89">
        <f ca="1" unprintable=""><![CDATA[IFERROR(
MATCH(
VLOOKUP(CONCATENATE(TEXT($C$71,"00"),TEXT($C86,"00"),TEXT(H$1,"00")),table1[],4,FALSE)
&
0,
INDEX(الجدول3[DateM]
&
الجدول3[halh],,),0),0)]]></f>
        <v>0</v>
      </c>
      <c r="R85" s="89">
        <f ca="1" unprintable=""><![CDATA[IFERROR(
MATCH(
VLOOKUP(CONCATENATE(TEXT($C$71,"00"),TEXT($C86,"00"),TEXT(I$1,"00")),table1[],4,FALSE)
&
0,
INDEX(الجدول3[DateM]
&
الجدول3[halh],,),0),0)]]></f>
        <v>0</v>
      </c>
      <c r="S85" s="89">
        <f ca="1" unprintable=""><![CDATA[IFERROR(
MATCH(
VLOOKUP(CONCATENATE(TEXT($C$71,"00"),TEXT($C86,"00"),TEXT(J$1,"00")),table1[],4,FALSE)
&
0,
INDEX(الجدول3[DateM]
&
الجدول3[halh],,),0),0)]]></f>
        <v>0</v>
      </c>
    </row>
    <row r="86" spans="1:20" x14ac:dyDescent="0.3">
      <c r="A86" s="25">
        <v>6</v>
      </c>
      <c r="B86" s="25" t="s">
        <v>23</v>
      </c>
      <c r="C86" s="52">
        <f ca="1">INDIRECT($D$71) INDIRECT(B86)</f>
        <v>18</v>
      </c>
      <c r="D86" s="34" t="str">
        <f ca="1">IFERROR(VLOOKUP(CONCATENATE(TEXT($C$71,"00"),TEXT($C86,"00"),TEXT(D$1,"00")),table1[],$A86,FALSE),"")</f>
        <v>22</v>
      </c>
      <c r="E86" s="28" t="str">
        <f ca="1">IFERROR(VLOOKUP(CONCATENATE(TEXT($C$71,"00"),TEXT($C86,"00"),TEXT(E$1,"00")),table1[],$A86,FALSE),"")</f>
        <v>23</v>
      </c>
      <c r="F86" s="28" t="str">
        <f ca="1">IFERROR(VLOOKUP(CONCATENATE(TEXT($C$71,"00"),TEXT($C86,"00"),TEXT(F$1,"00")),table1[],$A86,FALSE),"")</f>
        <v>24</v>
      </c>
      <c r="G86" s="28" t="str">
        <f ca="1">IFERROR(VLOOKUP(CONCATENATE(TEXT($C$71,"00"),TEXT($C86,"00"),TEXT(G$1,"00")),table1[],$A86,FALSE),"")</f>
        <v>25</v>
      </c>
      <c r="H86" s="28" t="str">
        <f ca="1">IFERROR(VLOOKUP(CONCATENATE(TEXT($C$71,"00"),TEXT($C86,"00"),TEXT(H$1,"00")),table1[],$A86,FALSE),"")</f>
        <v>26</v>
      </c>
      <c r="I86" s="28" t="str">
        <f ca="1">IFERROR(VLOOKUP(CONCATENATE(TEXT($C$71,"00"),TEXT($C86,"00"),TEXT(I$1,"00")),table1[],$A86,FALSE),"")</f>
        <v/>
      </c>
      <c r="J86" s="31" t="str">
        <f ca="1">IFERROR(VLOOKUP(CONCATENATE(TEXT($C$71,"00"),TEXT($C86,"00"),TEXT(J$1,"00")),table1[],$A86,FALSE),"")</f>
        <v/>
      </c>
      <c r="L86" s="87"/>
      <c r="M86" s="90" t="str">
        <f ca="1">IFERROR(VLOOKUP(CONCATENATE(TEXT($C$71,"00"),TEXT($C86,"00"),TEXT(D$1,"00")),table1[],14,FALSE),"")</f>
        <v>12</v>
      </c>
      <c r="N86" s="90" t="str">
        <f ca="1">IFERROR(VLOOKUP(CONCATENATE(TEXT($C$71,"00"),TEXT($C86,"00"),TEXT(E$1,"00")),table1[],14,FALSE),"")</f>
        <v>12</v>
      </c>
      <c r="O86" s="90" t="str">
        <f ca="1">IFERROR(VLOOKUP(CONCATENATE(TEXT($C$71,"00"),TEXT($C86,"00"),TEXT(F$1,"00")),table1[],14,FALSE),"")</f>
        <v>12</v>
      </c>
      <c r="P86" s="90" t="str">
        <f ca="1">IFERROR(VLOOKUP(CONCATENATE(TEXT($C$71,"00"),TEXT($C86,"00"),TEXT(G$1,"00")),table1[],14,FALSE),"")</f>
        <v>12</v>
      </c>
      <c r="Q86" s="90" t="str">
        <f ca="1">IFERROR(VLOOKUP(CONCATENATE(TEXT($C$71,"00"),TEXT($C86,"00"),TEXT(H$1,"00")),table1[],14,FALSE),"")</f>
        <v>12</v>
      </c>
      <c r="R86" s="90" t="str">
        <f ca="1">IFERROR(VLOOKUP(CONCATENATE(TEXT($C$71,"00"),TEXT($C86,"00"),TEXT(I$1,"00")),table1[],14,FALSE),"")</f>
        <v/>
      </c>
      <c r="S86" s="90" t="str">
        <f ca="1">IFERROR(VLOOKUP(CONCATENATE(TEXT($C$71,"00"),TEXT($C86,"00"),TEXT(J$1,"00")),table1[],14,FALSE),"")</f>
        <v/>
      </c>
    </row>
    <row r="87" spans="1:20" ht="4.5" customHeight="1" x14ac:dyDescent="0.35">
      <c r="A87" s="25">
        <v>12</v>
      </c>
      <c r="B87" s="25" t="s">
        <v>23</v>
      </c>
      <c r="C87" s="52">
        <f ca="1">INDIRECT($D$71) INDIRECT(B87)</f>
        <v>18</v>
      </c>
      <c r="D87" s="35">
        <f ca="1">IFERROR(VLOOKUP(CONCATENATE(TEXT($C$71,"00"),TEXT($C87,"00"),TEXT(D$1,"00")),table1[],$A87,FALSE),"")</f>
        <v>1</v>
      </c>
      <c r="E87" s="29">
        <f ca="1">IFERROR(VLOOKUP(CONCATENATE(TEXT($C$71,"00"),TEXT($C87,"00"),TEXT(E$1,"00")),table1[],$A87,FALSE),"")</f>
        <v>1</v>
      </c>
      <c r="F87" s="29">
        <f ca="1">IFERROR(VLOOKUP(CONCATENATE(TEXT($C$71,"00"),TEXT($C87,"00"),TEXT(F$1,"00")),table1[],$A87,FALSE),"")</f>
        <v>1</v>
      </c>
      <c r="G87" s="29">
        <f ca="1">IFERROR(VLOOKUP(CONCATENATE(TEXT($C$71,"00"),TEXT($C87,"00"),TEXT(G$1,"00")),table1[],$A87,FALSE),"")</f>
        <v>1</v>
      </c>
      <c r="H87" s="29">
        <f ca="1">IFERROR(VLOOKUP(CONCATENATE(TEXT($C$71,"00"),TEXT($C87,"00"),TEXT(H$1,"00")),table1[],$A87,FALSE),"")</f>
        <v>1</v>
      </c>
      <c r="I87" s="29" t="str">
        <f ca="1">IFERROR(VLOOKUP(CONCATENATE(TEXT($C$71,"00"),TEXT($C87,"00"),TEXT(I$1,"00")),table1[],$A87,FALSE),"")</f>
        <v/>
      </c>
      <c r="J87" s="32" t="str">
        <f ca="1">IFERROR(VLOOKUP(CONCATENATE(TEXT($C$71,"00"),TEXT($C87,"00"),TEXT(J$1,"00")),table1[],$A87,FALSE),"")</f>
        <v/>
      </c>
      <c r="L87" s="87"/>
      <c r="M87" s="107">
        <f ca="1">IFERROR(VLOOKUP(CONCATENATE(TEXT($C$71,"00"),TEXT($C86,"00"),TEXT(D$1,"00")),table1[],15,FALSE),"")</f>
        <v>0</v>
      </c>
      <c r="N87" s="107">
        <f ca="1">IFERROR(VLOOKUP(CONCATENATE(TEXT($C$71,"00"),TEXT($C86,"00"),TEXT(E$1,"00")),table1[],15,FALSE),"")</f>
        <v>0</v>
      </c>
      <c r="O87" s="107">
        <f ca="1">IFERROR(VLOOKUP(CONCATENATE(TEXT($C$71,"00"),TEXT($C86,"00"),TEXT(F$1,"00")),table1[],15,FALSE),"")</f>
        <v>0</v>
      </c>
      <c r="P87" s="107">
        <f ca="1">IFERROR(VLOOKUP(CONCATENATE(TEXT($C$71,"00"),TEXT($C86,"00"),TEXT(G$1,"00")),table1[],15,FALSE),"")</f>
        <v>0</v>
      </c>
      <c r="Q87" s="107">
        <f ca="1">IFERROR(VLOOKUP(CONCATENATE(TEXT($C$71,"00"),TEXT($C86,"00"),TEXT(H$1,"00")),table1[],15,FALSE),"")</f>
        <v>0</v>
      </c>
      <c r="R87" s="107" t="str">
        <f ca="1">IFERROR(VLOOKUP(CONCATENATE(TEXT($C$71,"00"),TEXT($C86,"00"),TEXT(I$1,"00")),table1[],15,FALSE),"")</f>
        <v/>
      </c>
      <c r="S87" s="107" t="str">
        <f ca="1">IFERROR(VLOOKUP(CONCATENATE(TEXT($C$71,"00"),TEXT($C86,"00"),TEXT(J$1,"00")),table1[],15,FALSE),"")</f>
        <v/>
      </c>
    </row>
    <row r="88" spans="1:20" ht="15.5" x14ac:dyDescent="0.35">
      <c r="A88" s="25">
        <v>2</v>
      </c>
      <c r="B88" s="25" t="s">
        <v>24</v>
      </c>
      <c r="C88" s="52" t="str">
        <f ca="1">INDIRECT($D$71) INDIRECT(B88)</f>
        <v/>
      </c>
      <c r="D88" s="33" t="str">
        <f ca="1">IFERROR(VLOOKUP(CONCATENATE(TEXT($C$71,"00"),TEXT($C88,"00"),TEXT(D$1,"00")),table1[],$A88,FALSE),"")</f>
        <v/>
      </c>
      <c r="E88" s="27" t="str">
        <f ca="1">IFERROR(VLOOKUP(CONCATENATE(TEXT($C$71,"00"),TEXT($C88,"00"),TEXT(E$1,"00")),table1[],$A88,FALSE),"")</f>
        <v/>
      </c>
      <c r="F88" s="27" t="str">
        <f ca="1">IFERROR(VLOOKUP(CONCATENATE(TEXT($C$71,"00"),TEXT($C88,"00"),TEXT(F$1,"00")),table1[],$A88,FALSE),"")</f>
        <v/>
      </c>
      <c r="G88" s="27" t="str">
        <f ca="1">IFERROR(VLOOKUP(CONCATENATE(TEXT($C$71,"00"),TEXT($C88,"00"),TEXT(G$1,"00")),table1[],$A88,FALSE),"")</f>
        <v/>
      </c>
      <c r="H88" s="27" t="str">
        <f ca="1">IFERROR(VLOOKUP(CONCATENATE(TEXT($C$71,"00"),TEXT($C88,"00"),TEXT(H$1,"00")),table1[],$A88,FALSE),"")</f>
        <v/>
      </c>
      <c r="I88" s="27" t="str">
        <f ca="1">IFERROR(VLOOKUP(CONCATENATE(TEXT($C$71,"00"),TEXT($C88,"00"),TEXT(I$1,"00")),table1[],$A88,FALSE),"")</f>
        <v/>
      </c>
      <c r="J88" s="30" t="str">
        <f ca="1">IFERROR(VLOOKUP(CONCATENATE(TEXT($C$71,"00"),TEXT($C88,"00"),TEXT(J$1,"00")),table1[],$A88,FALSE),"")</f>
        <v/>
      </c>
      <c r="L88" s="87"/>
      <c r="M88" s="89">
        <f ca="1" unprintable=""><![CDATA[IFERROR(
MATCH(
VLOOKUP(CONCATENATE(TEXT($C$71,"00"),TEXT($C89,"00"),TEXT(D$1,"00")),table1[],4,FALSE)
&
0,
INDEX(الجدول3[DateM]
&
الجدول3[halh],,),0),0)]]></f>
        <v>0</v>
      </c>
      <c r="N88" s="89">
        <f ca="1" unprintable=""><![CDATA[IFERROR(
MATCH(
VLOOKUP(CONCATENATE(TEXT($C$71,"00"),TEXT($C89,"00"),TEXT(E$1,"00")),table1[],4,FALSE)
&
0,
INDEX(الجدول3[DateM]
&
الجدول3[halh],,),0),0)]]></f>
        <v>0</v>
      </c>
      <c r="O88" s="89">
        <f ca="1" unprintable=""><![CDATA[IFERROR(
MATCH(
VLOOKUP(CONCATENATE(TEXT($C$71,"00"),TEXT($C89,"00"),TEXT(F$1,"00")),table1[],4,FALSE)
&
0,
INDEX(الجدول3[DateM]
&
الجدول3[halh],,),0),0)]]></f>
        <v>0</v>
      </c>
      <c r="P88" s="89">
        <f ca="1" unprintable=""><![CDATA[IFERROR(
MATCH(
VLOOKUP(CONCATENATE(TEXT($C$71,"00"),TEXT($C89,"00"),TEXT(G$1,"00")),table1[],4,FALSE)
&
0,
INDEX(الجدول3[DateM]
&
الجدول3[halh],,),0),0)]]></f>
        <v>0</v>
      </c>
      <c r="Q88" s="89">
        <f ca="1" unprintable=""><![CDATA[IFERROR(
MATCH(
VLOOKUP(CONCATENATE(TEXT($C$71,"00"),TEXT($C89,"00"),TEXT(H$1,"00")),table1[],4,FALSE)
&
0,
INDEX(الجدول3[DateM]
&
الجدول3[halh],,),0),0)]]></f>
        <v>0</v>
      </c>
      <c r="R88" s="89">
        <f ca="1" unprintable=""><![CDATA[IFERROR(
MATCH(
VLOOKUP(CONCATENATE(TEXT($C$71,"00"),TEXT($C89,"00"),TEXT(I$1,"00")),table1[],4,FALSE)
&
0,
INDEX(الجدول3[DateM]
&
الجدول3[halh],,),0),0)]]></f>
        <v>0</v>
      </c>
      <c r="S88" s="89">
        <f ca="1" unprintable=""><![CDATA[IFERROR(
MATCH(
VLOOKUP(CONCATENATE(TEXT($C$71,"00"),TEXT($C89,"00"),TEXT(J$1,"00")),table1[],4,FALSE)
&
0,
INDEX(الجدول3[DateM]
&
الجدول3[halh],,),0),0)]]></f>
        <v>0</v>
      </c>
    </row>
    <row r="89" spans="1:20" x14ac:dyDescent="0.3">
      <c r="A89" s="25">
        <v>6</v>
      </c>
      <c r="B89" s="25" t="s">
        <v>24</v>
      </c>
      <c r="C89" s="52" t="str">
        <f ca="1">INDIRECT($D$71) INDIRECT(B89)</f>
        <v/>
      </c>
      <c r="D89" s="42" t="str">
        <f ca="1">IFERROR(VLOOKUP(CONCATENATE(TEXT($C$71,"00"),TEXT($C89,"00"),TEXT(D$1,"00")),table1[],$A89,FALSE),"")</f>
        <v/>
      </c>
      <c r="E89" s="43" t="str">
        <f ca="1">IFERROR(VLOOKUP(CONCATENATE(TEXT($C$71,"00"),TEXT($C89,"00"),TEXT(E$1,"00")),table1[],$A89,FALSE),"")</f>
        <v/>
      </c>
      <c r="F89" s="43" t="str">
        <f ca="1">IFERROR(VLOOKUP(CONCATENATE(TEXT($C$71,"00"),TEXT($C89,"00"),TEXT(F$1,"00")),table1[],$A89,FALSE),"")</f>
        <v/>
      </c>
      <c r="G89" s="43" t="str">
        <f ca="1">IFERROR(VLOOKUP(CONCATENATE(TEXT($C$71,"00"),TEXT($C89,"00"),TEXT(G$1,"00")),table1[],$A89,FALSE),"")</f>
        <v/>
      </c>
      <c r="H89" s="43" t="str">
        <f ca="1">IFERROR(VLOOKUP(CONCATENATE(TEXT($C$71,"00"),TEXT($C89,"00"),TEXT(H$1,"00")),table1[],$A89,FALSE),"")</f>
        <v/>
      </c>
      <c r="I89" s="43" t="str">
        <f ca="1">IFERROR(VLOOKUP(CONCATENATE(TEXT($C$71,"00"),TEXT($C89,"00"),TEXT(I$1,"00")),table1[],$A89,FALSE),"")</f>
        <v/>
      </c>
      <c r="J89" s="44" t="str">
        <f ca="1">IFERROR(VLOOKUP(CONCATENATE(TEXT($C$71,"00"),TEXT($C89,"00"),TEXT(J$1,"00")),table1[],$A89,FALSE),"")</f>
        <v/>
      </c>
      <c r="L89" s="87"/>
      <c r="M89" s="90" t="str">
        <f ca="1">IFERROR(VLOOKUP(CONCATENATE(TEXT($C$71,"00"),TEXT($C89,"00"),TEXT(D$1,"00")),table1[],14,FALSE),"")</f>
        <v/>
      </c>
      <c r="N89" s="90" t="str">
        <f ca="1">IFERROR(VLOOKUP(CONCATENATE(TEXT($C$71,"00"),TEXT($C89,"00"),TEXT(E$1,"00")),table1[],14,FALSE),"")</f>
        <v/>
      </c>
      <c r="O89" s="90" t="str">
        <f ca="1">IFERROR(VLOOKUP(CONCATENATE(TEXT($C$71,"00"),TEXT($C89,"00"),TEXT(F$1,"00")),table1[],14,FALSE),"")</f>
        <v/>
      </c>
      <c r="P89" s="90" t="str">
        <f ca="1">IFERROR(VLOOKUP(CONCATENATE(TEXT($C$71,"00"),TEXT($C89,"00"),TEXT(G$1,"00")),table1[],14,FALSE),"")</f>
        <v/>
      </c>
      <c r="Q89" s="90" t="str">
        <f ca="1">IFERROR(VLOOKUP(CONCATENATE(TEXT($C$71,"00"),TEXT($C89,"00"),TEXT(H$1,"00")),table1[],14,FALSE),"")</f>
        <v/>
      </c>
      <c r="R89" s="90" t="str">
        <f ca="1">IFERROR(VLOOKUP(CONCATENATE(TEXT($C$71,"00"),TEXT($C89,"00"),TEXT(I$1,"00")),table1[],14,FALSE),"")</f>
        <v/>
      </c>
      <c r="S89" s="90" t="str">
        <f ca="1">IFERROR(VLOOKUP(CONCATENATE(TEXT($C$71,"00"),TEXT($C89,"00"),TEXT(J$1,"00")),table1[],14,FALSE),"")</f>
        <v/>
      </c>
    </row>
    <row r="90" spans="1:20" ht="4.5" customHeight="1" thickBot="1" x14ac:dyDescent="0.4">
      <c r="A90" s="25">
        <v>12</v>
      </c>
      <c r="B90" s="25" t="s">
        <v>24</v>
      </c>
      <c r="C90" s="52" t="str">
        <f ca="1">INDIRECT($D$71) INDIRECT(B90)</f>
        <v/>
      </c>
      <c r="D90" s="45" t="str">
        <f ca="1">IFERROR(VLOOKUP(CONCATENATE(TEXT($C$71,"00"),TEXT($C90,"00"),TEXT(D$1,"00")),table1[],$A90,FALSE),"")</f>
        <v/>
      </c>
      <c r="E90" s="46" t="str">
        <f ca="1">IFERROR(VLOOKUP(CONCATENATE(TEXT($C$71,"00"),TEXT($C90,"00"),TEXT(E$1,"00")),table1[],$A90,FALSE),"")</f>
        <v/>
      </c>
      <c r="F90" s="46" t="str">
        <f ca="1">IFERROR(VLOOKUP(CONCATENATE(TEXT($C$71,"00"),TEXT($C90,"00"),TEXT(F$1,"00")),table1[],$A90,FALSE),"")</f>
        <v/>
      </c>
      <c r="G90" s="46" t="str">
        <f ca="1">IFERROR(VLOOKUP(CONCATENATE(TEXT($C$71,"00"),TEXT($C90,"00"),TEXT(G$1,"00")),table1[],$A90,FALSE),"")</f>
        <v/>
      </c>
      <c r="H90" s="46" t="str">
        <f ca="1">IFERROR(VLOOKUP(CONCATENATE(TEXT($C$71,"00"),TEXT($C90,"00"),TEXT(H$1,"00")),table1[],$A90,FALSE),"")</f>
        <v/>
      </c>
      <c r="I90" s="46" t="str">
        <f ca="1">IFERROR(VLOOKUP(CONCATENATE(TEXT($C$71,"00"),TEXT($C90,"00"),TEXT(I$1,"00")),table1[],$A90,FALSE),"")</f>
        <v/>
      </c>
      <c r="J90" s="47" t="str">
        <f ca="1">IFERROR(VLOOKUP(CONCATENATE(TEXT($C$71,"00"),TEXT($C90,"00"),TEXT(J$1,"00")),table1[],$A90,FALSE),"")</f>
        <v/>
      </c>
      <c r="L90" s="87"/>
      <c r="M90" s="107" t="str">
        <f ca="1">IFERROR(VLOOKUP(CONCATENATE(TEXT($C$71,"00"),TEXT($C89,"00"),TEXT(D$1,"00")),table1[],15,FALSE),"")</f>
        <v/>
      </c>
      <c r="N90" s="107" t="str">
        <f ca="1">IFERROR(VLOOKUP(CONCATENATE(TEXT($C$71,"00"),TEXT($C89,"00"),TEXT(E$1,"00")),table1[],15,FALSE),"")</f>
        <v/>
      </c>
      <c r="O90" s="107" t="str">
        <f ca="1">IFERROR(VLOOKUP(CONCATENATE(TEXT($C$71,"00"),TEXT($C89,"00"),TEXT(F$1,"00")),table1[],15,FALSE),"")</f>
        <v/>
      </c>
      <c r="P90" s="107" t="str">
        <f ca="1">IFERROR(VLOOKUP(CONCATENATE(TEXT($C$71,"00"),TEXT($C89,"00"),TEXT(G$1,"00")),table1[],15,FALSE),"")</f>
        <v/>
      </c>
      <c r="Q90" s="107" t="str">
        <f ca="1">IFERROR(VLOOKUP(CONCATENATE(TEXT($C$71,"00"),TEXT($C89,"00"),TEXT(H$1,"00")),table1[],15,FALSE),"")</f>
        <v/>
      </c>
      <c r="R90" s="107" t="str">
        <f ca="1">IFERROR(VLOOKUP(CONCATENATE(TEXT($C$71,"00"),TEXT($C89,"00"),TEXT(I$1,"00")),table1[],15,FALSE),"")</f>
        <v/>
      </c>
      <c r="S90" s="107" t="str">
        <f ca="1">IFERROR(VLOOKUP(CONCATENATE(TEXT($C$71,"00"),TEXT($C89,"00"),TEXT(J$1,"00")),table1[],15,FALSE),"")</f>
        <v/>
      </c>
    </row>
    <row r="91" spans="1:20" ht="14.5" thickBot="1" x14ac:dyDescent="0.35">
      <c r="D91" s="48"/>
      <c r="E91" s="48"/>
      <c r="F91" s="48"/>
      <c r="G91" s="48"/>
      <c r="H91" s="48"/>
      <c r="I91" s="48"/>
      <c r="J91" s="48"/>
      <c r="L91" s="87"/>
      <c r="M91" s="87"/>
      <c r="N91" s="87"/>
      <c r="O91" s="87"/>
      <c r="P91" s="87"/>
      <c r="Q91" s="87"/>
      <c r="R91" s="87"/>
      <c r="S91" s="87"/>
      <c r="T91" s="87"/>
    </row>
    <row r="92" spans="1:20" ht="23" thickBot="1" x14ac:dyDescent="0.5">
      <c r="D92" s="118"/>
      <c r="E92" s="119">
        <f>$E$4</f>
        <v>1441</v>
      </c>
      <c r="H92" s="128" t="str">
        <f ca="1"><![CDATA[TEXT(INDEX(table1[],MATCH(CONCATENATE(TEXT(C93,"00"),"01"),table1[دمج],1),4),"yyyy")]]></f>
        <v>2019</v>
      </c>
      <c r="I92" s="128"/>
    </row>
    <row r="93" spans="1:20" ht="18" x14ac:dyDescent="0.35">
      <c r="C93" s="25">
        <v>5</v>
      </c>
      <c r="D93" s="122" t="s">
        <v>48</v>
      </c>
      <c r="E93" s="113" t="str">
        <f>"(" &amp; C93 &amp; ")"</f>
        <v>(5)</v>
      </c>
      <c r="F93" s="114"/>
      <c r="G93" s="115" t="str">
        <f ca="1"><![CDATA[INDEX(table1[],MATCH(CONCATENATE(TEXT(C93,"00"),"01"),table1[دمج],1),5)]]></f>
        <v><![CDATA[ديسمبر]]></v>
      </c>
      <c r="H93" s="121" t="str">
        <f ca="1"><![CDATA[TEXT(INDEX(table1[],MATCH(CONCATENATE(TEXT(C93,"00"),"01"),table1[دمج],1),14),"0")]]></f>
        <v>12</v>
      </c>
      <c r="I93" s="115" t="str">
        <f ca="1"><![CDATA[IFERROR(INDEX(table1[],MATCH(CONCATENATE(TEXT(C93,"00"),"30"),table1[دمج],0),5),INDEX(table1[],MATCH(CONCATENATE(TEXT(C93,"00"),"29"),table1[دمج],0),5))]]></f>
        <v><![CDATA[يناير]]></v>
      </c>
      <c r="J93" s="117" t="str">
        <f ca="1"><![CDATA[INDEX(table1[],MATCH(CONCATENATE(TEXT(C93,"00"),"30"),table1[دمج],1),14)]]></f>
        <v>1</v>
      </c>
    </row>
    <row r="94" spans="1:20" ht="18" x14ac:dyDescent="0.3">
      <c r="D94" s="36" t="s">
        <v>35</v>
      </c>
      <c r="E94" s="37" t="s">
        <v>36</v>
      </c>
      <c r="F94" s="37" t="s">
        <v>37</v>
      </c>
      <c r="G94" s="37" t="s">
        <v>38</v>
      </c>
      <c r="H94" s="37" t="s">
        <v>39</v>
      </c>
      <c r="I94" s="37" t="s">
        <v>40</v>
      </c>
      <c r="J94" s="38" t="s">
        <v>41</v>
      </c>
      <c r="L94" s="87"/>
      <c r="M94" s="87"/>
      <c r="N94" s="87"/>
      <c r="O94" s="87"/>
      <c r="P94" s="87"/>
      <c r="Q94" s="87"/>
      <c r="R94" s="87"/>
      <c r="S94" s="87"/>
    </row>
    <row r="95" spans="1:20" ht="15.5" x14ac:dyDescent="0.35">
      <c r="A95" s="25">
        <v>2</v>
      </c>
      <c r="B95" s="25" t="s">
        <v>19</v>
      </c>
      <c r="C95" s="52">
        <f ca="1">INDIRECT($D$93) INDIRECT(B95)</f>
        <v>18</v>
      </c>
      <c r="D95" s="33" t="str">
        <f ca="1">IFERROR(VLOOKUP(CONCATENATE(TEXT($C$93,"00"),TEXT($C95,"00"),TEXT(D$1,"00")),table1[],$A95,FALSE),"")</f>
        <v/>
      </c>
      <c r="E95" s="27" t="str">
        <f ca="1">IFERROR(VLOOKUP(CONCATENATE(TEXT($C$93,"00"),TEXT($C95,"00"),TEXT(E$1,"00")),table1[],$A95,FALSE),"")</f>
        <v/>
      </c>
      <c r="F95" s="27" t="str">
        <f ca="1">IFERROR(VLOOKUP(CONCATENATE(TEXT($C$93,"00"),TEXT($C95,"00"),TEXT(F$1,"00")),table1[],$A95,FALSE),"")</f>
        <v/>
      </c>
      <c r="G95" s="27" t="str">
        <f ca="1">IFERROR(VLOOKUP(CONCATENATE(TEXT($C$93,"00"),TEXT($C95,"00"),TEXT(G$1,"00")),table1[],$A95,FALSE),"")</f>
        <v/>
      </c>
      <c r="H95" s="27" t="str">
        <f ca="1">IFERROR(VLOOKUP(CONCATENATE(TEXT($C$93,"00"),TEXT($C95,"00"),TEXT(H$1,"00")),table1[],$A95,FALSE),"")</f>
        <v/>
      </c>
      <c r="I95" s="27">
        <f ca="1">IFERROR(VLOOKUP(CONCATENATE(TEXT($C$93,"00"),TEXT($C95,"00"),TEXT(I$1,"00")),table1[],$A95,FALSE),"")</f>
        <v>1</v>
      </c>
      <c r="J95" s="30">
        <f ca="1">IFERROR(VLOOKUP(CONCATENATE(TEXT($C$93,"00"),TEXT($C95,"00"),TEXT(J$1,"00")),table1[],$A95,FALSE),"")</f>
        <v>2</v>
      </c>
      <c r="L95" s="88"/>
      <c r="M95" s="89">
        <f ca="1" unprintable=""><![CDATA[IFERROR(
MATCH(
VLOOKUP(CONCATENATE(TEXT($C$93,"00"),TEXT($C96,"00"),TEXT(D$1,"00")),table1[],4,FALSE)
&
0,
INDEX(الجدول3[DateM]
&
الجدول3[halh],,),0),0)]]></f>
        <v>0</v>
      </c>
      <c r="N95" s="89">
        <f ca="1" unprintable=""><![CDATA[IFERROR(
MATCH(
VLOOKUP(CONCATENATE(TEXT($C$93,"00"),TEXT($C96,"00"),TEXT(E$1,"00")),table1[],4,FALSE)
&
0,
INDEX(الجدول3[DateM]
&
الجدول3[halh],,),0),0)]]></f>
        <v>0</v>
      </c>
      <c r="O95" s="89">
        <f ca="1" unprintable=""><![CDATA[IFERROR(
MATCH(
VLOOKUP(CONCATENATE(TEXT($C$93,"00"),TEXT($C96,"00"),TEXT(F$1,"00")),table1[],4,FALSE)
&
0,
INDEX(الجدول3[DateM]
&
الجدول3[halh],,),0),0)]]></f>
        <v>0</v>
      </c>
      <c r="P95" s="89">
        <f ca="1" unprintable=""><![CDATA[IFERROR(
MATCH(
VLOOKUP(CONCATENATE(TEXT($C$93,"00"),TEXT($C96,"00"),TEXT(G$1,"00")),table1[],4,FALSE)
&
0,
INDEX(الجدول3[DateM]
&
الجدول3[halh],,),0),0)]]></f>
        <v>0</v>
      </c>
      <c r="Q95" s="89">
        <f ca="1" unprintable=""><![CDATA[IFERROR(
MATCH(
VLOOKUP(CONCATENATE(TEXT($C$93,"00"),TEXT($C96,"00"),TEXT(H$1,"00")),table1[],4,FALSE)
&
0,
INDEX(الجدول3[DateM]
&
الجدول3[halh],,),0),0)]]></f>
        <v>0</v>
      </c>
      <c r="R95" s="89">
        <f ca="1" unprintable=""><![CDATA[IFERROR(
MATCH(
VLOOKUP(CONCATENATE(TEXT($C$93,"00"),TEXT($C96,"00"),TEXT(I$1,"00")),table1[],4,FALSE)
&
0,
INDEX(الجدول3[DateM]
&
الجدول3[halh],,),0),0)]]></f>
        <v>0</v>
      </c>
      <c r="S95" s="89">
        <f ca="1" unprintable=""><![CDATA[IFERROR(
MATCH(
VLOOKUP(CONCATENATE(TEXT($C$93,"00"),TEXT($C96,"00"),TEXT(J$1,"00")),table1[],4,FALSE)
&
0,
INDEX(الجدول3[DateM]
&
الجدول3[halh],,),0),0)]]></f>
        <v>0</v>
      </c>
    </row>
    <row r="96" spans="1:20" x14ac:dyDescent="0.3">
      <c r="A96" s="25">
        <v>6</v>
      </c>
      <c r="B96" s="25" t="s">
        <v>19</v>
      </c>
      <c r="C96" s="52">
        <f ca="1">INDIRECT($D$93) INDIRECT(B96)</f>
        <v>18</v>
      </c>
      <c r="D96" s="34" t="str">
        <f ca="1">IFERROR(VLOOKUP(CONCATENATE(TEXT($C$93,"00"),TEXT($C96,"00"),TEXT(D$1,"00")),table1[],$A96,FALSE),"")</f>
        <v/>
      </c>
      <c r="E96" s="28" t="str">
        <f ca="1">IFERROR(VLOOKUP(CONCATENATE(TEXT($C$93,"00"),TEXT($C96,"00"),TEXT(E$1,"00")),table1[],$A96,FALSE),"")</f>
        <v/>
      </c>
      <c r="F96" s="28" t="str">
        <f ca="1">IFERROR(VLOOKUP(CONCATENATE(TEXT($C$93,"00"),TEXT($C96,"00"),TEXT(F$1,"00")),table1[],$A96,FALSE),"")</f>
        <v/>
      </c>
      <c r="G96" s="28" t="str">
        <f ca="1">IFERROR(VLOOKUP(CONCATENATE(TEXT($C$93,"00"),TEXT($C96,"00"),TEXT(G$1,"00")),table1[],$A96,FALSE),"")</f>
        <v/>
      </c>
      <c r="H96" s="28" t="str">
        <f ca="1">IFERROR(VLOOKUP(CONCATENATE(TEXT($C$93,"00"),TEXT($C96,"00"),TEXT(H$1,"00")),table1[],$A96,FALSE),"")</f>
        <v/>
      </c>
      <c r="I96" s="28" t="str">
        <f ca="1">IFERROR(VLOOKUP(CONCATENATE(TEXT($C$93,"00"),TEXT($C96,"00"),TEXT(I$1,"00")),table1[],$A96,FALSE),"")</f>
        <v>27</v>
      </c>
      <c r="J96" s="31" t="str">
        <f ca="1">IFERROR(VLOOKUP(CONCATENATE(TEXT($C$93,"00"),TEXT($C96,"00"),TEXT(J$1,"00")),table1[],$A96,FALSE),"")</f>
        <v>28</v>
      </c>
      <c r="L96" s="88"/>
      <c r="M96" s="90" t="str">
        <f ca="1">IFERROR(VLOOKUP(CONCATENATE(TEXT($C$93,"00"),TEXT($C96,"00"),TEXT(D$1,"00")),table1[],14,FALSE),"")</f>
        <v/>
      </c>
      <c r="N96" s="90" t="str">
        <f ca="1">IFERROR(VLOOKUP(CONCATENATE(TEXT($C$93,"00"),TEXT($C96,"00"),TEXT(E$1,"00")),table1[],14,FALSE),"")</f>
        <v/>
      </c>
      <c r="O96" s="90" t="str">
        <f ca="1">IFERROR(VLOOKUP(CONCATENATE(TEXT($C$93,"00"),TEXT($C96,"00"),TEXT(F$1,"00")),table1[],14,FALSE),"")</f>
        <v/>
      </c>
      <c r="P96" s="90" t="str">
        <f ca="1">IFERROR(VLOOKUP(CONCATENATE(TEXT($C$93,"00"),TEXT($C96,"00"),TEXT(G$1,"00")),table1[],14,FALSE),"")</f>
        <v/>
      </c>
      <c r="Q96" s="90" t="str">
        <f ca="1">IFERROR(VLOOKUP(CONCATENATE(TEXT($C$93,"00"),TEXT($C96,"00"),TEXT(H$1,"00")),table1[],14,FALSE),"")</f>
        <v/>
      </c>
      <c r="R96" s="90" t="str">
        <f ca="1">IFERROR(VLOOKUP(CONCATENATE(TEXT($C$93,"00"),TEXT($C96,"00"),TEXT(I$1,"00")),table1[],14,FALSE),"")</f>
        <v>12</v>
      </c>
      <c r="S96" s="90" t="str">
        <f ca="1">IFERROR(VLOOKUP(CONCATENATE(TEXT($C$93,"00"),TEXT($C96,"00"),TEXT(J$1,"00")),table1[],14,FALSE),"")</f>
        <v>12</v>
      </c>
    </row>
    <row r="97" spans="1:19" ht="3" customHeight="1" x14ac:dyDescent="0.35">
      <c r="A97" s="25">
        <v>12</v>
      </c>
      <c r="B97" s="25" t="s">
        <v>19</v>
      </c>
      <c r="C97" s="52">
        <f ca="1">INDIRECT($D$93) INDIRECT(B97)</f>
        <v>18</v>
      </c>
      <c r="D97" s="35" t="str">
        <f ca="1">IFERROR(VLOOKUP(CONCATENATE(TEXT($C$93,"00"),TEXT($C97,"00"),TEXT(D$1,"00")),table1[],$A97,FALSE),"")</f>
        <v/>
      </c>
      <c r="E97" s="29" t="str">
        <f ca="1">IFERROR(VLOOKUP(CONCATENATE(TEXT($C$93,"00"),TEXT($C97,"00"),TEXT(E$1,"00")),table1[],$A97,FALSE),"")</f>
        <v/>
      </c>
      <c r="F97" s="29" t="str">
        <f ca="1">IFERROR(VLOOKUP(CONCATENATE(TEXT($C$93,"00"),TEXT($C97,"00"),TEXT(F$1,"00")),table1[],$A97,FALSE),"")</f>
        <v/>
      </c>
      <c r="G97" s="29" t="str">
        <f ca="1">IFERROR(VLOOKUP(CONCATENATE(TEXT($C$93,"00"),TEXT($C97,"00"),TEXT(G$1,"00")),table1[],$A97,FALSE),"")</f>
        <v/>
      </c>
      <c r="H97" s="29" t="str">
        <f ca="1">IFERROR(VLOOKUP(CONCATENATE(TEXT($C$93,"00"),TEXT($C97,"00"),TEXT(H$1,"00")),table1[],$A97,FALSE),"")</f>
        <v/>
      </c>
      <c r="I97" s="29">
        <f ca="1">IFERROR(VLOOKUP(CONCATENATE(TEXT($C$93,"00"),TEXT($C97,"00"),TEXT(I$1,"00")),table1[],$A97,FALSE),"")</f>
        <v>1</v>
      </c>
      <c r="J97" s="32">
        <f ca="1">IFERROR(VLOOKUP(CONCATENATE(TEXT($C$93,"00"),TEXT($C97,"00"),TEXT(J$1,"00")),table1[],$A97,FALSE),"")</f>
        <v>1</v>
      </c>
      <c r="L97" s="88"/>
      <c r="M97" s="90"/>
      <c r="N97" s="90"/>
      <c r="O97" s="90"/>
      <c r="P97" s="90"/>
      <c r="Q97" s="90"/>
      <c r="R97" s="90"/>
      <c r="S97" s="90"/>
    </row>
    <row r="98" spans="1:19" ht="15.5" x14ac:dyDescent="0.35">
      <c r="A98" s="25">
        <v>2</v>
      </c>
      <c r="B98" s="25" t="s">
        <v>20</v>
      </c>
      <c r="C98" s="52">
        <f ca="1">INDIRECT($D$93) INDIRECT(B98)</f>
        <v>19</v>
      </c>
      <c r="D98" s="33">
        <f ca="1">IFERROR(VLOOKUP(CONCATENATE(TEXT($C$93,"00"),TEXT($C98,"00"),TEXT(D$1,"00")),table1[],$A98,FALSE),"")</f>
        <v>3</v>
      </c>
      <c r="E98" s="27">
        <f ca="1">IFERROR(VLOOKUP(CONCATENATE(TEXT($C$93,"00"),TEXT($C98,"00"),TEXT(E$1,"00")),table1[],$A98,FALSE),"")</f>
        <v>4</v>
      </c>
      <c r="F98" s="27">
        <f ca="1">IFERROR(VLOOKUP(CONCATENATE(TEXT($C$93,"00"),TEXT($C98,"00"),TEXT(F$1,"00")),table1[],$A98,FALSE),"")</f>
        <v>5</v>
      </c>
      <c r="G98" s="27">
        <f ca="1">IFERROR(VLOOKUP(CONCATENATE(TEXT($C$93,"00"),TEXT($C98,"00"),TEXT(G$1,"00")),table1[],$A98,FALSE),"")</f>
        <v>6</v>
      </c>
      <c r="H98" s="27">
        <f ca="1">IFERROR(VLOOKUP(CONCATENATE(TEXT($C$93,"00"),TEXT($C98,"00"),TEXT(H$1,"00")),table1[],$A98,FALSE),"")</f>
        <v>7</v>
      </c>
      <c r="I98" s="27">
        <f ca="1">IFERROR(VLOOKUP(CONCATENATE(TEXT($C$93,"00"),TEXT($C98,"00"),TEXT(I$1,"00")),table1[],$A98,FALSE),"")</f>
        <v>8</v>
      </c>
      <c r="J98" s="30">
        <f ca="1">IFERROR(VLOOKUP(CONCATENATE(TEXT($C$93,"00"),TEXT($C98,"00"),TEXT(J$1,"00")),table1[],$A98,FALSE),"")</f>
        <v>9</v>
      </c>
      <c r="L98" s="88"/>
      <c r="M98" s="89">
        <f ca="1" unprintable=""><![CDATA[IFERROR(
MATCH(
VLOOKUP(CONCATENATE(TEXT($C$93,"00"),TEXT($C99,"00"),TEXT(D$1,"00")),table1[],4,FALSE)
&
0,
INDEX(الجدول3[DateM]
&
الجدول3[halh],,),0),0)]]></f>
        <v>0</v>
      </c>
      <c r="N98" s="89">
        <f ca="1" unprintable=""><![CDATA[IFERROR(
MATCH(
VLOOKUP(CONCATENATE(TEXT($C$93,"00"),TEXT($C99,"00"),TEXT(E$1,"00")),table1[],4,FALSE)
&
0,
INDEX(الجدول3[DateM]
&
الجدول3[halh],,),0),0)]]></f>
        <v>0</v>
      </c>
      <c r="O98" s="89">
        <f ca="1" unprintable=""><![CDATA[IFERROR(
MATCH(
VLOOKUP(CONCATENATE(TEXT($C$93,"00"),TEXT($C99,"00"),TEXT(F$1,"00")),table1[],4,FALSE)
&
0,
INDEX(الجدول3[DateM]
&
الجدول3[halh],,),0),0)]]></f>
        <v>0</v>
      </c>
      <c r="P98" s="89">
        <f ca="1" unprintable=""><![CDATA[IFERROR(
MATCH(
VLOOKUP(CONCATENATE(TEXT($C$93,"00"),TEXT($C99,"00"),TEXT(G$1,"00")),table1[],4,FALSE)
&
0,
INDEX(الجدول3[DateM]
&
الجدول3[halh],,),0),0)]]></f>
        <v>0</v>
      </c>
      <c r="Q98" s="89">
        <f ca="1" unprintable=""><![CDATA[IFERROR(
MATCH(
VLOOKUP(CONCATENATE(TEXT($C$93,"00"),TEXT($C99,"00"),TEXT(H$1,"00")),table1[],4,FALSE)
&
0,
INDEX(الجدول3[DateM]
&
الجدول3[halh],,),0),0)]]></f>
        <v>0</v>
      </c>
      <c r="R98" s="89">
        <f ca="1" unprintable=""><![CDATA[IFERROR(
MATCH(
VLOOKUP(CONCATENATE(TEXT($C$93,"00"),TEXT($C99,"00"),TEXT(I$1,"00")),table1[],4,FALSE)
&
0,
INDEX(الجدول3[DateM]
&
الجدول3[halh],,),0),0)]]></f>
        <v>0</v>
      </c>
      <c r="S98" s="89">
        <f ca="1" unprintable=""><![CDATA[IFERROR(
MATCH(
VLOOKUP(CONCATENATE(TEXT($C$93,"00"),TEXT($C99,"00"),TEXT(J$1,"00")),table1[],4,FALSE)
&
0,
INDEX(الجدول3[DateM]
&
الجدول3[halh],,),0),0)]]></f>
        <v>0</v>
      </c>
    </row>
    <row r="99" spans="1:19" x14ac:dyDescent="0.3">
      <c r="A99" s="25">
        <v>6</v>
      </c>
      <c r="B99" s="25" t="s">
        <v>20</v>
      </c>
      <c r="C99" s="52">
        <f ca="1">INDIRECT($D$93) INDIRECT(B99)</f>
        <v>19</v>
      </c>
      <c r="D99" s="42" t="str">
        <f ca="1">IFERROR(VLOOKUP(CONCATENATE(TEXT($C$93,"00"),TEXT($C99,"00"),TEXT(D$1,"00")),table1[],$A99,FALSE),"")</f>
        <v>29</v>
      </c>
      <c r="E99" s="43" t="str">
        <f ca="1">IFERROR(VLOOKUP(CONCATENATE(TEXT($C$93,"00"),TEXT($C99,"00"),TEXT(E$1,"00")),table1[],$A99,FALSE),"")</f>
        <v>30</v>
      </c>
      <c r="F99" s="43" t="str">
        <f ca="1">IFERROR(VLOOKUP(CONCATENATE(TEXT($C$93,"00"),TEXT($C99,"00"),TEXT(F$1,"00")),table1[],$A99,FALSE),"")</f>
        <v>31</v>
      </c>
      <c r="G99" s="43" t="str">
        <f ca="1">IFERROR(VLOOKUP(CONCATENATE(TEXT($C$93,"00"),TEXT($C99,"00"),TEXT(G$1,"00")),table1[],$A99,FALSE),"")</f>
        <v><![CDATA[1 -يناير]]></v>
      </c>
      <c r="H99" s="43" t="str">
        <f ca="1">IFERROR(VLOOKUP(CONCATENATE(TEXT($C$93,"00"),TEXT($C99,"00"),TEXT(H$1,"00")),table1[],$A99,FALSE),"")</f>
        <v>2</v>
      </c>
      <c r="I99" s="43" t="str">
        <f ca="1">IFERROR(VLOOKUP(CONCATENATE(TEXT($C$93,"00"),TEXT($C99,"00"),TEXT(I$1,"00")),table1[],$A99,FALSE),"")</f>
        <v>3</v>
      </c>
      <c r="J99" s="44" t="str">
        <f ca="1">IFERROR(VLOOKUP(CONCATENATE(TEXT($C$93,"00"),TEXT($C99,"00"),TEXT(J$1,"00")),table1[],$A99,FALSE),"")</f>
        <v>4</v>
      </c>
      <c r="L99" s="87"/>
      <c r="M99" s="90" t="str">
        <f ca="1">IFERROR(VLOOKUP(CONCATENATE(TEXT($C$93,"00"),TEXT($C99,"00"),TEXT(D$1,"00")),table1[],14,FALSE),"")</f>
        <v>12</v>
      </c>
      <c r="N99" s="90" t="str">
        <f ca="1">IFERROR(VLOOKUP(CONCATENATE(TEXT($C$93,"00"),TEXT($C99,"00"),TEXT(E$1,"00")),table1[],14,FALSE),"")</f>
        <v>12</v>
      </c>
      <c r="O99" s="90" t="str">
        <f ca="1">IFERROR(VLOOKUP(CONCATENATE(TEXT($C$93,"00"),TEXT($C99,"00"),TEXT(F$1,"00")),table1[],14,FALSE),"")</f>
        <v>12</v>
      </c>
      <c r="P99" s="90" t="str">
        <f ca="1">IFERROR(VLOOKUP(CONCATENATE(TEXT($C$93,"00"),TEXT($C99,"00"),TEXT(G$1,"00")),table1[],14,FALSE),"")</f>
        <v>1</v>
      </c>
      <c r="Q99" s="90" t="str">
        <f ca="1">IFERROR(VLOOKUP(CONCATENATE(TEXT($C$93,"00"),TEXT($C99,"00"),TEXT(H$1,"00")),table1[],14,FALSE),"")</f>
        <v>1</v>
      </c>
      <c r="R99" s="90" t="str">
        <f ca="1">IFERROR(VLOOKUP(CONCATENATE(TEXT($C$93,"00"),TEXT($C99,"00"),TEXT(I$1,"00")),table1[],14,FALSE),"")</f>
        <v>1</v>
      </c>
      <c r="S99" s="90" t="str">
        <f ca="1">IFERROR(VLOOKUP(CONCATENATE(TEXT($C$93,"00"),TEXT($C99,"00"),TEXT(J$1,"00")),table1[],14,FALSE),"")</f>
        <v>1</v>
      </c>
    </row>
    <row r="100" spans="1:19" ht="3" customHeight="1" x14ac:dyDescent="0.35">
      <c r="A100" s="25">
        <v>12</v>
      </c>
      <c r="B100" s="25" t="s">
        <v>20</v>
      </c>
      <c r="C100" s="52">
        <f ca="1">INDIRECT($D$93) INDIRECT(B100)</f>
        <v>19</v>
      </c>
      <c r="D100" s="39">
        <f ca="1">IFERROR(VLOOKUP(CONCATENATE(TEXT($C$93,"00"),TEXT($C100,"00"),TEXT(D$1,"00")),table1[],$A100,FALSE),"")</f>
        <v>1</v>
      </c>
      <c r="E100" s="40">
        <f ca="1">IFERROR(VLOOKUP(CONCATENATE(TEXT($C$93,"00"),TEXT($C100,"00"),TEXT(E$1,"00")),table1[],$A100,FALSE),"")</f>
        <v>1</v>
      </c>
      <c r="F100" s="40">
        <f ca="1">IFERROR(VLOOKUP(CONCATENATE(TEXT($C$93,"00"),TEXT($C100,"00"),TEXT(F$1,"00")),table1[],$A100,FALSE),"")</f>
        <v>1</v>
      </c>
      <c r="G100" s="40">
        <f ca="1">IFERROR(VLOOKUP(CONCATENATE(TEXT($C$93,"00"),TEXT($C100,"00"),TEXT(G$1,"00")),table1[],$A100,FALSE),"")</f>
        <v>1</v>
      </c>
      <c r="H100" s="40">
        <f ca="1">IFERROR(VLOOKUP(CONCATENATE(TEXT($C$93,"00"),TEXT($C100,"00"),TEXT(H$1,"00")),table1[],$A100,FALSE),"")</f>
        <v>1</v>
      </c>
      <c r="I100" s="40">
        <f ca="1">IFERROR(VLOOKUP(CONCATENATE(TEXT($C$93,"00"),TEXT($C100,"00"),TEXT(I$1,"00")),table1[],$A100,FALSE),"")</f>
        <v>1</v>
      </c>
      <c r="J100" s="41">
        <f ca="1">IFERROR(VLOOKUP(CONCATENATE(TEXT($C$93,"00"),TEXT($C100,"00"),TEXT(J$1,"00")),table1[],$A100,FALSE),"")</f>
        <v>1</v>
      </c>
      <c r="L100" s="87"/>
      <c r="M100" s="90"/>
      <c r="N100" s="90"/>
      <c r="O100" s="90"/>
      <c r="P100" s="90"/>
      <c r="Q100" s="90"/>
      <c r="R100" s="90"/>
      <c r="S100" s="90"/>
    </row>
    <row r="101" spans="1:19" ht="15.5" x14ac:dyDescent="0.35">
      <c r="A101" s="25">
        <v>2</v>
      </c>
      <c r="B101" s="25" t="s">
        <v>42</v>
      </c>
      <c r="C101" s="52">
        <f ca="1">INDIRECT($D$93) INDIRECT(B101)</f>
        <v>20</v>
      </c>
      <c r="D101" s="33">
        <f ca="1">IFERROR(VLOOKUP(CONCATENATE(TEXT($C$93,"00"),TEXT($C101,"00"),TEXT(D$1,"00")),table1[],$A101,FALSE),"")</f>
        <v>10</v>
      </c>
      <c r="E101" s="27">
        <f ca="1">IFERROR(VLOOKUP(CONCATENATE(TEXT($C$93,"00"),TEXT($C101,"00"),TEXT(E$1,"00")),table1[],$A101,FALSE),"")</f>
        <v>11</v>
      </c>
      <c r="F101" s="27">
        <f ca="1">IFERROR(VLOOKUP(CONCATENATE(TEXT($C$93,"00"),TEXT($C101,"00"),TEXT(F$1,"00")),table1[],$A101,FALSE),"")</f>
        <v>12</v>
      </c>
      <c r="G101" s="27">
        <f ca="1">IFERROR(VLOOKUP(CONCATENATE(TEXT($C$93,"00"),TEXT($C101,"00"),TEXT(G$1,"00")),table1[],$A101,FALSE),"")</f>
        <v>13</v>
      </c>
      <c r="H101" s="27">
        <f ca="1">IFERROR(VLOOKUP(CONCATENATE(TEXT($C$93,"00"),TEXT($C101,"00"),TEXT(H$1,"00")),table1[],$A101,FALSE),"")</f>
        <v>14</v>
      </c>
      <c r="I101" s="27">
        <f ca="1">IFERROR(VLOOKUP(CONCATENATE(TEXT($C$93,"00"),TEXT($C101,"00"),TEXT(I$1,"00")),table1[],$A101,FALSE),"")</f>
        <v>15</v>
      </c>
      <c r="J101" s="30">
        <f ca="1">IFERROR(VLOOKUP(CONCATENATE(TEXT($C$93,"00"),TEXT($C101,"00"),TEXT(J$1,"00")),table1[],$A101,FALSE),"")</f>
        <v>16</v>
      </c>
      <c r="L101" s="87"/>
      <c r="M101" s="89">
        <f ca="1" unprintable=""><![CDATA[IFERROR(
MATCH(
VLOOKUP(CONCATENATE(TEXT($C$93,"00"),TEXT($C102,"00"),TEXT(D$1,"00")),table1[],4,FALSE)
&
0,
INDEX(الجدول3[DateM]
&
الجدول3[halh],,),0),0)]]></f>
        <v>0</v>
      </c>
      <c r="N101" s="89">
        <f ca="1" unprintable=""><![CDATA[IFERROR(
MATCH(
VLOOKUP(CONCATENATE(TEXT($C$93,"00"),TEXT($C102,"00"),TEXT(E$1,"00")),table1[],4,FALSE)
&
0,
INDEX(الجدول3[DateM]
&
الجدول3[halh],,),0),0)]]></f>
        <v>0</v>
      </c>
      <c r="O101" s="89">
        <f ca="1" unprintable=""><![CDATA[IFERROR(
MATCH(
VLOOKUP(CONCATENATE(TEXT($C$93,"00"),TEXT($C102,"00"),TEXT(F$1,"00")),table1[],4,FALSE)
&
0,
INDEX(الجدول3[DateM]
&
الجدول3[halh],,),0),0)]]></f>
        <v>0</v>
      </c>
      <c r="P101" s="89">
        <f ca="1" unprintable=""><![CDATA[IFERROR(
MATCH(
VLOOKUP(CONCATENATE(TEXT($C$93,"00"),TEXT($C102,"00"),TEXT(G$1,"00")),table1[],4,FALSE)
&
0,
INDEX(الجدول3[DateM]
&
الجدول3[halh],,),0),0)]]></f>
        <v>0</v>
      </c>
      <c r="Q101" s="89">
        <f ca="1" unprintable=""><![CDATA[IFERROR(
MATCH(
VLOOKUP(CONCATENATE(TEXT($C$93,"00"),TEXT($C102,"00"),TEXT(H$1,"00")),table1[],4,FALSE)
&
0,
INDEX(الجدول3[DateM]
&
الجدول3[halh],,),0),0)]]></f>
        <v>0</v>
      </c>
      <c r="R101" s="89">
        <f ca="1" unprintable=""><![CDATA[IFERROR(
MATCH(
VLOOKUP(CONCATENATE(TEXT($C$93,"00"),TEXT($C102,"00"),TEXT(I$1,"00")),table1[],4,FALSE)
&
0,
INDEX(الجدول3[DateM]
&
الجدول3[halh],,),0),0)]]></f>
        <v>0</v>
      </c>
      <c r="S101" s="89">
        <f ca="1" unprintable=""><![CDATA[IFERROR(
MATCH(
VLOOKUP(CONCATENATE(TEXT($C$93,"00"),TEXT($C102,"00"),TEXT(J$1,"00")),table1[],4,FALSE)
&
0,
INDEX(الجدول3[DateM]
&
الجدول3[halh],,),0),0)]]></f>
        <v>0</v>
      </c>
    </row>
    <row r="102" spans="1:19" x14ac:dyDescent="0.3">
      <c r="A102" s="25">
        <v>6</v>
      </c>
      <c r="B102" s="25" t="s">
        <v>42</v>
      </c>
      <c r="C102" s="52">
        <f ca="1">INDIRECT($D$93) INDIRECT(B102)</f>
        <v>20</v>
      </c>
      <c r="D102" s="34" t="str">
        <f ca="1">IFERROR(VLOOKUP(CONCATENATE(TEXT($C$93,"00"),TEXT($C102,"00"),TEXT(D$1,"00")),table1[],$A102,FALSE),"")</f>
        <v>5</v>
      </c>
      <c r="E102" s="28" t="str">
        <f ca="1">IFERROR(VLOOKUP(CONCATENATE(TEXT($C$93,"00"),TEXT($C102,"00"),TEXT(E$1,"00")),table1[],$A102,FALSE),"")</f>
        <v>6</v>
      </c>
      <c r="F102" s="28" t="str">
        <f ca="1">IFERROR(VLOOKUP(CONCATENATE(TEXT($C$93,"00"),TEXT($C102,"00"),TEXT(F$1,"00")),table1[],$A102,FALSE),"")</f>
        <v>7</v>
      </c>
      <c r="G102" s="28" t="str">
        <f ca="1">IFERROR(VLOOKUP(CONCATENATE(TEXT($C$93,"00"),TEXT($C102,"00"),TEXT(G$1,"00")),table1[],$A102,FALSE),"")</f>
        <v>8</v>
      </c>
      <c r="H102" s="28" t="str">
        <f ca="1">IFERROR(VLOOKUP(CONCATENATE(TEXT($C$93,"00"),TEXT($C102,"00"),TEXT(H$1,"00")),table1[],$A102,FALSE),"")</f>
        <v>9</v>
      </c>
      <c r="I102" s="28" t="str">
        <f ca="1">IFERROR(VLOOKUP(CONCATENATE(TEXT($C$93,"00"),TEXT($C102,"00"),TEXT(I$1,"00")),table1[],$A102,FALSE),"")</f>
        <v>10</v>
      </c>
      <c r="J102" s="31" t="str">
        <f ca="1">IFERROR(VLOOKUP(CONCATENATE(TEXT($C$93,"00"),TEXT($C102,"00"),TEXT(J$1,"00")),table1[],$A102,FALSE),"")</f>
        <v>11</v>
      </c>
      <c r="L102" s="87"/>
      <c r="M102" s="90" t="str">
        <f ca="1">IFERROR(VLOOKUP(CONCATENATE(TEXT($C$93,"00"),TEXT($C102,"00"),TEXT(D$1,"00")),table1[],14,FALSE),"")</f>
        <v>1</v>
      </c>
      <c r="N102" s="90" t="str">
        <f ca="1">IFERROR(VLOOKUP(CONCATENATE(TEXT($C$93,"00"),TEXT($C102,"00"),TEXT(E$1,"00")),table1[],14,FALSE),"")</f>
        <v>1</v>
      </c>
      <c r="O102" s="90" t="str">
        <f ca="1">IFERROR(VLOOKUP(CONCATENATE(TEXT($C$93,"00"),TEXT($C102,"00"),TEXT(F$1,"00")),table1[],14,FALSE),"")</f>
        <v>1</v>
      </c>
      <c r="P102" s="90" t="str">
        <f ca="1">IFERROR(VLOOKUP(CONCATENATE(TEXT($C$93,"00"),TEXT($C102,"00"),TEXT(G$1,"00")),table1[],14,FALSE),"")</f>
        <v>1</v>
      </c>
      <c r="Q102" s="90" t="str">
        <f ca="1">IFERROR(VLOOKUP(CONCATENATE(TEXT($C$93,"00"),TEXT($C102,"00"),TEXT(H$1,"00")),table1[],14,FALSE),"")</f>
        <v>1</v>
      </c>
      <c r="R102" s="90" t="str">
        <f ca="1">IFERROR(VLOOKUP(CONCATENATE(TEXT($C$93,"00"),TEXT($C102,"00"),TEXT(I$1,"00")),table1[],14,FALSE),"")</f>
        <v>1</v>
      </c>
      <c r="S102" s="90" t="str">
        <f ca="1">IFERROR(VLOOKUP(CONCATENATE(TEXT($C$93,"00"),TEXT($C102,"00"),TEXT(J$1,"00")),table1[],14,FALSE),"")</f>
        <v>1</v>
      </c>
    </row>
    <row r="103" spans="1:19" ht="3" customHeight="1" x14ac:dyDescent="0.35">
      <c r="A103" s="25">
        <v>12</v>
      </c>
      <c r="B103" s="25" t="s">
        <v>42</v>
      </c>
      <c r="C103" s="52">
        <f ca="1">INDIRECT($D$93) INDIRECT(B103)</f>
        <v>20</v>
      </c>
      <c r="D103" s="35">
        <f ca="1">IFERROR(VLOOKUP(CONCATENATE(TEXT($C$93,"00"),TEXT($C103,"00"),TEXT(D$1,"00")),table1[],$A103,FALSE),"")</f>
        <v>1</v>
      </c>
      <c r="E103" s="29">
        <f ca="1">IFERROR(VLOOKUP(CONCATENATE(TEXT($C$93,"00"),TEXT($C103,"00"),TEXT(E$1,"00")),table1[],$A103,FALSE),"")</f>
        <v>1</v>
      </c>
      <c r="F103" s="29">
        <f ca="1">IFERROR(VLOOKUP(CONCATENATE(TEXT($C$93,"00"),TEXT($C103,"00"),TEXT(F$1,"00")),table1[],$A103,FALSE),"")</f>
        <v>1</v>
      </c>
      <c r="G103" s="29">
        <f ca="1">IFERROR(VLOOKUP(CONCATENATE(TEXT($C$93,"00"),TEXT($C103,"00"),TEXT(G$1,"00")),table1[],$A103,FALSE),"")</f>
        <v>1</v>
      </c>
      <c r="H103" s="29">
        <f ca="1">IFERROR(VLOOKUP(CONCATENATE(TEXT($C$93,"00"),TEXT($C103,"00"),TEXT(H$1,"00")),table1[],$A103,FALSE),"")</f>
        <v>1</v>
      </c>
      <c r="I103" s="29">
        <f ca="1">IFERROR(VLOOKUP(CONCATENATE(TEXT($C$93,"00"),TEXT($C103,"00"),TEXT(I$1,"00")),table1[],$A103,FALSE),"")</f>
        <v>1</v>
      </c>
      <c r="J103" s="32">
        <f ca="1">IFERROR(VLOOKUP(CONCATENATE(TEXT($C$93,"00"),TEXT($C103,"00"),TEXT(J$1,"00")),table1[],$A103,FALSE),"")</f>
        <v>1</v>
      </c>
      <c r="L103" s="87"/>
      <c r="M103" s="90"/>
      <c r="N103" s="90"/>
      <c r="O103" s="90"/>
      <c r="P103" s="90"/>
      <c r="Q103" s="90"/>
      <c r="R103" s="90"/>
      <c r="S103" s="90"/>
    </row>
    <row r="104" spans="1:19" ht="15.5" x14ac:dyDescent="0.35">
      <c r="A104" s="25">
        <v>2</v>
      </c>
      <c r="B104" s="25" t="s">
        <v>22</v>
      </c>
      <c r="C104" s="52">
        <f ca="1">INDIRECT($D$93) INDIRECT(B104)</f>
        <v>21</v>
      </c>
      <c r="D104" s="33">
        <f ca="1">IFERROR(VLOOKUP(CONCATENATE(TEXT($C$93,"00"),TEXT($C104,"00"),TEXT(D$1,"00")),table1[],$A104,FALSE),"")</f>
        <v>17</v>
      </c>
      <c r="E104" s="27">
        <f ca="1">IFERROR(VLOOKUP(CONCATENATE(TEXT($C$93,"00"),TEXT($C104,"00"),TEXT(E$1,"00")),table1[],$A104,FALSE),"")</f>
        <v>18</v>
      </c>
      <c r="F104" s="27">
        <f ca="1">IFERROR(VLOOKUP(CONCATENATE(TEXT($C$93,"00"),TEXT($C104,"00"),TEXT(F$1,"00")),table1[],$A104,FALSE),"")</f>
        <v>19</v>
      </c>
      <c r="G104" s="27">
        <f ca="1">IFERROR(VLOOKUP(CONCATENATE(TEXT($C$93,"00"),TEXT($C104,"00"),TEXT(G$1,"00")),table1[],$A104,FALSE),"")</f>
        <v>20</v>
      </c>
      <c r="H104" s="27">
        <f ca="1">IFERROR(VLOOKUP(CONCATENATE(TEXT($C$93,"00"),TEXT($C104,"00"),TEXT(H$1,"00")),table1[],$A104,FALSE),"")</f>
        <v>21</v>
      </c>
      <c r="I104" s="27">
        <f ca="1">IFERROR(VLOOKUP(CONCATENATE(TEXT($C$93,"00"),TEXT($C104,"00"),TEXT(I$1,"00")),table1[],$A104,FALSE),"")</f>
        <v>22</v>
      </c>
      <c r="J104" s="30">
        <f ca="1">IFERROR(VLOOKUP(CONCATENATE(TEXT($C$93,"00"),TEXT($C104,"00"),TEXT(J$1,"00")),table1[],$A104,FALSE),"")</f>
        <v>23</v>
      </c>
      <c r="L104" s="87"/>
      <c r="M104" s="89">
        <f ca="1" unprintable=""><![CDATA[IFERROR(
MATCH(
VLOOKUP(CONCATENATE(TEXT($C$93,"00"),TEXT($C105,"00"),TEXT(D$1,"00")),table1[],4,FALSE)
&
0,
INDEX(الجدول3[DateM]
&
الجدول3[halh],,),0),0)]]></f>
        <v>0</v>
      </c>
      <c r="N104" s="89">
        <f ca="1" unprintable=""><![CDATA[IFERROR(
MATCH(
VLOOKUP(CONCATENATE(TEXT($C$93,"00"),TEXT($C105,"00"),TEXT(E$1,"00")),table1[],4,FALSE)
&
0,
INDEX(الجدول3[DateM]
&
الجدول3[halh],,),0),0)]]></f>
        <v>0</v>
      </c>
      <c r="O104" s="89">
        <f ca="1" unprintable=""><![CDATA[IFERROR(
MATCH(
VLOOKUP(CONCATENATE(TEXT($C$93,"00"),TEXT($C105,"00"),TEXT(F$1,"00")),table1[],4,FALSE)
&
0,
INDEX(الجدول3[DateM]
&
الجدول3[halh],,),0),0)]]></f>
        <v>0</v>
      </c>
      <c r="P104" s="89">
        <f ca="1" unprintable=""><![CDATA[IFERROR(
MATCH(
VLOOKUP(CONCATENATE(TEXT($C$93,"00"),TEXT($C105,"00"),TEXT(G$1,"00")),table1[],4,FALSE)
&
0,
INDEX(الجدول3[DateM]
&
الجدول3[halh],,),0),0)]]></f>
        <v>0</v>
      </c>
      <c r="Q104" s="89">
        <f ca="1" unprintable=""><![CDATA[IFERROR(
MATCH(
VLOOKUP(CONCATENATE(TEXT($C$93,"00"),TEXT($C105,"00"),TEXT(H$1,"00")),table1[],4,FALSE)
&
0,
INDEX(الجدول3[DateM]
&
الجدول3[halh],,),0),0)]]></f>
        <v>0</v>
      </c>
      <c r="R104" s="89">
        <f ca="1" unprintable=""><![CDATA[IFERROR(
MATCH(
VLOOKUP(CONCATENATE(TEXT($C$93,"00"),TEXT($C105,"00"),TEXT(I$1,"00")),table1[],4,FALSE)
&
0,
INDEX(الجدول3[DateM]
&
الجدول3[halh],,),0),0)]]></f>
        <v>0</v>
      </c>
      <c r="S104" s="89">
        <f ca="1" unprintable=""><![CDATA[IFERROR(
MATCH(
VLOOKUP(CONCATENATE(TEXT($C$93,"00"),TEXT($C105,"00"),TEXT(J$1,"00")),table1[],4,FALSE)
&
0,
INDEX(الجدول3[DateM]
&
الجدول3[halh],,),0),0)]]></f>
        <v>0</v>
      </c>
    </row>
    <row r="105" spans="1:19" x14ac:dyDescent="0.3">
      <c r="A105" s="25">
        <v>6</v>
      </c>
      <c r="B105" s="25" t="s">
        <v>22</v>
      </c>
      <c r="C105" s="52">
        <f ca="1">INDIRECT($D$93) INDIRECT(B105)</f>
        <v>21</v>
      </c>
      <c r="D105" s="42" t="str">
        <f ca="1">IFERROR(VLOOKUP(CONCATENATE(TEXT($C$93,"00"),TEXT($C105,"00"),TEXT(D$1,"00")),table1[],$A105,FALSE),"")</f>
        <v>12</v>
      </c>
      <c r="E105" s="43" t="str">
        <f ca="1">IFERROR(VLOOKUP(CONCATENATE(TEXT($C$93,"00"),TEXT($C105,"00"),TEXT(E$1,"00")),table1[],$A105,FALSE),"")</f>
        <v>13</v>
      </c>
      <c r="F105" s="43" t="str">
        <f ca="1">IFERROR(VLOOKUP(CONCATENATE(TEXT($C$93,"00"),TEXT($C105,"00"),TEXT(F$1,"00")),table1[],$A105,FALSE),"")</f>
        <v>14</v>
      </c>
      <c r="G105" s="43" t="str">
        <f ca="1">IFERROR(VLOOKUP(CONCATENATE(TEXT($C$93,"00"),TEXT($C105,"00"),TEXT(G$1,"00")),table1[],$A105,FALSE),"")</f>
        <v>15</v>
      </c>
      <c r="H105" s="43" t="str">
        <f ca="1">IFERROR(VLOOKUP(CONCATENATE(TEXT($C$93,"00"),TEXT($C105,"00"),TEXT(H$1,"00")),table1[],$A105,FALSE),"")</f>
        <v>16</v>
      </c>
      <c r="I105" s="43" t="str">
        <f ca="1">IFERROR(VLOOKUP(CONCATENATE(TEXT($C$93,"00"),TEXT($C105,"00"),TEXT(I$1,"00")),table1[],$A105,FALSE),"")</f>
        <v>17</v>
      </c>
      <c r="J105" s="44" t="str">
        <f ca="1">IFERROR(VLOOKUP(CONCATENATE(TEXT($C$93,"00"),TEXT($C105,"00"),TEXT(J$1,"00")),table1[],$A105,FALSE),"")</f>
        <v>18</v>
      </c>
      <c r="L105" s="87"/>
      <c r="M105" s="90" t="str">
        <f ca="1">IFERROR(VLOOKUP(CONCATENATE(TEXT($C$93,"00"),TEXT($C105,"00"),TEXT(D$1,"00")),table1[],14,FALSE),"")</f>
        <v>1</v>
      </c>
      <c r="N105" s="90" t="str">
        <f ca="1">IFERROR(VLOOKUP(CONCATENATE(TEXT($C$93,"00"),TEXT($C105,"00"),TEXT(E$1,"00")),table1[],14,FALSE),"")</f>
        <v>1</v>
      </c>
      <c r="O105" s="90" t="str">
        <f ca="1">IFERROR(VLOOKUP(CONCATENATE(TEXT($C$93,"00"),TEXT($C105,"00"),TEXT(F$1,"00")),table1[],14,FALSE),"")</f>
        <v>1</v>
      </c>
      <c r="P105" s="90" t="str">
        <f ca="1">IFERROR(VLOOKUP(CONCATENATE(TEXT($C$93,"00"),TEXT($C105,"00"),TEXT(G$1,"00")),table1[],14,FALSE),"")</f>
        <v>1</v>
      </c>
      <c r="Q105" s="90" t="str">
        <f ca="1">IFERROR(VLOOKUP(CONCATENATE(TEXT($C$93,"00"),TEXT($C105,"00"),TEXT(H$1,"00")),table1[],14,FALSE),"")</f>
        <v>1</v>
      </c>
      <c r="R105" s="90" t="str">
        <f ca="1">IFERROR(VLOOKUP(CONCATENATE(TEXT($C$93,"00"),TEXT($C105,"00"),TEXT(I$1,"00")),table1[],14,FALSE),"")</f>
        <v>1</v>
      </c>
      <c r="S105" s="90" t="str">
        <f ca="1">IFERROR(VLOOKUP(CONCATENATE(TEXT($C$93,"00"),TEXT($C105,"00"),TEXT(J$1,"00")),table1[],14,FALSE),"")</f>
        <v>1</v>
      </c>
    </row>
    <row r="106" spans="1:19" ht="3" customHeight="1" x14ac:dyDescent="0.35">
      <c r="A106" s="25">
        <v>12</v>
      </c>
      <c r="B106" s="25" t="s">
        <v>22</v>
      </c>
      <c r="C106" s="52">
        <f ca="1">INDIRECT($D$93) INDIRECT(B106)</f>
        <v>21</v>
      </c>
      <c r="D106" s="39">
        <f ca="1">IFERROR(VLOOKUP(CONCATENATE(TEXT($C$93,"00"),TEXT($C106,"00"),TEXT(D$1,"00")),table1[],$A106,FALSE),"")</f>
        <v>1</v>
      </c>
      <c r="E106" s="40">
        <f ca="1">IFERROR(VLOOKUP(CONCATENATE(TEXT($C$93,"00"),TEXT($C106,"00"),TEXT(E$1,"00")),table1[],$A106,FALSE),"")</f>
        <v>1</v>
      </c>
      <c r="F106" s="40">
        <f ca="1">IFERROR(VLOOKUP(CONCATENATE(TEXT($C$93,"00"),TEXT($C106,"00"),TEXT(F$1,"00")),table1[],$A106,FALSE),"")</f>
        <v>1</v>
      </c>
      <c r="G106" s="40">
        <f ca="1">IFERROR(VLOOKUP(CONCATENATE(TEXT($C$93,"00"),TEXT($C106,"00"),TEXT(G$1,"00")),table1[],$A106,FALSE),"")</f>
        <v>1</v>
      </c>
      <c r="H106" s="40">
        <f ca="1">IFERROR(VLOOKUP(CONCATENATE(TEXT($C$93,"00"),TEXT($C106,"00"),TEXT(H$1,"00")),table1[],$A106,FALSE),"")</f>
        <v>1</v>
      </c>
      <c r="I106" s="40">
        <f ca="1">IFERROR(VLOOKUP(CONCATENATE(TEXT($C$93,"00"),TEXT($C106,"00"),TEXT(I$1,"00")),table1[],$A106,FALSE),"")</f>
        <v>1</v>
      </c>
      <c r="J106" s="41">
        <f ca="1">IFERROR(VLOOKUP(CONCATENATE(TEXT($C$93,"00"),TEXT($C106,"00"),TEXT(J$1,"00")),table1[],$A106,FALSE),"")</f>
        <v>1</v>
      </c>
      <c r="L106" s="87"/>
      <c r="M106" s="90"/>
      <c r="N106" s="90"/>
      <c r="O106" s="90"/>
      <c r="P106" s="90"/>
      <c r="Q106" s="90"/>
      <c r="R106" s="90"/>
      <c r="S106" s="90"/>
    </row>
    <row r="107" spans="1:19" ht="15.5" x14ac:dyDescent="0.35">
      <c r="A107" s="25">
        <v>2</v>
      </c>
      <c r="B107" s="25" t="s">
        <v>23</v>
      </c>
      <c r="C107" s="52">
        <f ca="1">INDIRECT($D$93) INDIRECT(B107)</f>
        <v>22</v>
      </c>
      <c r="D107" s="33">
        <f ca="1">IFERROR(VLOOKUP(CONCATENATE(TEXT($C$93,"00"),TEXT($C107,"00"),TEXT(D$1,"00")),table1[],$A107,FALSE),"")</f>
        <v>24</v>
      </c>
      <c r="E107" s="27">
        <f ca="1">IFERROR(VLOOKUP(CONCATENATE(TEXT($C$93,"00"),TEXT($C107,"00"),TEXT(E$1,"00")),table1[],$A107,FALSE),"")</f>
        <v>25</v>
      </c>
      <c r="F107" s="27">
        <f ca="1">IFERROR(VLOOKUP(CONCATENATE(TEXT($C$93,"00"),TEXT($C107,"00"),TEXT(F$1,"00")),table1[],$A107,FALSE),"")</f>
        <v>26</v>
      </c>
      <c r="G107" s="27">
        <f ca="1">IFERROR(VLOOKUP(CONCATENATE(TEXT($C$93,"00"),TEXT($C107,"00"),TEXT(G$1,"00")),table1[],$A107,FALSE),"")</f>
        <v>27</v>
      </c>
      <c r="H107" s="27">
        <f ca="1">IFERROR(VLOOKUP(CONCATENATE(TEXT($C$93,"00"),TEXT($C107,"00"),TEXT(H$1,"00")),table1[],$A107,FALSE),"")</f>
        <v>28</v>
      </c>
      <c r="I107" s="27">
        <f ca="1">IFERROR(VLOOKUP(CONCATENATE(TEXT($C$93,"00"),TEXT($C107,"00"),TEXT(I$1,"00")),table1[],$A107,FALSE),"")</f>
        <v>29</v>
      </c>
      <c r="J107" s="30">
        <f ca="1">IFERROR(VLOOKUP(CONCATENATE(TEXT($C$93,"00"),TEXT($C107,"00"),TEXT(J$1,"00")),table1[],$A107,FALSE),"")</f>
        <v>30</v>
      </c>
      <c r="L107" s="87"/>
      <c r="M107" s="89">
        <f ca="1" unprintable=""><![CDATA[IFERROR(
MATCH(
VLOOKUP(CONCATENATE(TEXT($C$93,"00"),TEXT($C108,"00"),TEXT(D$1,"00")),table1[],4,FALSE)
&
0,
INDEX(الجدول3[DateM]
&
الجدول3[halh],,),0),0)]]></f>
        <v>0</v>
      </c>
      <c r="N107" s="89">
        <f ca="1" unprintable=""><![CDATA[IFERROR(
MATCH(
VLOOKUP(CONCATENATE(TEXT($C$93,"00"),TEXT($C108,"00"),TEXT(E$1,"00")),table1[],4,FALSE)
&
0,
INDEX(الجدول3[DateM]
&
الجدول3[halh],,),0),0)]]></f>
        <v>0</v>
      </c>
      <c r="O107" s="89">
        <f ca="1" unprintable=""><![CDATA[IFERROR(
MATCH(
VLOOKUP(CONCATENATE(TEXT($C$93,"00"),TEXT($C108,"00"),TEXT(F$1,"00")),table1[],4,FALSE)
&
0,
INDEX(الجدول3[DateM]
&
الجدول3[halh],,),0),0)]]></f>
        <v>0</v>
      </c>
      <c r="P107" s="89">
        <f ca="1" unprintable=""><![CDATA[IFERROR(
MATCH(
VLOOKUP(CONCATENATE(TEXT($C$93,"00"),TEXT($C108,"00"),TEXT(G$1,"00")),table1[],4,FALSE)
&
0,
INDEX(الجدول3[DateM]
&
الجدول3[halh],,),0),0)]]></f>
        <v>0</v>
      </c>
      <c r="Q107" s="89">
        <f ca="1" unprintable=""><![CDATA[IFERROR(
MATCH(
VLOOKUP(CONCATENATE(TEXT($C$93,"00"),TEXT($C108,"00"),TEXT(H$1,"00")),table1[],4,FALSE)
&
0,
INDEX(الجدول3[DateM]
&
الجدول3[halh],,),0),0)]]></f>
        <v>0</v>
      </c>
      <c r="R107" s="89">
        <f ca="1" unprintable=""><![CDATA[IFERROR(
MATCH(
VLOOKUP(CONCATENATE(TEXT($C$93,"00"),TEXT($C108,"00"),TEXT(I$1,"00")),table1[],4,FALSE)
&
0,
INDEX(الجدول3[DateM]
&
الجدول3[halh],,),0),0)]]></f>
        <v>0</v>
      </c>
      <c r="S107" s="89">
        <f ca="1" unprintable=""><![CDATA[IFERROR(
MATCH(
VLOOKUP(CONCATENATE(TEXT($C$93,"00"),TEXT($C108,"00"),TEXT(J$1,"00")),table1[],4,FALSE)
&
0,
INDEX(الجدول3[DateM]
&
الجدول3[halh],,),0),0)]]></f>
        <v>0</v>
      </c>
    </row>
    <row r="108" spans="1:19" x14ac:dyDescent="0.3">
      <c r="A108" s="25">
        <v>6</v>
      </c>
      <c r="B108" s="25" t="s">
        <v>23</v>
      </c>
      <c r="C108" s="52">
        <f ca="1">INDIRECT($D$93) INDIRECT(B108)</f>
        <v>22</v>
      </c>
      <c r="D108" s="34" t="str">
        <f ca="1">IFERROR(VLOOKUP(CONCATENATE(TEXT($C$93,"00"),TEXT($C108,"00"),TEXT(D$1,"00")),table1[],$A108,FALSE),"")</f>
        <v>19</v>
      </c>
      <c r="E108" s="28" t="str">
        <f ca="1">IFERROR(VLOOKUP(CONCATENATE(TEXT($C$93,"00"),TEXT($C108,"00"),TEXT(E$1,"00")),table1[],$A108,FALSE),"")</f>
        <v>20</v>
      </c>
      <c r="F108" s="28" t="str">
        <f ca="1">IFERROR(VLOOKUP(CONCATENATE(TEXT($C$93,"00"),TEXT($C108,"00"),TEXT(F$1,"00")),table1[],$A108,FALSE),"")</f>
        <v>21</v>
      </c>
      <c r="G108" s="28" t="str">
        <f ca="1">IFERROR(VLOOKUP(CONCATENATE(TEXT($C$93,"00"),TEXT($C108,"00"),TEXT(G$1,"00")),table1[],$A108,FALSE),"")</f>
        <v>22</v>
      </c>
      <c r="H108" s="28" t="str">
        <f ca="1">IFERROR(VLOOKUP(CONCATENATE(TEXT($C$93,"00"),TEXT($C108,"00"),TEXT(H$1,"00")),table1[],$A108,FALSE),"")</f>
        <v>23</v>
      </c>
      <c r="I108" s="28" t="str">
        <f ca="1">IFERROR(VLOOKUP(CONCATENATE(TEXT($C$93,"00"),TEXT($C108,"00"),TEXT(I$1,"00")),table1[],$A108,FALSE),"")</f>
        <v>24</v>
      </c>
      <c r="J108" s="31" t="str">
        <f ca="1">IFERROR(VLOOKUP(CONCATENATE(TEXT($C$93,"00"),TEXT($C108,"00"),TEXT(J$1,"00")),table1[],$A108,FALSE),"")</f>
        <v>25</v>
      </c>
      <c r="L108" s="87"/>
      <c r="M108" s="90" t="str">
        <f ca="1">IFERROR(VLOOKUP(CONCATENATE(TEXT($C$93,"00"),TEXT($C108,"00"),TEXT(D$1,"00")),table1[],14,FALSE),"")</f>
        <v>1</v>
      </c>
      <c r="N108" s="90" t="str">
        <f ca="1">IFERROR(VLOOKUP(CONCATENATE(TEXT($C$93,"00"),TEXT($C108,"00"),TEXT(E$1,"00")),table1[],14,FALSE),"")</f>
        <v>1</v>
      </c>
      <c r="O108" s="90" t="str">
        <f ca="1">IFERROR(VLOOKUP(CONCATENATE(TEXT($C$93,"00"),TEXT($C108,"00"),TEXT(F$1,"00")),table1[],14,FALSE),"")</f>
        <v>1</v>
      </c>
      <c r="P108" s="90" t="str">
        <f ca="1">IFERROR(VLOOKUP(CONCATENATE(TEXT($C$93,"00"),TEXT($C108,"00"),TEXT(G$1,"00")),table1[],14,FALSE),"")</f>
        <v>1</v>
      </c>
      <c r="Q108" s="90" t="str">
        <f ca="1">IFERROR(VLOOKUP(CONCATENATE(TEXT($C$93,"00"),TEXT($C108,"00"),TEXT(H$1,"00")),table1[],14,FALSE),"")</f>
        <v>1</v>
      </c>
      <c r="R108" s="90" t="str">
        <f ca="1">IFERROR(VLOOKUP(CONCATENATE(TEXT($C$93,"00"),TEXT($C108,"00"),TEXT(I$1,"00")),table1[],14,FALSE),"")</f>
        <v>1</v>
      </c>
      <c r="S108" s="90" t="str">
        <f ca="1">IFERROR(VLOOKUP(CONCATENATE(TEXT($C$93,"00"),TEXT($C108,"00"),TEXT(J$1,"00")),table1[],14,FALSE),"")</f>
        <v>1</v>
      </c>
    </row>
    <row r="109" spans="1:19" ht="3" customHeight="1" x14ac:dyDescent="0.35">
      <c r="A109" s="25">
        <v>12</v>
      </c>
      <c r="B109" s="25" t="s">
        <v>23</v>
      </c>
      <c r="C109" s="52">
        <f ca="1">INDIRECT($D$93) INDIRECT(B109)</f>
        <v>22</v>
      </c>
      <c r="D109" s="35">
        <f ca="1">IFERROR(VLOOKUP(CONCATENATE(TEXT($C$93,"00"),TEXT($C109,"00"),TEXT(D$1,"00")),table1[],$A109,FALSE),"")</f>
        <v>1</v>
      </c>
      <c r="E109" s="29">
        <f ca="1">IFERROR(VLOOKUP(CONCATENATE(TEXT($C$93,"00"),TEXT($C109,"00"),TEXT(E$1,"00")),table1[],$A109,FALSE),"")</f>
        <v>1</v>
      </c>
      <c r="F109" s="29">
        <f ca="1">IFERROR(VLOOKUP(CONCATENATE(TEXT($C$93,"00"),TEXT($C109,"00"),TEXT(F$1,"00")),table1[],$A109,FALSE),"")</f>
        <v>1</v>
      </c>
      <c r="G109" s="29">
        <f ca="1">IFERROR(VLOOKUP(CONCATENATE(TEXT($C$93,"00"),TEXT($C109,"00"),TEXT(G$1,"00")),table1[],$A109,FALSE),"")</f>
        <v>1</v>
      </c>
      <c r="H109" s="29">
        <f ca="1">IFERROR(VLOOKUP(CONCATENATE(TEXT($C$93,"00"),TEXT($C109,"00"),TEXT(H$1,"00")),table1[],$A109,FALSE),"")</f>
        <v>1</v>
      </c>
      <c r="I109" s="29">
        <f ca="1">IFERROR(VLOOKUP(CONCATENATE(TEXT($C$93,"00"),TEXT($C109,"00"),TEXT(I$1,"00")),table1[],$A109,FALSE),"")</f>
        <v>1</v>
      </c>
      <c r="J109" s="32">
        <f ca="1">IFERROR(VLOOKUP(CONCATENATE(TEXT($C$93,"00"),TEXT($C109,"00"),TEXT(J$1,"00")),table1[],$A109,FALSE),"")</f>
        <v>1</v>
      </c>
      <c r="L109" s="87"/>
      <c r="M109" s="90"/>
      <c r="N109" s="90"/>
      <c r="O109" s="90"/>
      <c r="P109" s="90"/>
      <c r="Q109" s="90"/>
      <c r="R109" s="90"/>
      <c r="S109" s="90"/>
    </row>
    <row r="110" spans="1:19" ht="15.5" x14ac:dyDescent="0.35">
      <c r="A110" s="25">
        <v>2</v>
      </c>
      <c r="B110" s="25" t="s">
        <v>24</v>
      </c>
      <c r="C110" s="52" t="str">
        <f ca="1">INDIRECT($D$93) INDIRECT(B110)</f>
        <v/>
      </c>
      <c r="D110" s="33" t="str">
        <f ca="1">IFERROR(VLOOKUP(CONCATENATE(TEXT($C$93,"00"),TEXT($C110,"00"),TEXT(D$1,"00")),table1[],$A110,FALSE),"")</f>
        <v/>
      </c>
      <c r="E110" s="27" t="str">
        <f ca="1">IFERROR(VLOOKUP(CONCATENATE(TEXT($C$93,"00"),TEXT($C110,"00"),TEXT(E$1,"00")),table1[],$A110,FALSE),"")</f>
        <v/>
      </c>
      <c r="F110" s="27" t="str">
        <f ca="1">IFERROR(VLOOKUP(CONCATENATE(TEXT($C$93,"00"),TEXT($C110,"00"),TEXT(F$1,"00")),table1[],$A110,FALSE),"")</f>
        <v/>
      </c>
      <c r="G110" s="27" t="str">
        <f ca="1">IFERROR(VLOOKUP(CONCATENATE(TEXT($C$93,"00"),TEXT($C110,"00"),TEXT(G$1,"00")),table1[],$A110,FALSE),"")</f>
        <v/>
      </c>
      <c r="H110" s="27" t="str">
        <f ca="1">IFERROR(VLOOKUP(CONCATENATE(TEXT($C$93,"00"),TEXT($C110,"00"),TEXT(H$1,"00")),table1[],$A110,FALSE),"")</f>
        <v/>
      </c>
      <c r="I110" s="27" t="str">
        <f ca="1">IFERROR(VLOOKUP(CONCATENATE(TEXT($C$93,"00"),TEXT($C110,"00"),TEXT(I$1,"00")),table1[],$A110,FALSE),"")</f>
        <v/>
      </c>
      <c r="J110" s="30" t="str">
        <f ca="1">IFERROR(VLOOKUP(CONCATENATE(TEXT($C$93,"00"),TEXT($C110,"00"),TEXT(J$1,"00")),table1[],$A110,FALSE),"")</f>
        <v/>
      </c>
      <c r="L110" s="87"/>
      <c r="M110" s="89">
        <f ca="1" unprintable=""><![CDATA[IFERROR(
MATCH(
VLOOKUP(CONCATENATE(TEXT($C$93,"00"),TEXT($C111,"00"),TEXT(D$1,"00")),table1[],4,FALSE)
&
0,
INDEX(الجدول3[DateM]
&
الجدول3[halh],,),0),0)]]></f>
        <v>0</v>
      </c>
      <c r="N110" s="89">
        <f ca="1" unprintable=""><![CDATA[IFERROR(
MATCH(
VLOOKUP(CONCATENATE(TEXT($C$93,"00"),TEXT($C111,"00"),TEXT(E$1,"00")),table1[],4,FALSE)
&
0,
INDEX(الجدول3[DateM]
&
الجدول3[halh],,),0),0)]]></f>
        <v>0</v>
      </c>
      <c r="O110" s="89">
        <f ca="1" unprintable=""><![CDATA[IFERROR(
MATCH(
VLOOKUP(CONCATENATE(TEXT($C$93,"00"),TEXT($C111,"00"),TEXT(F$1,"00")),table1[],4,FALSE)
&
0,
INDEX(الجدول3[DateM]
&
الجدول3[halh],,),0),0)]]></f>
        <v>0</v>
      </c>
      <c r="P110" s="89">
        <f ca="1" unprintable=""><![CDATA[IFERROR(
MATCH(
VLOOKUP(CONCATENATE(TEXT($C$93,"00"),TEXT($C111,"00"),TEXT(G$1,"00")),table1[],4,FALSE)
&
0,
INDEX(الجدول3[DateM]
&
الجدول3[halh],,),0),0)]]></f>
        <v>0</v>
      </c>
      <c r="Q110" s="89">
        <f ca="1" unprintable=""><![CDATA[IFERROR(
MATCH(
VLOOKUP(CONCATENATE(TEXT($C$93,"00"),TEXT($C111,"00"),TEXT(H$1,"00")),table1[],4,FALSE)
&
0,
INDEX(الجدول3[DateM]
&
الجدول3[halh],,),0),0)]]></f>
        <v>0</v>
      </c>
      <c r="R110" s="89">
        <f ca="1" unprintable=""><![CDATA[IFERROR(
MATCH(
VLOOKUP(CONCATENATE(TEXT($C$93,"00"),TEXT($C111,"00"),TEXT(I$1,"00")),table1[],4,FALSE)
&
0,
INDEX(الجدول3[DateM]
&
الجدول3[halh],,),0),0)]]></f>
        <v>0</v>
      </c>
      <c r="S110" s="89">
        <f ca="1" unprintable=""><![CDATA[IFERROR(
MATCH(
VLOOKUP(CONCATENATE(TEXT($C$93,"00"),TEXT($C111,"00"),TEXT(J$1,"00")),table1[],4,FALSE)
&
0,
INDEX(الجدول3[DateM]
&
الجدول3[halh],,),0),0)]]></f>
        <v>0</v>
      </c>
    </row>
    <row r="111" spans="1:19" x14ac:dyDescent="0.3">
      <c r="A111" s="25">
        <v>6</v>
      </c>
      <c r="B111" s="25" t="s">
        <v>24</v>
      </c>
      <c r="C111" s="52" t="str">
        <f ca="1">INDIRECT($D$93) INDIRECT(B111)</f>
        <v/>
      </c>
      <c r="D111" s="42" t="str">
        <f ca="1">IFERROR(VLOOKUP(CONCATENATE(TEXT($C$93,"00"),TEXT($C111,"00"),TEXT(D$1,"00")),table1[],$A111,FALSE),"")</f>
        <v/>
      </c>
      <c r="E111" s="43" t="str">
        <f ca="1">IFERROR(VLOOKUP(CONCATENATE(TEXT($C$93,"00"),TEXT($C111,"00"),TEXT(E$1,"00")),table1[],$A111,FALSE),"")</f>
        <v/>
      </c>
      <c r="F111" s="43" t="str">
        <f ca="1">IFERROR(VLOOKUP(CONCATENATE(TEXT($C$93,"00"),TEXT($C111,"00"),TEXT(F$1,"00")),table1[],$A111,FALSE),"")</f>
        <v/>
      </c>
      <c r="G111" s="43" t="str">
        <f ca="1">IFERROR(VLOOKUP(CONCATENATE(TEXT($C$93,"00"),TEXT($C111,"00"),TEXT(G$1,"00")),table1[],$A111,FALSE),"")</f>
        <v/>
      </c>
      <c r="H111" s="43" t="str">
        <f ca="1">IFERROR(VLOOKUP(CONCATENATE(TEXT($C$93,"00"),TEXT($C111,"00"),TEXT(H$1,"00")),table1[],$A111,FALSE),"")</f>
        <v/>
      </c>
      <c r="I111" s="43" t="str">
        <f ca="1">IFERROR(VLOOKUP(CONCATENATE(TEXT($C$93,"00"),TEXT($C111,"00"),TEXT(I$1,"00")),table1[],$A111,FALSE),"")</f>
        <v/>
      </c>
      <c r="J111" s="44" t="str">
        <f ca="1">IFERROR(VLOOKUP(CONCATENATE(TEXT($C$93,"00"),TEXT($C111,"00"),TEXT(J$1,"00")),table1[],$A111,FALSE),"")</f>
        <v/>
      </c>
      <c r="L111" s="87"/>
      <c r="M111" s="90" t="str">
        <f ca="1">IFERROR(VLOOKUP(CONCATENATE(TEXT($C$93,"00"),TEXT($C111,"00"),TEXT(D$1,"00")),table1[],14,FALSE),"")</f>
        <v/>
      </c>
      <c r="N111" s="90" t="str">
        <f ca="1">IFERROR(VLOOKUP(CONCATENATE(TEXT($C$93,"00"),TEXT($C111,"00"),TEXT(E$1,"00")),table1[],14,FALSE),"")</f>
        <v/>
      </c>
      <c r="O111" s="90" t="str">
        <f ca="1">IFERROR(VLOOKUP(CONCATENATE(TEXT($C$93,"00"),TEXT($C111,"00"),TEXT(F$1,"00")),table1[],14,FALSE),"")</f>
        <v/>
      </c>
      <c r="P111" s="90" t="str">
        <f ca="1">IFERROR(VLOOKUP(CONCATENATE(TEXT($C$93,"00"),TEXT($C111,"00"),TEXT(G$1,"00")),table1[],14,FALSE),"")</f>
        <v/>
      </c>
      <c r="Q111" s="90" t="str">
        <f ca="1">IFERROR(VLOOKUP(CONCATENATE(TEXT($C$93,"00"),TEXT($C111,"00"),TEXT(H$1,"00")),table1[],14,FALSE),"")</f>
        <v/>
      </c>
      <c r="R111" s="90" t="str">
        <f ca="1">IFERROR(VLOOKUP(CONCATENATE(TEXT($C$93,"00"),TEXT($C111,"00"),TEXT(I$1,"00")),table1[],14,FALSE),"")</f>
        <v/>
      </c>
      <c r="S111" s="90" t="str">
        <f ca="1">IFERROR(VLOOKUP(CONCATENATE(TEXT($C$93,"00"),TEXT($C111,"00"),TEXT(J$1,"00")),table1[],14,FALSE),"")</f>
        <v/>
      </c>
    </row>
    <row r="112" spans="1:19" ht="3" customHeight="1" thickBot="1" x14ac:dyDescent="0.4">
      <c r="A112" s="25">
        <v>12</v>
      </c>
      <c r="B112" s="25" t="s">
        <v>24</v>
      </c>
      <c r="C112" s="52" t="str">
        <f ca="1">INDIRECT($D$93) INDIRECT(B112)</f>
        <v/>
      </c>
      <c r="D112" s="45" t="str">
        <f ca="1">IFERROR(VLOOKUP(CONCATENATE(TEXT($C$93,"00"),TEXT($C112,"00"),TEXT(D$1,"00")),table1[],$A112,FALSE),"")</f>
        <v/>
      </c>
      <c r="E112" s="46" t="str">
        <f ca="1">IFERROR(VLOOKUP(CONCATENATE(TEXT($C$93,"00"),TEXT($C112,"00"),TEXT(E$1,"00")),table1[],$A112,FALSE),"")</f>
        <v/>
      </c>
      <c r="F112" s="46" t="str">
        <f ca="1">IFERROR(VLOOKUP(CONCATENATE(TEXT($C$93,"00"),TEXT($C112,"00"),TEXT(F$1,"00")),table1[],$A112,FALSE),"")</f>
        <v/>
      </c>
      <c r="G112" s="46" t="str">
        <f ca="1">IFERROR(VLOOKUP(CONCATENATE(TEXT($C$93,"00"),TEXT($C112,"00"),TEXT(G$1,"00")),table1[],$A112,FALSE),"")</f>
        <v/>
      </c>
      <c r="H112" s="46" t="str">
        <f ca="1">IFERROR(VLOOKUP(CONCATENATE(TEXT($C$93,"00"),TEXT($C112,"00"),TEXT(H$1,"00")),table1[],$A112,FALSE),"")</f>
        <v/>
      </c>
      <c r="I112" s="46" t="str">
        <f ca="1">IFERROR(VLOOKUP(CONCATENATE(TEXT($C$93,"00"),TEXT($C112,"00"),TEXT(I$1,"00")),table1[],$A112,FALSE),"")</f>
        <v/>
      </c>
      <c r="J112" s="47" t="str">
        <f ca="1">IFERROR(VLOOKUP(CONCATENATE(TEXT($C$93,"00"),TEXT($C112,"00"),TEXT(J$1,"00")),table1[],$A112,FALSE),"")</f>
        <v/>
      </c>
      <c r="L112" s="87"/>
      <c r="M112" s="87"/>
      <c r="N112" s="87"/>
      <c r="O112" s="87"/>
      <c r="P112" s="87"/>
      <c r="Q112" s="87"/>
      <c r="R112" s="87"/>
      <c r="S112" s="87"/>
    </row>
    <row r="113" spans="1:20" ht="14.5" thickBot="1" x14ac:dyDescent="0.35">
      <c r="D113" s="48"/>
      <c r="E113" s="48"/>
      <c r="F113" s="48"/>
      <c r="G113" s="48"/>
      <c r="H113" s="48"/>
      <c r="I113" s="48"/>
      <c r="J113" s="48"/>
      <c r="L113" s="87"/>
      <c r="M113" s="87"/>
      <c r="N113" s="87"/>
      <c r="O113" s="87"/>
      <c r="P113" s="87"/>
      <c r="Q113" s="87"/>
      <c r="R113" s="87"/>
      <c r="S113" s="87"/>
      <c r="T113" s="87"/>
    </row>
    <row r="114" spans="1:20" ht="23" thickBot="1" x14ac:dyDescent="0.5">
      <c r="D114" s="118"/>
      <c r="E114" s="119">
        <f>$E$4</f>
        <v>1441</v>
      </c>
      <c r="H114" s="128" t="str">
        <f ca="1"><![CDATA[TEXT(INDEX(table1[],MATCH(CONCATENATE(TEXT(C115,"00"),"01"),table1[دمج],1),4),"yyyy")]]></f>
        <v>2020</v>
      </c>
      <c r="I114" s="128"/>
    </row>
    <row r="115" spans="1:20" ht="18" x14ac:dyDescent="0.35">
      <c r="C115" s="25">
        <v>6</v>
      </c>
      <c r="D115" s="123" t="s">
        <v>49</v>
      </c>
      <c r="E115" s="113" t="str">
        <f>"(" &amp; C115 &amp; ")"</f>
        <v>(6)</v>
      </c>
      <c r="F115" s="114"/>
      <c r="G115" s="115" t="str">
        <f ca="1"><![CDATA[INDEX(table1[],MATCH(CONCATENATE(TEXT(C115,"00"),"01"),table1[دمج],1),5)]]></f>
        <v><![CDATA[يناير]]></v>
      </c>
      <c r="H115" s="121" t="str">
        <f ca="1"><![CDATA[TEXT(INDEX(table1[],MATCH(CONCATENATE(TEXT(C115,"00"),"01"),table1[دمج],1),14),"0")]]></f>
        <v>1</v>
      </c>
      <c r="I115" s="115" t="str">
        <f ca="1"><![CDATA[IFERROR(INDEX(table1[],MATCH(CONCATENATE(TEXT(C115,"00"),"30"),table1[دمج],0),5),INDEX(table1[],MATCH(CONCATENATE(TEXT(C115,"00"),"29"),table1[دمج],0),5))]]></f>
        <v><![CDATA[فبراير]]></v>
      </c>
      <c r="J115" s="117" t="str">
        <f ca="1"><![CDATA[INDEX(table1[],MATCH(CONCATENATE(TEXT(C115,"00"),"30"),table1[دمج],1),14)]]></f>
        <v>2</v>
      </c>
    </row>
    <row r="116" spans="1:20" ht="18" x14ac:dyDescent="0.3">
      <c r="D116" s="36" t="s">
        <v>35</v>
      </c>
      <c r="E116" s="37" t="s">
        <v>36</v>
      </c>
      <c r="F116" s="37" t="s">
        <v>37</v>
      </c>
      <c r="G116" s="37" t="s">
        <v>38</v>
      </c>
      <c r="H116" s="37" t="s">
        <v>39</v>
      </c>
      <c r="I116" s="37" t="s">
        <v>40</v>
      </c>
      <c r="J116" s="38" t="s">
        <v>41</v>
      </c>
      <c r="L116" s="87"/>
      <c r="M116" s="87"/>
      <c r="N116" s="87"/>
      <c r="O116" s="87"/>
      <c r="P116" s="87"/>
      <c r="Q116" s="87"/>
      <c r="R116" s="87"/>
      <c r="S116" s="87"/>
    </row>
    <row r="117" spans="1:20" ht="15.5" x14ac:dyDescent="0.35">
      <c r="A117" s="25">
        <v>2</v>
      </c>
      <c r="B117" s="25" t="s">
        <v>19</v>
      </c>
      <c r="C117" s="52">
        <f ca="1">INDIRECT($D$115) INDIRECT(B117)</f>
        <v>23</v>
      </c>
      <c r="D117" s="33">
        <f ca="1">IFERROR(VLOOKUP(CONCATENATE(TEXT($C$115,"00"),TEXT($C117,"00"),TEXT(D$1,"00")),table1[],$A117,FALSE),"")</f>
        <v>1</v>
      </c>
      <c r="E117" s="27">
        <f ca="1">IFERROR(VLOOKUP(CONCATENATE(TEXT($C$115,"00"),TEXT($C117,"00"),TEXT(E$1,"00")),table1[],$A117,FALSE),"")</f>
        <v>2</v>
      </c>
      <c r="F117" s="27">
        <f ca="1">IFERROR(VLOOKUP(CONCATENATE(TEXT($C$115,"00"),TEXT($C117,"00"),TEXT(F$1,"00")),table1[],$A117,FALSE),"")</f>
        <v>3</v>
      </c>
      <c r="G117" s="27">
        <f ca="1">IFERROR(VLOOKUP(CONCATENATE(TEXT($C$115,"00"),TEXT($C117,"00"),TEXT(G$1,"00")),table1[],$A117,FALSE),"")</f>
        <v>4</v>
      </c>
      <c r="H117" s="27">
        <f ca="1">IFERROR(VLOOKUP(CONCATENATE(TEXT($C$115,"00"),TEXT($C117,"00"),TEXT(H$1,"00")),table1[],$A117,FALSE),"")</f>
        <v>5</v>
      </c>
      <c r="I117" s="27">
        <f ca="1">IFERROR(VLOOKUP(CONCATENATE(TEXT($C$115,"00"),TEXT($C117,"00"),TEXT(I$1,"00")),table1[],$A117,FALSE),"")</f>
        <v>6</v>
      </c>
      <c r="J117" s="30">
        <f ca="1">IFERROR(VLOOKUP(CONCATENATE(TEXT($C$115,"00"),TEXT($C117,"00"),TEXT(J$1,"00")),table1[],$A117,FALSE),"")</f>
        <v>7</v>
      </c>
      <c r="L117" s="88"/>
      <c r="M117" s="89">
        <f ca="1" unprintable=""><![CDATA[IFERROR(
MATCH(
VLOOKUP(CONCATENATE(TEXT($C$115,"00"),TEXT($C118,"00"),TEXT(D$1,"00")),table1[],4,FALSE)
&
0,
INDEX(الجدول3[DateM]
&
الجدول3[halh],,),0),0)]]></f>
        <v>0</v>
      </c>
      <c r="N117" s="89">
        <f ca="1" unprintable=""><![CDATA[IFERROR(
MATCH(
VLOOKUP(CONCATENATE(TEXT($C$115,"00"),TEXT($C118,"00"),TEXT(E$1,"00")),table1[],4,FALSE)
&
0,
INDEX(الجدول3[DateM]
&
الجدول3[halh],,),0),0)]]></f>
        <v>0</v>
      </c>
      <c r="O117" s="89">
        <f ca="1" unprintable=""><![CDATA[IFERROR(
MATCH(
VLOOKUP(CONCATENATE(TEXT($C$115,"00"),TEXT($C118,"00"),TEXT(F$1,"00")),table1[],4,FALSE)
&
0,
INDEX(الجدول3[DateM]
&
الجدول3[halh],,),0),0)]]></f>
        <v>0</v>
      </c>
      <c r="P117" s="89">
        <f ca="1" unprintable=""><![CDATA[IFERROR(
MATCH(
VLOOKUP(CONCATENATE(TEXT($C$115,"00"),TEXT($C118,"00"),TEXT(G$1,"00")),table1[],4,FALSE)
&
0,
INDEX(الجدول3[DateM]
&
الجدول3[halh],,),0),0)]]></f>
        <v>0</v>
      </c>
      <c r="Q117" s="89">
        <f ca="1" unprintable=""><![CDATA[IFERROR(
MATCH(
VLOOKUP(CONCATENATE(TEXT($C$115,"00"),TEXT($C118,"00"),TEXT(H$1,"00")),table1[],4,FALSE)
&
0,
INDEX(الجدول3[DateM]
&
الجدول3[halh],,),0),0)]]></f>
        <v>0</v>
      </c>
      <c r="R117" s="89">
        <f ca="1" unprintable=""><![CDATA[IFERROR(
MATCH(
VLOOKUP(CONCATENATE(TEXT($C$115,"00"),TEXT($C118,"00"),TEXT(I$1,"00")),table1[],4,FALSE)
&
0,
INDEX(الجدول3[DateM]
&
الجدول3[halh],,),0),0)]]></f>
        <v>0</v>
      </c>
      <c r="S117" s="89">
        <f ca="1" unprintable=""><![CDATA[IFERROR(
MATCH(
VLOOKUP(CONCATENATE(TEXT($C$115,"00"),TEXT($C118,"00"),TEXT(J$1,"00")),table1[],4,FALSE)
&
0,
INDEX(الجدول3[DateM]
&
الجدول3[halh],,),0),0)]]></f>
        <v>0</v>
      </c>
    </row>
    <row r="118" spans="1:20" x14ac:dyDescent="0.3">
      <c r="A118" s="25">
        <v>6</v>
      </c>
      <c r="B118" s="25" t="s">
        <v>19</v>
      </c>
      <c r="C118" s="52">
        <f ca="1">INDIRECT($D$115) INDIRECT(B118)</f>
        <v>23</v>
      </c>
      <c r="D118" s="34" t="str">
        <f ca="1">IFERROR(VLOOKUP(CONCATENATE(TEXT($C$115,"00"),TEXT($C118,"00"),TEXT(D$1,"00")),table1[],$A118,FALSE),"")</f>
        <v>26</v>
      </c>
      <c r="E118" s="28" t="str">
        <f ca="1">IFERROR(VLOOKUP(CONCATENATE(TEXT($C$115,"00"),TEXT($C118,"00"),TEXT(E$1,"00")),table1[],$A118,FALSE),"")</f>
        <v>27</v>
      </c>
      <c r="F118" s="28" t="str">
        <f ca="1">IFERROR(VLOOKUP(CONCATENATE(TEXT($C$115,"00"),TEXT($C118,"00"),TEXT(F$1,"00")),table1[],$A118,FALSE),"")</f>
        <v>28</v>
      </c>
      <c r="G118" s="28" t="str">
        <f ca="1">IFERROR(VLOOKUP(CONCATENATE(TEXT($C$115,"00"),TEXT($C118,"00"),TEXT(G$1,"00")),table1[],$A118,FALSE),"")</f>
        <v>29</v>
      </c>
      <c r="H118" s="28" t="str">
        <f ca="1">IFERROR(VLOOKUP(CONCATENATE(TEXT($C$115,"00"),TEXT($C118,"00"),TEXT(H$1,"00")),table1[],$A118,FALSE),"")</f>
        <v>30</v>
      </c>
      <c r="I118" s="28" t="str">
        <f ca="1">IFERROR(VLOOKUP(CONCATENATE(TEXT($C$115,"00"),TEXT($C118,"00"),TEXT(I$1,"00")),table1[],$A118,FALSE),"")</f>
        <v>31</v>
      </c>
      <c r="J118" s="31" t="str">
        <f ca="1">IFERROR(VLOOKUP(CONCATENATE(TEXT($C$115,"00"),TEXT($C118,"00"),TEXT(J$1,"00")),table1[],$A118,FALSE),"")</f>
        <v><![CDATA[1 -فبراير]]></v>
      </c>
      <c r="L118" s="88"/>
      <c r="M118" s="90" t="str">
        <f ca="1">IFERROR(VLOOKUP(CONCATENATE(TEXT($C$115,"00"),TEXT($C118,"00"),TEXT(D$1,"00")),table1[],14,FALSE),"")</f>
        <v>1</v>
      </c>
      <c r="N118" s="90" t="str">
        <f ca="1">IFERROR(VLOOKUP(CONCATENATE(TEXT($C$115,"00"),TEXT($C118,"00"),TEXT(E$1,"00")),table1[],14,FALSE),"")</f>
        <v>1</v>
      </c>
      <c r="O118" s="90" t="str">
        <f ca="1">IFERROR(VLOOKUP(CONCATENATE(TEXT($C$115,"00"),TEXT($C118,"00"),TEXT(F$1,"00")),table1[],14,FALSE),"")</f>
        <v>1</v>
      </c>
      <c r="P118" s="90" t="str">
        <f ca="1">IFERROR(VLOOKUP(CONCATENATE(TEXT($C$115,"00"),TEXT($C118,"00"),TEXT(G$1,"00")),table1[],14,FALSE),"")</f>
        <v>1</v>
      </c>
      <c r="Q118" s="90" t="str">
        <f ca="1">IFERROR(VLOOKUP(CONCATENATE(TEXT($C$115,"00"),TEXT($C118,"00"),TEXT(H$1,"00")),table1[],14,FALSE),"")</f>
        <v>1</v>
      </c>
      <c r="R118" s="90" t="str">
        <f ca="1">IFERROR(VLOOKUP(CONCATENATE(TEXT($C$115,"00"),TEXT($C118,"00"),TEXT(I$1,"00")),table1[],14,FALSE),"")</f>
        <v>1</v>
      </c>
      <c r="S118" s="90" t="str">
        <f ca="1">IFERROR(VLOOKUP(CONCATENATE(TEXT($C$115,"00"),TEXT($C118,"00"),TEXT(J$1,"00")),table1[],14,FALSE),"")</f>
        <v>2</v>
      </c>
    </row>
    <row r="119" spans="1:20" ht="3" customHeight="1" x14ac:dyDescent="0.35">
      <c r="A119" s="25">
        <v>12</v>
      </c>
      <c r="B119" s="25" t="s">
        <v>19</v>
      </c>
      <c r="C119" s="52">
        <f ca="1">INDIRECT($D$115) INDIRECT(B119)</f>
        <v>23</v>
      </c>
      <c r="D119" s="35">
        <f ca="1">IFERROR(VLOOKUP(CONCATENATE(TEXT($C$115,"00"),TEXT($C119,"00"),TEXT(D$1,"00")),table1[],$A119,FALSE),"")</f>
        <v>1</v>
      </c>
      <c r="E119" s="29">
        <f ca="1">IFERROR(VLOOKUP(CONCATENATE(TEXT($C$115,"00"),TEXT($C119,"00"),TEXT(E$1,"00")),table1[],$A119,FALSE),"")</f>
        <v>1</v>
      </c>
      <c r="F119" s="29">
        <f ca="1">IFERROR(VLOOKUP(CONCATENATE(TEXT($C$115,"00"),TEXT($C119,"00"),TEXT(F$1,"00")),table1[],$A119,FALSE),"")</f>
        <v>1</v>
      </c>
      <c r="G119" s="29">
        <f ca="1">IFERROR(VLOOKUP(CONCATENATE(TEXT($C$115,"00"),TEXT($C119,"00"),TEXT(G$1,"00")),table1[],$A119,FALSE),"")</f>
        <v>1</v>
      </c>
      <c r="H119" s="29">
        <f ca="1">IFERROR(VLOOKUP(CONCATENATE(TEXT($C$115,"00"),TEXT($C119,"00"),TEXT(H$1,"00")),table1[],$A119,FALSE),"")</f>
        <v>1</v>
      </c>
      <c r="I119" s="29">
        <f ca="1">IFERROR(VLOOKUP(CONCATENATE(TEXT($C$115,"00"),TEXT($C119,"00"),TEXT(I$1,"00")),table1[],$A119,FALSE),"")</f>
        <v>1</v>
      </c>
      <c r="J119" s="32">
        <f ca="1">IFERROR(VLOOKUP(CONCATENATE(TEXT($C$115,"00"),TEXT($C119,"00"),TEXT(J$1,"00")),table1[],$A119,FALSE),"")</f>
        <v>1</v>
      </c>
      <c r="L119" s="88"/>
      <c r="M119" s="90"/>
      <c r="N119" s="90"/>
      <c r="O119" s="90"/>
      <c r="P119" s="90"/>
      <c r="Q119" s="90"/>
      <c r="R119" s="90"/>
      <c r="S119" s="90"/>
    </row>
    <row r="120" spans="1:20" ht="15.5" x14ac:dyDescent="0.35">
      <c r="A120" s="25">
        <v>2</v>
      </c>
      <c r="B120" s="25" t="s">
        <v>20</v>
      </c>
      <c r="C120" s="52">
        <f ca="1">INDIRECT($D$115) INDIRECT(B120)</f>
        <v>24</v>
      </c>
      <c r="D120" s="33">
        <f ca="1">IFERROR(VLOOKUP(CONCATENATE(TEXT($C$115,"00"),TEXT($C120,"00"),TEXT(D$1,"00")),table1[],$A120,FALSE),"")</f>
        <v>8</v>
      </c>
      <c r="E120" s="27">
        <f ca="1">IFERROR(VLOOKUP(CONCATENATE(TEXT($C$115,"00"),TEXT($C120,"00"),TEXT(E$1,"00")),table1[],$A120,FALSE),"")</f>
        <v>9</v>
      </c>
      <c r="F120" s="27">
        <f ca="1">IFERROR(VLOOKUP(CONCATENATE(TEXT($C$115,"00"),TEXT($C120,"00"),TEXT(F$1,"00")),table1[],$A120,FALSE),"")</f>
        <v>10</v>
      </c>
      <c r="G120" s="27">
        <f ca="1">IFERROR(VLOOKUP(CONCATENATE(TEXT($C$115,"00"),TEXT($C120,"00"),TEXT(G$1,"00")),table1[],$A120,FALSE),"")</f>
        <v>11</v>
      </c>
      <c r="H120" s="27">
        <f ca="1">IFERROR(VLOOKUP(CONCATENATE(TEXT($C$115,"00"),TEXT($C120,"00"),TEXT(H$1,"00")),table1[],$A120,FALSE),"")</f>
        <v>12</v>
      </c>
      <c r="I120" s="27">
        <f ca="1">IFERROR(VLOOKUP(CONCATENATE(TEXT($C$115,"00"),TEXT($C120,"00"),TEXT(I$1,"00")),table1[],$A120,FALSE),"")</f>
        <v>13</v>
      </c>
      <c r="J120" s="30">
        <f ca="1">IFERROR(VLOOKUP(CONCATENATE(TEXT($C$115,"00"),TEXT($C120,"00"),TEXT(J$1,"00")),table1[],$A120,FALSE),"")</f>
        <v>14</v>
      </c>
      <c r="L120" s="88"/>
      <c r="M120" s="89">
        <f ca="1" unprintable=""><![CDATA[IFERROR(
MATCH(
VLOOKUP(CONCATENATE(TEXT($C$115,"00"),TEXT($C121,"00"),TEXT(D$1,"00")),table1[],4,FALSE)
&
0,
INDEX(الجدول3[DateM]
&
الجدول3[halh],,),0),0)]]></f>
        <v>0</v>
      </c>
      <c r="N120" s="89">
        <f ca="1" unprintable=""><![CDATA[IFERROR(
MATCH(
VLOOKUP(CONCATENATE(TEXT($C$115,"00"),TEXT($C121,"00"),TEXT(E$1,"00")),table1[],4,FALSE)
&
0,
INDEX(الجدول3[DateM]
&
الجدول3[halh],,),0),0)]]></f>
        <v>0</v>
      </c>
      <c r="O120" s="89">
        <f ca="1" unprintable=""><![CDATA[IFERROR(
MATCH(
VLOOKUP(CONCATENATE(TEXT($C$115,"00"),TEXT($C121,"00"),TEXT(F$1,"00")),table1[],4,FALSE)
&
0,
INDEX(الجدول3[DateM]
&
الجدول3[halh],,),0),0)]]></f>
        <v>0</v>
      </c>
      <c r="P120" s="89">
        <f ca="1" unprintable=""><![CDATA[IFERROR(
MATCH(
VLOOKUP(CONCATENATE(TEXT($C$115,"00"),TEXT($C121,"00"),TEXT(G$1,"00")),table1[],4,FALSE)
&
0,
INDEX(الجدول3[DateM]
&
الجدول3[halh],,),0),0)]]></f>
        <v>0</v>
      </c>
      <c r="Q120" s="89">
        <f ca="1" unprintable=""><![CDATA[IFERROR(
MATCH(
VLOOKUP(CONCATENATE(TEXT($C$115,"00"),TEXT($C121,"00"),TEXT(H$1,"00")),table1[],4,FALSE)
&
0,
INDEX(الجدول3[DateM]
&
الجدول3[halh],,),0),0)]]></f>
        <v>0</v>
      </c>
      <c r="R120" s="89">
        <f ca="1" unprintable=""><![CDATA[IFERROR(
MATCH(
VLOOKUP(CONCATENATE(TEXT($C$115,"00"),TEXT($C121,"00"),TEXT(I$1,"00")),table1[],4,FALSE)
&
0,
INDEX(الجدول3[DateM]
&
الجدول3[halh],,),0),0)]]></f>
        <v>0</v>
      </c>
      <c r="S120" s="89">
        <f ca="1" unprintable=""><![CDATA[IFERROR(
MATCH(
VLOOKUP(CONCATENATE(TEXT($C$115,"00"),TEXT($C121,"00"),TEXT(J$1,"00")),table1[],4,FALSE)
&
0,
INDEX(الجدول3[DateM]
&
الجدول3[halh],,),0),0)]]></f>
        <v>0</v>
      </c>
    </row>
    <row r="121" spans="1:20" x14ac:dyDescent="0.3">
      <c r="A121" s="25">
        <v>6</v>
      </c>
      <c r="B121" s="25" t="s">
        <v>20</v>
      </c>
      <c r="C121" s="52">
        <f ca="1">INDIRECT($D$115) INDIRECT(B121)</f>
        <v>24</v>
      </c>
      <c r="D121" s="42" t="str">
        <f ca="1">IFERROR(VLOOKUP(CONCATENATE(TEXT($C$115,"00"),TEXT($C121,"00"),TEXT(D$1,"00")),table1[],$A121,FALSE),"")</f>
        <v>2</v>
      </c>
      <c r="E121" s="43" t="str">
        <f ca="1">IFERROR(VLOOKUP(CONCATENATE(TEXT($C$115,"00"),TEXT($C121,"00"),TEXT(E$1,"00")),table1[],$A121,FALSE),"")</f>
        <v>3</v>
      </c>
      <c r="F121" s="43" t="str">
        <f ca="1">IFERROR(VLOOKUP(CONCATENATE(TEXT($C$115,"00"),TEXT($C121,"00"),TEXT(F$1,"00")),table1[],$A121,FALSE),"")</f>
        <v>4</v>
      </c>
      <c r="G121" s="43" t="str">
        <f ca="1">IFERROR(VLOOKUP(CONCATENATE(TEXT($C$115,"00"),TEXT($C121,"00"),TEXT(G$1,"00")),table1[],$A121,FALSE),"")</f>
        <v>5</v>
      </c>
      <c r="H121" s="43" t="str">
        <f ca="1">IFERROR(VLOOKUP(CONCATENATE(TEXT($C$115,"00"),TEXT($C121,"00"),TEXT(H$1,"00")),table1[],$A121,FALSE),"")</f>
        <v>6</v>
      </c>
      <c r="I121" s="43" t="str">
        <f ca="1">IFERROR(VLOOKUP(CONCATENATE(TEXT($C$115,"00"),TEXT($C121,"00"),TEXT(I$1,"00")),table1[],$A121,FALSE),"")</f>
        <v>7</v>
      </c>
      <c r="J121" s="44" t="str">
        <f ca="1">IFERROR(VLOOKUP(CONCATENATE(TEXT($C$115,"00"),TEXT($C121,"00"),TEXT(J$1,"00")),table1[],$A121,FALSE),"")</f>
        <v>8</v>
      </c>
      <c r="L121" s="87"/>
      <c r="M121" s="90" t="str">
        <f ca="1">IFERROR(VLOOKUP(CONCATENATE(TEXT($C$115,"00"),TEXT($C121,"00"),TEXT(D$1,"00")),table1[],14,FALSE),"")</f>
        <v>2</v>
      </c>
      <c r="N121" s="90" t="str">
        <f ca="1">IFERROR(VLOOKUP(CONCATENATE(TEXT($C$115,"00"),TEXT($C121,"00"),TEXT(E$1,"00")),table1[],14,FALSE),"")</f>
        <v>2</v>
      </c>
      <c r="O121" s="90" t="str">
        <f ca="1">IFERROR(VLOOKUP(CONCATENATE(TEXT($C$115,"00"),TEXT($C121,"00"),TEXT(F$1,"00")),table1[],14,FALSE),"")</f>
        <v>2</v>
      </c>
      <c r="P121" s="90" t="str">
        <f ca="1">IFERROR(VLOOKUP(CONCATENATE(TEXT($C$115,"00"),TEXT($C121,"00"),TEXT(G$1,"00")),table1[],14,FALSE),"")</f>
        <v>2</v>
      </c>
      <c r="Q121" s="90" t="str">
        <f ca="1">IFERROR(VLOOKUP(CONCATENATE(TEXT($C$115,"00"),TEXT($C121,"00"),TEXT(H$1,"00")),table1[],14,FALSE),"")</f>
        <v>2</v>
      </c>
      <c r="R121" s="90" t="str">
        <f ca="1">IFERROR(VLOOKUP(CONCATENATE(TEXT($C$115,"00"),TEXT($C121,"00"),TEXT(I$1,"00")),table1[],14,FALSE),"")</f>
        <v>2</v>
      </c>
      <c r="S121" s="90" t="str">
        <f ca="1">IFERROR(VLOOKUP(CONCATENATE(TEXT($C$115,"00"),TEXT($C121,"00"),TEXT(J$1,"00")),table1[],14,FALSE),"")</f>
        <v>2</v>
      </c>
    </row>
    <row r="122" spans="1:20" ht="3" customHeight="1" x14ac:dyDescent="0.35">
      <c r="A122" s="25">
        <v>12</v>
      </c>
      <c r="B122" s="25" t="s">
        <v>20</v>
      </c>
      <c r="C122" s="52">
        <f ca="1">INDIRECT($D$115) INDIRECT(B122)</f>
        <v>24</v>
      </c>
      <c r="D122" s="39">
        <f ca="1">IFERROR(VLOOKUP(CONCATENATE(TEXT($C$115,"00"),TEXT($C122,"00"),TEXT(D$1,"00")),table1[],$A122,FALSE),"")</f>
        <v>1</v>
      </c>
      <c r="E122" s="40">
        <f ca="1">IFERROR(VLOOKUP(CONCATENATE(TEXT($C$115,"00"),TEXT($C122,"00"),TEXT(E$1,"00")),table1[],$A122,FALSE),"")</f>
        <v>1</v>
      </c>
      <c r="F122" s="40">
        <f ca="1">IFERROR(VLOOKUP(CONCATENATE(TEXT($C$115,"00"),TEXT($C122,"00"),TEXT(F$1,"00")),table1[],$A122,FALSE),"")</f>
        <v>1</v>
      </c>
      <c r="G122" s="40">
        <f ca="1">IFERROR(VLOOKUP(CONCATENATE(TEXT($C$115,"00"),TEXT($C122,"00"),TEXT(G$1,"00")),table1[],$A122,FALSE),"")</f>
        <v>1</v>
      </c>
      <c r="H122" s="40">
        <f ca="1">IFERROR(VLOOKUP(CONCATENATE(TEXT($C$115,"00"),TEXT($C122,"00"),TEXT(H$1,"00")),table1[],$A122,FALSE),"")</f>
        <v>1</v>
      </c>
      <c r="I122" s="40">
        <f ca="1">IFERROR(VLOOKUP(CONCATENATE(TEXT($C$115,"00"),TEXT($C122,"00"),TEXT(I$1,"00")),table1[],$A122,FALSE),"")</f>
        <v>1</v>
      </c>
      <c r="J122" s="41">
        <f ca="1">IFERROR(VLOOKUP(CONCATENATE(TEXT($C$115,"00"),TEXT($C122,"00"),TEXT(J$1,"00")),table1[],$A122,FALSE),"")</f>
        <v>1</v>
      </c>
      <c r="L122" s="87"/>
      <c r="M122" s="90"/>
      <c r="N122" s="90"/>
      <c r="O122" s="90"/>
      <c r="P122" s="90"/>
      <c r="Q122" s="90"/>
      <c r="R122" s="90"/>
      <c r="S122" s="90"/>
    </row>
    <row r="123" spans="1:20" ht="15.5" x14ac:dyDescent="0.35">
      <c r="A123" s="25">
        <v>2</v>
      </c>
      <c r="B123" s="25" t="s">
        <v>42</v>
      </c>
      <c r="C123" s="52">
        <f ca="1">INDIRECT($D$115) INDIRECT(B123)</f>
        <v>25</v>
      </c>
      <c r="D123" s="33">
        <f ca="1">IFERROR(VLOOKUP(CONCATENATE(TEXT($C$115,"00"),TEXT($C123,"00"),TEXT(D$1,"00")),table1[],$A123,FALSE),"")</f>
        <v>15</v>
      </c>
      <c r="E123" s="27">
        <f ca="1">IFERROR(VLOOKUP(CONCATENATE(TEXT($C$115,"00"),TEXT($C123,"00"),TEXT(E$1,"00")),table1[],$A123,FALSE),"")</f>
        <v>16</v>
      </c>
      <c r="F123" s="27">
        <f ca="1">IFERROR(VLOOKUP(CONCATENATE(TEXT($C$115,"00"),TEXT($C123,"00"),TEXT(F$1,"00")),table1[],$A123,FALSE),"")</f>
        <v>17</v>
      </c>
      <c r="G123" s="27">
        <f ca="1">IFERROR(VLOOKUP(CONCATENATE(TEXT($C$115,"00"),TEXT($C123,"00"),TEXT(G$1,"00")),table1[],$A123,FALSE),"")</f>
        <v>18</v>
      </c>
      <c r="H123" s="27">
        <f ca="1">IFERROR(VLOOKUP(CONCATENATE(TEXT($C$115,"00"),TEXT($C123,"00"),TEXT(H$1,"00")),table1[],$A123,FALSE),"")</f>
        <v>19</v>
      </c>
      <c r="I123" s="27">
        <f ca="1">IFERROR(VLOOKUP(CONCATENATE(TEXT($C$115,"00"),TEXT($C123,"00"),TEXT(I$1,"00")),table1[],$A123,FALSE),"")</f>
        <v>20</v>
      </c>
      <c r="J123" s="30">
        <f ca="1">IFERROR(VLOOKUP(CONCATENATE(TEXT($C$115,"00"),TEXT($C123,"00"),TEXT(J$1,"00")),table1[],$A123,FALSE),"")</f>
        <v>21</v>
      </c>
      <c r="L123" s="87"/>
      <c r="M123" s="89">
        <f ca="1" unprintable=""><![CDATA[IFERROR(
MATCH(
VLOOKUP(CONCATENATE(TEXT($C$115,"00"),TEXT($C124,"00"),TEXT(D$1,"00")),table1[],4,FALSE)
&
0,
INDEX(الجدول3[DateM]
&
الجدول3[halh],,),0),0)]]></f>
        <v>0</v>
      </c>
      <c r="N123" s="89">
        <f ca="1" unprintable=""><![CDATA[IFERROR(
MATCH(
VLOOKUP(CONCATENATE(TEXT($C$115,"00"),TEXT($C124,"00"),TEXT(E$1,"00")),table1[],4,FALSE)
&
0,
INDEX(الجدول3[DateM]
&
الجدول3[halh],,),0),0)]]></f>
        <v>0</v>
      </c>
      <c r="O123" s="89">
        <f ca="1" unprintable=""><![CDATA[IFERROR(
MATCH(
VLOOKUP(CONCATENATE(TEXT($C$115,"00"),TEXT($C124,"00"),TEXT(F$1,"00")),table1[],4,FALSE)
&
0,
INDEX(الجدول3[DateM]
&
الجدول3[halh],,),0),0)]]></f>
        <v>0</v>
      </c>
      <c r="P123" s="89">
        <f ca="1" unprintable=""><![CDATA[IFERROR(
MATCH(
VLOOKUP(CONCATENATE(TEXT($C$115,"00"),TEXT($C124,"00"),TEXT(G$1,"00")),table1[],4,FALSE)
&
0,
INDEX(الجدول3[DateM]
&
الجدول3[halh],,),0),0)]]></f>
        <v>0</v>
      </c>
      <c r="Q123" s="89">
        <f ca="1" unprintable=""><![CDATA[IFERROR(
MATCH(
VLOOKUP(CONCATENATE(TEXT($C$115,"00"),TEXT($C124,"00"),TEXT(H$1,"00")),table1[],4,FALSE)
&
0,
INDEX(الجدول3[DateM]
&
الجدول3[halh],,),0),0)]]></f>
        <v>0</v>
      </c>
      <c r="R123" s="89">
        <f ca="1" unprintable=""><![CDATA[IFERROR(
MATCH(
VLOOKUP(CONCATENATE(TEXT($C$115,"00"),TEXT($C124,"00"),TEXT(I$1,"00")),table1[],4,FALSE)
&
0,
INDEX(الجدول3[DateM]
&
الجدول3[halh],,),0),0)]]></f>
        <v>0</v>
      </c>
      <c r="S123" s="89">
        <f ca="1" unprintable=""><![CDATA[IFERROR(
MATCH(
VLOOKUP(CONCATENATE(TEXT($C$115,"00"),TEXT($C124,"00"),TEXT(J$1,"00")),table1[],4,FALSE)
&
0,
INDEX(الجدول3[DateM]
&
الجدول3[halh],,),0),0)]]></f>
        <v>0</v>
      </c>
    </row>
    <row r="124" spans="1:20" x14ac:dyDescent="0.3">
      <c r="A124" s="25">
        <v>6</v>
      </c>
      <c r="B124" s="25" t="s">
        <v>42</v>
      </c>
      <c r="C124" s="52">
        <f ca="1">INDIRECT($D$115) INDIRECT(B124)</f>
        <v>25</v>
      </c>
      <c r="D124" s="34" t="str">
        <f ca="1">IFERROR(VLOOKUP(CONCATENATE(TEXT($C$115,"00"),TEXT($C124,"00"),TEXT(D$1,"00")),table1[],$A124,FALSE),"")</f>
        <v>9</v>
      </c>
      <c r="E124" s="28" t="str">
        <f ca="1">IFERROR(VLOOKUP(CONCATENATE(TEXT($C$115,"00"),TEXT($C124,"00"),TEXT(E$1,"00")),table1[],$A124,FALSE),"")</f>
        <v>10</v>
      </c>
      <c r="F124" s="28" t="str">
        <f ca="1">IFERROR(VLOOKUP(CONCATENATE(TEXT($C$115,"00"),TEXT($C124,"00"),TEXT(F$1,"00")),table1[],$A124,FALSE),"")</f>
        <v>11</v>
      </c>
      <c r="G124" s="28" t="str">
        <f ca="1">IFERROR(VLOOKUP(CONCATENATE(TEXT($C$115,"00"),TEXT($C124,"00"),TEXT(G$1,"00")),table1[],$A124,FALSE),"")</f>
        <v>12</v>
      </c>
      <c r="H124" s="28" t="str">
        <f ca="1">IFERROR(VLOOKUP(CONCATENATE(TEXT($C$115,"00"),TEXT($C124,"00"),TEXT(H$1,"00")),table1[],$A124,FALSE),"")</f>
        <v>13</v>
      </c>
      <c r="I124" s="28" t="str">
        <f ca="1">IFERROR(VLOOKUP(CONCATENATE(TEXT($C$115,"00"),TEXT($C124,"00"),TEXT(I$1,"00")),table1[],$A124,FALSE),"")</f>
        <v>14</v>
      </c>
      <c r="J124" s="31" t="str">
        <f ca="1">IFERROR(VLOOKUP(CONCATENATE(TEXT($C$115,"00"),TEXT($C124,"00"),TEXT(J$1,"00")),table1[],$A124,FALSE),"")</f>
        <v>15</v>
      </c>
      <c r="L124" s="87"/>
      <c r="M124" s="90" t="str">
        <f ca="1">IFERROR(VLOOKUP(CONCATENATE(TEXT($C$115,"00"),TEXT($C124,"00"),TEXT(D$1,"00")),table1[],14,FALSE),"")</f>
        <v>2</v>
      </c>
      <c r="N124" s="90" t="str">
        <f ca="1">IFERROR(VLOOKUP(CONCATENATE(TEXT($C$115,"00"),TEXT($C124,"00"),TEXT(E$1,"00")),table1[],14,FALSE),"")</f>
        <v>2</v>
      </c>
      <c r="O124" s="90" t="str">
        <f ca="1">IFERROR(VLOOKUP(CONCATENATE(TEXT($C$115,"00"),TEXT($C124,"00"),TEXT(F$1,"00")),table1[],14,FALSE),"")</f>
        <v>2</v>
      </c>
      <c r="P124" s="90" t="str">
        <f ca="1">IFERROR(VLOOKUP(CONCATENATE(TEXT($C$115,"00"),TEXT($C124,"00"),TEXT(G$1,"00")),table1[],14,FALSE),"")</f>
        <v>2</v>
      </c>
      <c r="Q124" s="90" t="str">
        <f ca="1">IFERROR(VLOOKUP(CONCATENATE(TEXT($C$115,"00"),TEXT($C124,"00"),TEXT(H$1,"00")),table1[],14,FALSE),"")</f>
        <v>2</v>
      </c>
      <c r="R124" s="90" t="str">
        <f ca="1">IFERROR(VLOOKUP(CONCATENATE(TEXT($C$115,"00"),TEXT($C124,"00"),TEXT(I$1,"00")),table1[],14,FALSE),"")</f>
        <v>2</v>
      </c>
      <c r="S124" s="90" t="str">
        <f ca="1">IFERROR(VLOOKUP(CONCATENATE(TEXT($C$115,"00"),TEXT($C124,"00"),TEXT(J$1,"00")),table1[],14,FALSE),"")</f>
        <v>2</v>
      </c>
    </row>
    <row r="125" spans="1:20" ht="3" customHeight="1" x14ac:dyDescent="0.35">
      <c r="A125" s="25">
        <v>12</v>
      </c>
      <c r="B125" s="25" t="s">
        <v>42</v>
      </c>
      <c r="C125" s="52">
        <f ca="1">INDIRECT($D$115) INDIRECT(B125)</f>
        <v>25</v>
      </c>
      <c r="D125" s="35">
        <f ca="1">IFERROR(VLOOKUP(CONCATENATE(TEXT($C$115,"00"),TEXT($C125,"00"),TEXT(D$1,"00")),table1[],$A125,FALSE),"")</f>
        <v>1</v>
      </c>
      <c r="E125" s="29">
        <f ca="1">IFERROR(VLOOKUP(CONCATENATE(TEXT($C$115,"00"),TEXT($C125,"00"),TEXT(E$1,"00")),table1[],$A125,FALSE),"")</f>
        <v>1</v>
      </c>
      <c r="F125" s="29">
        <f ca="1">IFERROR(VLOOKUP(CONCATENATE(TEXT($C$115,"00"),TEXT($C125,"00"),TEXT(F$1,"00")),table1[],$A125,FALSE),"")</f>
        <v>1</v>
      </c>
      <c r="G125" s="29">
        <f ca="1">IFERROR(VLOOKUP(CONCATENATE(TEXT($C$115,"00"),TEXT($C125,"00"),TEXT(G$1,"00")),table1[],$A125,FALSE),"")</f>
        <v>1</v>
      </c>
      <c r="H125" s="29">
        <f ca="1">IFERROR(VLOOKUP(CONCATENATE(TEXT($C$115,"00"),TEXT($C125,"00"),TEXT(H$1,"00")),table1[],$A125,FALSE),"")</f>
        <v>1</v>
      </c>
      <c r="I125" s="29">
        <f ca="1">IFERROR(VLOOKUP(CONCATENATE(TEXT($C$115,"00"),TEXT($C125,"00"),TEXT(I$1,"00")),table1[],$A125,FALSE),"")</f>
        <v>1</v>
      </c>
      <c r="J125" s="32">
        <f ca="1">IFERROR(VLOOKUP(CONCATENATE(TEXT($C$115,"00"),TEXT($C125,"00"),TEXT(J$1,"00")),table1[],$A125,FALSE),"")</f>
        <v>1</v>
      </c>
      <c r="L125" s="87"/>
      <c r="M125" s="90"/>
      <c r="N125" s="90"/>
      <c r="O125" s="90"/>
      <c r="P125" s="90"/>
      <c r="Q125" s="90"/>
      <c r="R125" s="90"/>
      <c r="S125" s="90"/>
    </row>
    <row r="126" spans="1:20" ht="15.5" x14ac:dyDescent="0.35">
      <c r="A126" s="25">
        <v>2</v>
      </c>
      <c r="B126" s="25" t="s">
        <v>22</v>
      </c>
      <c r="C126" s="52">
        <f ca="1">INDIRECT($D$115) INDIRECT(B126)</f>
        <v>26</v>
      </c>
      <c r="D126" s="33">
        <f ca="1">IFERROR(VLOOKUP(CONCATENATE(TEXT($C$115,"00"),TEXT($C126,"00"),TEXT(D$1,"00")),table1[],$A126,FALSE),"")</f>
        <v>22</v>
      </c>
      <c r="E126" s="27">
        <f ca="1">IFERROR(VLOOKUP(CONCATENATE(TEXT($C$115,"00"),TEXT($C126,"00"),TEXT(E$1,"00")),table1[],$A126,FALSE),"")</f>
        <v>23</v>
      </c>
      <c r="F126" s="27">
        <f ca="1">IFERROR(VLOOKUP(CONCATENATE(TEXT($C$115,"00"),TEXT($C126,"00"),TEXT(F$1,"00")),table1[],$A126,FALSE),"")</f>
        <v>24</v>
      </c>
      <c r="G126" s="27">
        <f ca="1">IFERROR(VLOOKUP(CONCATENATE(TEXT($C$115,"00"),TEXT($C126,"00"),TEXT(G$1,"00")),table1[],$A126,FALSE),"")</f>
        <v>25</v>
      </c>
      <c r="H126" s="27">
        <f ca="1">IFERROR(VLOOKUP(CONCATENATE(TEXT($C$115,"00"),TEXT($C126,"00"),TEXT(H$1,"00")),table1[],$A126,FALSE),"")</f>
        <v>26</v>
      </c>
      <c r="I126" s="27">
        <f ca="1">IFERROR(VLOOKUP(CONCATENATE(TEXT($C$115,"00"),TEXT($C126,"00"),TEXT(I$1,"00")),table1[],$A126,FALSE),"")</f>
        <v>27</v>
      </c>
      <c r="J126" s="30">
        <f ca="1">IFERROR(VLOOKUP(CONCATENATE(TEXT($C$115,"00"),TEXT($C126,"00"),TEXT(J$1,"00")),table1[],$A126,FALSE),"")</f>
        <v>28</v>
      </c>
      <c r="L126" s="87"/>
      <c r="M126" s="89">
        <f ca="1" unprintable=""><![CDATA[IFERROR(
MATCH(
VLOOKUP(CONCATENATE(TEXT($C$115,"00"),TEXT($C127,"00"),TEXT(D$1,"00")),table1[],4,FALSE)
&
0,
INDEX(الجدول3[DateM]
&
الجدول3[halh],,),0),0)]]></f>
        <v>0</v>
      </c>
      <c r="N126" s="89">
        <f ca="1" unprintable=""><![CDATA[IFERROR(
MATCH(
VLOOKUP(CONCATENATE(TEXT($C$115,"00"),TEXT($C127,"00"),TEXT(E$1,"00")),table1[],4,FALSE)
&
0,
INDEX(الجدول3[DateM]
&
الجدول3[halh],,),0),0)]]></f>
        <v>0</v>
      </c>
      <c r="O126" s="89">
        <f ca="1" unprintable=""><![CDATA[IFERROR(
MATCH(
VLOOKUP(CONCATENATE(TEXT($C$115,"00"),TEXT($C127,"00"),TEXT(F$1,"00")),table1[],4,FALSE)
&
0,
INDEX(الجدول3[DateM]
&
الجدول3[halh],,),0),0)]]></f>
        <v>0</v>
      </c>
      <c r="P126" s="89">
        <f ca="1" unprintable=""><![CDATA[IFERROR(
MATCH(
VLOOKUP(CONCATENATE(TEXT($C$115,"00"),TEXT($C127,"00"),TEXT(G$1,"00")),table1[],4,FALSE)
&
0,
INDEX(الجدول3[DateM]
&
الجدول3[halh],,),0),0)]]></f>
        <v>0</v>
      </c>
      <c r="Q126" s="89">
        <f ca="1" unprintable=""><![CDATA[IFERROR(
MATCH(
VLOOKUP(CONCATENATE(TEXT($C$115,"00"),TEXT($C127,"00"),TEXT(H$1,"00")),table1[],4,FALSE)
&
0,
INDEX(الجدول3[DateM]
&
الجدول3[halh],,),0),0)]]></f>
        <v>0</v>
      </c>
      <c r="R126" s="89">
        <f ca="1" unprintable=""><![CDATA[IFERROR(
MATCH(
VLOOKUP(CONCATENATE(TEXT($C$115,"00"),TEXT($C127,"00"),TEXT(I$1,"00")),table1[],4,FALSE)
&
0,
INDEX(الجدول3[DateM]
&
الجدول3[halh],,),0),0)]]></f>
        <v>0</v>
      </c>
      <c r="S126" s="89">
        <f ca="1" unprintable=""><![CDATA[IFERROR(
MATCH(
VLOOKUP(CONCATENATE(TEXT($C$115,"00"),TEXT($C127,"00"),TEXT(J$1,"00")),table1[],4,FALSE)
&
0,
INDEX(الجدول3[DateM]
&
الجدول3[halh],,),0),0)]]></f>
        <v>0</v>
      </c>
    </row>
    <row r="127" spans="1:20" x14ac:dyDescent="0.3">
      <c r="A127" s="25">
        <v>6</v>
      </c>
      <c r="B127" s="25" t="s">
        <v>22</v>
      </c>
      <c r="C127" s="52">
        <f ca="1">INDIRECT($D$115) INDIRECT(B127)</f>
        <v>26</v>
      </c>
      <c r="D127" s="42" t="str">
        <f ca="1">IFERROR(VLOOKUP(CONCATENATE(TEXT($C$115,"00"),TEXT($C127,"00"),TEXT(D$1,"00")),table1[],$A127,FALSE),"")</f>
        <v>16</v>
      </c>
      <c r="E127" s="43" t="str">
        <f ca="1">IFERROR(VLOOKUP(CONCATENATE(TEXT($C$115,"00"),TEXT($C127,"00"),TEXT(E$1,"00")),table1[],$A127,FALSE),"")</f>
        <v>17</v>
      </c>
      <c r="F127" s="43" t="str">
        <f ca="1">IFERROR(VLOOKUP(CONCATENATE(TEXT($C$115,"00"),TEXT($C127,"00"),TEXT(F$1,"00")),table1[],$A127,FALSE),"")</f>
        <v>18</v>
      </c>
      <c r="G127" s="43" t="str">
        <f ca="1">IFERROR(VLOOKUP(CONCATENATE(TEXT($C$115,"00"),TEXT($C127,"00"),TEXT(G$1,"00")),table1[],$A127,FALSE),"")</f>
        <v>19</v>
      </c>
      <c r="H127" s="43" t="str">
        <f ca="1">IFERROR(VLOOKUP(CONCATENATE(TEXT($C$115,"00"),TEXT($C127,"00"),TEXT(H$1,"00")),table1[],$A127,FALSE),"")</f>
        <v>20</v>
      </c>
      <c r="I127" s="43" t="str">
        <f ca="1">IFERROR(VLOOKUP(CONCATENATE(TEXT($C$115,"00"),TEXT($C127,"00"),TEXT(I$1,"00")),table1[],$A127,FALSE),"")</f>
        <v>21</v>
      </c>
      <c r="J127" s="44" t="str">
        <f ca="1">IFERROR(VLOOKUP(CONCATENATE(TEXT($C$115,"00"),TEXT($C127,"00"),TEXT(J$1,"00")),table1[],$A127,FALSE),"")</f>
        <v>22</v>
      </c>
      <c r="L127" s="87"/>
      <c r="M127" s="90" t="str">
        <f ca="1">IFERROR(VLOOKUP(CONCATENATE(TEXT($C$115,"00"),TEXT($C127,"00"),TEXT(D$1,"00")),table1[],14,FALSE),"")</f>
        <v>2</v>
      </c>
      <c r="N127" s="90" t="str">
        <f ca="1">IFERROR(VLOOKUP(CONCATENATE(TEXT($C$115,"00"),TEXT($C127,"00"),TEXT(E$1,"00")),table1[],14,FALSE),"")</f>
        <v>2</v>
      </c>
      <c r="O127" s="90" t="str">
        <f ca="1">IFERROR(VLOOKUP(CONCATENATE(TEXT($C$115,"00"),TEXT($C127,"00"),TEXT(F$1,"00")),table1[],14,FALSE),"")</f>
        <v>2</v>
      </c>
      <c r="P127" s="90" t="str">
        <f ca="1">IFERROR(VLOOKUP(CONCATENATE(TEXT($C$115,"00"),TEXT($C127,"00"),TEXT(G$1,"00")),table1[],14,FALSE),"")</f>
        <v>2</v>
      </c>
      <c r="Q127" s="90" t="str">
        <f ca="1">IFERROR(VLOOKUP(CONCATENATE(TEXT($C$115,"00"),TEXT($C127,"00"),TEXT(H$1,"00")),table1[],14,FALSE),"")</f>
        <v>2</v>
      </c>
      <c r="R127" s="90" t="str">
        <f ca="1">IFERROR(VLOOKUP(CONCATENATE(TEXT($C$115,"00"),TEXT($C127,"00"),TEXT(I$1,"00")),table1[],14,FALSE),"")</f>
        <v>2</v>
      </c>
      <c r="S127" s="90" t="str">
        <f ca="1">IFERROR(VLOOKUP(CONCATENATE(TEXT($C$115,"00"),TEXT($C127,"00"),TEXT(J$1,"00")),table1[],14,FALSE),"")</f>
        <v>2</v>
      </c>
    </row>
    <row r="128" spans="1:20" ht="3" customHeight="1" x14ac:dyDescent="0.35">
      <c r="A128" s="25">
        <v>12</v>
      </c>
      <c r="B128" s="25" t="s">
        <v>22</v>
      </c>
      <c r="C128" s="52">
        <f ca="1">INDIRECT($D$115) INDIRECT(B128)</f>
        <v>26</v>
      </c>
      <c r="D128" s="39">
        <f ca="1">IFERROR(VLOOKUP(CONCATENATE(TEXT($C$115,"00"),TEXT($C128,"00"),TEXT(D$1,"00")),table1[],$A128,FALSE),"")</f>
        <v>1</v>
      </c>
      <c r="E128" s="40">
        <f ca="1">IFERROR(VLOOKUP(CONCATENATE(TEXT($C$115,"00"),TEXT($C128,"00"),TEXT(E$1,"00")),table1[],$A128,FALSE),"")</f>
        <v>1</v>
      </c>
      <c r="F128" s="40">
        <f ca="1">IFERROR(VLOOKUP(CONCATENATE(TEXT($C$115,"00"),TEXT($C128,"00"),TEXT(F$1,"00")),table1[],$A128,FALSE),"")</f>
        <v>1</v>
      </c>
      <c r="G128" s="40">
        <f ca="1">IFERROR(VLOOKUP(CONCATENATE(TEXT($C$115,"00"),TEXT($C128,"00"),TEXT(G$1,"00")),table1[],$A128,FALSE),"")</f>
        <v>1</v>
      </c>
      <c r="H128" s="40">
        <f ca="1">IFERROR(VLOOKUP(CONCATENATE(TEXT($C$115,"00"),TEXT($C128,"00"),TEXT(H$1,"00")),table1[],$A128,FALSE),"")</f>
        <v>1</v>
      </c>
      <c r="I128" s="40">
        <f ca="1">IFERROR(VLOOKUP(CONCATENATE(TEXT($C$115,"00"),TEXT($C128,"00"),TEXT(I$1,"00")),table1[],$A128,FALSE),"")</f>
        <v>1</v>
      </c>
      <c r="J128" s="41">
        <f ca="1">IFERROR(VLOOKUP(CONCATENATE(TEXT($C$115,"00"),TEXT($C128,"00"),TEXT(J$1,"00")),table1[],$A128,FALSE),"")</f>
        <v>1</v>
      </c>
      <c r="L128" s="87"/>
      <c r="M128" s="90"/>
      <c r="N128" s="90"/>
      <c r="O128" s="90"/>
      <c r="P128" s="90"/>
      <c r="Q128" s="90"/>
      <c r="R128" s="90"/>
      <c r="S128" s="90"/>
    </row>
    <row r="129" spans="1:20" ht="15.5" x14ac:dyDescent="0.35">
      <c r="A129" s="25">
        <v>2</v>
      </c>
      <c r="B129" s="25" t="s">
        <v>23</v>
      </c>
      <c r="C129" s="52">
        <f ca="1">INDIRECT($D$115) INDIRECT(B129)</f>
        <v>27</v>
      </c>
      <c r="D129" s="33">
        <f ca="1">IFERROR(VLOOKUP(CONCATENATE(TEXT($C$115,"00"),TEXT($C129,"00"),TEXT(D$1,"00")),table1[],$A129,FALSE),"")</f>
        <v>29</v>
      </c>
      <c r="E129" s="27">
        <f ca="1">IFERROR(VLOOKUP(CONCATENATE(TEXT($C$115,"00"),TEXT($C129,"00"),TEXT(E$1,"00")),table1[],$A129,FALSE),"")</f>
        <v>30</v>
      </c>
      <c r="F129" s="27" t="str">
        <f ca="1">IFERROR(VLOOKUP(CONCATENATE(TEXT($C$115,"00"),TEXT($C129,"00"),TEXT(F$1,"00")),table1[],$A129,FALSE),"")</f>
        <v/>
      </c>
      <c r="G129" s="27" t="str">
        <f ca="1">IFERROR(VLOOKUP(CONCATENATE(TEXT($C$115,"00"),TEXT($C129,"00"),TEXT(G$1,"00")),table1[],$A129,FALSE),"")</f>
        <v/>
      </c>
      <c r="H129" s="27" t="str">
        <f ca="1">IFERROR(VLOOKUP(CONCATENATE(TEXT($C$115,"00"),TEXT($C129,"00"),TEXT(H$1,"00")),table1[],$A129,FALSE),"")</f>
        <v/>
      </c>
      <c r="I129" s="27" t="str">
        <f ca="1">IFERROR(VLOOKUP(CONCATENATE(TEXT($C$115,"00"),TEXT($C129,"00"),TEXT(I$1,"00")),table1[],$A129,FALSE),"")</f>
        <v/>
      </c>
      <c r="J129" s="30" t="str">
        <f ca="1">IFERROR(VLOOKUP(CONCATENATE(TEXT($C$115,"00"),TEXT($C129,"00"),TEXT(J$1,"00")),table1[],$A129,FALSE),"")</f>
        <v/>
      </c>
      <c r="L129" s="87"/>
      <c r="M129" s="89">
        <f ca="1" unprintable=""><![CDATA[IFERROR(
MATCH(
VLOOKUP(CONCATENATE(TEXT($C$115,"00"),TEXT($C130,"00"),TEXT(D$1,"00")),table1[],4,FALSE)
&
0,
INDEX(الجدول3[DateM]
&
الجدول3[halh],,),0),0)]]></f>
        <v>0</v>
      </c>
      <c r="N129" s="89">
        <f ca="1" unprintable=""><![CDATA[IFERROR(
MATCH(
VLOOKUP(CONCATENATE(TEXT($C$115,"00"),TEXT($C130,"00"),TEXT(E$1,"00")),table1[],4,FALSE)
&
0,
INDEX(الجدول3[DateM]
&
الجدول3[halh],,),0),0)]]></f>
        <v>0</v>
      </c>
      <c r="O129" s="89">
        <f ca="1" unprintable=""><![CDATA[IFERROR(
MATCH(
VLOOKUP(CONCATENATE(TEXT($C$115,"00"),TEXT($C130,"00"),TEXT(F$1,"00")),table1[],4,FALSE)
&
0,
INDEX(الجدول3[DateM]
&
الجدول3[halh],,),0),0)]]></f>
        <v>0</v>
      </c>
      <c r="P129" s="89">
        <f ca="1" unprintable=""><![CDATA[IFERROR(
MATCH(
VLOOKUP(CONCATENATE(TEXT($C$115,"00"),TEXT($C130,"00"),TEXT(G$1,"00")),table1[],4,FALSE)
&
0,
INDEX(الجدول3[DateM]
&
الجدول3[halh],,),0),0)]]></f>
        <v>0</v>
      </c>
      <c r="Q129" s="89">
        <f ca="1" unprintable=""><![CDATA[IFERROR(
MATCH(
VLOOKUP(CONCATENATE(TEXT($C$115,"00"),TEXT($C130,"00"),TEXT(H$1,"00")),table1[],4,FALSE)
&
0,
INDEX(الجدول3[DateM]
&
الجدول3[halh],,),0),0)]]></f>
        <v>0</v>
      </c>
      <c r="R129" s="89">
        <f ca="1" unprintable=""><![CDATA[IFERROR(
MATCH(
VLOOKUP(CONCATENATE(TEXT($C$115,"00"),TEXT($C130,"00"),TEXT(I$1,"00")),table1[],4,FALSE)
&
0,
INDEX(الجدول3[DateM]
&
الجدول3[halh],,),0),0)]]></f>
        <v>0</v>
      </c>
      <c r="S129" s="89">
        <f ca="1" unprintable=""><![CDATA[IFERROR(
MATCH(
VLOOKUP(CONCATENATE(TEXT($C$115,"00"),TEXT($C130,"00"),TEXT(J$1,"00")),table1[],4,FALSE)
&
0,
INDEX(الجدول3[DateM]
&
الجدول3[halh],,),0),0)]]></f>
        <v>0</v>
      </c>
    </row>
    <row r="130" spans="1:20" x14ac:dyDescent="0.3">
      <c r="A130" s="25">
        <v>6</v>
      </c>
      <c r="B130" s="25" t="s">
        <v>23</v>
      </c>
      <c r="C130" s="52">
        <f ca="1">INDIRECT($D$115) INDIRECT(B130)</f>
        <v>27</v>
      </c>
      <c r="D130" s="34" t="str">
        <f ca="1">IFERROR(VLOOKUP(CONCATENATE(TEXT($C$115,"00"),TEXT($C130,"00"),TEXT(D$1,"00")),table1[],$A130,FALSE),"")</f>
        <v>23</v>
      </c>
      <c r="E130" s="28" t="str">
        <f ca="1">IFERROR(VLOOKUP(CONCATENATE(TEXT($C$115,"00"),TEXT($C130,"00"),TEXT(E$1,"00")),table1[],$A130,FALSE),"")</f>
        <v>24</v>
      </c>
      <c r="F130" s="28" t="str">
        <f ca="1">IFERROR(VLOOKUP(CONCATENATE(TEXT($C$115,"00"),TEXT($C130,"00"),TEXT(F$1,"00")),table1[],$A130,FALSE),"")</f>
        <v/>
      </c>
      <c r="G130" s="28" t="str">
        <f ca="1">IFERROR(VLOOKUP(CONCATENATE(TEXT($C$115,"00"),TEXT($C130,"00"),TEXT(G$1,"00")),table1[],$A130,FALSE),"")</f>
        <v/>
      </c>
      <c r="H130" s="28" t="str">
        <f ca="1">IFERROR(VLOOKUP(CONCATENATE(TEXT($C$115,"00"),TEXT($C130,"00"),TEXT(H$1,"00")),table1[],$A130,FALSE),"")</f>
        <v/>
      </c>
      <c r="I130" s="28" t="str">
        <f ca="1">IFERROR(VLOOKUP(CONCATENATE(TEXT($C$115,"00"),TEXT($C130,"00"),TEXT(I$1,"00")),table1[],$A130,FALSE),"")</f>
        <v/>
      </c>
      <c r="J130" s="31" t="str">
        <f ca="1">IFERROR(VLOOKUP(CONCATENATE(TEXT($C$115,"00"),TEXT($C130,"00"),TEXT(J$1,"00")),table1[],$A130,FALSE),"")</f>
        <v/>
      </c>
      <c r="L130" s="87"/>
      <c r="M130" s="90" t="str">
        <f ca="1">IFERROR(VLOOKUP(CONCATENATE(TEXT($C$115,"00"),TEXT($C130,"00"),TEXT(D$1,"00")),table1[],14,FALSE),"")</f>
        <v>2</v>
      </c>
      <c r="N130" s="90" t="str">
        <f ca="1">IFERROR(VLOOKUP(CONCATENATE(TEXT($C$115,"00"),TEXT($C130,"00"),TEXT(E$1,"00")),table1[],14,FALSE),"")</f>
        <v>2</v>
      </c>
      <c r="O130" s="90" t="str">
        <f ca="1">IFERROR(VLOOKUP(CONCATENATE(TEXT($C$115,"00"),TEXT($C130,"00"),TEXT(F$1,"00")),table1[],14,FALSE),"")</f>
        <v/>
      </c>
      <c r="P130" s="90" t="str">
        <f ca="1">IFERROR(VLOOKUP(CONCATENATE(TEXT($C$115,"00"),TEXT($C130,"00"),TEXT(G$1,"00")),table1[],14,FALSE),"")</f>
        <v/>
      </c>
      <c r="Q130" s="90" t="str">
        <f ca="1">IFERROR(VLOOKUP(CONCATENATE(TEXT($C$115,"00"),TEXT($C130,"00"),TEXT(H$1,"00")),table1[],14,FALSE),"")</f>
        <v/>
      </c>
      <c r="R130" s="90" t="str">
        <f ca="1">IFERROR(VLOOKUP(CONCATENATE(TEXT($C$115,"00"),TEXT($C130,"00"),TEXT(I$1,"00")),table1[],14,FALSE),"")</f>
        <v/>
      </c>
      <c r="S130" s="90" t="str">
        <f ca="1">IFERROR(VLOOKUP(CONCATENATE(TEXT($C$115,"00"),TEXT($C130,"00"),TEXT(J$1,"00")),table1[],14,FALSE),"")</f>
        <v/>
      </c>
    </row>
    <row r="131" spans="1:20" ht="3" customHeight="1" x14ac:dyDescent="0.35">
      <c r="A131" s="25">
        <v>12</v>
      </c>
      <c r="B131" s="25" t="s">
        <v>23</v>
      </c>
      <c r="C131" s="52">
        <f ca="1">INDIRECT($D$115) INDIRECT(B131)</f>
        <v>27</v>
      </c>
      <c r="D131" s="35">
        <f ca="1">IFERROR(VLOOKUP(CONCATENATE(TEXT($C$115,"00"),TEXT($C131,"00"),TEXT(D$1,"00")),table1[],$A131,FALSE),"")</f>
        <v>1</v>
      </c>
      <c r="E131" s="29">
        <f ca="1">IFERROR(VLOOKUP(CONCATENATE(TEXT($C$115,"00"),TEXT($C131,"00"),TEXT(E$1,"00")),table1[],$A131,FALSE),"")</f>
        <v>1</v>
      </c>
      <c r="F131" s="29" t="str">
        <f ca="1">IFERROR(VLOOKUP(CONCATENATE(TEXT($C$115,"00"),TEXT($C131,"00"),TEXT(F$1,"00")),table1[],$A131,FALSE),"")</f>
        <v/>
      </c>
      <c r="G131" s="29" t="str">
        <f ca="1">IFERROR(VLOOKUP(CONCATENATE(TEXT($C$115,"00"),TEXT($C131,"00"),TEXT(G$1,"00")),table1[],$A131,FALSE),"")</f>
        <v/>
      </c>
      <c r="H131" s="29" t="str">
        <f ca="1">IFERROR(VLOOKUP(CONCATENATE(TEXT($C$115,"00"),TEXT($C131,"00"),TEXT(H$1,"00")),table1[],$A131,FALSE),"")</f>
        <v/>
      </c>
      <c r="I131" s="29" t="str">
        <f ca="1">IFERROR(VLOOKUP(CONCATENATE(TEXT($C$115,"00"),TEXT($C131,"00"),TEXT(I$1,"00")),table1[],$A131,FALSE),"")</f>
        <v/>
      </c>
      <c r="J131" s="32" t="str">
        <f ca="1">IFERROR(VLOOKUP(CONCATENATE(TEXT($C$115,"00"),TEXT($C131,"00"),TEXT(J$1,"00")),table1[],$A131,FALSE),"")</f>
        <v/>
      </c>
      <c r="L131" s="87"/>
      <c r="M131" s="90"/>
      <c r="N131" s="90"/>
      <c r="O131" s="90"/>
      <c r="P131" s="90"/>
      <c r="Q131" s="90"/>
      <c r="R131" s="90"/>
      <c r="S131" s="90"/>
    </row>
    <row r="132" spans="1:20" ht="15.5" x14ac:dyDescent="0.35">
      <c r="A132" s="25">
        <v>2</v>
      </c>
      <c r="B132" s="25" t="s">
        <v>24</v>
      </c>
      <c r="C132" s="52" t="str">
        <f ca="1">INDIRECT($D$115) INDIRECT(B132)</f>
        <v/>
      </c>
      <c r="D132" s="33" t="str">
        <f ca="1">IFERROR(VLOOKUP(CONCATENATE(TEXT($C$115,"00"),TEXT($C132,"00"),TEXT(D$1,"00")),table1[],$A132,FALSE),"")</f>
        <v/>
      </c>
      <c r="E132" s="27" t="str">
        <f ca="1">IFERROR(VLOOKUP(CONCATENATE(TEXT($C$115,"00"),TEXT($C132,"00"),TEXT(E$1,"00")),table1[],$A132,FALSE),"")</f>
        <v/>
      </c>
      <c r="F132" s="27" t="str">
        <f ca="1">IFERROR(VLOOKUP(CONCATENATE(TEXT($C$115,"00"),TEXT($C132,"00"),TEXT(F$1,"00")),table1[],$A132,FALSE),"")</f>
        <v/>
      </c>
      <c r="G132" s="27" t="str">
        <f ca="1">IFERROR(VLOOKUP(CONCATENATE(TEXT($C$115,"00"),TEXT($C132,"00"),TEXT(G$1,"00")),table1[],$A132,FALSE),"")</f>
        <v/>
      </c>
      <c r="H132" s="27" t="str">
        <f ca="1">IFERROR(VLOOKUP(CONCATENATE(TEXT($C$115,"00"),TEXT($C132,"00"),TEXT(H$1,"00")),table1[],$A132,FALSE),"")</f>
        <v/>
      </c>
      <c r="I132" s="27" t="str">
        <f ca="1">IFERROR(VLOOKUP(CONCATENATE(TEXT($C$115,"00"),TEXT($C132,"00"),TEXT(I$1,"00")),table1[],$A132,FALSE),"")</f>
        <v/>
      </c>
      <c r="J132" s="30" t="str">
        <f ca="1">IFERROR(VLOOKUP(CONCATENATE(TEXT($C$115,"00"),TEXT($C132,"00"),TEXT(J$1,"00")),table1[],$A132,FALSE),"")</f>
        <v/>
      </c>
      <c r="L132" s="87"/>
      <c r="M132" s="89">
        <f ca="1" unprintable=""><![CDATA[IFERROR(
MATCH(
VLOOKUP(CONCATENATE(TEXT($C$115,"00"),TEXT($C133,"00"),TEXT(D$1,"00")),table1[],4,FALSE)
&
0,
INDEX(الجدول3[DateM]
&
الجدول3[halh],,),0),0)]]></f>
        <v>0</v>
      </c>
      <c r="N132" s="89">
        <f ca="1" unprintable=""><![CDATA[IFERROR(
MATCH(
VLOOKUP(CONCATENATE(TEXT($C$115,"00"),TEXT($C133,"00"),TEXT(E$1,"00")),table1[],4,FALSE)
&
0,
INDEX(الجدول3[DateM]
&
الجدول3[halh],,),0),0)]]></f>
        <v>0</v>
      </c>
      <c r="O132" s="89">
        <f ca="1" unprintable=""><![CDATA[IFERROR(
MATCH(
VLOOKUP(CONCATENATE(TEXT($C$115,"00"),TEXT($C133,"00"),TEXT(F$1,"00")),table1[],4,FALSE)
&
0,
INDEX(الجدول3[DateM]
&
الجدول3[halh],,),0),0)]]></f>
        <v>0</v>
      </c>
      <c r="P132" s="89">
        <f ca="1" unprintable=""><![CDATA[IFERROR(
MATCH(
VLOOKUP(CONCATENATE(TEXT($C$115,"00"),TEXT($C133,"00"),TEXT(G$1,"00")),table1[],4,FALSE)
&
0,
INDEX(الجدول3[DateM]
&
الجدول3[halh],,),0),0)]]></f>
        <v>0</v>
      </c>
      <c r="Q132" s="89">
        <f ca="1" unprintable=""><![CDATA[IFERROR(
MATCH(
VLOOKUP(CONCATENATE(TEXT($C$115,"00"),TEXT($C133,"00"),TEXT(H$1,"00")),table1[],4,FALSE)
&
0,
INDEX(الجدول3[DateM]
&
الجدول3[halh],,),0),0)]]></f>
        <v>0</v>
      </c>
      <c r="R132" s="89">
        <f ca="1" unprintable=""><![CDATA[IFERROR(
MATCH(
VLOOKUP(CONCATENATE(TEXT($C$115,"00"),TEXT($C133,"00"),TEXT(I$1,"00")),table1[],4,FALSE)
&
0,
INDEX(الجدول3[DateM]
&
الجدول3[halh],,),0),0)]]></f>
        <v>0</v>
      </c>
      <c r="S132" s="89">
        <f ca="1" unprintable=""><![CDATA[IFERROR(
MATCH(
VLOOKUP(CONCATENATE(TEXT($C$115,"00"),TEXT($C133,"00"),TEXT(J$1,"00")),table1[],4,FALSE)
&
0,
INDEX(الجدول3[DateM]
&
الجدول3[halh],,),0),0)]]></f>
        <v>0</v>
      </c>
    </row>
    <row r="133" spans="1:20" x14ac:dyDescent="0.3">
      <c r="A133" s="25">
        <v>6</v>
      </c>
      <c r="B133" s="25" t="s">
        <v>24</v>
      </c>
      <c r="C133" s="52" t="str">
        <f ca="1">INDIRECT($D$115) INDIRECT(B133)</f>
        <v/>
      </c>
      <c r="D133" s="42" t="str">
        <f ca="1">IFERROR(VLOOKUP(CONCATENATE(TEXT($C$115,"00"),TEXT($C133,"00"),TEXT(D$1,"00")),table1[],$A133,FALSE),"")</f>
        <v/>
      </c>
      <c r="E133" s="43" t="str">
        <f ca="1">IFERROR(VLOOKUP(CONCATENATE(TEXT($C$115,"00"),TEXT($C133,"00"),TEXT(E$1,"00")),table1[],$A133,FALSE),"")</f>
        <v/>
      </c>
      <c r="F133" s="43" t="str">
        <f ca="1">IFERROR(VLOOKUP(CONCATENATE(TEXT($C$115,"00"),TEXT($C133,"00"),TEXT(F$1,"00")),table1[],$A133,FALSE),"")</f>
        <v/>
      </c>
      <c r="G133" s="43" t="str">
        <f ca="1">IFERROR(VLOOKUP(CONCATENATE(TEXT($C$115,"00"),TEXT($C133,"00"),TEXT(G$1,"00")),table1[],$A133,FALSE),"")</f>
        <v/>
      </c>
      <c r="H133" s="43" t="str">
        <f ca="1">IFERROR(VLOOKUP(CONCATENATE(TEXT($C$115,"00"),TEXT($C133,"00"),TEXT(H$1,"00")),table1[],$A133,FALSE),"")</f>
        <v/>
      </c>
      <c r="I133" s="43" t="str">
        <f ca="1">IFERROR(VLOOKUP(CONCATENATE(TEXT($C$115,"00"),TEXT($C133,"00"),TEXT(I$1,"00")),table1[],$A133,FALSE),"")</f>
        <v/>
      </c>
      <c r="J133" s="44" t="str">
        <f ca="1">IFERROR(VLOOKUP(CONCATENATE(TEXT($C$115,"00"),TEXT($C133,"00"),TEXT(J$1,"00")),table1[],$A133,FALSE),"")</f>
        <v/>
      </c>
      <c r="L133" s="87"/>
      <c r="M133" s="90" t="str">
        <f ca="1">IFERROR(VLOOKUP(CONCATENATE(TEXT($C$115,"00"),TEXT($C133,"00"),TEXT(D$1,"00")),table1[],14,FALSE),"")</f>
        <v/>
      </c>
      <c r="N133" s="90" t="str">
        <f ca="1">IFERROR(VLOOKUP(CONCATENATE(TEXT($C$115,"00"),TEXT($C133,"00"),TEXT(E$1,"00")),table1[],14,FALSE),"")</f>
        <v/>
      </c>
      <c r="O133" s="90" t="str">
        <f ca="1">IFERROR(VLOOKUP(CONCATENATE(TEXT($C$115,"00"),TEXT($C133,"00"),TEXT(F$1,"00")),table1[],14,FALSE),"")</f>
        <v/>
      </c>
      <c r="P133" s="90" t="str">
        <f ca="1">IFERROR(VLOOKUP(CONCATENATE(TEXT($C$115,"00"),TEXT($C133,"00"),TEXT(G$1,"00")),table1[],14,FALSE),"")</f>
        <v/>
      </c>
      <c r="Q133" s="90" t="str">
        <f ca="1">IFERROR(VLOOKUP(CONCATENATE(TEXT($C$115,"00"),TEXT($C133,"00"),TEXT(H$1,"00")),table1[],14,FALSE),"")</f>
        <v/>
      </c>
      <c r="R133" s="90" t="str">
        <f ca="1">IFERROR(VLOOKUP(CONCATENATE(TEXT($C$115,"00"),TEXT($C133,"00"),TEXT(I$1,"00")),table1[],14,FALSE),"")</f>
        <v/>
      </c>
      <c r="S133" s="90" t="str">
        <f ca="1">IFERROR(VLOOKUP(CONCATENATE(TEXT($C$115,"00"),TEXT($C133,"00"),TEXT(J$1,"00")),table1[],14,FALSE),"")</f>
        <v/>
      </c>
    </row>
    <row r="134" spans="1:20" ht="3" customHeight="1" thickBot="1" x14ac:dyDescent="0.4">
      <c r="A134" s="25">
        <v>12</v>
      </c>
      <c r="B134" s="25" t="s">
        <v>24</v>
      </c>
      <c r="C134" s="52" t="str">
        <f ca="1">INDIRECT($D$93) INDIRECT(B134)</f>
        <v/>
      </c>
      <c r="D134" s="45" t="str">
        <f ca="1">IFERROR(VLOOKUP(CONCATENATE(TEXT($C$115,"00"),TEXT($C134,"00"),TEXT(D$1,"00")),table1[],$A134,FALSE),"")</f>
        <v/>
      </c>
      <c r="E134" s="46" t="str">
        <f ca="1">IFERROR(VLOOKUP(CONCATENATE(TEXT($C$115,"00"),TEXT($C134,"00"),TEXT(E$1,"00")),table1[],$A134,FALSE),"")</f>
        <v/>
      </c>
      <c r="F134" s="46" t="str">
        <f ca="1">IFERROR(VLOOKUP(CONCATENATE(TEXT($C$115,"00"),TEXT($C134,"00"),TEXT(F$1,"00")),table1[],$A134,FALSE),"")</f>
        <v/>
      </c>
      <c r="G134" s="46" t="str">
        <f ca="1">IFERROR(VLOOKUP(CONCATENATE(TEXT($C$115,"00"),TEXT($C134,"00"),TEXT(G$1,"00")),table1[],$A134,FALSE),"")</f>
        <v/>
      </c>
      <c r="H134" s="46" t="str">
        <f ca="1">IFERROR(VLOOKUP(CONCATENATE(TEXT($C$115,"00"),TEXT($C134,"00"),TEXT(H$1,"00")),table1[],$A134,FALSE),"")</f>
        <v/>
      </c>
      <c r="I134" s="46" t="str">
        <f ca="1">IFERROR(VLOOKUP(CONCATENATE(TEXT($C$115,"00"),TEXT($C134,"00"),TEXT(I$1,"00")),table1[],$A134,FALSE),"")</f>
        <v/>
      </c>
      <c r="J134" s="47" t="str">
        <f ca="1">IFERROR(VLOOKUP(CONCATENATE(TEXT($C$115,"00"),TEXT($C134,"00"),TEXT(J$1,"00")),table1[],$A134,FALSE),"")</f>
        <v/>
      </c>
      <c r="L134" s="87"/>
      <c r="M134" s="87"/>
      <c r="N134" s="87"/>
      <c r="O134" s="87"/>
      <c r="P134" s="87"/>
      <c r="Q134" s="87"/>
      <c r="R134" s="87"/>
      <c r="S134" s="87"/>
    </row>
    <row r="135" spans="1:20" ht="14.5" thickBot="1" x14ac:dyDescent="0.35">
      <c r="D135" s="48"/>
      <c r="E135" s="48"/>
      <c r="F135" s="48"/>
      <c r="G135" s="48"/>
      <c r="H135" s="48"/>
      <c r="I135" s="48"/>
      <c r="J135" s="48"/>
      <c r="L135" s="87"/>
      <c r="M135" s="87"/>
      <c r="N135" s="87"/>
      <c r="O135" s="87"/>
      <c r="P135" s="87"/>
      <c r="Q135" s="87"/>
      <c r="R135" s="87"/>
      <c r="S135" s="87"/>
      <c r="T135" s="87"/>
    </row>
    <row r="136" spans="1:20" ht="23" thickBot="1" x14ac:dyDescent="0.5">
      <c r="D136" s="118"/>
      <c r="E136" s="119">
        <f>$E$4</f>
        <v>1441</v>
      </c>
      <c r="H136" s="128" t="str">
        <f ca="1"><![CDATA[TEXT(INDEX(table1[],MATCH(CONCATENATE(TEXT(C137,"00"),"01"),table1[دمج],1),4),"yyyy")]]></f>
        <v>2020</v>
      </c>
      <c r="I136" s="128"/>
    </row>
    <row r="137" spans="1:20" ht="18" x14ac:dyDescent="0.35">
      <c r="C137" s="25">
        <v>7</v>
      </c>
      <c r="D137" s="123" t="s">
        <v>13</v>
      </c>
      <c r="E137" s="113" t="str">
        <f>"(" &amp; C137 &amp; ")"</f>
        <v>(7)</v>
      </c>
      <c r="F137" s="114"/>
      <c r="G137" s="115" t="str">
        <f ca="1"><![CDATA[INDEX(table1[],MATCH(CONCATENATE(TEXT(C137,"00"),"01"),table1[دمج],1),5)]]></f>
        <v><![CDATA[فبراير]]></v>
      </c>
      <c r="H137" s="121" t="str">
        <f ca="1"><![CDATA[TEXT(INDEX(table1[],MATCH(CONCATENATE(TEXT(C137,"00"),"01"),table1[دمج],1),14),"0")]]></f>
        <v>2</v>
      </c>
      <c r="I137" s="115" t="str">
        <f ca="1"><![CDATA[IFERROR(INDEX(table1[],MATCH(CONCATENATE(TEXT(C137,"00"),"30"),table1[دمج],0),5),INDEX(table1[],MATCH(CONCATENATE(TEXT(C137,"00"),"29"),table1[دمج],0),5))]]></f>
        <v><![CDATA[مارس]]></v>
      </c>
      <c r="J137" s="117" t="str">
        <f ca="1"><![CDATA[INDEX(table1[],MATCH(CONCATENATE(TEXT(C137,"00"),"30"),table1[دمج],1),14)]]></f>
        <v>3</v>
      </c>
    </row>
    <row r="138" spans="1:20" ht="18" x14ac:dyDescent="0.3">
      <c r="D138" s="36" t="s">
        <v>35</v>
      </c>
      <c r="E138" s="37" t="s">
        <v>36</v>
      </c>
      <c r="F138" s="37" t="s">
        <v>37</v>
      </c>
      <c r="G138" s="37" t="s">
        <v>38</v>
      </c>
      <c r="H138" s="37" t="s">
        <v>39</v>
      </c>
      <c r="I138" s="37" t="s">
        <v>40</v>
      </c>
      <c r="J138" s="38" t="s">
        <v>41</v>
      </c>
      <c r="L138" s="87"/>
      <c r="M138" s="87"/>
      <c r="N138" s="87"/>
      <c r="O138" s="87"/>
      <c r="P138" s="87"/>
      <c r="Q138" s="87"/>
      <c r="R138" s="87"/>
      <c r="S138" s="87"/>
    </row>
    <row r="139" spans="1:20" ht="15.5" x14ac:dyDescent="0.35">
      <c r="A139" s="25">
        <v>2</v>
      </c>
      <c r="B139" s="25" t="s">
        <v>19</v>
      </c>
      <c r="C139" s="52">
        <f ca="1">INDIRECT($D$137) INDIRECT(B139)</f>
        <v>27</v>
      </c>
      <c r="D139" s="33" t="str">
        <f ca="1">IFERROR(VLOOKUP(CONCATENATE(TEXT($C$137,"00"),TEXT($C139,"00"),TEXT(D$1,"00")),table1[],$A139,FALSE),"")</f>
        <v/>
      </c>
      <c r="E139" s="27" t="str">
        <f ca="1">IFERROR(VLOOKUP(CONCATENATE(TEXT($C$137,"00"),TEXT($C139,"00"),TEXT(E$1,"00")),table1[],$A139,FALSE),"")</f>
        <v/>
      </c>
      <c r="F139" s="27">
        <f ca="1">IFERROR(VLOOKUP(CONCATENATE(TEXT($C$137,"00"),TEXT($C139,"00"),TEXT(F$1,"00")),table1[],$A139,FALSE),"")</f>
        <v>1</v>
      </c>
      <c r="G139" s="27">
        <f ca="1">IFERROR(VLOOKUP(CONCATENATE(TEXT($C$137,"00"),TEXT($C139,"00"),TEXT(G$1,"00")),table1[],$A139,FALSE),"")</f>
        <v>2</v>
      </c>
      <c r="H139" s="27">
        <f ca="1">IFERROR(VLOOKUP(CONCATENATE(TEXT($C$137,"00"),TEXT($C139,"00"),TEXT(H$1,"00")),table1[],$A139,FALSE),"")</f>
        <v>3</v>
      </c>
      <c r="I139" s="27">
        <f ca="1">IFERROR(VLOOKUP(CONCATENATE(TEXT($C$137,"00"),TEXT($C139,"00"),TEXT(I$1,"00")),table1[],$A139,FALSE),"")</f>
        <v>4</v>
      </c>
      <c r="J139" s="30">
        <f ca="1">IFERROR(VLOOKUP(CONCATENATE(TEXT($C$137,"00"),TEXT($C139,"00"),TEXT(J$1,"00")),table1[],$A139,FALSE),"")</f>
        <v>5</v>
      </c>
      <c r="L139" s="88"/>
      <c r="M139" s="89">
        <f ca="1" unprintable=""><![CDATA[IFERROR(
MATCH(
VLOOKUP(CONCATENATE(TEXT($C$137,"00"),TEXT($C140,"00"),TEXT(D$1,"00")),table1[],4,FALSE)
&
0,
INDEX(الجدول3[DateM]
&
الجدول3[halh],,),0),0)]]></f>
        <v>0</v>
      </c>
      <c r="N139" s="89">
        <f ca="1" unprintable=""><![CDATA[IFERROR(
MATCH(
VLOOKUP(CONCATENATE(TEXT($C$137,"00"),TEXT($C140,"00"),TEXT(E$1,"00")),table1[],4,FALSE)
&
0,
INDEX(الجدول3[DateM]
&
الجدول3[halh],,),0),0)]]></f>
        <v>0</v>
      </c>
      <c r="O139" s="89">
        <f ca="1" unprintable=""><![CDATA[IFERROR(
MATCH(
VLOOKUP(CONCATENATE(TEXT($C$137,"00"),TEXT($C140,"00"),TEXT(F$1,"00")),table1[],4,FALSE)
&
0,
INDEX(الجدول3[DateM]
&
الجدول3[halh],,),0),0)]]></f>
        <v>0</v>
      </c>
      <c r="P139" s="89">
        <f ca="1" unprintable=""><![CDATA[IFERROR(
MATCH(
VLOOKUP(CONCATENATE(TEXT($C$137,"00"),TEXT($C140,"00"),TEXT(G$1,"00")),table1[],4,FALSE)
&
0,
INDEX(الجدول3[DateM]
&
الجدول3[halh],,),0),0)]]></f>
        <v>0</v>
      </c>
      <c r="Q139" s="89">
        <f ca="1" unprintable=""><![CDATA[IFERROR(
MATCH(
VLOOKUP(CONCATENATE(TEXT($C$137,"00"),TEXT($C140,"00"),TEXT(H$1,"00")),table1[],4,FALSE)
&
0,
INDEX(الجدول3[DateM]
&
الجدول3[halh],,),0),0)]]></f>
        <v>0</v>
      </c>
      <c r="R139" s="89">
        <f ca="1" unprintable=""><![CDATA[IFERROR(
MATCH(
VLOOKUP(CONCATENATE(TEXT($C$137,"00"),TEXT($C140,"00"),TEXT(I$1,"00")),table1[],4,FALSE)
&
0,
INDEX(الجدول3[DateM]
&
الجدول3[halh],,),0),0)]]></f>
        <v>0</v>
      </c>
      <c r="S139" s="89">
        <f ca="1" unprintable=""><![CDATA[IFERROR(
MATCH(
VLOOKUP(CONCATENATE(TEXT($C$137,"00"),TEXT($C140,"00"),TEXT(J$1,"00")),table1[],4,FALSE)
&
0,
INDEX(الجدول3[DateM]
&
الجدول3[halh],,),0),0)]]></f>
        <v>0</v>
      </c>
    </row>
    <row r="140" spans="1:20" x14ac:dyDescent="0.3">
      <c r="A140" s="25">
        <v>6</v>
      </c>
      <c r="B140" s="25" t="s">
        <v>19</v>
      </c>
      <c r="C140" s="52">
        <f ca="1">INDIRECT($D$137) INDIRECT(B140)</f>
        <v>27</v>
      </c>
      <c r="D140" s="34" t="str">
        <f ca="1">IFERROR(VLOOKUP(CONCATENATE(TEXT($C$137,"00"),TEXT($C140,"00"),TEXT(D$1,"00")),table1[],$A140,FALSE),"")</f>
        <v/>
      </c>
      <c r="E140" s="28" t="str">
        <f ca="1">IFERROR(VLOOKUP(CONCATENATE(TEXT($C$137,"00"),TEXT($C140,"00"),TEXT(E$1,"00")),table1[],$A140,FALSE),"")</f>
        <v/>
      </c>
      <c r="F140" s="28" t="str">
        <f ca="1">IFERROR(VLOOKUP(CONCATENATE(TEXT($C$137,"00"),TEXT($C140,"00"),TEXT(F$1,"00")),table1[],$A140,FALSE),"")</f>
        <v>25</v>
      </c>
      <c r="G140" s="28" t="str">
        <f ca="1">IFERROR(VLOOKUP(CONCATENATE(TEXT($C$137,"00"),TEXT($C140,"00"),TEXT(G$1,"00")),table1[],$A140,FALSE),"")</f>
        <v>26</v>
      </c>
      <c r="H140" s="28" t="str">
        <f ca="1">IFERROR(VLOOKUP(CONCATENATE(TEXT($C$137,"00"),TEXT($C140,"00"),TEXT(H$1,"00")),table1[],$A140,FALSE),"")</f>
        <v>27</v>
      </c>
      <c r="I140" s="28" t="str">
        <f ca="1">IFERROR(VLOOKUP(CONCATENATE(TEXT($C$137,"00"),TEXT($C140,"00"),TEXT(I$1,"00")),table1[],$A140,FALSE),"")</f>
        <v>28</v>
      </c>
      <c r="J140" s="31" t="str">
        <f ca="1">IFERROR(VLOOKUP(CONCATENATE(TEXT($C$137,"00"),TEXT($C140,"00"),TEXT(J$1,"00")),table1[],$A140,FALSE),"")</f>
        <v>29</v>
      </c>
      <c r="L140" s="88"/>
      <c r="M140" s="90" t="str">
        <f ca="1">IFERROR(VLOOKUP(CONCATENATE(TEXT($C$137,"00"),TEXT($C140,"00"),TEXT(D$1,"00")),table1[],14,FALSE),"")</f>
        <v/>
      </c>
      <c r="N140" s="90" t="str">
        <f ca="1">IFERROR(VLOOKUP(CONCATENATE(TEXT($C$137,"00"),TEXT($C140,"00"),TEXT(E$1,"00")),table1[],14,FALSE),"")</f>
        <v/>
      </c>
      <c r="O140" s="90" t="str">
        <f ca="1">IFERROR(VLOOKUP(CONCATENATE(TEXT($C$137,"00"),TEXT($C140,"00"),TEXT(F$1,"00")),table1[],14,FALSE),"")</f>
        <v>2</v>
      </c>
      <c r="P140" s="90" t="str">
        <f ca="1">IFERROR(VLOOKUP(CONCATENATE(TEXT($C$137,"00"),TEXT($C140,"00"),TEXT(G$1,"00")),table1[],14,FALSE),"")</f>
        <v>2</v>
      </c>
      <c r="Q140" s="90" t="str">
        <f ca="1">IFERROR(VLOOKUP(CONCATENATE(TEXT($C$137,"00"),TEXT($C140,"00"),TEXT(H$1,"00")),table1[],14,FALSE),"")</f>
        <v>2</v>
      </c>
      <c r="R140" s="90" t="str">
        <f ca="1">IFERROR(VLOOKUP(CONCATENATE(TEXT($C$137,"00"),TEXT($C140,"00"),TEXT(I$1,"00")),table1[],14,FALSE),"")</f>
        <v>2</v>
      </c>
      <c r="S140" s="90" t="str">
        <f ca="1">IFERROR(VLOOKUP(CONCATENATE(TEXT($C$137,"00"),TEXT($C140,"00"),TEXT(J$1,"00")),table1[],14,FALSE),"")</f>
        <v>2</v>
      </c>
    </row>
    <row r="141" spans="1:20" ht="3" customHeight="1" x14ac:dyDescent="0.35">
      <c r="A141" s="25">
        <v>12</v>
      </c>
      <c r="B141" s="25" t="s">
        <v>19</v>
      </c>
      <c r="C141" s="52">
        <f ca="1">INDIRECT($D$137) INDIRECT(B141)</f>
        <v>27</v>
      </c>
      <c r="D141" s="35" t="str">
        <f ca="1">IFERROR(VLOOKUP(CONCATENATE(TEXT($C$137,"00"),TEXT($C141,"00"),TEXT(D$1,"00")),table1[],$A141,FALSE),"")</f>
        <v/>
      </c>
      <c r="E141" s="29" t="str">
        <f ca="1">IFERROR(VLOOKUP(CONCATENATE(TEXT($C$137,"00"),TEXT($C141,"00"),TEXT(E$1,"00")),table1[],$A141,FALSE),"")</f>
        <v/>
      </c>
      <c r="F141" s="29">
        <f ca="1">IFERROR(VLOOKUP(CONCATENATE(TEXT($C$137,"00"),TEXT($C141,"00"),TEXT(F$1,"00")),table1[],$A141,FALSE),"")</f>
        <v>1</v>
      </c>
      <c r="G141" s="29">
        <f ca="1">IFERROR(VLOOKUP(CONCATENATE(TEXT($C$137,"00"),TEXT($C141,"00"),TEXT(G$1,"00")),table1[],$A141,FALSE),"")</f>
        <v>1</v>
      </c>
      <c r="H141" s="29">
        <f ca="1">IFERROR(VLOOKUP(CONCATENATE(TEXT($C$137,"00"),TEXT($C141,"00"),TEXT(H$1,"00")),table1[],$A141,FALSE),"")</f>
        <v>1</v>
      </c>
      <c r="I141" s="29">
        <f ca="1">IFERROR(VLOOKUP(CONCATENATE(TEXT($C$137,"00"),TEXT($C141,"00"),TEXT(I$1,"00")),table1[],$A141,FALSE),"")</f>
        <v>1</v>
      </c>
      <c r="J141" s="32">
        <f ca="1">IFERROR(VLOOKUP(CONCATENATE(TEXT($C$137,"00"),TEXT($C141,"00"),TEXT(J$1,"00")),table1[],$A141,FALSE),"")</f>
        <v>1</v>
      </c>
      <c r="L141" s="88"/>
      <c r="M141" s="90"/>
      <c r="N141" s="90"/>
      <c r="O141" s="90"/>
      <c r="P141" s="90"/>
      <c r="Q141" s="90"/>
      <c r="R141" s="90"/>
      <c r="S141" s="90"/>
    </row>
    <row r="142" spans="1:20" ht="15.5" x14ac:dyDescent="0.35">
      <c r="A142" s="25">
        <v>2</v>
      </c>
      <c r="B142" s="25" t="s">
        <v>20</v>
      </c>
      <c r="C142" s="52">
        <f ca="1">INDIRECT($D$137) INDIRECT(B142)</f>
        <v>28</v>
      </c>
      <c r="D142" s="33">
        <f ca="1">IFERROR(VLOOKUP(CONCATENATE(TEXT($C$137,"00"),TEXT($C142,"00"),TEXT(D$1,"00")),table1[],$A142,FALSE),"")</f>
        <v>6</v>
      </c>
      <c r="E142" s="27">
        <f ca="1">IFERROR(VLOOKUP(CONCATENATE(TEXT($C$137,"00"),TEXT($C142,"00"),TEXT(E$1,"00")),table1[],$A142,FALSE),"")</f>
        <v>7</v>
      </c>
      <c r="F142" s="27">
        <f ca="1">IFERROR(VLOOKUP(CONCATENATE(TEXT($C$137,"00"),TEXT($C142,"00"),TEXT(F$1,"00")),table1[],$A142,FALSE),"")</f>
        <v>8</v>
      </c>
      <c r="G142" s="27">
        <f ca="1">IFERROR(VLOOKUP(CONCATENATE(TEXT($C$137,"00"),TEXT($C142,"00"),TEXT(G$1,"00")),table1[],$A142,FALSE),"")</f>
        <v>9</v>
      </c>
      <c r="H142" s="27">
        <f ca="1">IFERROR(VLOOKUP(CONCATENATE(TEXT($C$137,"00"),TEXT($C142,"00"),TEXT(H$1,"00")),table1[],$A142,FALSE),"")</f>
        <v>10</v>
      </c>
      <c r="I142" s="27">
        <f ca="1">IFERROR(VLOOKUP(CONCATENATE(TEXT($C$137,"00"),TEXT($C142,"00"),TEXT(I$1,"00")),table1[],$A142,FALSE),"")</f>
        <v>11</v>
      </c>
      <c r="J142" s="30">
        <f ca="1">IFERROR(VLOOKUP(CONCATENATE(TEXT($C$137,"00"),TEXT($C142,"00"),TEXT(J$1,"00")),table1[],$A142,FALSE),"")</f>
        <v>12</v>
      </c>
      <c r="L142" s="88"/>
      <c r="M142" s="89">
        <f ca="1" unprintable=""><![CDATA[IFERROR(
MATCH(
VLOOKUP(CONCATENATE(TEXT($C$137,"00"),TEXT($C143,"00"),TEXT(D$1,"00")),table1[],4,FALSE)
&
0,
INDEX(الجدول3[DateM]
&
الجدول3[halh],,),0),0)]]></f>
        <v>0</v>
      </c>
      <c r="N142" s="89">
        <f ca="1" unprintable=""><![CDATA[IFERROR(
MATCH(
VLOOKUP(CONCATENATE(TEXT($C$137,"00"),TEXT($C143,"00"),TEXT(E$1,"00")),table1[],4,FALSE)
&
0,
INDEX(الجدول3[DateM]
&
الجدول3[halh],,),0),0)]]></f>
        <v>0</v>
      </c>
      <c r="O142" s="89">
        <f ca="1" unprintable=""><![CDATA[IFERROR(
MATCH(
VLOOKUP(CONCATENATE(TEXT($C$137,"00"),TEXT($C143,"00"),TEXT(F$1,"00")),table1[],4,FALSE)
&
0,
INDEX(الجدول3[DateM]
&
الجدول3[halh],,),0),0)]]></f>
        <v>0</v>
      </c>
      <c r="P142" s="89">
        <f ca="1" unprintable=""><![CDATA[IFERROR(
MATCH(
VLOOKUP(CONCATENATE(TEXT($C$137,"00"),TEXT($C143,"00"),TEXT(G$1,"00")),table1[],4,FALSE)
&
0,
INDEX(الجدول3[DateM]
&
الجدول3[halh],,),0),0)]]></f>
        <v>0</v>
      </c>
      <c r="Q142" s="89">
        <f ca="1" unprintable=""><![CDATA[IFERROR(
MATCH(
VLOOKUP(CONCATENATE(TEXT($C$137,"00"),TEXT($C143,"00"),TEXT(H$1,"00")),table1[],4,FALSE)
&
0,
INDEX(الجدول3[DateM]
&
الجدول3[halh],,),0),0)]]></f>
        <v>0</v>
      </c>
      <c r="R142" s="89">
        <f ca="1" unprintable=""><![CDATA[IFERROR(
MATCH(
VLOOKUP(CONCATENATE(TEXT($C$137,"00"),TEXT($C143,"00"),TEXT(I$1,"00")),table1[],4,FALSE)
&
0,
INDEX(الجدول3[DateM]
&
الجدول3[halh],,),0),0)]]></f>
        <v>0</v>
      </c>
      <c r="S142" s="89">
        <f ca="1" unprintable=""><![CDATA[IFERROR(
MATCH(
VLOOKUP(CONCATENATE(TEXT($C$137,"00"),TEXT($C143,"00"),TEXT(J$1,"00")),table1[],4,FALSE)
&
0,
INDEX(الجدول3[DateM]
&
الجدول3[halh],,),0),0)]]></f>
        <v>0</v>
      </c>
    </row>
    <row r="143" spans="1:20" x14ac:dyDescent="0.3">
      <c r="A143" s="25">
        <v>6</v>
      </c>
      <c r="B143" s="25" t="s">
        <v>20</v>
      </c>
      <c r="C143" s="52">
        <f ca="1">INDIRECT($D$137) INDIRECT(B143)</f>
        <v>28</v>
      </c>
      <c r="D143" s="42" t="str">
        <f ca="1">IFERROR(VLOOKUP(CONCATENATE(TEXT($C$137,"00"),TEXT($C143,"00"),TEXT(D$1,"00")),table1[],$A143,FALSE),"")</f>
        <v><![CDATA[1 -مارس]]></v>
      </c>
      <c r="E143" s="43" t="str">
        <f ca="1">IFERROR(VLOOKUP(CONCATENATE(TEXT($C$137,"00"),TEXT($C143,"00"),TEXT(E$1,"00")),table1[],$A143,FALSE),"")</f>
        <v>2</v>
      </c>
      <c r="F143" s="43" t="str">
        <f ca="1">IFERROR(VLOOKUP(CONCATENATE(TEXT($C$137,"00"),TEXT($C143,"00"),TEXT(F$1,"00")),table1[],$A143,FALSE),"")</f>
        <v>3</v>
      </c>
      <c r="G143" s="43" t="str">
        <f ca="1">IFERROR(VLOOKUP(CONCATENATE(TEXT($C$137,"00"),TEXT($C143,"00"),TEXT(G$1,"00")),table1[],$A143,FALSE),"")</f>
        <v>4</v>
      </c>
      <c r="H143" s="43" t="str">
        <f ca="1">IFERROR(VLOOKUP(CONCATENATE(TEXT($C$137,"00"),TEXT($C143,"00"),TEXT(H$1,"00")),table1[],$A143,FALSE),"")</f>
        <v>5</v>
      </c>
      <c r="I143" s="43" t="str">
        <f ca="1">IFERROR(VLOOKUP(CONCATENATE(TEXT($C$137,"00"),TEXT($C143,"00"),TEXT(I$1,"00")),table1[],$A143,FALSE),"")</f>
        <v>6</v>
      </c>
      <c r="J143" s="44" t="str">
        <f ca="1">IFERROR(VLOOKUP(CONCATENATE(TEXT($C$137,"00"),TEXT($C143,"00"),TEXT(J$1,"00")),table1[],$A143,FALSE),"")</f>
        <v>7</v>
      </c>
      <c r="L143" s="87"/>
      <c r="M143" s="90" t="str">
        <f ca="1">IFERROR(VLOOKUP(CONCATENATE(TEXT($C$137,"00"),TEXT($C143,"00"),TEXT(D$1,"00")),table1[],14,FALSE),"")</f>
        <v>3</v>
      </c>
      <c r="N143" s="90" t="str">
        <f ca="1">IFERROR(VLOOKUP(CONCATENATE(TEXT($C$137,"00"),TEXT($C143,"00"),TEXT(E$1,"00")),table1[],14,FALSE),"")</f>
        <v>3</v>
      </c>
      <c r="O143" s="90" t="str">
        <f ca="1">IFERROR(VLOOKUP(CONCATENATE(TEXT($C$137,"00"),TEXT($C143,"00"),TEXT(F$1,"00")),table1[],14,FALSE),"")</f>
        <v>3</v>
      </c>
      <c r="P143" s="90" t="str">
        <f ca="1">IFERROR(VLOOKUP(CONCATENATE(TEXT($C$137,"00"),TEXT($C143,"00"),TEXT(G$1,"00")),table1[],14,FALSE),"")</f>
        <v>3</v>
      </c>
      <c r="Q143" s="90" t="str">
        <f ca="1">IFERROR(VLOOKUP(CONCATENATE(TEXT($C$137,"00"),TEXT($C143,"00"),TEXT(H$1,"00")),table1[],14,FALSE),"")</f>
        <v>3</v>
      </c>
      <c r="R143" s="90" t="str">
        <f ca="1">IFERROR(VLOOKUP(CONCATENATE(TEXT($C$137,"00"),TEXT($C143,"00"),TEXT(I$1,"00")),table1[],14,FALSE),"")</f>
        <v>3</v>
      </c>
      <c r="S143" s="90" t="str">
        <f ca="1">IFERROR(VLOOKUP(CONCATENATE(TEXT($C$137,"00"),TEXT($C143,"00"),TEXT(J$1,"00")),table1[],14,FALSE),"")</f>
        <v>3</v>
      </c>
    </row>
    <row r="144" spans="1:20" ht="3" customHeight="1" x14ac:dyDescent="0.35">
      <c r="A144" s="25">
        <v>12</v>
      </c>
      <c r="B144" s="25" t="s">
        <v>20</v>
      </c>
      <c r="C144" s="52">
        <f ca="1">INDIRECT($D$137) INDIRECT(B144)</f>
        <v>28</v>
      </c>
      <c r="D144" s="39">
        <f ca="1">IFERROR(VLOOKUP(CONCATENATE(TEXT($C$137,"00"),TEXT($C144,"00"),TEXT(D$1,"00")),table1[],$A144,FALSE),"")</f>
        <v>1</v>
      </c>
      <c r="E144" s="40">
        <f ca="1">IFERROR(VLOOKUP(CONCATENATE(TEXT($C$137,"00"),TEXT($C144,"00"),TEXT(E$1,"00")),table1[],$A144,FALSE),"")</f>
        <v>1</v>
      </c>
      <c r="F144" s="40">
        <f ca="1">IFERROR(VLOOKUP(CONCATENATE(TEXT($C$137,"00"),TEXT($C144,"00"),TEXT(F$1,"00")),table1[],$A144,FALSE),"")</f>
        <v>1</v>
      </c>
      <c r="G144" s="40">
        <f ca="1">IFERROR(VLOOKUP(CONCATENATE(TEXT($C$137,"00"),TEXT($C144,"00"),TEXT(G$1,"00")),table1[],$A144,FALSE),"")</f>
        <v>1</v>
      </c>
      <c r="H144" s="40">
        <f ca="1">IFERROR(VLOOKUP(CONCATENATE(TEXT($C$137,"00"),TEXT($C144,"00"),TEXT(H$1,"00")),table1[],$A144,FALSE),"")</f>
        <v>1</v>
      </c>
      <c r="I144" s="40">
        <f ca="1">IFERROR(VLOOKUP(CONCATENATE(TEXT($C$137,"00"),TEXT($C144,"00"),TEXT(I$1,"00")),table1[],$A144,FALSE),"")</f>
        <v>1</v>
      </c>
      <c r="J144" s="41">
        <f ca="1">IFERROR(VLOOKUP(CONCATENATE(TEXT($C$137,"00"),TEXT($C144,"00"),TEXT(J$1,"00")),table1[],$A144,FALSE),"")</f>
        <v>1</v>
      </c>
      <c r="L144" s="87"/>
      <c r="M144" s="90"/>
      <c r="N144" s="90"/>
      <c r="O144" s="90"/>
      <c r="P144" s="90"/>
      <c r="Q144" s="90"/>
      <c r="R144" s="90"/>
      <c r="S144" s="90"/>
    </row>
    <row r="145" spans="1:20" ht="15.5" x14ac:dyDescent="0.35">
      <c r="A145" s="25">
        <v>2</v>
      </c>
      <c r="B145" s="25" t="s">
        <v>42</v>
      </c>
      <c r="C145" s="52">
        <f ca="1">INDIRECT($D$137) INDIRECT(B145)</f>
        <v>29</v>
      </c>
      <c r="D145" s="33">
        <f ca="1">IFERROR(VLOOKUP(CONCATENATE(TEXT($C$137,"00"),TEXT($C145,"00"),TEXT(D$1,"00")),table1[],$A145,FALSE),"")</f>
        <v>13</v>
      </c>
      <c r="E145" s="27">
        <f ca="1">IFERROR(VLOOKUP(CONCATENATE(TEXT($C$137,"00"),TEXT($C145,"00"),TEXT(E$1,"00")),table1[],$A145,FALSE),"")</f>
        <v>14</v>
      </c>
      <c r="F145" s="27">
        <f ca="1">IFERROR(VLOOKUP(CONCATENATE(TEXT($C$137,"00"),TEXT($C145,"00"),TEXT(F$1,"00")),table1[],$A145,FALSE),"")</f>
        <v>15</v>
      </c>
      <c r="G145" s="27">
        <f ca="1">IFERROR(VLOOKUP(CONCATENATE(TEXT($C$137,"00"),TEXT($C145,"00"),TEXT(G$1,"00")),table1[],$A145,FALSE),"")</f>
        <v>16</v>
      </c>
      <c r="H145" s="27">
        <f ca="1">IFERROR(VLOOKUP(CONCATENATE(TEXT($C$137,"00"),TEXT($C145,"00"),TEXT(H$1,"00")),table1[],$A145,FALSE),"")</f>
        <v>17</v>
      </c>
      <c r="I145" s="27">
        <f ca="1">IFERROR(VLOOKUP(CONCATENATE(TEXT($C$137,"00"),TEXT($C145,"00"),TEXT(I$1,"00")),table1[],$A145,FALSE),"")</f>
        <v>18</v>
      </c>
      <c r="J145" s="30">
        <f ca="1">IFERROR(VLOOKUP(CONCATENATE(TEXT($C$137,"00"),TEXT($C145,"00"),TEXT(J$1,"00")),table1[],$A145,FALSE),"")</f>
        <v>19</v>
      </c>
      <c r="L145" s="87"/>
      <c r="M145" s="89">
        <f ca="1" unprintable=""><![CDATA[IFERROR(
MATCH(
VLOOKUP(CONCATENATE(TEXT($C$137,"00"),TEXT($C146,"00"),TEXT(D$1,"00")),table1[],4,FALSE)
&
0,
INDEX(الجدول3[DateM]
&
الجدول3[halh],,),0),0)]]></f>
        <v>0</v>
      </c>
      <c r="N145" s="89">
        <f ca="1" unprintable=""><![CDATA[IFERROR(
MATCH(
VLOOKUP(CONCATENATE(TEXT($C$137,"00"),TEXT($C146,"00"),TEXT(E$1,"00")),table1[],4,FALSE)
&
0,
INDEX(الجدول3[DateM]
&
الجدول3[halh],,),0),0)]]></f>
        <v>0</v>
      </c>
      <c r="O145" s="89">
        <f ca="1" unprintable=""><![CDATA[IFERROR(
MATCH(
VLOOKUP(CONCATENATE(TEXT($C$137,"00"),TEXT($C146,"00"),TEXT(F$1,"00")),table1[],4,FALSE)
&
0,
INDEX(الجدول3[DateM]
&
الجدول3[halh],,),0),0)]]></f>
        <v>0</v>
      </c>
      <c r="P145" s="89">
        <f ca="1" unprintable=""><![CDATA[IFERROR(
MATCH(
VLOOKUP(CONCATENATE(TEXT($C$137,"00"),TEXT($C146,"00"),TEXT(G$1,"00")),table1[],4,FALSE)
&
0,
INDEX(الجدول3[DateM]
&
الجدول3[halh],,),0),0)]]></f>
        <v>0</v>
      </c>
      <c r="Q145" s="89">
        <f ca="1" unprintable=""><![CDATA[IFERROR(
MATCH(
VLOOKUP(CONCATENATE(TEXT($C$137,"00"),TEXT($C146,"00"),TEXT(H$1,"00")),table1[],4,FALSE)
&
0,
INDEX(الجدول3[DateM]
&
الجدول3[halh],,),0),0)]]></f>
        <v>0</v>
      </c>
      <c r="R145" s="89">
        <f ca="1" unprintable=""><![CDATA[IFERROR(
MATCH(
VLOOKUP(CONCATENATE(TEXT($C$137,"00"),TEXT($C146,"00"),TEXT(I$1,"00")),table1[],4,FALSE)
&
0,
INDEX(الجدول3[DateM]
&
الجدول3[halh],,),0),0)]]></f>
        <v>0</v>
      </c>
      <c r="S145" s="89">
        <f ca="1" unprintable=""><![CDATA[IFERROR(
MATCH(
VLOOKUP(CONCATENATE(TEXT($C$137,"00"),TEXT($C146,"00"),TEXT(J$1,"00")),table1[],4,FALSE)
&
0,
INDEX(الجدول3[DateM]
&
الجدول3[halh],,),0),0)]]></f>
        <v>0</v>
      </c>
    </row>
    <row r="146" spans="1:20" x14ac:dyDescent="0.3">
      <c r="A146" s="25">
        <v>6</v>
      </c>
      <c r="B146" s="25" t="s">
        <v>42</v>
      </c>
      <c r="C146" s="52">
        <f ca="1">INDIRECT($D$137) INDIRECT(B146)</f>
        <v>29</v>
      </c>
      <c r="D146" s="34" t="str">
        <f ca="1">IFERROR(VLOOKUP(CONCATENATE(TEXT($C$137,"00"),TEXT($C146,"00"),TEXT(D$1,"00")),table1[],$A146,FALSE),"")</f>
        <v>8</v>
      </c>
      <c r="E146" s="28" t="str">
        <f ca="1">IFERROR(VLOOKUP(CONCATENATE(TEXT($C$137,"00"),TEXT($C146,"00"),TEXT(E$1,"00")),table1[],$A146,FALSE),"")</f>
        <v>9</v>
      </c>
      <c r="F146" s="28" t="str">
        <f ca="1">IFERROR(VLOOKUP(CONCATENATE(TEXT($C$137,"00"),TEXT($C146,"00"),TEXT(F$1,"00")),table1[],$A146,FALSE),"")</f>
        <v>10</v>
      </c>
      <c r="G146" s="28" t="str">
        <f ca="1">IFERROR(VLOOKUP(CONCATENATE(TEXT($C$137,"00"),TEXT($C146,"00"),TEXT(G$1,"00")),table1[],$A146,FALSE),"")</f>
        <v>11</v>
      </c>
      <c r="H146" s="28" t="str">
        <f ca="1">IFERROR(VLOOKUP(CONCATENATE(TEXT($C$137,"00"),TEXT($C146,"00"),TEXT(H$1,"00")),table1[],$A146,FALSE),"")</f>
        <v>12</v>
      </c>
      <c r="I146" s="28" t="str">
        <f ca="1">IFERROR(VLOOKUP(CONCATENATE(TEXT($C$137,"00"),TEXT($C146,"00"),TEXT(I$1,"00")),table1[],$A146,FALSE),"")</f>
        <v>13</v>
      </c>
      <c r="J146" s="31" t="str">
        <f ca="1">IFERROR(VLOOKUP(CONCATENATE(TEXT($C$137,"00"),TEXT($C146,"00"),TEXT(J$1,"00")),table1[],$A146,FALSE),"")</f>
        <v>14</v>
      </c>
      <c r="L146" s="87"/>
      <c r="M146" s="90" t="str">
        <f ca="1">IFERROR(VLOOKUP(CONCATENATE(TEXT($C$137,"00"),TEXT($C146,"00"),TEXT(D$1,"00")),table1[],14,FALSE),"")</f>
        <v>3</v>
      </c>
      <c r="N146" s="90" t="str">
        <f ca="1">IFERROR(VLOOKUP(CONCATENATE(TEXT($C$137,"00"),TEXT($C146,"00"),TEXT(E$1,"00")),table1[],14,FALSE),"")</f>
        <v>3</v>
      </c>
      <c r="O146" s="90" t="str">
        <f ca="1">IFERROR(VLOOKUP(CONCATENATE(TEXT($C$137,"00"),TEXT($C146,"00"),TEXT(F$1,"00")),table1[],14,FALSE),"")</f>
        <v>3</v>
      </c>
      <c r="P146" s="90" t="str">
        <f ca="1">IFERROR(VLOOKUP(CONCATENATE(TEXT($C$137,"00"),TEXT($C146,"00"),TEXT(G$1,"00")),table1[],14,FALSE),"")</f>
        <v>3</v>
      </c>
      <c r="Q146" s="90" t="str">
        <f ca="1">IFERROR(VLOOKUP(CONCATENATE(TEXT($C$137,"00"),TEXT($C146,"00"),TEXT(H$1,"00")),table1[],14,FALSE),"")</f>
        <v>3</v>
      </c>
      <c r="R146" s="90" t="str">
        <f ca="1">IFERROR(VLOOKUP(CONCATENATE(TEXT($C$137,"00"),TEXT($C146,"00"),TEXT(I$1,"00")),table1[],14,FALSE),"")</f>
        <v>3</v>
      </c>
      <c r="S146" s="90" t="str">
        <f ca="1">IFERROR(VLOOKUP(CONCATENATE(TEXT($C$137,"00"),TEXT($C146,"00"),TEXT(J$1,"00")),table1[],14,FALSE),"")</f>
        <v>3</v>
      </c>
    </row>
    <row r="147" spans="1:20" ht="3" customHeight="1" x14ac:dyDescent="0.35">
      <c r="A147" s="25">
        <v>12</v>
      </c>
      <c r="B147" s="25" t="s">
        <v>42</v>
      </c>
      <c r="C147" s="52">
        <f ca="1">INDIRECT($D$137) INDIRECT(B147)</f>
        <v>29</v>
      </c>
      <c r="D147" s="35">
        <f ca="1">IFERROR(VLOOKUP(CONCATENATE(TEXT($C$137,"00"),TEXT($C147,"00"),TEXT(D$1,"00")),table1[],$A147,FALSE),"")</f>
        <v>2</v>
      </c>
      <c r="E147" s="29">
        <f ca="1">IFERROR(VLOOKUP(CONCATENATE(TEXT($C$137,"00"),TEXT($C147,"00"),TEXT(E$1,"00")),table1[],$A147,FALSE),"")</f>
        <v>2</v>
      </c>
      <c r="F147" s="29">
        <f ca="1">IFERROR(VLOOKUP(CONCATENATE(TEXT($C$137,"00"),TEXT($C147,"00"),TEXT(F$1,"00")),table1[],$A147,FALSE),"")</f>
        <v>2</v>
      </c>
      <c r="G147" s="29">
        <f ca="1">IFERROR(VLOOKUP(CONCATENATE(TEXT($C$137,"00"),TEXT($C147,"00"),TEXT(G$1,"00")),table1[],$A147,FALSE),"")</f>
        <v>2</v>
      </c>
      <c r="H147" s="29">
        <f ca="1">IFERROR(VLOOKUP(CONCATENATE(TEXT($C$137,"00"),TEXT($C147,"00"),TEXT(H$1,"00")),table1[],$A147,FALSE),"")</f>
        <v>2</v>
      </c>
      <c r="I147" s="29">
        <f ca="1">IFERROR(VLOOKUP(CONCATENATE(TEXT($C$137,"00"),TEXT($C147,"00"),TEXT(I$1,"00")),table1[],$A147,FALSE),"")</f>
        <v>2</v>
      </c>
      <c r="J147" s="32">
        <f ca="1">IFERROR(VLOOKUP(CONCATENATE(TEXT($C$137,"00"),TEXT($C147,"00"),TEXT(J$1,"00")),table1[],$A147,FALSE),"")</f>
        <v>2</v>
      </c>
      <c r="L147" s="87"/>
      <c r="M147" s="90"/>
      <c r="N147" s="90"/>
      <c r="O147" s="90"/>
      <c r="P147" s="90"/>
      <c r="Q147" s="90"/>
      <c r="R147" s="90"/>
      <c r="S147" s="90"/>
    </row>
    <row r="148" spans="1:20" ht="15.5" x14ac:dyDescent="0.35">
      <c r="A148" s="25">
        <v>2</v>
      </c>
      <c r="B148" s="25" t="s">
        <v>22</v>
      </c>
      <c r="C148" s="52">
        <f ca="1">INDIRECT($D$137) INDIRECT(B148)</f>
        <v>30</v>
      </c>
      <c r="D148" s="33">
        <f ca="1">IFERROR(VLOOKUP(CONCATENATE(TEXT($C$137,"00"),TEXT($C148,"00"),TEXT(D$1,"00")),table1[],$A148,FALSE),"")</f>
        <v>20</v>
      </c>
      <c r="E148" s="27">
        <f ca="1">IFERROR(VLOOKUP(CONCATENATE(TEXT($C$137,"00"),TEXT($C148,"00"),TEXT(E$1,"00")),table1[],$A148,FALSE),"")</f>
        <v>21</v>
      </c>
      <c r="F148" s="27">
        <f ca="1">IFERROR(VLOOKUP(CONCATENATE(TEXT($C$137,"00"),TEXT($C148,"00"),TEXT(F$1,"00")),table1[],$A148,FALSE),"")</f>
        <v>22</v>
      </c>
      <c r="G148" s="27">
        <f ca="1">IFERROR(VLOOKUP(CONCATENATE(TEXT($C$137,"00"),TEXT($C148,"00"),TEXT(G$1,"00")),table1[],$A148,FALSE),"")</f>
        <v>23</v>
      </c>
      <c r="H148" s="27">
        <f ca="1">IFERROR(VLOOKUP(CONCATENATE(TEXT($C$137,"00"),TEXT($C148,"00"),TEXT(H$1,"00")),table1[],$A148,FALSE),"")</f>
        <v>24</v>
      </c>
      <c r="I148" s="27">
        <f ca="1">IFERROR(VLOOKUP(CONCATENATE(TEXT($C$137,"00"),TEXT($C148,"00"),TEXT(I$1,"00")),table1[],$A148,FALSE),"")</f>
        <v>25</v>
      </c>
      <c r="J148" s="30">
        <f ca="1">IFERROR(VLOOKUP(CONCATENATE(TEXT($C$137,"00"),TEXT($C148,"00"),TEXT(J$1,"00")),table1[],$A148,FALSE),"")</f>
        <v>26</v>
      </c>
      <c r="L148" s="87"/>
      <c r="M148" s="89">
        <f ca="1" unprintable=""><![CDATA[IFERROR(
MATCH(
VLOOKUP(CONCATENATE(TEXT($C$137,"00"),TEXT($C149,"00"),TEXT(D$1,"00")),table1[],4,FALSE)
&
0,
INDEX(الجدول3[DateM]
&
الجدول3[halh],,),0),0)]]></f>
        <v>0</v>
      </c>
      <c r="N148" s="89">
        <f ca="1" unprintable=""><![CDATA[IFERROR(
MATCH(
VLOOKUP(CONCATENATE(TEXT($C$137,"00"),TEXT($C149,"00"),TEXT(E$1,"00")),table1[],4,FALSE)
&
0,
INDEX(الجدول3[DateM]
&
الجدول3[halh],,),0),0)]]></f>
        <v>0</v>
      </c>
      <c r="O148" s="89">
        <f ca="1" unprintable=""><![CDATA[IFERROR(
MATCH(
VLOOKUP(CONCATENATE(TEXT($C$137,"00"),TEXT($C149,"00"),TEXT(F$1,"00")),table1[],4,FALSE)
&
0,
INDEX(الجدول3[DateM]
&
الجدول3[halh],,),0),0)]]></f>
        <v>0</v>
      </c>
      <c r="P148" s="89">
        <f ca="1" unprintable=""><![CDATA[IFERROR(
MATCH(
VLOOKUP(CONCATENATE(TEXT($C$137,"00"),TEXT($C149,"00"),TEXT(G$1,"00")),table1[],4,FALSE)
&
0,
INDEX(الجدول3[DateM]
&
الجدول3[halh],,),0),0)]]></f>
        <v>0</v>
      </c>
      <c r="Q148" s="89">
        <f ca="1" unprintable=""><![CDATA[IFERROR(
MATCH(
VLOOKUP(CONCATENATE(TEXT($C$137,"00"),TEXT($C149,"00"),TEXT(H$1,"00")),table1[],4,FALSE)
&
0,
INDEX(الجدول3[DateM]
&
الجدول3[halh],,),0),0)]]></f>
        <v>0</v>
      </c>
      <c r="R148" s="89">
        <f ca="1" unprintable=""><![CDATA[IFERROR(
MATCH(
VLOOKUP(CONCATENATE(TEXT($C$137,"00"),TEXT($C149,"00"),TEXT(I$1,"00")),table1[],4,FALSE)
&
0,
INDEX(الجدول3[DateM]
&
الجدول3[halh],,),0),0)]]></f>
        <v>0</v>
      </c>
      <c r="S148" s="89">
        <f ca="1" unprintable=""><![CDATA[IFERROR(
MATCH(
VLOOKUP(CONCATENATE(TEXT($C$137,"00"),TEXT($C149,"00"),TEXT(J$1,"00")),table1[],4,FALSE)
&
0,
INDEX(الجدول3[DateM]
&
الجدول3[halh],,),0),0)]]></f>
        <v>0</v>
      </c>
    </row>
    <row r="149" spans="1:20" x14ac:dyDescent="0.3">
      <c r="A149" s="25">
        <v>6</v>
      </c>
      <c r="B149" s="25" t="s">
        <v>22</v>
      </c>
      <c r="C149" s="52">
        <f ca="1">INDIRECT($D$137) INDIRECT(B149)</f>
        <v>30</v>
      </c>
      <c r="D149" s="42" t="str">
        <f ca="1">IFERROR(VLOOKUP(CONCATENATE(TEXT($C$137,"00"),TEXT($C149,"00"),TEXT(D$1,"00")),table1[],$A149,FALSE),"")</f>
        <v>15</v>
      </c>
      <c r="E149" s="43" t="str">
        <f ca="1">IFERROR(VLOOKUP(CONCATENATE(TEXT($C$137,"00"),TEXT($C149,"00"),TEXT(E$1,"00")),table1[],$A149,FALSE),"")</f>
        <v>16</v>
      </c>
      <c r="F149" s="43" t="str">
        <f ca="1">IFERROR(VLOOKUP(CONCATENATE(TEXT($C$137,"00"),TEXT($C149,"00"),TEXT(F$1,"00")),table1[],$A149,FALSE),"")</f>
        <v>17</v>
      </c>
      <c r="G149" s="43" t="str">
        <f ca="1">IFERROR(VLOOKUP(CONCATENATE(TEXT($C$137,"00"),TEXT($C149,"00"),TEXT(G$1,"00")),table1[],$A149,FALSE),"")</f>
        <v>18</v>
      </c>
      <c r="H149" s="43" t="str">
        <f ca="1">IFERROR(VLOOKUP(CONCATENATE(TEXT($C$137,"00"),TEXT($C149,"00"),TEXT(H$1,"00")),table1[],$A149,FALSE),"")</f>
        <v>19</v>
      </c>
      <c r="I149" s="43" t="str">
        <f ca="1">IFERROR(VLOOKUP(CONCATENATE(TEXT($C$137,"00"),TEXT($C149,"00"),TEXT(I$1,"00")),table1[],$A149,FALSE),"")</f>
        <v>20</v>
      </c>
      <c r="J149" s="44" t="str">
        <f ca="1">IFERROR(VLOOKUP(CONCATENATE(TEXT($C$137,"00"),TEXT($C149,"00"),TEXT(J$1,"00")),table1[],$A149,FALSE),"")</f>
        <v>21</v>
      </c>
      <c r="L149" s="87"/>
      <c r="M149" s="90" t="str">
        <f ca="1">IFERROR(VLOOKUP(CONCATENATE(TEXT($C$137,"00"),TEXT($C149,"00"),TEXT(D$1,"00")),table1[],14,FALSE),"")</f>
        <v>3</v>
      </c>
      <c r="N149" s="90" t="str">
        <f ca="1">IFERROR(VLOOKUP(CONCATENATE(TEXT($C$137,"00"),TEXT($C149,"00"),TEXT(E$1,"00")),table1[],14,FALSE),"")</f>
        <v>3</v>
      </c>
      <c r="O149" s="90" t="str">
        <f ca="1">IFERROR(VLOOKUP(CONCATENATE(TEXT($C$137,"00"),TEXT($C149,"00"),TEXT(F$1,"00")),table1[],14,FALSE),"")</f>
        <v>3</v>
      </c>
      <c r="P149" s="90" t="str">
        <f ca="1">IFERROR(VLOOKUP(CONCATENATE(TEXT($C$137,"00"),TEXT($C149,"00"),TEXT(G$1,"00")),table1[],14,FALSE),"")</f>
        <v>3</v>
      </c>
      <c r="Q149" s="90" t="str">
        <f ca="1">IFERROR(VLOOKUP(CONCATENATE(TEXT($C$137,"00"),TEXT($C149,"00"),TEXT(H$1,"00")),table1[],14,FALSE),"")</f>
        <v>3</v>
      </c>
      <c r="R149" s="90" t="str">
        <f ca="1">IFERROR(VLOOKUP(CONCATENATE(TEXT($C$137,"00"),TEXT($C149,"00"),TEXT(I$1,"00")),table1[],14,FALSE),"")</f>
        <v>3</v>
      </c>
      <c r="S149" s="90" t="str">
        <f ca="1">IFERROR(VLOOKUP(CONCATENATE(TEXT($C$137,"00"),TEXT($C149,"00"),TEXT(J$1,"00")),table1[],14,FALSE),"")</f>
        <v>3</v>
      </c>
    </row>
    <row r="150" spans="1:20" ht="3" customHeight="1" x14ac:dyDescent="0.35">
      <c r="A150" s="25">
        <v>12</v>
      </c>
      <c r="B150" s="25" t="s">
        <v>22</v>
      </c>
      <c r="C150" s="52">
        <f ca="1">INDIRECT($D$137) INDIRECT(B150)</f>
        <v>30</v>
      </c>
      <c r="D150" s="39">
        <f ca="1">IFERROR(VLOOKUP(CONCATENATE(TEXT($C$137,"00"),TEXT($C150,"00"),TEXT(D$1,"00")),table1[],$A150,FALSE),"")</f>
        <v>2</v>
      </c>
      <c r="E150" s="40">
        <f ca="1">IFERROR(VLOOKUP(CONCATENATE(TEXT($C$137,"00"),TEXT($C150,"00"),TEXT(E$1,"00")),table1[],$A150,FALSE),"")</f>
        <v>2</v>
      </c>
      <c r="F150" s="40">
        <f ca="1">IFERROR(VLOOKUP(CONCATENATE(TEXT($C$137,"00"),TEXT($C150,"00"),TEXT(F$1,"00")),table1[],$A150,FALSE),"")</f>
        <v>2</v>
      </c>
      <c r="G150" s="40">
        <f ca="1">IFERROR(VLOOKUP(CONCATENATE(TEXT($C$137,"00"),TEXT($C150,"00"),TEXT(G$1,"00")),table1[],$A150,FALSE),"")</f>
        <v>2</v>
      </c>
      <c r="H150" s="40">
        <f ca="1">IFERROR(VLOOKUP(CONCATENATE(TEXT($C$137,"00"),TEXT($C150,"00"),TEXT(H$1,"00")),table1[],$A150,FALSE),"")</f>
        <v>2</v>
      </c>
      <c r="I150" s="40">
        <f ca="1">IFERROR(VLOOKUP(CONCATENATE(TEXT($C$137,"00"),TEXT($C150,"00"),TEXT(I$1,"00")),table1[],$A150,FALSE),"")</f>
        <v>2</v>
      </c>
      <c r="J150" s="41">
        <f ca="1">IFERROR(VLOOKUP(CONCATENATE(TEXT($C$137,"00"),TEXT($C150,"00"),TEXT(J$1,"00")),table1[],$A150,FALSE),"")</f>
        <v>2</v>
      </c>
      <c r="L150" s="87"/>
      <c r="M150" s="90"/>
      <c r="N150" s="90"/>
      <c r="O150" s="90"/>
      <c r="P150" s="90"/>
      <c r="Q150" s="90"/>
      <c r="R150" s="90"/>
      <c r="S150" s="90"/>
    </row>
    <row r="151" spans="1:20" ht="15.5" x14ac:dyDescent="0.35">
      <c r="A151" s="25">
        <v>2</v>
      </c>
      <c r="B151" s="25" t="s">
        <v>23</v>
      </c>
      <c r="C151" s="52">
        <f ca="1">INDIRECT($D$137) INDIRECT(B151)</f>
        <v>31</v>
      </c>
      <c r="D151" s="33">
        <f ca="1">IFERROR(VLOOKUP(CONCATENATE(TEXT($C$137,"00"),TEXT($C151,"00"),TEXT(D$1,"00")),table1[],$A151,FALSE),"")</f>
        <v>27</v>
      </c>
      <c r="E151" s="27">
        <f ca="1">IFERROR(VLOOKUP(CONCATENATE(TEXT($C$137,"00"),TEXT($C151,"00"),TEXT(E$1,"00")),table1[],$A151,FALSE),"")</f>
        <v>28</v>
      </c>
      <c r="F151" s="27">
        <f ca="1">IFERROR(VLOOKUP(CONCATENATE(TEXT($C$137,"00"),TEXT($C151,"00"),TEXT(F$1,"00")),table1[],$A151,FALSE),"")</f>
        <v>29</v>
      </c>
      <c r="G151" s="27" t="str">
        <f ca="1">IFERROR(VLOOKUP(CONCATENATE(TEXT($C$137,"00"),TEXT($C151,"00"),TEXT(G$1,"00")),table1[],$A151,FALSE),"")</f>
        <v/>
      </c>
      <c r="H151" s="27" t="str">
        <f ca="1">IFERROR(VLOOKUP(CONCATENATE(TEXT($C$137,"00"),TEXT($C151,"00"),TEXT(H$1,"00")),table1[],$A151,FALSE),"")</f>
        <v/>
      </c>
      <c r="I151" s="27" t="str">
        <f ca="1">IFERROR(VLOOKUP(CONCATENATE(TEXT($C$137,"00"),TEXT($C151,"00"),TEXT(I$1,"00")),table1[],$A151,FALSE),"")</f>
        <v/>
      </c>
      <c r="J151" s="30" t="str">
        <f ca="1">IFERROR(VLOOKUP(CONCATENATE(TEXT($C$137,"00"),TEXT($C151,"00"),TEXT(J$1,"00")),table1[],$A151,FALSE),"")</f>
        <v/>
      </c>
      <c r="L151" s="87"/>
      <c r="M151" s="89">
        <f ca="1" unprintable=""><![CDATA[IFERROR(
MATCH(
VLOOKUP(CONCATENATE(TEXT($C$137,"00"),TEXT($C152,"00"),TEXT(D$1,"00")),table1[],4,FALSE)
&
0,
INDEX(الجدول3[DateM]
&
الجدول3[halh],,),0),0)]]></f>
        <v>0</v>
      </c>
      <c r="N151" s="89">
        <f ca="1" unprintable=""><![CDATA[IFERROR(
MATCH(
VLOOKUP(CONCATENATE(TEXT($C$137,"00"),TEXT($C152,"00"),TEXT(E$1,"00")),table1[],4,FALSE)
&
0,
INDEX(الجدول3[DateM]
&
الجدول3[halh],,),0),0)]]></f>
        <v>0</v>
      </c>
      <c r="O151" s="89">
        <f ca="1" unprintable=""><![CDATA[IFERROR(
MATCH(
VLOOKUP(CONCATENATE(TEXT($C$137,"00"),TEXT($C152,"00"),TEXT(F$1,"00")),table1[],4,FALSE)
&
0,
INDEX(الجدول3[DateM]
&
الجدول3[halh],,),0),0)]]></f>
        <v>0</v>
      </c>
      <c r="P151" s="89">
        <f ca="1" unprintable=""><![CDATA[IFERROR(
MATCH(
VLOOKUP(CONCATENATE(TEXT($C$137,"00"),TEXT($C152,"00"),TEXT(G$1,"00")),table1[],4,FALSE)
&
0,
INDEX(الجدول3[DateM]
&
الجدول3[halh],,),0),0)]]></f>
        <v>0</v>
      </c>
      <c r="Q151" s="89">
        <f ca="1" unprintable=""><![CDATA[IFERROR(
MATCH(
VLOOKUP(CONCATENATE(TEXT($C$137,"00"),TEXT($C152,"00"),TEXT(H$1,"00")),table1[],4,FALSE)
&
0,
INDEX(الجدول3[DateM]
&
الجدول3[halh],,),0),0)]]></f>
        <v>0</v>
      </c>
      <c r="R151" s="89">
        <f ca="1" unprintable=""><![CDATA[IFERROR(
MATCH(
VLOOKUP(CONCATENATE(TEXT($C$137,"00"),TEXT($C152,"00"),TEXT(I$1,"00")),table1[],4,FALSE)
&
0,
INDEX(الجدول3[DateM]
&
الجدول3[halh],,),0),0)]]></f>
        <v>0</v>
      </c>
      <c r="S151" s="89">
        <f ca="1" unprintable=""><![CDATA[IFERROR(
MATCH(
VLOOKUP(CONCATENATE(TEXT($C$137,"00"),TEXT($C152,"00"),TEXT(J$1,"00")),table1[],4,FALSE)
&
0,
INDEX(الجدول3[DateM]
&
الجدول3[halh],,),0),0)]]></f>
        <v>0</v>
      </c>
    </row>
    <row r="152" spans="1:20" x14ac:dyDescent="0.3">
      <c r="A152" s="25">
        <v>6</v>
      </c>
      <c r="B152" s="25" t="s">
        <v>23</v>
      </c>
      <c r="C152" s="52">
        <f ca="1">INDIRECT($D$137) INDIRECT(B152)</f>
        <v>31</v>
      </c>
      <c r="D152" s="34" t="str">
        <f ca="1">IFERROR(VLOOKUP(CONCATENATE(TEXT($C$137,"00"),TEXT($C152,"00"),TEXT(D$1,"00")),table1[],$A152,FALSE),"")</f>
        <v>22</v>
      </c>
      <c r="E152" s="28" t="str">
        <f ca="1">IFERROR(VLOOKUP(CONCATENATE(TEXT($C$137,"00"),TEXT($C152,"00"),TEXT(E$1,"00")),table1[],$A152,FALSE),"")</f>
        <v>23</v>
      </c>
      <c r="F152" s="28" t="str">
        <f ca="1">IFERROR(VLOOKUP(CONCATENATE(TEXT($C$137,"00"),TEXT($C152,"00"),TEXT(F$1,"00")),table1[],$A152,FALSE),"")</f>
        <v>24</v>
      </c>
      <c r="G152" s="28" t="str">
        <f ca="1">IFERROR(VLOOKUP(CONCATENATE(TEXT($C$137,"00"),TEXT($C152,"00"),TEXT(G$1,"00")),table1[],$A152,FALSE),"")</f>
        <v/>
      </c>
      <c r="H152" s="28" t="str">
        <f ca="1">IFERROR(VLOOKUP(CONCATENATE(TEXT($C$137,"00"),TEXT($C152,"00"),TEXT(H$1,"00")),table1[],$A152,FALSE),"")</f>
        <v/>
      </c>
      <c r="I152" s="28" t="str">
        <f ca="1">IFERROR(VLOOKUP(CONCATENATE(TEXT($C$137,"00"),TEXT($C152,"00"),TEXT(I$1,"00")),table1[],$A152,FALSE),"")</f>
        <v/>
      </c>
      <c r="J152" s="31" t="str">
        <f ca="1">IFERROR(VLOOKUP(CONCATENATE(TEXT($C$137,"00"),TEXT($C152,"00"),TEXT(J$1,"00")),table1[],$A152,FALSE),"")</f>
        <v/>
      </c>
      <c r="L152" s="87"/>
      <c r="M152" s="90" t="str">
        <f ca="1">IFERROR(VLOOKUP(CONCATENATE(TEXT($C$137,"00"),TEXT($C152,"00"),TEXT(D$1,"00")),table1[],14,FALSE),"")</f>
        <v>3</v>
      </c>
      <c r="N152" s="90" t="str">
        <f ca="1">IFERROR(VLOOKUP(CONCATENATE(TEXT($C$137,"00"),TEXT($C152,"00"),TEXT(E$1,"00")),table1[],14,FALSE),"")</f>
        <v>3</v>
      </c>
      <c r="O152" s="90" t="str">
        <f ca="1">IFERROR(VLOOKUP(CONCATENATE(TEXT($C$137,"00"),TEXT($C152,"00"),TEXT(F$1,"00")),table1[],14,FALSE),"")</f>
        <v>3</v>
      </c>
      <c r="P152" s="90" t="str">
        <f ca="1">IFERROR(VLOOKUP(CONCATENATE(TEXT($C$137,"00"),TEXT($C152,"00"),TEXT(G$1,"00")),table1[],14,FALSE),"")</f>
        <v/>
      </c>
      <c r="Q152" s="90" t="str">
        <f ca="1">IFERROR(VLOOKUP(CONCATENATE(TEXT($C$137,"00"),TEXT($C152,"00"),TEXT(H$1,"00")),table1[],14,FALSE),"")</f>
        <v/>
      </c>
      <c r="R152" s="90" t="str">
        <f ca="1">IFERROR(VLOOKUP(CONCATENATE(TEXT($C$137,"00"),TEXT($C152,"00"),TEXT(I$1,"00")),table1[],14,FALSE),"")</f>
        <v/>
      </c>
      <c r="S152" s="90" t="str">
        <f ca="1">IFERROR(VLOOKUP(CONCATENATE(TEXT($C$137,"00"),TEXT($C152,"00"),TEXT(J$1,"00")),table1[],14,FALSE),"")</f>
        <v/>
      </c>
    </row>
    <row r="153" spans="1:20" ht="3" customHeight="1" x14ac:dyDescent="0.35">
      <c r="A153" s="25">
        <v>12</v>
      </c>
      <c r="B153" s="25" t="s">
        <v>23</v>
      </c>
      <c r="C153" s="52">
        <f ca="1">INDIRECT($D$137) INDIRECT(B153)</f>
        <v>31</v>
      </c>
      <c r="D153" s="35">
        <f ca="1">IFERROR(VLOOKUP(CONCATENATE(TEXT($C$137,"00"),TEXT($C153,"00"),TEXT(D$1,"00")),table1[],$A153,FALSE),"")</f>
        <v>2</v>
      </c>
      <c r="E153" s="29">
        <f ca="1">IFERROR(VLOOKUP(CONCATENATE(TEXT($C$137,"00"),TEXT($C153,"00"),TEXT(E$1,"00")),table1[],$A153,FALSE),"")</f>
        <v>2</v>
      </c>
      <c r="F153" s="29">
        <f ca="1">IFERROR(VLOOKUP(CONCATENATE(TEXT($C$137,"00"),TEXT($C153,"00"),TEXT(F$1,"00")),table1[],$A153,FALSE),"")</f>
        <v>2</v>
      </c>
      <c r="G153" s="29" t="str">
        <f ca="1">IFERROR(VLOOKUP(CONCATENATE(TEXT($C$137,"00"),TEXT($C153,"00"),TEXT(G$1,"00")),table1[],$A153,FALSE),"")</f>
        <v/>
      </c>
      <c r="H153" s="29" t="str">
        <f ca="1">IFERROR(VLOOKUP(CONCATENATE(TEXT($C$137,"00"),TEXT($C153,"00"),TEXT(H$1,"00")),table1[],$A153,FALSE),"")</f>
        <v/>
      </c>
      <c r="I153" s="29" t="str">
        <f ca="1">IFERROR(VLOOKUP(CONCATENATE(TEXT($C$137,"00"),TEXT($C153,"00"),TEXT(I$1,"00")),table1[],$A153,FALSE),"")</f>
        <v/>
      </c>
      <c r="J153" s="32" t="str">
        <f ca="1">IFERROR(VLOOKUP(CONCATENATE(TEXT($C$137,"00"),TEXT($C153,"00"),TEXT(J$1,"00")),table1[],$A153,FALSE),"")</f>
        <v/>
      </c>
      <c r="L153" s="87"/>
      <c r="M153" s="90"/>
      <c r="N153" s="90"/>
      <c r="O153" s="90"/>
      <c r="P153" s="90"/>
      <c r="Q153" s="90"/>
      <c r="R153" s="90"/>
      <c r="S153" s="90"/>
    </row>
    <row r="154" spans="1:20" ht="15.5" x14ac:dyDescent="0.35">
      <c r="A154" s="25">
        <v>2</v>
      </c>
      <c r="B154" s="25" t="s">
        <v>24</v>
      </c>
      <c r="C154" s="52" t="str">
        <f ca="1">INDIRECT($D$137) INDIRECT(B154)</f>
        <v/>
      </c>
      <c r="D154" s="33" t="str">
        <f ca="1">IFERROR(VLOOKUP(CONCATENATE(TEXT($C$137,"00"),TEXT($C154,"00"),TEXT(D$1,"00")),table1[],$A154,FALSE),"")</f>
        <v/>
      </c>
      <c r="E154" s="27" t="str">
        <f ca="1">IFERROR(VLOOKUP(CONCATENATE(TEXT($C$137,"00"),TEXT($C154,"00"),TEXT(E$1,"00")),table1[],$A154,FALSE),"")</f>
        <v/>
      </c>
      <c r="F154" s="27" t="str">
        <f ca="1">IFERROR(VLOOKUP(CONCATENATE(TEXT($C$137,"00"),TEXT($C154,"00"),TEXT(F$1,"00")),table1[],$A154,FALSE),"")</f>
        <v/>
      </c>
      <c r="G154" s="27" t="str">
        <f ca="1">IFERROR(VLOOKUP(CONCATENATE(TEXT($C$137,"00"),TEXT($C154,"00"),TEXT(G$1,"00")),table1[],$A154,FALSE),"")</f>
        <v/>
      </c>
      <c r="H154" s="27" t="str">
        <f ca="1">IFERROR(VLOOKUP(CONCATENATE(TEXT($C$137,"00"),TEXT($C154,"00"),TEXT(H$1,"00")),table1[],$A154,FALSE),"")</f>
        <v/>
      </c>
      <c r="I154" s="27" t="str">
        <f ca="1">IFERROR(VLOOKUP(CONCATENATE(TEXT($C$137,"00"),TEXT($C154,"00"),TEXT(I$1,"00")),table1[],$A154,FALSE),"")</f>
        <v/>
      </c>
      <c r="J154" s="30" t="str">
        <f ca="1">IFERROR(VLOOKUP(CONCATENATE(TEXT($C$137,"00"),TEXT($C154,"00"),TEXT(J$1,"00")),table1[],$A154,FALSE),"")</f>
        <v/>
      </c>
      <c r="L154" s="87"/>
      <c r="M154" s="89">
        <f ca="1" unprintable=""><![CDATA[IFERROR(
MATCH(
VLOOKUP(CONCATENATE(TEXT($C$137,"00"),TEXT($C155,"00"),TEXT(D$1,"00")),table1[],4,FALSE)
&
0,
INDEX(الجدول3[DateM]
&
الجدول3[halh],,),0),0)]]></f>
        <v>0</v>
      </c>
      <c r="N154" s="89">
        <f ca="1" unprintable=""><![CDATA[IFERROR(
MATCH(
VLOOKUP(CONCATENATE(TEXT($C$137,"00"),TEXT($C155,"00"),TEXT(E$1,"00")),table1[],4,FALSE)
&
0,
INDEX(الجدول3[DateM]
&
الجدول3[halh],,),0),0)]]></f>
        <v>0</v>
      </c>
      <c r="O154" s="89">
        <f ca="1" unprintable=""><![CDATA[IFERROR(
MATCH(
VLOOKUP(CONCATENATE(TEXT($C$137,"00"),TEXT($C155,"00"),TEXT(F$1,"00")),table1[],4,FALSE)
&
0,
INDEX(الجدول3[DateM]
&
الجدول3[halh],,),0),0)]]></f>
        <v>0</v>
      </c>
      <c r="P154" s="89">
        <f ca="1" unprintable=""><![CDATA[IFERROR(
MATCH(
VLOOKUP(CONCATENATE(TEXT($C$137,"00"),TEXT($C155,"00"),TEXT(G$1,"00")),table1[],4,FALSE)
&
0,
INDEX(الجدول3[DateM]
&
الجدول3[halh],,),0),0)]]></f>
        <v>0</v>
      </c>
      <c r="Q154" s="89">
        <f ca="1" unprintable=""><![CDATA[IFERROR(
MATCH(
VLOOKUP(CONCATENATE(TEXT($C$137,"00"),TEXT($C155,"00"),TEXT(H$1,"00")),table1[],4,FALSE)
&
0,
INDEX(الجدول3[DateM]
&
الجدول3[halh],,),0),0)]]></f>
        <v>0</v>
      </c>
      <c r="R154" s="89">
        <f ca="1" unprintable=""><![CDATA[IFERROR(
MATCH(
VLOOKUP(CONCATENATE(TEXT($C$137,"00"),TEXT($C155,"00"),TEXT(I$1,"00")),table1[],4,FALSE)
&
0,
INDEX(الجدول3[DateM]
&
الجدول3[halh],,),0),0)]]></f>
        <v>0</v>
      </c>
      <c r="S154" s="89">
        <f ca="1" unprintable=""><![CDATA[IFERROR(
MATCH(
VLOOKUP(CONCATENATE(TEXT($C$137,"00"),TEXT($C155,"00"),TEXT(J$1,"00")),table1[],4,FALSE)
&
0,
INDEX(الجدول3[DateM]
&
الجدول3[halh],,),0),0)]]></f>
        <v>0</v>
      </c>
    </row>
    <row r="155" spans="1:20" x14ac:dyDescent="0.3">
      <c r="A155" s="25">
        <v>6</v>
      </c>
      <c r="B155" s="25" t="s">
        <v>24</v>
      </c>
      <c r="C155" s="52" t="str">
        <f ca="1">INDIRECT($D$137) INDIRECT(B155)</f>
        <v/>
      </c>
      <c r="D155" s="42" t="str">
        <f ca="1">IFERROR(VLOOKUP(CONCATENATE(TEXT($C$137,"00"),TEXT($C155,"00"),TEXT(D$1,"00")),table1[],$A155,FALSE),"")</f>
        <v/>
      </c>
      <c r="E155" s="43" t="str">
        <f ca="1">IFERROR(VLOOKUP(CONCATENATE(TEXT($C$137,"00"),TEXT($C155,"00"),TEXT(E$1,"00")),table1[],$A155,FALSE),"")</f>
        <v/>
      </c>
      <c r="F155" s="43" t="str">
        <f ca="1">IFERROR(VLOOKUP(CONCATENATE(TEXT($C$137,"00"),TEXT($C155,"00"),TEXT(F$1,"00")),table1[],$A155,FALSE),"")</f>
        <v/>
      </c>
      <c r="G155" s="43" t="str">
        <f ca="1">IFERROR(VLOOKUP(CONCATENATE(TEXT($C$137,"00"),TEXT($C155,"00"),TEXT(G$1,"00")),table1[],$A155,FALSE),"")</f>
        <v/>
      </c>
      <c r="H155" s="43" t="str">
        <f ca="1">IFERROR(VLOOKUP(CONCATENATE(TEXT($C$137,"00"),TEXT($C155,"00"),TEXT(H$1,"00")),table1[],$A155,FALSE),"")</f>
        <v/>
      </c>
      <c r="I155" s="43" t="str">
        <f ca="1">IFERROR(VLOOKUP(CONCATENATE(TEXT($C$137,"00"),TEXT($C155,"00"),TEXT(I$1,"00")),table1[],$A155,FALSE),"")</f>
        <v/>
      </c>
      <c r="J155" s="44" t="str">
        <f ca="1">IFERROR(VLOOKUP(CONCATENATE(TEXT($C$137,"00"),TEXT($C155,"00"),TEXT(J$1,"00")),table1[],$A155,FALSE),"")</f>
        <v/>
      </c>
      <c r="L155" s="87"/>
      <c r="M155" s="90" t="str">
        <f ca="1">IFERROR(VLOOKUP(CONCATENATE(TEXT($C$137,"00"),TEXT($C155,"00"),TEXT(D$1,"00")),table1[],14,FALSE),"")</f>
        <v/>
      </c>
      <c r="N155" s="90" t="str">
        <f ca="1">IFERROR(VLOOKUP(CONCATENATE(TEXT($C$137,"00"),TEXT($C155,"00"),TEXT(E$1,"00")),table1[],14,FALSE),"")</f>
        <v/>
      </c>
      <c r="O155" s="90" t="str">
        <f ca="1">IFERROR(VLOOKUP(CONCATENATE(TEXT($C$137,"00"),TEXT($C155,"00"),TEXT(F$1,"00")),table1[],14,FALSE),"")</f>
        <v/>
      </c>
      <c r="P155" s="90" t="str">
        <f ca="1">IFERROR(VLOOKUP(CONCATENATE(TEXT($C$137,"00"),TEXT($C155,"00"),TEXT(G$1,"00")),table1[],14,FALSE),"")</f>
        <v/>
      </c>
      <c r="Q155" s="90" t="str">
        <f ca="1">IFERROR(VLOOKUP(CONCATENATE(TEXT($C$137,"00"),TEXT($C155,"00"),TEXT(H$1,"00")),table1[],14,FALSE),"")</f>
        <v/>
      </c>
      <c r="R155" s="90" t="str">
        <f ca="1">IFERROR(VLOOKUP(CONCATENATE(TEXT($C$137,"00"),TEXT($C155,"00"),TEXT(I$1,"00")),table1[],14,FALSE),"")</f>
        <v/>
      </c>
      <c r="S155" s="90" t="str">
        <f ca="1">IFERROR(VLOOKUP(CONCATENATE(TEXT($C$137,"00"),TEXT($C155,"00"),TEXT(J$1,"00")),table1[],14,FALSE),"")</f>
        <v/>
      </c>
    </row>
    <row r="156" spans="1:20" ht="3" customHeight="1" thickBot="1" x14ac:dyDescent="0.4">
      <c r="A156" s="25">
        <v>12</v>
      </c>
      <c r="B156" s="25" t="s">
        <v>24</v>
      </c>
      <c r="C156" s="52" t="str">
        <f ca="1">INDIRECT($D$137) INDIRECT(B156)</f>
        <v/>
      </c>
      <c r="D156" s="45" t="str">
        <f ca="1">IFERROR(VLOOKUP(CONCATENATE(TEXT($C$137,"00"),TEXT($C156,"00"),TEXT(D$1,"00")),table1[],$A156,FALSE),"")</f>
        <v/>
      </c>
      <c r="E156" s="46" t="str">
        <f ca="1">IFERROR(VLOOKUP(CONCATENATE(TEXT($C$137,"00"),TEXT($C156,"00"),TEXT(E$1,"00")),table1[],$A156,FALSE),"")</f>
        <v/>
      </c>
      <c r="F156" s="46" t="str">
        <f ca="1">IFERROR(VLOOKUP(CONCATENATE(TEXT($C$137,"00"),TEXT($C156,"00"),TEXT(F$1,"00")),table1[],$A156,FALSE),"")</f>
        <v/>
      </c>
      <c r="G156" s="46" t="str">
        <f ca="1">IFERROR(VLOOKUP(CONCATENATE(TEXT($C$137,"00"),TEXT($C156,"00"),TEXT(G$1,"00")),table1[],$A156,FALSE),"")</f>
        <v/>
      </c>
      <c r="H156" s="46" t="str">
        <f ca="1">IFERROR(VLOOKUP(CONCATENATE(TEXT($C$137,"00"),TEXT($C156,"00"),TEXT(H$1,"00")),table1[],$A156,FALSE),"")</f>
        <v/>
      </c>
      <c r="I156" s="46" t="str">
        <f ca="1">IFERROR(VLOOKUP(CONCATENATE(TEXT($C$137,"00"),TEXT($C156,"00"),TEXT(I$1,"00")),table1[],$A156,FALSE),"")</f>
        <v/>
      </c>
      <c r="J156" s="47" t="str">
        <f ca="1">IFERROR(VLOOKUP(CONCATENATE(TEXT($C$137,"00"),TEXT($C156,"00"),TEXT(J$1,"00")),table1[],$A156,FALSE),"")</f>
        <v/>
      </c>
      <c r="L156" s="87"/>
      <c r="M156" s="87"/>
      <c r="N156" s="87"/>
      <c r="O156" s="87"/>
      <c r="P156" s="87"/>
      <c r="Q156" s="87"/>
      <c r="R156" s="87"/>
      <c r="S156" s="87"/>
    </row>
    <row r="157" spans="1:20" ht="14.5" thickBot="1" x14ac:dyDescent="0.35">
      <c r="D157" s="48"/>
      <c r="E157" s="48"/>
      <c r="F157" s="48"/>
      <c r="G157" s="48"/>
      <c r="H157" s="48"/>
      <c r="I157" s="48"/>
      <c r="J157" s="48"/>
      <c r="L157" s="87"/>
      <c r="M157" s="87"/>
      <c r="N157" s="87"/>
      <c r="O157" s="87"/>
      <c r="P157" s="87"/>
      <c r="Q157" s="87"/>
      <c r="R157" s="87"/>
      <c r="S157" s="87"/>
      <c r="T157" s="87"/>
    </row>
    <row r="158" spans="1:20" ht="23" thickBot="1" x14ac:dyDescent="0.5">
      <c r="D158" s="118"/>
      <c r="E158" s="119">
        <f>$E$4</f>
        <v>1441</v>
      </c>
      <c r="H158" s="128" t="str">
        <f ca="1"><![CDATA[TEXT(INDEX(table1[],MATCH(CONCATENATE(TEXT(C159,"00"),"01"),table1[دمج],1),4),"yyyy")]]></f>
        <v>2020</v>
      </c>
      <c r="I158" s="128"/>
    </row>
    <row r="159" spans="1:20" ht="18" x14ac:dyDescent="0.35">
      <c r="C159" s="25">
        <v>8</v>
      </c>
      <c r="D159" s="123" t="s">
        <v>14</v>
      </c>
      <c r="E159" s="113" t="str">
        <f>"(" &amp; C159 &amp; ")"</f>
        <v>(8)</v>
      </c>
      <c r="F159" s="114"/>
      <c r="G159" s="115" t="str">
        <f ca="1"><![CDATA[INDEX(table1[],MATCH(CONCATENATE(TEXT(C159,"00"),"01"),table1[دمج],1),5)]]></f>
        <v><![CDATA[مارس]]></v>
      </c>
      <c r="H159" s="121" t="str">
        <f ca="1"><![CDATA[TEXT(INDEX(table1[],MATCH(CONCATENATE(TEXT(C159,"00"),"01"),table1[دمج],1),14),"0")]]></f>
        <v>3</v>
      </c>
      <c r="I159" s="115" t="str">
        <f ca="1"><![CDATA[IFERROR(INDEX(table1[],MATCH(CONCATENATE(TEXT(C159,"00"),"30"),table1[دمج],0),5),INDEX(table1[],MATCH(CONCATENATE(TEXT(C159,"00"),"29"),table1[دمج],0),5))]]></f>
        <v><![CDATA[أبريل]]></v>
      </c>
      <c r="J159" s="117" t="str">
        <f ca="1"><![CDATA[INDEX(table1[],MATCH(CONCATENATE(TEXT(C159,"00"),"30"),table1[دمج],1),14)]]></f>
        <v>4</v>
      </c>
    </row>
    <row r="160" spans="1:20" ht="18" x14ac:dyDescent="0.3">
      <c r="D160" s="36" t="s">
        <v>35</v>
      </c>
      <c r="E160" s="37" t="s">
        <v>36</v>
      </c>
      <c r="F160" s="37" t="s">
        <v>37</v>
      </c>
      <c r="G160" s="37" t="s">
        <v>38</v>
      </c>
      <c r="H160" s="37" t="s">
        <v>39</v>
      </c>
      <c r="I160" s="37" t="s">
        <v>40</v>
      </c>
      <c r="J160" s="38" t="s">
        <v>41</v>
      </c>
      <c r="L160" s="87"/>
      <c r="M160" s="87"/>
      <c r="N160" s="87"/>
      <c r="O160" s="87"/>
      <c r="P160" s="87"/>
      <c r="Q160" s="87"/>
      <c r="R160" s="87"/>
      <c r="S160" s="87"/>
    </row>
    <row r="161" spans="1:19" ht="15.5" x14ac:dyDescent="0.35">
      <c r="A161" s="25">
        <v>2</v>
      </c>
      <c r="B161" s="25" t="s">
        <v>19</v>
      </c>
      <c r="C161" s="52">
        <f ca="1">INDIRECT($D$159) INDIRECT(B161)</f>
        <v>31</v>
      </c>
      <c r="D161" s="33" t="str">
        <f ca="1">IFERROR(VLOOKUP(CONCATENATE(TEXT($C$159,"00"),TEXT($C161,"00"),TEXT(D$1,"00")),table1[],$A161,FALSE),"")</f>
        <v/>
      </c>
      <c r="E161" s="27" t="str">
        <f ca="1">IFERROR(VLOOKUP(CONCATENATE(TEXT($C$159,"00"),TEXT($C161,"00"),TEXT(E$1,"00")),table1[],$A161,FALSE),"")</f>
        <v/>
      </c>
      <c r="F161" s="27" t="str">
        <f ca="1">IFERROR(VLOOKUP(CONCATENATE(TEXT($C$159,"00"),TEXT($C161,"00"),TEXT(F$1,"00")),table1[],$A161,FALSE),"")</f>
        <v/>
      </c>
      <c r="G161" s="27">
        <f ca="1">IFERROR(VLOOKUP(CONCATENATE(TEXT($C$159,"00"),TEXT($C161,"00"),TEXT(G$1,"00")),table1[],$A161,FALSE),"")</f>
        <v>1</v>
      </c>
      <c r="H161" s="27">
        <f ca="1">IFERROR(VLOOKUP(CONCATENATE(TEXT($C$159,"00"),TEXT($C161,"00"),TEXT(H$1,"00")),table1[],$A161,FALSE),"")</f>
        <v>2</v>
      </c>
      <c r="I161" s="27">
        <f ca="1">IFERROR(VLOOKUP(CONCATENATE(TEXT($C$159,"00"),TEXT($C161,"00"),TEXT(I$1,"00")),table1[],$A161,FALSE),"")</f>
        <v>3</v>
      </c>
      <c r="J161" s="30">
        <f ca="1">IFERROR(VLOOKUP(CONCATENATE(TEXT($C$159,"00"),TEXT($C161,"00"),TEXT(J$1,"00")),table1[],$A161,FALSE),"")</f>
        <v>4</v>
      </c>
      <c r="L161" s="88"/>
      <c r="M161" s="89">
        <f ca="1" unprintable=""><![CDATA[IFERROR(
MATCH(
VLOOKUP(CONCATENATE(TEXT($C$159,"00"),TEXT($C162,"00"),TEXT(D$1,"00")),table1[],4,FALSE)
&
0,
INDEX(الجدول3[DateM]
&
الجدول3[halh],,),0),0)]]></f>
        <v>0</v>
      </c>
      <c r="N161" s="89">
        <f ca="1" unprintable=""><![CDATA[IFERROR(
MATCH(
VLOOKUP(CONCATENATE(TEXT($C$159,"00"),TEXT($C162,"00"),TEXT(E$1,"00")),table1[],4,FALSE)
&
0,
INDEX(الجدول3[DateM]
&
الجدول3[halh],,),0),0)]]></f>
        <v>0</v>
      </c>
      <c r="O161" s="89">
        <f ca="1" unprintable=""><![CDATA[IFERROR(
MATCH(
VLOOKUP(CONCATENATE(TEXT($C$159,"00"),TEXT($C162,"00"),TEXT(F$1,"00")),table1[],4,FALSE)
&
0,
INDEX(الجدول3[DateM]
&
الجدول3[halh],,),0),0)]]></f>
        <v>0</v>
      </c>
      <c r="P161" s="89">
        <f ca="1" unprintable=""><![CDATA[IFERROR(
MATCH(
VLOOKUP(CONCATENATE(TEXT($C$159,"00"),TEXT($C162,"00"),TEXT(G$1,"00")),table1[],4,FALSE)
&
0,
INDEX(الجدول3[DateM]
&
الجدول3[halh],,),0),0)]]></f>
        <v>0</v>
      </c>
      <c r="Q161" s="89">
        <f ca="1" unprintable=""><![CDATA[IFERROR(
MATCH(
VLOOKUP(CONCATENATE(TEXT($C$159,"00"),TEXT($C162,"00"),TEXT(H$1,"00")),table1[],4,FALSE)
&
0,
INDEX(الجدول3[DateM]
&
الجدول3[halh],,),0),0)]]></f>
        <v>0</v>
      </c>
      <c r="R161" s="89">
        <f ca="1" unprintable=""><![CDATA[IFERROR(
MATCH(
VLOOKUP(CONCATENATE(TEXT($C$159,"00"),TEXT($C162,"00"),TEXT(I$1,"00")),table1[],4,FALSE)
&
0,
INDEX(الجدول3[DateM]
&
الجدول3[halh],,),0),0)]]></f>
        <v>0</v>
      </c>
      <c r="S161" s="89">
        <f ca="1" unprintable=""><![CDATA[IFERROR(
MATCH(
VLOOKUP(CONCATENATE(TEXT($C$159,"00"),TEXT($C162,"00"),TEXT(J$1,"00")),table1[],4,FALSE)
&
0,
INDEX(الجدول3[DateM]
&
الجدول3[halh],,),0),0)]]></f>
        <v>0</v>
      </c>
    </row>
    <row r="162" spans="1:19" x14ac:dyDescent="0.3">
      <c r="A162" s="25">
        <v>6</v>
      </c>
      <c r="B162" s="25" t="s">
        <v>19</v>
      </c>
      <c r="C162" s="52">
        <f ca="1">INDIRECT($D$159) INDIRECT(B162)</f>
        <v>31</v>
      </c>
      <c r="D162" s="34" t="str">
        <f ca="1">IFERROR(VLOOKUP(CONCATENATE(TEXT($C$159,"00"),TEXT($C162,"00"),TEXT(D$1,"00")),table1[],$A162,FALSE),"")</f>
        <v/>
      </c>
      <c r="E162" s="28" t="str">
        <f ca="1">IFERROR(VLOOKUP(CONCATENATE(TEXT($C$159,"00"),TEXT($C162,"00"),TEXT(E$1,"00")),table1[],$A162,FALSE),"")</f>
        <v/>
      </c>
      <c r="F162" s="28" t="str">
        <f ca="1">IFERROR(VLOOKUP(CONCATENATE(TEXT($C$159,"00"),TEXT($C162,"00"),TEXT(F$1,"00")),table1[],$A162,FALSE),"")</f>
        <v/>
      </c>
      <c r="G162" s="28" t="str">
        <f ca="1">IFERROR(VLOOKUP(CONCATENATE(TEXT($C$159,"00"),TEXT($C162,"00"),TEXT(G$1,"00")),table1[],$A162,FALSE),"")</f>
        <v>25</v>
      </c>
      <c r="H162" s="28" t="str">
        <f ca="1">IFERROR(VLOOKUP(CONCATENATE(TEXT($C$159,"00"),TEXT($C162,"00"),TEXT(H$1,"00")),table1[],$A162,FALSE),"")</f>
        <v>26</v>
      </c>
      <c r="I162" s="28" t="str">
        <f ca="1">IFERROR(VLOOKUP(CONCATENATE(TEXT($C$159,"00"),TEXT($C162,"00"),TEXT(I$1,"00")),table1[],$A162,FALSE),"")</f>
        <v>27</v>
      </c>
      <c r="J162" s="31" t="str">
        <f ca="1">IFERROR(VLOOKUP(CONCATENATE(TEXT($C$159,"00"),TEXT($C162,"00"),TEXT(J$1,"00")),table1[],$A162,FALSE),"")</f>
        <v>28</v>
      </c>
      <c r="L162" s="88"/>
      <c r="M162" s="90" t="str">
        <f ca="1">IFERROR(VLOOKUP(CONCATENATE(TEXT($C$159,"00"),TEXT($C162,"00"),TEXT(D$1,"00")),table1[],14,FALSE),"")</f>
        <v/>
      </c>
      <c r="N162" s="90" t="str">
        <f ca="1">IFERROR(VLOOKUP(CONCATENATE(TEXT($C$159,"00"),TEXT($C162,"00"),TEXT(E$1,"00")),table1[],14,FALSE),"")</f>
        <v/>
      </c>
      <c r="O162" s="90" t="str">
        <f ca="1">IFERROR(VLOOKUP(CONCATENATE(TEXT($C$159,"00"),TEXT($C162,"00"),TEXT(F$1,"00")),table1[],14,FALSE),"")</f>
        <v/>
      </c>
      <c r="P162" s="90" t="str">
        <f ca="1">IFERROR(VLOOKUP(CONCATENATE(TEXT($C$159,"00"),TEXT($C162,"00"),TEXT(G$1,"00")),table1[],14,FALSE),"")</f>
        <v>3</v>
      </c>
      <c r="Q162" s="90" t="str">
        <f ca="1">IFERROR(VLOOKUP(CONCATENATE(TEXT($C$159,"00"),TEXT($C162,"00"),TEXT(H$1,"00")),table1[],14,FALSE),"")</f>
        <v>3</v>
      </c>
      <c r="R162" s="90" t="str">
        <f ca="1">IFERROR(VLOOKUP(CONCATENATE(TEXT($C$159,"00"),TEXT($C162,"00"),TEXT(I$1,"00")),table1[],14,FALSE),"")</f>
        <v>3</v>
      </c>
      <c r="S162" s="90" t="str">
        <f ca="1">IFERROR(VLOOKUP(CONCATENATE(TEXT($C$159,"00"),TEXT($C162,"00"),TEXT(J$1,"00")),table1[],14,FALSE),"")</f>
        <v>3</v>
      </c>
    </row>
    <row r="163" spans="1:19" ht="3" customHeight="1" x14ac:dyDescent="0.35">
      <c r="A163" s="25">
        <v>12</v>
      </c>
      <c r="B163" s="25" t="s">
        <v>19</v>
      </c>
      <c r="C163" s="52">
        <f ca="1">INDIRECT($D$159) INDIRECT(B163)</f>
        <v>31</v>
      </c>
      <c r="D163" s="35" t="str">
        <f ca="1">IFERROR(VLOOKUP(CONCATENATE(TEXT($C$159,"00"),TEXT($C163,"00"),TEXT(D$1,"00")),table1[],$A163,FALSE),"")</f>
        <v/>
      </c>
      <c r="E163" s="29" t="str">
        <f ca="1">IFERROR(VLOOKUP(CONCATENATE(TEXT($C$159,"00"),TEXT($C163,"00"),TEXT(E$1,"00")),table1[],$A163,FALSE),"")</f>
        <v/>
      </c>
      <c r="F163" s="29" t="str">
        <f ca="1">IFERROR(VLOOKUP(CONCATENATE(TEXT($C$159,"00"),TEXT($C163,"00"),TEXT(F$1,"00")),table1[],$A163,FALSE),"")</f>
        <v/>
      </c>
      <c r="G163" s="29">
        <f ca="1">IFERROR(VLOOKUP(CONCATENATE(TEXT($C$159,"00"),TEXT($C163,"00"),TEXT(G$1,"00")),table1[],$A163,FALSE),"")</f>
        <v>2</v>
      </c>
      <c r="H163" s="29">
        <f ca="1">IFERROR(VLOOKUP(CONCATENATE(TEXT($C$159,"00"),TEXT($C163,"00"),TEXT(H$1,"00")),table1[],$A163,FALSE),"")</f>
        <v>2</v>
      </c>
      <c r="I163" s="29">
        <f ca="1">IFERROR(VLOOKUP(CONCATENATE(TEXT($C$159,"00"),TEXT($C163,"00"),TEXT(I$1,"00")),table1[],$A163,FALSE),"")</f>
        <v>2</v>
      </c>
      <c r="J163" s="32">
        <f ca="1">IFERROR(VLOOKUP(CONCATENATE(TEXT($C$159,"00"),TEXT($C163,"00"),TEXT(J$1,"00")),table1[],$A163,FALSE),"")</f>
        <v>2</v>
      </c>
      <c r="L163" s="88"/>
      <c r="M163" s="90"/>
      <c r="N163" s="90"/>
      <c r="O163" s="90"/>
      <c r="P163" s="90"/>
      <c r="Q163" s="90"/>
      <c r="R163" s="90"/>
      <c r="S163" s="90"/>
    </row>
    <row r="164" spans="1:19" ht="15.5" x14ac:dyDescent="0.35">
      <c r="A164" s="25">
        <v>2</v>
      </c>
      <c r="B164" s="25" t="s">
        <v>20</v>
      </c>
      <c r="C164" s="52">
        <f ca="1">INDIRECT($D$159) INDIRECT(B164)</f>
        <v>32</v>
      </c>
      <c r="D164" s="33">
        <f ca="1">IFERROR(VLOOKUP(CONCATENATE(TEXT($C$159,"00"),TEXT($C164,"00"),TEXT(D$1,"00")),table1[],$A164,FALSE),"")</f>
        <v>5</v>
      </c>
      <c r="E164" s="27">
        <f ca="1">IFERROR(VLOOKUP(CONCATENATE(TEXT($C$159,"00"),TEXT($C164,"00"),TEXT(E$1,"00")),table1[],$A164,FALSE),"")</f>
        <v>6</v>
      </c>
      <c r="F164" s="27">
        <f ca="1">IFERROR(VLOOKUP(CONCATENATE(TEXT($C$159,"00"),TEXT($C164,"00"),TEXT(F$1,"00")),table1[],$A164,FALSE),"")</f>
        <v>7</v>
      </c>
      <c r="G164" s="27">
        <f ca="1">IFERROR(VLOOKUP(CONCATENATE(TEXT($C$159,"00"),TEXT($C164,"00"),TEXT(G$1,"00")),table1[],$A164,FALSE),"")</f>
        <v>8</v>
      </c>
      <c r="H164" s="27">
        <f ca="1">IFERROR(VLOOKUP(CONCATENATE(TEXT($C$159,"00"),TEXT($C164,"00"),TEXT(H$1,"00")),table1[],$A164,FALSE),"")</f>
        <v>9</v>
      </c>
      <c r="I164" s="27">
        <f ca="1">IFERROR(VLOOKUP(CONCATENATE(TEXT($C$159,"00"),TEXT($C164,"00"),TEXT(I$1,"00")),table1[],$A164,FALSE),"")</f>
        <v>10</v>
      </c>
      <c r="J164" s="30">
        <f ca="1">IFERROR(VLOOKUP(CONCATENATE(TEXT($C$159,"00"),TEXT($C164,"00"),TEXT(J$1,"00")),table1[],$A164,FALSE),"")</f>
        <v>11</v>
      </c>
      <c r="L164" s="88"/>
      <c r="M164" s="89">
        <f ca="1" unprintable=""><![CDATA[IFERROR(
MATCH(
VLOOKUP(CONCATENATE(TEXT($C$159,"00"),TEXT($C165,"00"),TEXT(D$1,"00")),table1[],4,FALSE)
&
0,
INDEX(الجدول3[DateM]
&
الجدول3[halh],,),0),0)]]></f>
        <v>0</v>
      </c>
      <c r="N164" s="89">
        <f ca="1" unprintable=""><![CDATA[IFERROR(
MATCH(
VLOOKUP(CONCATENATE(TEXT($C$159,"00"),TEXT($C165,"00"),TEXT(E$1,"00")),table1[],4,FALSE)
&
0,
INDEX(الجدول3[DateM]
&
الجدول3[halh],,),0),0)]]></f>
        <v>0</v>
      </c>
      <c r="O164" s="89">
        <f ca="1" unprintable=""><![CDATA[IFERROR(
MATCH(
VLOOKUP(CONCATENATE(TEXT($C$159,"00"),TEXT($C165,"00"),TEXT(F$1,"00")),table1[],4,FALSE)
&
0,
INDEX(الجدول3[DateM]
&
الجدول3[halh],,),0),0)]]></f>
        <v>0</v>
      </c>
      <c r="P164" s="89">
        <f ca="1" unprintable=""><![CDATA[IFERROR(
MATCH(
VLOOKUP(CONCATENATE(TEXT($C$159,"00"),TEXT($C165,"00"),TEXT(G$1,"00")),table1[],4,FALSE)
&
0,
INDEX(الجدول3[DateM]
&
الجدول3[halh],,),0),0)]]></f>
        <v>0</v>
      </c>
      <c r="Q164" s="89">
        <f ca="1" unprintable=""><![CDATA[IFERROR(
MATCH(
VLOOKUP(CONCATENATE(TEXT($C$159,"00"),TEXT($C165,"00"),TEXT(H$1,"00")),table1[],4,FALSE)
&
0,
INDEX(الجدول3[DateM]
&
الجدول3[halh],,),0),0)]]></f>
        <v>0</v>
      </c>
      <c r="R164" s="89">
        <f ca="1" unprintable=""><![CDATA[IFERROR(
MATCH(
VLOOKUP(CONCATENATE(TEXT($C$159,"00"),TEXT($C165,"00"),TEXT(I$1,"00")),table1[],4,FALSE)
&
0,
INDEX(الجدول3[DateM]
&
الجدول3[halh],,),0),0)]]></f>
        <v>0</v>
      </c>
      <c r="S164" s="89">
        <f ca="1" unprintable=""><![CDATA[IFERROR(
MATCH(
VLOOKUP(CONCATENATE(TEXT($C$159,"00"),TEXT($C165,"00"),TEXT(J$1,"00")),table1[],4,FALSE)
&
0,
INDEX(الجدول3[DateM]
&
الجدول3[halh],,),0),0)]]></f>
        <v>0</v>
      </c>
    </row>
    <row r="165" spans="1:19" x14ac:dyDescent="0.3">
      <c r="A165" s="25">
        <v>6</v>
      </c>
      <c r="B165" s="25" t="s">
        <v>20</v>
      </c>
      <c r="C165" s="52">
        <f ca="1">INDIRECT($D$159) INDIRECT(B165)</f>
        <v>32</v>
      </c>
      <c r="D165" s="42" t="str">
        <f ca="1">IFERROR(VLOOKUP(CONCATENATE(TEXT($C$159,"00"),TEXT($C165,"00"),TEXT(D$1,"00")),table1[],$A165,FALSE),"")</f>
        <v>29</v>
      </c>
      <c r="E165" s="43" t="str">
        <f ca="1">IFERROR(VLOOKUP(CONCATENATE(TEXT($C$159,"00"),TEXT($C165,"00"),TEXT(E$1,"00")),table1[],$A165,FALSE),"")</f>
        <v>30</v>
      </c>
      <c r="F165" s="43" t="str">
        <f ca="1">IFERROR(VLOOKUP(CONCATENATE(TEXT($C$159,"00"),TEXT($C165,"00"),TEXT(F$1,"00")),table1[],$A165,FALSE),"")</f>
        <v>31</v>
      </c>
      <c r="G165" s="43" t="str">
        <f ca="1">IFERROR(VLOOKUP(CONCATENATE(TEXT($C$159,"00"),TEXT($C165,"00"),TEXT(G$1,"00")),table1[],$A165,FALSE),"")</f>
        <v><![CDATA[1 -أبريل]]></v>
      </c>
      <c r="H165" s="43" t="str">
        <f ca="1">IFERROR(VLOOKUP(CONCATENATE(TEXT($C$159,"00"),TEXT($C165,"00"),TEXT(H$1,"00")),table1[],$A165,FALSE),"")</f>
        <v>2</v>
      </c>
      <c r="I165" s="43" t="str">
        <f ca="1">IFERROR(VLOOKUP(CONCATENATE(TEXT($C$159,"00"),TEXT($C165,"00"),TEXT(I$1,"00")),table1[],$A165,FALSE),"")</f>
        <v>3</v>
      </c>
      <c r="J165" s="44" t="str">
        <f ca="1">IFERROR(VLOOKUP(CONCATENATE(TEXT($C$159,"00"),TEXT($C165,"00"),TEXT(J$1,"00")),table1[],$A165,FALSE),"")</f>
        <v>4</v>
      </c>
      <c r="L165" s="87"/>
      <c r="M165" s="90" t="str">
        <f ca="1">IFERROR(VLOOKUP(CONCATENATE(TEXT($C$159,"00"),TEXT($C165,"00"),TEXT(D$1,"00")),table1[],14,FALSE),"")</f>
        <v>3</v>
      </c>
      <c r="N165" s="90" t="str">
        <f ca="1">IFERROR(VLOOKUP(CONCATENATE(TEXT($C$159,"00"),TEXT($C165,"00"),TEXT(E$1,"00")),table1[],14,FALSE),"")</f>
        <v>3</v>
      </c>
      <c r="O165" s="90" t="str">
        <f ca="1">IFERROR(VLOOKUP(CONCATENATE(TEXT($C$159,"00"),TEXT($C165,"00"),TEXT(F$1,"00")),table1[],14,FALSE),"")</f>
        <v>3</v>
      </c>
      <c r="P165" s="90" t="str">
        <f ca="1">IFERROR(VLOOKUP(CONCATENATE(TEXT($C$159,"00"),TEXT($C165,"00"),TEXT(G$1,"00")),table1[],14,FALSE),"")</f>
        <v>4</v>
      </c>
      <c r="Q165" s="90" t="str">
        <f ca="1">IFERROR(VLOOKUP(CONCATENATE(TEXT($C$159,"00"),TEXT($C165,"00"),TEXT(H$1,"00")),table1[],14,FALSE),"")</f>
        <v>4</v>
      </c>
      <c r="R165" s="90" t="str">
        <f ca="1">IFERROR(VLOOKUP(CONCATENATE(TEXT($C$159,"00"),TEXT($C165,"00"),TEXT(I$1,"00")),table1[],14,FALSE),"")</f>
        <v>4</v>
      </c>
      <c r="S165" s="90" t="str">
        <f ca="1">IFERROR(VLOOKUP(CONCATENATE(TEXT($C$159,"00"),TEXT($C165,"00"),TEXT(J$1,"00")),table1[],14,FALSE),"")</f>
        <v>4</v>
      </c>
    </row>
    <row r="166" spans="1:19" ht="3" customHeight="1" x14ac:dyDescent="0.35">
      <c r="A166" s="25">
        <v>12</v>
      </c>
      <c r="B166" s="25" t="s">
        <v>20</v>
      </c>
      <c r="C166" s="52">
        <f ca="1">INDIRECT($D$159) INDIRECT(B166)</f>
        <v>32</v>
      </c>
      <c r="D166" s="39">
        <f ca="1">IFERROR(VLOOKUP(CONCATENATE(TEXT($C$159,"00"),TEXT($C166,"00"),TEXT(D$1,"00")),table1[],$A166,FALSE),"")</f>
        <v>2</v>
      </c>
      <c r="E166" s="40">
        <f ca="1">IFERROR(VLOOKUP(CONCATENATE(TEXT($C$159,"00"),TEXT($C166,"00"),TEXT(E$1,"00")),table1[],$A166,FALSE),"")</f>
        <v>2</v>
      </c>
      <c r="F166" s="40">
        <f ca="1">IFERROR(VLOOKUP(CONCATENATE(TEXT($C$159,"00"),TEXT($C166,"00"),TEXT(F$1,"00")),table1[],$A166,FALSE),"")</f>
        <v>2</v>
      </c>
      <c r="G166" s="40">
        <f ca="1">IFERROR(VLOOKUP(CONCATENATE(TEXT($C$159,"00"),TEXT($C166,"00"),TEXT(G$1,"00")),table1[],$A166,FALSE),"")</f>
        <v>2</v>
      </c>
      <c r="H166" s="40">
        <f ca="1">IFERROR(VLOOKUP(CONCATENATE(TEXT($C$159,"00"),TEXT($C166,"00"),TEXT(H$1,"00")),table1[],$A166,FALSE),"")</f>
        <v>2</v>
      </c>
      <c r="I166" s="40">
        <f ca="1">IFERROR(VLOOKUP(CONCATENATE(TEXT($C$159,"00"),TEXT($C166,"00"),TEXT(I$1,"00")),table1[],$A166,FALSE),"")</f>
        <v>2</v>
      </c>
      <c r="J166" s="41">
        <f ca="1">IFERROR(VLOOKUP(CONCATENATE(TEXT($C$159,"00"),TEXT($C166,"00"),TEXT(J$1,"00")),table1[],$A166,FALSE),"")</f>
        <v>2</v>
      </c>
      <c r="L166" s="87"/>
      <c r="M166" s="90"/>
      <c r="N166" s="90"/>
      <c r="O166" s="90"/>
      <c r="P166" s="90"/>
      <c r="Q166" s="90"/>
      <c r="R166" s="90"/>
      <c r="S166" s="90"/>
    </row>
    <row r="167" spans="1:19" ht="15.5" x14ac:dyDescent="0.35">
      <c r="A167" s="25">
        <v>2</v>
      </c>
      <c r="B167" s="25" t="s">
        <v>42</v>
      </c>
      <c r="C167" s="52">
        <f ca="1">INDIRECT($D$159) INDIRECT(B167)</f>
        <v>33</v>
      </c>
      <c r="D167" s="33">
        <f ca="1">IFERROR(VLOOKUP(CONCATENATE(TEXT($C$159,"00"),TEXT($C167,"00"),TEXT(D$1,"00")),table1[],$A167,FALSE),"")</f>
        <v>12</v>
      </c>
      <c r="E167" s="27">
        <f ca="1">IFERROR(VLOOKUP(CONCATENATE(TEXT($C$159,"00"),TEXT($C167,"00"),TEXT(E$1,"00")),table1[],$A167,FALSE),"")</f>
        <v>13</v>
      </c>
      <c r="F167" s="27">
        <f ca="1">IFERROR(VLOOKUP(CONCATENATE(TEXT($C$159,"00"),TEXT($C167,"00"),TEXT(F$1,"00")),table1[],$A167,FALSE),"")</f>
        <v>14</v>
      </c>
      <c r="G167" s="27">
        <f ca="1">IFERROR(VLOOKUP(CONCATENATE(TEXT($C$159,"00"),TEXT($C167,"00"),TEXT(G$1,"00")),table1[],$A167,FALSE),"")</f>
        <v>15</v>
      </c>
      <c r="H167" s="27">
        <f ca="1">IFERROR(VLOOKUP(CONCATENATE(TEXT($C$159,"00"),TEXT($C167,"00"),TEXT(H$1,"00")),table1[],$A167,FALSE),"")</f>
        <v>16</v>
      </c>
      <c r="I167" s="27">
        <f ca="1">IFERROR(VLOOKUP(CONCATENATE(TEXT($C$159,"00"),TEXT($C167,"00"),TEXT(I$1,"00")),table1[],$A167,FALSE),"")</f>
        <v>17</v>
      </c>
      <c r="J167" s="30">
        <f ca="1">IFERROR(VLOOKUP(CONCATENATE(TEXT($C$159,"00"),TEXT($C167,"00"),TEXT(J$1,"00")),table1[],$A167,FALSE),"")</f>
        <v>18</v>
      </c>
      <c r="L167" s="87"/>
      <c r="M167" s="89">
        <f ca="1" unprintable=""><![CDATA[IFERROR(
MATCH(
VLOOKUP(CONCATENATE(TEXT($C$159,"00"),TEXT($C168,"00"),TEXT(D$1,"00")),table1[],4,FALSE)
&
0,
INDEX(الجدول3[DateM]
&
الجدول3[halh],,),0),0)]]></f>
        <v>0</v>
      </c>
      <c r="N167" s="89">
        <f ca="1" unprintable=""><![CDATA[IFERROR(
MATCH(
VLOOKUP(CONCATENATE(TEXT($C$159,"00"),TEXT($C168,"00"),TEXT(E$1,"00")),table1[],4,FALSE)
&
0,
INDEX(الجدول3[DateM]
&
الجدول3[halh],,),0),0)]]></f>
        <v>0</v>
      </c>
      <c r="O167" s="89">
        <f ca="1" unprintable=""><![CDATA[IFERROR(
MATCH(
VLOOKUP(CONCATENATE(TEXT($C$159,"00"),TEXT($C168,"00"),TEXT(F$1,"00")),table1[],4,FALSE)
&
0,
INDEX(الجدول3[DateM]
&
الجدول3[halh],,),0),0)]]></f>
        <v>0</v>
      </c>
      <c r="P167" s="89">
        <f ca="1" unprintable=""><![CDATA[IFERROR(
MATCH(
VLOOKUP(CONCATENATE(TEXT($C$159,"00"),TEXT($C168,"00"),TEXT(G$1,"00")),table1[],4,FALSE)
&
0,
INDEX(الجدول3[DateM]
&
الجدول3[halh],,),0),0)]]></f>
        <v>0</v>
      </c>
      <c r="Q167" s="89">
        <f ca="1" unprintable=""><![CDATA[IFERROR(
MATCH(
VLOOKUP(CONCATENATE(TEXT($C$159,"00"),TEXT($C168,"00"),TEXT(H$1,"00")),table1[],4,FALSE)
&
0,
INDEX(الجدول3[DateM]
&
الجدول3[halh],,),0),0)]]></f>
        <v>0</v>
      </c>
      <c r="R167" s="89">
        <f ca="1" unprintable=""><![CDATA[IFERROR(
MATCH(
VLOOKUP(CONCATENATE(TEXT($C$159,"00"),TEXT($C168,"00"),TEXT(I$1,"00")),table1[],4,FALSE)
&
0,
INDEX(الجدول3[DateM]
&
الجدول3[halh],,),0),0)]]></f>
        <v>0</v>
      </c>
      <c r="S167" s="89">
        <f ca="1" unprintable=""><![CDATA[IFERROR(
MATCH(
VLOOKUP(CONCATENATE(TEXT($C$159,"00"),TEXT($C168,"00"),TEXT(J$1,"00")),table1[],4,FALSE)
&
0,
INDEX(الجدول3[DateM]
&
الجدول3[halh],,),0),0)]]></f>
        <v>0</v>
      </c>
    </row>
    <row r="168" spans="1:19" x14ac:dyDescent="0.3">
      <c r="A168" s="25">
        <v>6</v>
      </c>
      <c r="B168" s="25" t="s">
        <v>42</v>
      </c>
      <c r="C168" s="52">
        <f ca="1">INDIRECT($D$159) INDIRECT(B168)</f>
        <v>33</v>
      </c>
      <c r="D168" s="34" t="str">
        <f ca="1">IFERROR(VLOOKUP(CONCATENATE(TEXT($C$159,"00"),TEXT($C168,"00"),TEXT(D$1,"00")),table1[],$A168,FALSE),"")</f>
        <v>5</v>
      </c>
      <c r="E168" s="28" t="str">
        <f ca="1">IFERROR(VLOOKUP(CONCATENATE(TEXT($C$159,"00"),TEXT($C168,"00"),TEXT(E$1,"00")),table1[],$A168,FALSE),"")</f>
        <v>6</v>
      </c>
      <c r="F168" s="28" t="str">
        <f ca="1">IFERROR(VLOOKUP(CONCATENATE(TEXT($C$159,"00"),TEXT($C168,"00"),TEXT(F$1,"00")),table1[],$A168,FALSE),"")</f>
        <v>7</v>
      </c>
      <c r="G168" s="28" t="str">
        <f ca="1">IFERROR(VLOOKUP(CONCATENATE(TEXT($C$159,"00"),TEXT($C168,"00"),TEXT(G$1,"00")),table1[],$A168,FALSE),"")</f>
        <v>8</v>
      </c>
      <c r="H168" s="28" t="str">
        <f ca="1">IFERROR(VLOOKUP(CONCATENATE(TEXT($C$159,"00"),TEXT($C168,"00"),TEXT(H$1,"00")),table1[],$A168,FALSE),"")</f>
        <v>9</v>
      </c>
      <c r="I168" s="28" t="str">
        <f ca="1">IFERROR(VLOOKUP(CONCATENATE(TEXT($C$159,"00"),TEXT($C168,"00"),TEXT(I$1,"00")),table1[],$A168,FALSE),"")</f>
        <v>10</v>
      </c>
      <c r="J168" s="31" t="str">
        <f ca="1">IFERROR(VLOOKUP(CONCATENATE(TEXT($C$159,"00"),TEXT($C168,"00"),TEXT(J$1,"00")),table1[],$A168,FALSE),"")</f>
        <v>11</v>
      </c>
      <c r="L168" s="87"/>
      <c r="M168" s="90" t="str">
        <f ca="1">IFERROR(VLOOKUP(CONCATENATE(TEXT($C$159,"00"),TEXT($C168,"00"),TEXT(D$1,"00")),table1[],14,FALSE),"")</f>
        <v>4</v>
      </c>
      <c r="N168" s="90" t="str">
        <f ca="1">IFERROR(VLOOKUP(CONCATENATE(TEXT($C$159,"00"),TEXT($C168,"00"),TEXT(E$1,"00")),table1[],14,FALSE),"")</f>
        <v>4</v>
      </c>
      <c r="O168" s="90" t="str">
        <f ca="1">IFERROR(VLOOKUP(CONCATENATE(TEXT($C$159,"00"),TEXT($C168,"00"),TEXT(F$1,"00")),table1[],14,FALSE),"")</f>
        <v>4</v>
      </c>
      <c r="P168" s="90" t="str">
        <f ca="1">IFERROR(VLOOKUP(CONCATENATE(TEXT($C$159,"00"),TEXT($C168,"00"),TEXT(G$1,"00")),table1[],14,FALSE),"")</f>
        <v>4</v>
      </c>
      <c r="Q168" s="90" t="str">
        <f ca="1">IFERROR(VLOOKUP(CONCATENATE(TEXT($C$159,"00"),TEXT($C168,"00"),TEXT(H$1,"00")),table1[],14,FALSE),"")</f>
        <v>4</v>
      </c>
      <c r="R168" s="90" t="str">
        <f ca="1">IFERROR(VLOOKUP(CONCATENATE(TEXT($C$159,"00"),TEXT($C168,"00"),TEXT(I$1,"00")),table1[],14,FALSE),"")</f>
        <v>4</v>
      </c>
      <c r="S168" s="90" t="str">
        <f ca="1">IFERROR(VLOOKUP(CONCATENATE(TEXT($C$159,"00"),TEXT($C168,"00"),TEXT(J$1,"00")),table1[],14,FALSE),"")</f>
        <v>4</v>
      </c>
    </row>
    <row r="169" spans="1:19" ht="3" customHeight="1" x14ac:dyDescent="0.35">
      <c r="A169" s="25">
        <v>12</v>
      </c>
      <c r="B169" s="25" t="s">
        <v>42</v>
      </c>
      <c r="C169" s="52">
        <f ca="1">INDIRECT($D$159) INDIRECT(B169)</f>
        <v>33</v>
      </c>
      <c r="D169" s="35">
        <f ca="1">IFERROR(VLOOKUP(CONCATENATE(TEXT($C$159,"00"),TEXT($C169,"00"),TEXT(D$1,"00")),table1[],$A169,FALSE),"")</f>
        <v>2</v>
      </c>
      <c r="E169" s="29">
        <f ca="1">IFERROR(VLOOKUP(CONCATENATE(TEXT($C$159,"00"),TEXT($C169,"00"),TEXT(E$1,"00")),table1[],$A169,FALSE),"")</f>
        <v>2</v>
      </c>
      <c r="F169" s="29">
        <f ca="1">IFERROR(VLOOKUP(CONCATENATE(TEXT($C$159,"00"),TEXT($C169,"00"),TEXT(F$1,"00")),table1[],$A169,FALSE),"")</f>
        <v>2</v>
      </c>
      <c r="G169" s="29">
        <f ca="1">IFERROR(VLOOKUP(CONCATENATE(TEXT($C$159,"00"),TEXT($C169,"00"),TEXT(G$1,"00")),table1[],$A169,FALSE),"")</f>
        <v>2</v>
      </c>
      <c r="H169" s="29">
        <f ca="1">IFERROR(VLOOKUP(CONCATENATE(TEXT($C$159,"00"),TEXT($C169,"00"),TEXT(H$1,"00")),table1[],$A169,FALSE),"")</f>
        <v>2</v>
      </c>
      <c r="I169" s="29">
        <f ca="1">IFERROR(VLOOKUP(CONCATENATE(TEXT($C$159,"00"),TEXT($C169,"00"),TEXT(I$1,"00")),table1[],$A169,FALSE),"")</f>
        <v>2</v>
      </c>
      <c r="J169" s="32">
        <f ca="1">IFERROR(VLOOKUP(CONCATENATE(TEXT($C$159,"00"),TEXT($C169,"00"),TEXT(J$1,"00")),table1[],$A169,FALSE),"")</f>
        <v>2</v>
      </c>
      <c r="L169" s="87"/>
      <c r="M169" s="90"/>
      <c r="N169" s="90"/>
      <c r="O169" s="90"/>
      <c r="P169" s="90"/>
      <c r="Q169" s="90"/>
      <c r="R169" s="90"/>
      <c r="S169" s="90"/>
    </row>
    <row r="170" spans="1:19" ht="15.5" x14ac:dyDescent="0.35">
      <c r="A170" s="25">
        <v>2</v>
      </c>
      <c r="B170" s="25" t="s">
        <v>22</v>
      </c>
      <c r="C170" s="52">
        <f ca="1">INDIRECT($D$159) INDIRECT(B170)</f>
        <v>34</v>
      </c>
      <c r="D170" s="33">
        <f ca="1">IFERROR(VLOOKUP(CONCATENATE(TEXT($C$159,"00"),TEXT($C170,"00"),TEXT(D$1,"00")),table1[],$A170,FALSE),"")</f>
        <v>19</v>
      </c>
      <c r="E170" s="27">
        <f ca="1">IFERROR(VLOOKUP(CONCATENATE(TEXT($C$159,"00"),TEXT($C170,"00"),TEXT(E$1,"00")),table1[],$A170,FALSE),"")</f>
        <v>20</v>
      </c>
      <c r="F170" s="27">
        <f ca="1">IFERROR(VLOOKUP(CONCATENATE(TEXT($C$159,"00"),TEXT($C170,"00"),TEXT(F$1,"00")),table1[],$A170,FALSE),"")</f>
        <v>21</v>
      </c>
      <c r="G170" s="27">
        <f ca="1">IFERROR(VLOOKUP(CONCATENATE(TEXT($C$159,"00"),TEXT($C170,"00"),TEXT(G$1,"00")),table1[],$A170,FALSE),"")</f>
        <v>22</v>
      </c>
      <c r="H170" s="27">
        <f ca="1">IFERROR(VLOOKUP(CONCATENATE(TEXT($C$159,"00"),TEXT($C170,"00"),TEXT(H$1,"00")),table1[],$A170,FALSE),"")</f>
        <v>23</v>
      </c>
      <c r="I170" s="27">
        <f ca="1">IFERROR(VLOOKUP(CONCATENATE(TEXT($C$159,"00"),TEXT($C170,"00"),TEXT(I$1,"00")),table1[],$A170,FALSE),"")</f>
        <v>24</v>
      </c>
      <c r="J170" s="30">
        <f ca="1">IFERROR(VLOOKUP(CONCATENATE(TEXT($C$159,"00"),TEXT($C170,"00"),TEXT(J$1,"00")),table1[],$A170,FALSE),"")</f>
        <v>25</v>
      </c>
      <c r="L170" s="87"/>
      <c r="M170" s="89">
        <f ca="1" unprintable=""><![CDATA[IFERROR(
MATCH(
VLOOKUP(CONCATENATE(TEXT($C$159,"00"),TEXT($C171,"00"),TEXT(D$1,"00")),table1[],4,FALSE)
&
0,
INDEX(الجدول3[DateM]
&
الجدول3[halh],,),0),0)]]></f>
        <v>0</v>
      </c>
      <c r="N170" s="89">
        <f ca="1" unprintable=""><![CDATA[IFERROR(
MATCH(
VLOOKUP(CONCATENATE(TEXT($C$159,"00"),TEXT($C171,"00"),TEXT(E$1,"00")),table1[],4,FALSE)
&
0,
INDEX(الجدول3[DateM]
&
الجدول3[halh],,),0),0)]]></f>
        <v>0</v>
      </c>
      <c r="O170" s="89">
        <f ca="1" unprintable=""><![CDATA[IFERROR(
MATCH(
VLOOKUP(CONCATENATE(TEXT($C$159,"00"),TEXT($C171,"00"),TEXT(F$1,"00")),table1[],4,FALSE)
&
0,
INDEX(الجدول3[DateM]
&
الجدول3[halh],,),0),0)]]></f>
        <v>0</v>
      </c>
      <c r="P170" s="89">
        <f ca="1" unprintable=""><![CDATA[IFERROR(
MATCH(
VLOOKUP(CONCATENATE(TEXT($C$159,"00"),TEXT($C171,"00"),TEXT(G$1,"00")),table1[],4,FALSE)
&
0,
INDEX(الجدول3[DateM]
&
الجدول3[halh],,),0),0)]]></f>
        <v>0</v>
      </c>
      <c r="Q170" s="89">
        <f ca="1" unprintable=""><![CDATA[IFERROR(
MATCH(
VLOOKUP(CONCATENATE(TEXT($C$159,"00"),TEXT($C171,"00"),TEXT(H$1,"00")),table1[],4,FALSE)
&
0,
INDEX(الجدول3[DateM]
&
الجدول3[halh],,),0),0)]]></f>
        <v>0</v>
      </c>
      <c r="R170" s="89">
        <f ca="1" unprintable=""><![CDATA[IFERROR(
MATCH(
VLOOKUP(CONCATENATE(TEXT($C$159,"00"),TEXT($C171,"00"),TEXT(I$1,"00")),table1[],4,FALSE)
&
0,
INDEX(الجدول3[DateM]
&
الجدول3[halh],,),0),0)]]></f>
        <v>0</v>
      </c>
      <c r="S170" s="89">
        <f ca="1" unprintable=""><![CDATA[IFERROR(
MATCH(
VLOOKUP(CONCATENATE(TEXT($C$159,"00"),TEXT($C171,"00"),TEXT(J$1,"00")),table1[],4,FALSE)
&
0,
INDEX(الجدول3[DateM]
&
الجدول3[halh],,),0),0)]]></f>
        <v>0</v>
      </c>
    </row>
    <row r="171" spans="1:19" x14ac:dyDescent="0.3">
      <c r="A171" s="25">
        <v>6</v>
      </c>
      <c r="B171" s="25" t="s">
        <v>22</v>
      </c>
      <c r="C171" s="52">
        <f ca="1">INDIRECT($D$159) INDIRECT(B171)</f>
        <v>34</v>
      </c>
      <c r="D171" s="42" t="str">
        <f ca="1">IFERROR(VLOOKUP(CONCATENATE(TEXT($C$159,"00"),TEXT($C171,"00"),TEXT(D$1,"00")),table1[],$A171,FALSE),"")</f>
        <v>12</v>
      </c>
      <c r="E171" s="43" t="str">
        <f ca="1">IFERROR(VLOOKUP(CONCATENATE(TEXT($C$159,"00"),TEXT($C171,"00"),TEXT(E$1,"00")),table1[],$A171,FALSE),"")</f>
        <v>13</v>
      </c>
      <c r="F171" s="43" t="str">
        <f ca="1">IFERROR(VLOOKUP(CONCATENATE(TEXT($C$159,"00"),TEXT($C171,"00"),TEXT(F$1,"00")),table1[],$A171,FALSE),"")</f>
        <v>14</v>
      </c>
      <c r="G171" s="43" t="str">
        <f ca="1">IFERROR(VLOOKUP(CONCATENATE(TEXT($C$159,"00"),TEXT($C171,"00"),TEXT(G$1,"00")),table1[],$A171,FALSE),"")</f>
        <v>15</v>
      </c>
      <c r="H171" s="43" t="str">
        <f ca="1">IFERROR(VLOOKUP(CONCATENATE(TEXT($C$159,"00"),TEXT($C171,"00"),TEXT(H$1,"00")),table1[],$A171,FALSE),"")</f>
        <v>16</v>
      </c>
      <c r="I171" s="43" t="str">
        <f ca="1">IFERROR(VLOOKUP(CONCATENATE(TEXT($C$159,"00"),TEXT($C171,"00"),TEXT(I$1,"00")),table1[],$A171,FALSE),"")</f>
        <v>17</v>
      </c>
      <c r="J171" s="44" t="str">
        <f ca="1">IFERROR(VLOOKUP(CONCATENATE(TEXT($C$159,"00"),TEXT($C171,"00"),TEXT(J$1,"00")),table1[],$A171,FALSE),"")</f>
        <v>18</v>
      </c>
      <c r="L171" s="87"/>
      <c r="M171" s="90" t="str">
        <f ca="1">IFERROR(VLOOKUP(CONCATENATE(TEXT($C$159,"00"),TEXT($C171,"00"),TEXT(D$1,"00")),table1[],14,FALSE),"")</f>
        <v>4</v>
      </c>
      <c r="N171" s="90" t="str">
        <f ca="1">IFERROR(VLOOKUP(CONCATENATE(TEXT($C$159,"00"),TEXT($C171,"00"),TEXT(E$1,"00")),table1[],14,FALSE),"")</f>
        <v>4</v>
      </c>
      <c r="O171" s="90" t="str">
        <f ca="1">IFERROR(VLOOKUP(CONCATENATE(TEXT($C$159,"00"),TEXT($C171,"00"),TEXT(F$1,"00")),table1[],14,FALSE),"")</f>
        <v>4</v>
      </c>
      <c r="P171" s="90" t="str">
        <f ca="1">IFERROR(VLOOKUP(CONCATENATE(TEXT($C$159,"00"),TEXT($C171,"00"),TEXT(G$1,"00")),table1[],14,FALSE),"")</f>
        <v>4</v>
      </c>
      <c r="Q171" s="90" t="str">
        <f ca="1">IFERROR(VLOOKUP(CONCATENATE(TEXT($C$159,"00"),TEXT($C171,"00"),TEXT(H$1,"00")),table1[],14,FALSE),"")</f>
        <v>4</v>
      </c>
      <c r="R171" s="90" t="str">
        <f ca="1">IFERROR(VLOOKUP(CONCATENATE(TEXT($C$159,"00"),TEXT($C171,"00"),TEXT(I$1,"00")),table1[],14,FALSE),"")</f>
        <v>4</v>
      </c>
      <c r="S171" s="90" t="str">
        <f ca="1">IFERROR(VLOOKUP(CONCATENATE(TEXT($C$159,"00"),TEXT($C171,"00"),TEXT(J$1,"00")),table1[],14,FALSE),"")</f>
        <v>4</v>
      </c>
    </row>
    <row r="172" spans="1:19" ht="3" customHeight="1" x14ac:dyDescent="0.35">
      <c r="A172" s="25">
        <v>12</v>
      </c>
      <c r="B172" s="25" t="s">
        <v>22</v>
      </c>
      <c r="C172" s="52">
        <f ca="1">INDIRECT($D$159) INDIRECT(B172)</f>
        <v>34</v>
      </c>
      <c r="D172" s="39">
        <f ca="1">IFERROR(VLOOKUP(CONCATENATE(TEXT($C$159,"00"),TEXT($C172,"00"),TEXT(D$1,"00")),table1[],$A172,FALSE),"")</f>
        <v>2</v>
      </c>
      <c r="E172" s="40">
        <f ca="1">IFERROR(VLOOKUP(CONCATENATE(TEXT($C$159,"00"),TEXT($C172,"00"),TEXT(E$1,"00")),table1[],$A172,FALSE),"")</f>
        <v>2</v>
      </c>
      <c r="F172" s="40">
        <f ca="1">IFERROR(VLOOKUP(CONCATENATE(TEXT($C$159,"00"),TEXT($C172,"00"),TEXT(F$1,"00")),table1[],$A172,FALSE),"")</f>
        <v>2</v>
      </c>
      <c r="G172" s="40">
        <f ca="1">IFERROR(VLOOKUP(CONCATENATE(TEXT($C$159,"00"),TEXT($C172,"00"),TEXT(G$1,"00")),table1[],$A172,FALSE),"")</f>
        <v>2</v>
      </c>
      <c r="H172" s="40">
        <f ca="1">IFERROR(VLOOKUP(CONCATENATE(TEXT($C$159,"00"),TEXT($C172,"00"),TEXT(H$1,"00")),table1[],$A172,FALSE),"")</f>
        <v>2</v>
      </c>
      <c r="I172" s="40">
        <f ca="1">IFERROR(VLOOKUP(CONCATENATE(TEXT($C$159,"00"),TEXT($C172,"00"),TEXT(I$1,"00")),table1[],$A172,FALSE),"")</f>
        <v>2</v>
      </c>
      <c r="J172" s="41">
        <f ca="1">IFERROR(VLOOKUP(CONCATENATE(TEXT($C$159,"00"),TEXT($C172,"00"),TEXT(J$1,"00")),table1[],$A172,FALSE),"")</f>
        <v>2</v>
      </c>
      <c r="L172" s="87"/>
      <c r="M172" s="90"/>
      <c r="N172" s="90"/>
      <c r="O172" s="90"/>
      <c r="P172" s="90"/>
      <c r="Q172" s="90"/>
      <c r="R172" s="90"/>
      <c r="S172" s="90"/>
    </row>
    <row r="173" spans="1:19" ht="15.5" x14ac:dyDescent="0.35">
      <c r="A173" s="25">
        <v>2</v>
      </c>
      <c r="B173" s="25" t="s">
        <v>23</v>
      </c>
      <c r="C173" s="52">
        <f ca="1">INDIRECT($D$159) INDIRECT(B173)</f>
        <v>35</v>
      </c>
      <c r="D173" s="33">
        <f ca="1">IFERROR(VLOOKUP(CONCATENATE(TEXT($C$159,"00"),TEXT($C173,"00"),TEXT(D$1,"00")),table1[],$A173,FALSE),"")</f>
        <v>26</v>
      </c>
      <c r="E173" s="27">
        <f ca="1">IFERROR(VLOOKUP(CONCATENATE(TEXT($C$159,"00"),TEXT($C173,"00"),TEXT(E$1,"00")),table1[],$A173,FALSE),"")</f>
        <v>27</v>
      </c>
      <c r="F173" s="27">
        <f ca="1">IFERROR(VLOOKUP(CONCATENATE(TEXT($C$159,"00"),TEXT($C173,"00"),TEXT(F$1,"00")),table1[],$A173,FALSE),"")</f>
        <v>28</v>
      </c>
      <c r="G173" s="27">
        <f ca="1">IFERROR(VLOOKUP(CONCATENATE(TEXT($C$159,"00"),TEXT($C173,"00"),TEXT(G$1,"00")),table1[],$A173,FALSE),"")</f>
        <v>29</v>
      </c>
      <c r="H173" s="27">
        <f ca="1">IFERROR(VLOOKUP(CONCATENATE(TEXT($C$159,"00"),TEXT($C173,"00"),TEXT(H$1,"00")),table1[],$A173,FALSE),"")</f>
        <v>30</v>
      </c>
      <c r="I173" s="27" t="str">
        <f ca="1">IFERROR(VLOOKUP(CONCATENATE(TEXT($C$159,"00"),TEXT($C173,"00"),TEXT(I$1,"00")),table1[],$A173,FALSE),"")</f>
        <v/>
      </c>
      <c r="J173" s="30" t="str">
        <f ca="1">IFERROR(VLOOKUP(CONCATENATE(TEXT($C$159,"00"),TEXT($C173,"00"),TEXT(J$1,"00")),table1[],$A173,FALSE),"")</f>
        <v/>
      </c>
      <c r="L173" s="87"/>
      <c r="M173" s="89">
        <f ca="1" unprintable=""><![CDATA[IFERROR(
MATCH(
VLOOKUP(CONCATENATE(TEXT($C$159,"00"),TEXT($C174,"00"),TEXT(D$1,"00")),table1[],4,FALSE)
&
0,
INDEX(الجدول3[DateM]
&
الجدول3[halh],,),0),0)]]></f>
        <v>0</v>
      </c>
      <c r="N173" s="89">
        <f ca="1" unprintable=""><![CDATA[IFERROR(
MATCH(
VLOOKUP(CONCATENATE(TEXT($C$159,"00"),TEXT($C174,"00"),TEXT(E$1,"00")),table1[],4,FALSE)
&
0,
INDEX(الجدول3[DateM]
&
الجدول3[halh],,),0),0)]]></f>
        <v>0</v>
      </c>
      <c r="O173" s="89">
        <f ca="1" unprintable=""><![CDATA[IFERROR(
MATCH(
VLOOKUP(CONCATENATE(TEXT($C$159,"00"),TEXT($C174,"00"),TEXT(F$1,"00")),table1[],4,FALSE)
&
0,
INDEX(الجدول3[DateM]
&
الجدول3[halh],,),0),0)]]></f>
        <v>0</v>
      </c>
      <c r="P173" s="89">
        <f ca="1" unprintable=""><![CDATA[IFERROR(
MATCH(
VLOOKUP(CONCATENATE(TEXT($C$159,"00"),TEXT($C174,"00"),TEXT(G$1,"00")),table1[],4,FALSE)
&
0,
INDEX(الجدول3[DateM]
&
الجدول3[halh],,),0),0)]]></f>
        <v>0</v>
      </c>
      <c r="Q173" s="89">
        <f ca="1" unprintable=""><![CDATA[IFERROR(
MATCH(
VLOOKUP(CONCATENATE(TEXT($C$159,"00"),TEXT($C174,"00"),TEXT(H$1,"00")),table1[],4,FALSE)
&
0,
INDEX(الجدول3[DateM]
&
الجدول3[halh],,),0),0)]]></f>
        <v>0</v>
      </c>
      <c r="R173" s="89">
        <f ca="1" unprintable=""><![CDATA[IFERROR(
MATCH(
VLOOKUP(CONCATENATE(TEXT($C$159,"00"),TEXT($C174,"00"),TEXT(I$1,"00")),table1[],4,FALSE)
&
0,
INDEX(الجدول3[DateM]
&
الجدول3[halh],,),0),0)]]></f>
        <v>0</v>
      </c>
      <c r="S173" s="89">
        <f ca="1" unprintable=""><![CDATA[IFERROR(
MATCH(
VLOOKUP(CONCATENATE(TEXT($C$159,"00"),TEXT($C174,"00"),TEXT(J$1,"00")),table1[],4,FALSE)
&
0,
INDEX(الجدول3[DateM]
&
الجدول3[halh],,),0),0)]]></f>
        <v>0</v>
      </c>
    </row>
    <row r="174" spans="1:19" x14ac:dyDescent="0.3">
      <c r="A174" s="25">
        <v>6</v>
      </c>
      <c r="B174" s="25" t="s">
        <v>23</v>
      </c>
      <c r="C174" s="52">
        <f ca="1">INDIRECT($D$159) INDIRECT(B174)</f>
        <v>35</v>
      </c>
      <c r="D174" s="34" t="str">
        <f ca="1">IFERROR(VLOOKUP(CONCATENATE(TEXT($C$159,"00"),TEXT($C174,"00"),TEXT(D$1,"00")),table1[],$A174,FALSE),"")</f>
        <v>19</v>
      </c>
      <c r="E174" s="28" t="str">
        <f ca="1">IFERROR(VLOOKUP(CONCATENATE(TEXT($C$159,"00"),TEXT($C174,"00"),TEXT(E$1,"00")),table1[],$A174,FALSE),"")</f>
        <v>20</v>
      </c>
      <c r="F174" s="28" t="str">
        <f ca="1">IFERROR(VLOOKUP(CONCATENATE(TEXT($C$159,"00"),TEXT($C174,"00"),TEXT(F$1,"00")),table1[],$A174,FALSE),"")</f>
        <v>21</v>
      </c>
      <c r="G174" s="28" t="str">
        <f ca="1">IFERROR(VLOOKUP(CONCATENATE(TEXT($C$159,"00"),TEXT($C174,"00"),TEXT(G$1,"00")),table1[],$A174,FALSE),"")</f>
        <v>22</v>
      </c>
      <c r="H174" s="28" t="str">
        <f ca="1">IFERROR(VLOOKUP(CONCATENATE(TEXT($C$159,"00"),TEXT($C174,"00"),TEXT(H$1,"00")),table1[],$A174,FALSE),"")</f>
        <v>23</v>
      </c>
      <c r="I174" s="28" t="str">
        <f ca="1">IFERROR(VLOOKUP(CONCATENATE(TEXT($C$159,"00"),TEXT($C174,"00"),TEXT(I$1,"00")),table1[],$A174,FALSE),"")</f>
        <v/>
      </c>
      <c r="J174" s="31" t="str">
        <f ca="1">IFERROR(VLOOKUP(CONCATENATE(TEXT($C$159,"00"),TEXT($C174,"00"),TEXT(J$1,"00")),table1[],$A174,FALSE),"")</f>
        <v/>
      </c>
      <c r="L174" s="87"/>
      <c r="M174" s="90" t="str">
        <f ca="1">IFERROR(VLOOKUP(CONCATENATE(TEXT($C$159,"00"),TEXT($C174,"00"),TEXT(D$1,"00")),table1[],14,FALSE),"")</f>
        <v>4</v>
      </c>
      <c r="N174" s="90" t="str">
        <f ca="1">IFERROR(VLOOKUP(CONCATENATE(TEXT($C$159,"00"),TEXT($C174,"00"),TEXT(E$1,"00")),table1[],14,FALSE),"")</f>
        <v>4</v>
      </c>
      <c r="O174" s="90" t="str">
        <f ca="1">IFERROR(VLOOKUP(CONCATENATE(TEXT($C$159,"00"),TEXT($C174,"00"),TEXT(F$1,"00")),table1[],14,FALSE),"")</f>
        <v>4</v>
      </c>
      <c r="P174" s="90" t="str">
        <f ca="1">IFERROR(VLOOKUP(CONCATENATE(TEXT($C$159,"00"),TEXT($C174,"00"),TEXT(G$1,"00")),table1[],14,FALSE),"")</f>
        <v>4</v>
      </c>
      <c r="Q174" s="90" t="str">
        <f ca="1">IFERROR(VLOOKUP(CONCATENATE(TEXT($C$159,"00"),TEXT($C174,"00"),TEXT(H$1,"00")),table1[],14,FALSE),"")</f>
        <v>4</v>
      </c>
      <c r="R174" s="90" t="str">
        <f ca="1">IFERROR(VLOOKUP(CONCATENATE(TEXT($C$159,"00"),TEXT($C174,"00"),TEXT(I$1,"00")),table1[],14,FALSE),"")</f>
        <v/>
      </c>
      <c r="S174" s="90" t="str">
        <f ca="1">IFERROR(VLOOKUP(CONCATENATE(TEXT($C$159,"00"),TEXT($C174,"00"),TEXT(J$1,"00")),table1[],14,FALSE),"")</f>
        <v/>
      </c>
    </row>
    <row r="175" spans="1:19" ht="3" customHeight="1" x14ac:dyDescent="0.35">
      <c r="A175" s="25">
        <v>12</v>
      </c>
      <c r="B175" s="25" t="s">
        <v>23</v>
      </c>
      <c r="C175" s="52">
        <f ca="1">INDIRECT($D$159) INDIRECT(B175)</f>
        <v>35</v>
      </c>
      <c r="D175" s="35">
        <f ca="1">IFERROR(VLOOKUP(CONCATENATE(TEXT($C$159,"00"),TEXT($C175,"00"),TEXT(D$1,"00")),table1[],$A175,FALSE),"")</f>
        <v>2</v>
      </c>
      <c r="E175" s="29">
        <f ca="1">IFERROR(VLOOKUP(CONCATENATE(TEXT($C$159,"00"),TEXT($C175,"00"),TEXT(E$1,"00")),table1[],$A175,FALSE),"")</f>
        <v>2</v>
      </c>
      <c r="F175" s="29">
        <f ca="1">IFERROR(VLOOKUP(CONCATENATE(TEXT($C$159,"00"),TEXT($C175,"00"),TEXT(F$1,"00")),table1[],$A175,FALSE),"")</f>
        <v>2</v>
      </c>
      <c r="G175" s="29">
        <f ca="1">IFERROR(VLOOKUP(CONCATENATE(TEXT($C$159,"00"),TEXT($C175,"00"),TEXT(G$1,"00")),table1[],$A175,FALSE),"")</f>
        <v>2</v>
      </c>
      <c r="H175" s="29">
        <f ca="1">IFERROR(VLOOKUP(CONCATENATE(TEXT($C$159,"00"),TEXT($C175,"00"),TEXT(H$1,"00")),table1[],$A175,FALSE),"")</f>
        <v>2</v>
      </c>
      <c r="I175" s="29" t="str">
        <f ca="1">IFERROR(VLOOKUP(CONCATENATE(TEXT($C$159,"00"),TEXT($C175,"00"),TEXT(I$1,"00")),table1[],$A175,FALSE),"")</f>
        <v/>
      </c>
      <c r="J175" s="32" t="str">
        <f ca="1">IFERROR(VLOOKUP(CONCATENATE(TEXT($C$159,"00"),TEXT($C175,"00"),TEXT(J$1,"00")),table1[],$A175,FALSE),"")</f>
        <v/>
      </c>
      <c r="L175" s="87"/>
      <c r="M175" s="90"/>
      <c r="N175" s="90"/>
      <c r="O175" s="90"/>
      <c r="P175" s="90"/>
      <c r="Q175" s="90"/>
      <c r="R175" s="90"/>
      <c r="S175" s="90"/>
    </row>
    <row r="176" spans="1:19" ht="15.5" x14ac:dyDescent="0.35">
      <c r="A176" s="25">
        <v>2</v>
      </c>
      <c r="B176" s="25" t="s">
        <v>24</v>
      </c>
      <c r="C176" s="52" t="str">
        <f ca="1">INDIRECT($D$159) INDIRECT(B176)</f>
        <v/>
      </c>
      <c r="D176" s="33" t="str">
        <f ca="1">IFERROR(VLOOKUP(CONCATENATE(TEXT($C$159,"00"),TEXT($C176,"00"),TEXT(D$1,"00")),table1[],$A176,FALSE),"")</f>
        <v/>
      </c>
      <c r="E176" s="27" t="str">
        <f ca="1">IFERROR(VLOOKUP(CONCATENATE(TEXT($C$159,"00"),TEXT($C176,"00"),TEXT(E$1,"00")),table1[],$A176,FALSE),"")</f>
        <v/>
      </c>
      <c r="F176" s="27" t="str">
        <f ca="1">IFERROR(VLOOKUP(CONCATENATE(TEXT($C$159,"00"),TEXT($C176,"00"),TEXT(F$1,"00")),table1[],$A176,FALSE),"")</f>
        <v/>
      </c>
      <c r="G176" s="27" t="str">
        <f ca="1">IFERROR(VLOOKUP(CONCATENATE(TEXT($C$159,"00"),TEXT($C176,"00"),TEXT(G$1,"00")),table1[],$A176,FALSE),"")</f>
        <v/>
      </c>
      <c r="H176" s="27" t="str">
        <f ca="1">IFERROR(VLOOKUP(CONCATENATE(TEXT($C$159,"00"),TEXT($C176,"00"),TEXT(H$1,"00")),table1[],$A176,FALSE),"")</f>
        <v/>
      </c>
      <c r="I176" s="27" t="str">
        <f ca="1">IFERROR(VLOOKUP(CONCATENATE(TEXT($C$159,"00"),TEXT($C176,"00"),TEXT(I$1,"00")),table1[],$A176,FALSE),"")</f>
        <v/>
      </c>
      <c r="J176" s="30" t="str">
        <f ca="1">IFERROR(VLOOKUP(CONCATENATE(TEXT($C$159,"00"),TEXT($C176,"00"),TEXT(J$1,"00")),table1[],$A176,FALSE),"")</f>
        <v/>
      </c>
      <c r="L176" s="87"/>
      <c r="M176" s="89">
        <f ca="1" unprintable=""><![CDATA[IFERROR(
MATCH(
VLOOKUP(CONCATENATE(TEXT($C$159,"00"),TEXT($C177,"00"),TEXT(D$1,"00")),table1[],4,FALSE)
&
0,
INDEX(الجدول3[DateM]
&
الجدول3[halh],,),0),0)]]></f>
        <v>0</v>
      </c>
      <c r="N176" s="89">
        <f ca="1" unprintable=""><![CDATA[IFERROR(
MATCH(
VLOOKUP(CONCATENATE(TEXT($C$159,"00"),TEXT($C177,"00"),TEXT(E$1,"00")),table1[],4,FALSE)
&
0,
INDEX(الجدول3[DateM]
&
الجدول3[halh],,),0),0)]]></f>
        <v>0</v>
      </c>
      <c r="O176" s="89">
        <f ca="1" unprintable=""><![CDATA[IFERROR(
MATCH(
VLOOKUP(CONCATENATE(TEXT($C$159,"00"),TEXT($C177,"00"),TEXT(F$1,"00")),table1[],4,FALSE)
&
0,
INDEX(الجدول3[DateM]
&
الجدول3[halh],,),0),0)]]></f>
        <v>0</v>
      </c>
      <c r="P176" s="89">
        <f ca="1" unprintable=""><![CDATA[IFERROR(
MATCH(
VLOOKUP(CONCATENATE(TEXT($C$159,"00"),TEXT($C177,"00"),TEXT(G$1,"00")),table1[],4,FALSE)
&
0,
INDEX(الجدول3[DateM]
&
الجدول3[halh],,),0),0)]]></f>
        <v>0</v>
      </c>
      <c r="Q176" s="89">
        <f ca="1" unprintable=""><![CDATA[IFERROR(
MATCH(
VLOOKUP(CONCATENATE(TEXT($C$159,"00"),TEXT($C177,"00"),TEXT(H$1,"00")),table1[],4,FALSE)
&
0,
INDEX(الجدول3[DateM]
&
الجدول3[halh],,),0),0)]]></f>
        <v>0</v>
      </c>
      <c r="R176" s="89">
        <f ca="1" unprintable=""><![CDATA[IFERROR(
MATCH(
VLOOKUP(CONCATENATE(TEXT($C$159,"00"),TEXT($C177,"00"),TEXT(I$1,"00")),table1[],4,FALSE)
&
0,
INDEX(الجدول3[DateM]
&
الجدول3[halh],,),0),0)]]></f>
        <v>0</v>
      </c>
      <c r="S176" s="89">
        <f ca="1" unprintable=""><![CDATA[IFERROR(
MATCH(
VLOOKUP(CONCATENATE(TEXT($C$159,"00"),TEXT($C177,"00"),TEXT(J$1,"00")),table1[],4,FALSE)
&
0,
INDEX(الجدول3[DateM]
&
الجدول3[halh],,),0),0)]]></f>
        <v>0</v>
      </c>
    </row>
    <row r="177" spans="1:20" x14ac:dyDescent="0.3">
      <c r="A177" s="25">
        <v>6</v>
      </c>
      <c r="B177" s="25" t="s">
        <v>24</v>
      </c>
      <c r="C177" s="52" t="str">
        <f ca="1">INDIRECT($D$159) INDIRECT(B177)</f>
        <v/>
      </c>
      <c r="D177" s="42" t="str">
        <f ca="1">IFERROR(VLOOKUP(CONCATENATE(TEXT($C$159,"00"),TEXT($C177,"00"),TEXT(D$1,"00")),table1[],$A177,FALSE),"")</f>
        <v/>
      </c>
      <c r="E177" s="43" t="str">
        <f ca="1">IFERROR(VLOOKUP(CONCATENATE(TEXT($C$159,"00"),TEXT($C177,"00"),TEXT(E$1,"00")),table1[],$A177,FALSE),"")</f>
        <v/>
      </c>
      <c r="F177" s="43" t="str">
        <f ca="1">IFERROR(VLOOKUP(CONCATENATE(TEXT($C$159,"00"),TEXT($C177,"00"),TEXT(F$1,"00")),table1[],$A177,FALSE),"")</f>
        <v/>
      </c>
      <c r="G177" s="43" t="str">
        <f ca="1">IFERROR(VLOOKUP(CONCATENATE(TEXT($C$159,"00"),TEXT($C177,"00"),TEXT(G$1,"00")),table1[],$A177,FALSE),"")</f>
        <v/>
      </c>
      <c r="H177" s="43" t="str">
        <f ca="1">IFERROR(VLOOKUP(CONCATENATE(TEXT($C$159,"00"),TEXT($C177,"00"),TEXT(H$1,"00")),table1[],$A177,FALSE),"")</f>
        <v/>
      </c>
      <c r="I177" s="43" t="str">
        <f ca="1">IFERROR(VLOOKUP(CONCATENATE(TEXT($C$159,"00"),TEXT($C177,"00"),TEXT(I$1,"00")),table1[],$A177,FALSE),"")</f>
        <v/>
      </c>
      <c r="J177" s="44" t="str">
        <f ca="1">IFERROR(VLOOKUP(CONCATENATE(TEXT($C$159,"00"),TEXT($C177,"00"),TEXT(J$1,"00")),table1[],$A177,FALSE),"")</f>
        <v/>
      </c>
      <c r="L177" s="87"/>
      <c r="M177" s="90" t="str">
        <f ca="1">IFERROR(VLOOKUP(CONCATENATE(TEXT($C$159,"00"),TEXT($C177,"00"),TEXT(D$1,"00")),table1[],14,FALSE),"")</f>
        <v/>
      </c>
      <c r="N177" s="90" t="str">
        <f ca="1">IFERROR(VLOOKUP(CONCATENATE(TEXT($C$159,"00"),TEXT($C177,"00"),TEXT(E$1,"00")),table1[],14,FALSE),"")</f>
        <v/>
      </c>
      <c r="O177" s="90" t="str">
        <f ca="1">IFERROR(VLOOKUP(CONCATENATE(TEXT($C$159,"00"),TEXT($C177,"00"),TEXT(F$1,"00")),table1[],14,FALSE),"")</f>
        <v/>
      </c>
      <c r="P177" s="90" t="str">
        <f ca="1">IFERROR(VLOOKUP(CONCATENATE(TEXT($C$159,"00"),TEXT($C177,"00"),TEXT(G$1,"00")),table1[],14,FALSE),"")</f>
        <v/>
      </c>
      <c r="Q177" s="90" t="str">
        <f ca="1">IFERROR(VLOOKUP(CONCATENATE(TEXT($C$159,"00"),TEXT($C177,"00"),TEXT(H$1,"00")),table1[],14,FALSE),"")</f>
        <v/>
      </c>
      <c r="R177" s="90" t="str">
        <f ca="1">IFERROR(VLOOKUP(CONCATENATE(TEXT($C$159,"00"),TEXT($C177,"00"),TEXT(I$1,"00")),table1[],14,FALSE),"")</f>
        <v/>
      </c>
      <c r="S177" s="90" t="str">
        <f ca="1">IFERROR(VLOOKUP(CONCATENATE(TEXT($C$159,"00"),TEXT($C177,"00"),TEXT(J$1,"00")),table1[],14,FALSE),"")</f>
        <v/>
      </c>
    </row>
    <row r="178" spans="1:20" ht="3" customHeight="1" thickBot="1" x14ac:dyDescent="0.4">
      <c r="A178" s="25">
        <v>12</v>
      </c>
      <c r="B178" s="25" t="s">
        <v>24</v>
      </c>
      <c r="C178" s="52" t="str">
        <f ca="1">INDIRECT($D$159) INDIRECT(B178)</f>
        <v/>
      </c>
      <c r="D178" s="45" t="str">
        <f ca="1">IFERROR(VLOOKUP(CONCATENATE(TEXT($C$159,"00"),TEXT($C178,"00"),TEXT(D$1,"00")),table1[],$A178,FALSE),"")</f>
        <v/>
      </c>
      <c r="E178" s="46" t="str">
        <f ca="1">IFERROR(VLOOKUP(CONCATENATE(TEXT($C$159,"00"),TEXT($C178,"00"),TEXT(E$1,"00")),table1[],$A178,FALSE),"")</f>
        <v/>
      </c>
      <c r="F178" s="46" t="str">
        <f ca="1">IFERROR(VLOOKUP(CONCATENATE(TEXT($C$159,"00"),TEXT($C178,"00"),TEXT(F$1,"00")),table1[],$A178,FALSE),"")</f>
        <v/>
      </c>
      <c r="G178" s="46" t="str">
        <f ca="1">IFERROR(VLOOKUP(CONCATENATE(TEXT($C$159,"00"),TEXT($C178,"00"),TEXT(G$1,"00")),table1[],$A178,FALSE),"")</f>
        <v/>
      </c>
      <c r="H178" s="46" t="str">
        <f ca="1">IFERROR(VLOOKUP(CONCATENATE(TEXT($C$159,"00"),TEXT($C178,"00"),TEXT(H$1,"00")),table1[],$A178,FALSE),"")</f>
        <v/>
      </c>
      <c r="I178" s="46" t="str">
        <f ca="1">IFERROR(VLOOKUP(CONCATENATE(TEXT($C$159,"00"),TEXT($C178,"00"),TEXT(I$1,"00")),table1[],$A178,FALSE),"")</f>
        <v/>
      </c>
      <c r="J178" s="47" t="str">
        <f ca="1">IFERROR(VLOOKUP(CONCATENATE(TEXT($C$159,"00"),TEXT($C178,"00"),TEXT(J$1,"00")),table1[],$A178,FALSE),"")</f>
        <v/>
      </c>
      <c r="L178" s="87"/>
      <c r="M178" s="87"/>
      <c r="N178" s="87"/>
      <c r="O178" s="87"/>
      <c r="P178" s="87"/>
      <c r="Q178" s="87"/>
      <c r="R178" s="87"/>
      <c r="S178" s="87"/>
    </row>
    <row r="179" spans="1:20" ht="14.5" thickBot="1" x14ac:dyDescent="0.35">
      <c r="D179" s="48"/>
      <c r="E179" s="48"/>
      <c r="F179" s="48"/>
      <c r="G179" s="48"/>
      <c r="H179" s="48"/>
      <c r="I179" s="48"/>
      <c r="J179" s="48"/>
      <c r="L179" s="87"/>
      <c r="M179" s="87"/>
      <c r="N179" s="87"/>
      <c r="O179" s="87"/>
      <c r="P179" s="87"/>
      <c r="Q179" s="87"/>
      <c r="R179" s="87"/>
      <c r="S179" s="87"/>
      <c r="T179" s="87"/>
    </row>
    <row r="180" spans="1:20" ht="23" thickBot="1" x14ac:dyDescent="0.5">
      <c r="D180" s="118"/>
      <c r="E180" s="119">
        <f>$E$4</f>
        <v>1441</v>
      </c>
      <c r="H180" s="128" t="str">
        <f ca="1"><![CDATA[TEXT(INDEX(table1[],MATCH(CONCATENATE(TEXT(C181,"00"),"01"),table1[دمج],1),4),"yyyy")]]></f>
        <v>2020</v>
      </c>
      <c r="I180" s="128"/>
    </row>
    <row r="181" spans="1:20" ht="18" x14ac:dyDescent="0.35">
      <c r="C181" s="25">
        <v>9</v>
      </c>
      <c r="D181" s="123" t="s">
        <v>15</v>
      </c>
      <c r="E181" s="113" t="str">
        <f>"(" &amp; C181 &amp; ")"</f>
        <v>(9)</v>
      </c>
      <c r="F181" s="114"/>
      <c r="G181" s="115" t="str">
        <f ca="1"><![CDATA[INDEX(table1[],MATCH(CONCATENATE(TEXT(C181,"00"),"01"),table1[دمج],1),5)]]></f>
        <v><![CDATA[أبريل]]></v>
      </c>
      <c r="H181" s="121" t="str">
        <f ca="1"><![CDATA[TEXT(INDEX(table1[],MATCH(CONCATENATE(TEXT(C181,"00"),"01"),table1[دمج],1),14),"0")]]></f>
        <v>4</v>
      </c>
      <c r="I181" s="115" t="str">
        <f ca="1"><![CDATA[IFERROR(INDEX(table1[],MATCH(CONCATENATE(TEXT(C181,"00"),"30"),table1[دمج],0),5),INDEX(table1[],MATCH(CONCATENATE(TEXT(C181,"00"),"29"),table1[دمج],0),5))]]></f>
        <v><![CDATA[مايو]]></v>
      </c>
      <c r="J181" s="117" t="str">
        <f ca="1"><![CDATA[INDEX(table1[],MATCH(CONCATENATE(TEXT(C181,"00"),"30"),table1[دمج],1),14)]]></f>
        <v>5</v>
      </c>
    </row>
    <row r="182" spans="1:20" ht="18" x14ac:dyDescent="0.3">
      <c r="D182" s="36" t="s">
        <v>35</v>
      </c>
      <c r="E182" s="37" t="s">
        <v>36</v>
      </c>
      <c r="F182" s="37" t="s">
        <v>37</v>
      </c>
      <c r="G182" s="37" t="s">
        <v>38</v>
      </c>
      <c r="H182" s="37" t="s">
        <v>39</v>
      </c>
      <c r="I182" s="37" t="s">
        <v>40</v>
      </c>
      <c r="J182" s="38" t="s">
        <v>41</v>
      </c>
      <c r="L182" s="87"/>
      <c r="M182" s="87"/>
      <c r="N182" s="87"/>
      <c r="O182" s="87"/>
      <c r="P182" s="87"/>
      <c r="Q182" s="87"/>
      <c r="R182" s="87"/>
      <c r="S182" s="87"/>
    </row>
    <row r="183" spans="1:20" ht="15.5" x14ac:dyDescent="0.35">
      <c r="A183" s="25">
        <v>2</v>
      </c>
      <c r="B183" s="25" t="s">
        <v>19</v>
      </c>
      <c r="C183" s="52">
        <f ca="1">INDIRECT($D$181) INDIRECT(B183)</f>
        <v>35</v>
      </c>
      <c r="D183" s="33" t="str">
        <f ca="1">IFERROR(VLOOKUP(CONCATENATE(TEXT($C$181,"00"),TEXT($C183,"00"),TEXT(D$1,"00")),table1[],$A183,FALSE),"")</f>
        <v/>
      </c>
      <c r="E183" s="27" t="str">
        <f ca="1">IFERROR(VLOOKUP(CONCATENATE(TEXT($C$181,"00"),TEXT($C183,"00"),TEXT(E$1,"00")),table1[],$A183,FALSE),"")</f>
        <v/>
      </c>
      <c r="F183" s="27" t="str">
        <f ca="1">IFERROR(VLOOKUP(CONCATENATE(TEXT($C$181,"00"),TEXT($C183,"00"),TEXT(F$1,"00")),table1[],$A183,FALSE),"")</f>
        <v/>
      </c>
      <c r="G183" s="27" t="str">
        <f ca="1">IFERROR(VLOOKUP(CONCATENATE(TEXT($C$181,"00"),TEXT($C183,"00"),TEXT(G$1,"00")),table1[],$A183,FALSE),"")</f>
        <v/>
      </c>
      <c r="H183" s="27" t="str">
        <f ca="1">IFERROR(VLOOKUP(CONCATENATE(TEXT($C$181,"00"),TEXT($C183,"00"),TEXT(H$1,"00")),table1[],$A183,FALSE),"")</f>
        <v/>
      </c>
      <c r="I183" s="27">
        <f ca="1">IFERROR(VLOOKUP(CONCATENATE(TEXT($C$181,"00"),TEXT($C183,"00"),TEXT(I$1,"00")),table1[],$A183,FALSE),"")</f>
        <v>1</v>
      </c>
      <c r="J183" s="30">
        <f ca="1">IFERROR(VLOOKUP(CONCATENATE(TEXT($C$181,"00"),TEXT($C183,"00"),TEXT(J$1,"00")),table1[],$A183,FALSE),"")</f>
        <v>2</v>
      </c>
      <c r="L183" s="88"/>
      <c r="M183" s="89">
        <f ca="1" unprintable=""><![CDATA[IFERROR(
MATCH(
VLOOKUP(CONCATENATE(TEXT($C$181,"00"),TEXT($C184,"00"),TEXT(D$1,"00")),table1[],4,FALSE)
&
0,
INDEX(الجدول3[DateM]
&
الجدول3[halh],,),0),0)]]></f>
        <v>0</v>
      </c>
      <c r="N183" s="89">
        <f ca="1" unprintable=""><![CDATA[IFERROR(
MATCH(
VLOOKUP(CONCATENATE(TEXT($C$181,"00"),TEXT($C184,"00"),TEXT(E$1,"00")),table1[],4,FALSE)
&
0,
INDEX(الجدول3[DateM]
&
الجدول3[halh],,),0),0)]]></f>
        <v>0</v>
      </c>
      <c r="O183" s="89">
        <f ca="1" unprintable=""><![CDATA[IFERROR(
MATCH(
VLOOKUP(CONCATENATE(TEXT($C$181,"00"),TEXT($C184,"00"),TEXT(F$1,"00")),table1[],4,FALSE)
&
0,
INDEX(الجدول3[DateM]
&
الجدول3[halh],,),0),0)]]></f>
        <v>0</v>
      </c>
      <c r="P183" s="89">
        <f ca="1" unprintable=""><![CDATA[IFERROR(
MATCH(
VLOOKUP(CONCATENATE(TEXT($C$181,"00"),TEXT($C184,"00"),TEXT(G$1,"00")),table1[],4,FALSE)
&
0,
INDEX(الجدول3[DateM]
&
الجدول3[halh],,),0),0)]]></f>
        <v>0</v>
      </c>
      <c r="Q183" s="89">
        <f ca="1" unprintable=""><![CDATA[IFERROR(
MATCH(
VLOOKUP(CONCATENATE(TEXT($C$181,"00"),TEXT($C184,"00"),TEXT(H$1,"00")),table1[],4,FALSE)
&
0,
INDEX(الجدول3[DateM]
&
الجدول3[halh],,),0),0)]]></f>
        <v>0</v>
      </c>
      <c r="R183" s="89">
        <f ca="1" unprintable=""><![CDATA[IFERROR(
MATCH(
VLOOKUP(CONCATENATE(TEXT($C$181,"00"),TEXT($C184,"00"),TEXT(I$1,"00")),table1[],4,FALSE)
&
0,
INDEX(الجدول3[DateM]
&
الجدول3[halh],,),0),0)]]></f>
        <v>0</v>
      </c>
      <c r="S183" s="89">
        <f ca="1" unprintable=""><![CDATA[IFERROR(
MATCH(
VLOOKUP(CONCATENATE(TEXT($C$181,"00"),TEXT($C184,"00"),TEXT(J$1,"00")),table1[],4,FALSE)
&
0,
INDEX(الجدول3[DateM]
&
الجدول3[halh],,),0),0)]]></f>
        <v>0</v>
      </c>
    </row>
    <row r="184" spans="1:20" x14ac:dyDescent="0.3">
      <c r="A184" s="25">
        <v>6</v>
      </c>
      <c r="B184" s="25" t="s">
        <v>19</v>
      </c>
      <c r="C184" s="52">
        <f ca="1">INDIRECT($D$181) INDIRECT(B184)</f>
        <v>35</v>
      </c>
      <c r="D184" s="34" t="str">
        <f ca="1">IFERROR(VLOOKUP(CONCATENATE(TEXT($C$181,"00"),TEXT($C184,"00"),TEXT(D$1,"00")),table1[],$A184,FALSE),"")</f>
        <v/>
      </c>
      <c r="E184" s="28" t="str">
        <f ca="1">IFERROR(VLOOKUP(CONCATENATE(TEXT($C$181,"00"),TEXT($C184,"00"),TEXT(E$1,"00")),table1[],$A184,FALSE),"")</f>
        <v/>
      </c>
      <c r="F184" s="28" t="str">
        <f ca="1">IFERROR(VLOOKUP(CONCATENATE(TEXT($C$181,"00"),TEXT($C184,"00"),TEXT(F$1,"00")),table1[],$A184,FALSE),"")</f>
        <v/>
      </c>
      <c r="G184" s="28" t="str">
        <f ca="1">IFERROR(VLOOKUP(CONCATENATE(TEXT($C$181,"00"),TEXT($C184,"00"),TEXT(G$1,"00")),table1[],$A184,FALSE),"")</f>
        <v/>
      </c>
      <c r="H184" s="28" t="str">
        <f ca="1">IFERROR(VLOOKUP(CONCATENATE(TEXT($C$181,"00"),TEXT($C184,"00"),TEXT(H$1,"00")),table1[],$A184,FALSE),"")</f>
        <v/>
      </c>
      <c r="I184" s="28" t="str">
        <f ca="1">IFERROR(VLOOKUP(CONCATENATE(TEXT($C$181,"00"),TEXT($C184,"00"),TEXT(I$1,"00")),table1[],$A184,FALSE),"")</f>
        <v>24</v>
      </c>
      <c r="J184" s="31" t="str">
        <f ca="1">IFERROR(VLOOKUP(CONCATENATE(TEXT($C$181,"00"),TEXT($C184,"00"),TEXT(J$1,"00")),table1[],$A184,FALSE),"")</f>
        <v>25</v>
      </c>
      <c r="L184" s="88"/>
      <c r="M184" s="90" t="str">
        <f ca="1">IFERROR(VLOOKUP(CONCATENATE(TEXT($C$181,"00"),TEXT($C184,"00"),TEXT(D$1,"00")),table1[],14,FALSE),"")</f>
        <v/>
      </c>
      <c r="N184" s="90" t="str">
        <f ca="1">IFERROR(VLOOKUP(CONCATENATE(TEXT($C$181,"00"),TEXT($C184,"00"),TEXT(E$1,"00")),table1[],14,FALSE),"")</f>
        <v/>
      </c>
      <c r="O184" s="90" t="str">
        <f ca="1">IFERROR(VLOOKUP(CONCATENATE(TEXT($C$181,"00"),TEXT($C184,"00"),TEXT(F$1,"00")),table1[],14,FALSE),"")</f>
        <v/>
      </c>
      <c r="P184" s="90" t="str">
        <f ca="1">IFERROR(VLOOKUP(CONCATENATE(TEXT($C$181,"00"),TEXT($C184,"00"),TEXT(G$1,"00")),table1[],14,FALSE),"")</f>
        <v/>
      </c>
      <c r="Q184" s="90" t="str">
        <f ca="1">IFERROR(VLOOKUP(CONCATENATE(TEXT($C$181,"00"),TEXT($C184,"00"),TEXT(H$1,"00")),table1[],14,FALSE),"")</f>
        <v/>
      </c>
      <c r="R184" s="90" t="str">
        <f ca="1">IFERROR(VLOOKUP(CONCATENATE(TEXT($C$181,"00"),TEXT($C184,"00"),TEXT(I$1,"00")),table1[],14,FALSE),"")</f>
        <v>4</v>
      </c>
      <c r="S184" s="90" t="str">
        <f ca="1">IFERROR(VLOOKUP(CONCATENATE(TEXT($C$181,"00"),TEXT($C184,"00"),TEXT(J$1,"00")),table1[],14,FALSE),"")</f>
        <v>4</v>
      </c>
    </row>
    <row r="185" spans="1:20" ht="3" customHeight="1" x14ac:dyDescent="0.35">
      <c r="A185" s="25">
        <v>12</v>
      </c>
      <c r="B185" s="25" t="s">
        <v>19</v>
      </c>
      <c r="C185" s="52">
        <f ca="1">INDIRECT($D$181) INDIRECT(B185)</f>
        <v>35</v>
      </c>
      <c r="D185" s="35" t="str">
        <f ca="1">IFERROR(VLOOKUP(CONCATENATE(TEXT($C$181,"00"),TEXT($C185,"00"),TEXT(D$1,"00")),table1[],$A185,FALSE),"")</f>
        <v/>
      </c>
      <c r="E185" s="29" t="str">
        <f ca="1">IFERROR(VLOOKUP(CONCATENATE(TEXT($C$181,"00"),TEXT($C185,"00"),TEXT(E$1,"00")),table1[],$A185,FALSE),"")</f>
        <v/>
      </c>
      <c r="F185" s="29" t="str">
        <f ca="1">IFERROR(VLOOKUP(CONCATENATE(TEXT($C$181,"00"),TEXT($C185,"00"),TEXT(F$1,"00")),table1[],$A185,FALSE),"")</f>
        <v/>
      </c>
      <c r="G185" s="29" t="str">
        <f ca="1">IFERROR(VLOOKUP(CONCATENATE(TEXT($C$181,"00"),TEXT($C185,"00"),TEXT(G$1,"00")),table1[],$A185,FALSE),"")</f>
        <v/>
      </c>
      <c r="H185" s="29" t="str">
        <f ca="1">IFERROR(VLOOKUP(CONCATENATE(TEXT($C$181,"00"),TEXT($C185,"00"),TEXT(H$1,"00")),table1[],$A185,FALSE),"")</f>
        <v/>
      </c>
      <c r="I185" s="29">
        <f ca="1">IFERROR(VLOOKUP(CONCATENATE(TEXT($C$181,"00"),TEXT($C185,"00"),TEXT(I$1,"00")),table1[],$A185,FALSE),"")</f>
        <v>2</v>
      </c>
      <c r="J185" s="32">
        <f ca="1">IFERROR(VLOOKUP(CONCATENATE(TEXT($C$181,"00"),TEXT($C185,"00"),TEXT(J$1,"00")),table1[],$A185,FALSE),"")</f>
        <v>2</v>
      </c>
      <c r="L185" s="88"/>
      <c r="M185" s="90"/>
      <c r="N185" s="90"/>
      <c r="O185" s="90"/>
      <c r="P185" s="90"/>
      <c r="Q185" s="90"/>
      <c r="R185" s="90"/>
      <c r="S185" s="90"/>
    </row>
    <row r="186" spans="1:20" ht="15.5" x14ac:dyDescent="0.35">
      <c r="A186" s="25">
        <v>2</v>
      </c>
      <c r="B186" s="25" t="s">
        <v>20</v>
      </c>
      <c r="C186" s="52">
        <f ca="1">INDIRECT($D$181) INDIRECT(B186)</f>
        <v>36</v>
      </c>
      <c r="D186" s="33">
        <f ca="1">IFERROR(VLOOKUP(CONCATENATE(TEXT($C$181,"00"),TEXT($C186,"00"),TEXT(D$1,"00")),table1[],$A186,FALSE),"")</f>
        <v>3</v>
      </c>
      <c r="E186" s="27">
        <f ca="1">IFERROR(VLOOKUP(CONCATENATE(TEXT($C$181,"00"),TEXT($C186,"00"),TEXT(E$1,"00")),table1[],$A186,FALSE),"")</f>
        <v>4</v>
      </c>
      <c r="F186" s="27">
        <f ca="1">IFERROR(VLOOKUP(CONCATENATE(TEXT($C$181,"00"),TEXT($C186,"00"),TEXT(F$1,"00")),table1[],$A186,FALSE),"")</f>
        <v>5</v>
      </c>
      <c r="G186" s="27">
        <f ca="1">IFERROR(VLOOKUP(CONCATENATE(TEXT($C$181,"00"),TEXT($C186,"00"),TEXT(G$1,"00")),table1[],$A186,FALSE),"")</f>
        <v>6</v>
      </c>
      <c r="H186" s="27">
        <f ca="1">IFERROR(VLOOKUP(CONCATENATE(TEXT($C$181,"00"),TEXT($C186,"00"),TEXT(H$1,"00")),table1[],$A186,FALSE),"")</f>
        <v>7</v>
      </c>
      <c r="I186" s="27">
        <f ca="1">IFERROR(VLOOKUP(CONCATENATE(TEXT($C$181,"00"),TEXT($C186,"00"),TEXT(I$1,"00")),table1[],$A186,FALSE),"")</f>
        <v>8</v>
      </c>
      <c r="J186" s="30">
        <f ca="1">IFERROR(VLOOKUP(CONCATENATE(TEXT($C$181,"00"),TEXT($C186,"00"),TEXT(J$1,"00")),table1[],$A186,FALSE),"")</f>
        <v>9</v>
      </c>
      <c r="L186" s="88"/>
      <c r="M186" s="89">
        <f ca="1" unprintable=""><![CDATA[IFERROR(
MATCH(
VLOOKUP(CONCATENATE(TEXT($C$181,"00"),TEXT($C187,"00"),TEXT(D$1,"00")),table1[],4,FALSE)
&
0,
INDEX(الجدول3[DateM]
&
الجدول3[halh],,),0),0)]]></f>
        <v>0</v>
      </c>
      <c r="N186" s="89">
        <f ca="1" unprintable=""><![CDATA[IFERROR(
MATCH(
VLOOKUP(CONCATENATE(TEXT($C$181,"00"),TEXT($C187,"00"),TEXT(E$1,"00")),table1[],4,FALSE)
&
0,
INDEX(الجدول3[DateM]
&
الجدول3[halh],,),0),0)]]></f>
        <v>0</v>
      </c>
      <c r="O186" s="89">
        <f ca="1" unprintable=""><![CDATA[IFERROR(
MATCH(
VLOOKUP(CONCATENATE(TEXT($C$181,"00"),TEXT($C187,"00"),TEXT(F$1,"00")),table1[],4,FALSE)
&
0,
INDEX(الجدول3[DateM]
&
الجدول3[halh],,),0),0)]]></f>
        <v>0</v>
      </c>
      <c r="P186" s="89">
        <f ca="1" unprintable=""><![CDATA[IFERROR(
MATCH(
VLOOKUP(CONCATENATE(TEXT($C$181,"00"),TEXT($C187,"00"),TEXT(G$1,"00")),table1[],4,FALSE)
&
0,
INDEX(الجدول3[DateM]
&
الجدول3[halh],,),0),0)]]></f>
        <v>0</v>
      </c>
      <c r="Q186" s="89">
        <f ca="1" unprintable=""><![CDATA[IFERROR(
MATCH(
VLOOKUP(CONCATENATE(TEXT($C$181,"00"),TEXT($C187,"00"),TEXT(H$1,"00")),table1[],4,FALSE)
&
0,
INDEX(الجدول3[DateM]
&
الجدول3[halh],,),0),0)]]></f>
        <v>0</v>
      </c>
      <c r="R186" s="89">
        <f ca="1" unprintable=""><![CDATA[IFERROR(
MATCH(
VLOOKUP(CONCATENATE(TEXT($C$181,"00"),TEXT($C187,"00"),TEXT(I$1,"00")),table1[],4,FALSE)
&
0,
INDEX(الجدول3[DateM]
&
الجدول3[halh],,),0),0)]]></f>
        <v>0</v>
      </c>
      <c r="S186" s="89">
        <f ca="1" unprintable=""><![CDATA[IFERROR(
MATCH(
VLOOKUP(CONCATENATE(TEXT($C$181,"00"),TEXT($C187,"00"),TEXT(J$1,"00")),table1[],4,FALSE)
&
0,
INDEX(الجدول3[DateM]
&
الجدول3[halh],,),0),0)]]></f>
        <v>0</v>
      </c>
    </row>
    <row r="187" spans="1:20" x14ac:dyDescent="0.3">
      <c r="A187" s="25">
        <v>6</v>
      </c>
      <c r="B187" s="25" t="s">
        <v>20</v>
      </c>
      <c r="C187" s="52">
        <f ca="1">INDIRECT($D$181) INDIRECT(B187)</f>
        <v>36</v>
      </c>
      <c r="D187" s="42" t="str">
        <f ca="1">IFERROR(VLOOKUP(CONCATENATE(TEXT($C$181,"00"),TEXT($C187,"00"),TEXT(D$1,"00")),table1[],$A187,FALSE),"")</f>
        <v>26</v>
      </c>
      <c r="E187" s="43" t="str">
        <f ca="1">IFERROR(VLOOKUP(CONCATENATE(TEXT($C$181,"00"),TEXT($C187,"00"),TEXT(E$1,"00")),table1[],$A187,FALSE),"")</f>
        <v>27</v>
      </c>
      <c r="F187" s="43" t="str">
        <f ca="1">IFERROR(VLOOKUP(CONCATENATE(TEXT($C$181,"00"),TEXT($C187,"00"),TEXT(F$1,"00")),table1[],$A187,FALSE),"")</f>
        <v>28</v>
      </c>
      <c r="G187" s="43" t="str">
        <f ca="1">IFERROR(VLOOKUP(CONCATENATE(TEXT($C$181,"00"),TEXT($C187,"00"),TEXT(G$1,"00")),table1[],$A187,FALSE),"")</f>
        <v>29</v>
      </c>
      <c r="H187" s="43" t="str">
        <f ca="1">IFERROR(VLOOKUP(CONCATENATE(TEXT($C$181,"00"),TEXT($C187,"00"),TEXT(H$1,"00")),table1[],$A187,FALSE),"")</f>
        <v>30</v>
      </c>
      <c r="I187" s="43" t="str">
        <f ca="1">IFERROR(VLOOKUP(CONCATENATE(TEXT($C$181,"00"),TEXT($C187,"00"),TEXT(I$1,"00")),table1[],$A187,FALSE),"")</f>
        <v><![CDATA[1 -مايو]]></v>
      </c>
      <c r="J187" s="44" t="str">
        <f ca="1">IFERROR(VLOOKUP(CONCATENATE(TEXT($C$181,"00"),TEXT($C187,"00"),TEXT(J$1,"00")),table1[],$A187,FALSE),"")</f>
        <v>2</v>
      </c>
      <c r="L187" s="87"/>
      <c r="M187" s="90" t="str">
        <f ca="1">IFERROR(VLOOKUP(CONCATENATE(TEXT($C$181,"00"),TEXT($C187,"00"),TEXT(D$1,"00")),table1[],14,FALSE),"")</f>
        <v>4</v>
      </c>
      <c r="N187" s="90" t="str">
        <f ca="1">IFERROR(VLOOKUP(CONCATENATE(TEXT($C$181,"00"),TEXT($C187,"00"),TEXT(E$1,"00")),table1[],14,FALSE),"")</f>
        <v>4</v>
      </c>
      <c r="O187" s="90" t="str">
        <f ca="1">IFERROR(VLOOKUP(CONCATENATE(TEXT($C$181,"00"),TEXT($C187,"00"),TEXT(F$1,"00")),table1[],14,FALSE),"")</f>
        <v>4</v>
      </c>
      <c r="P187" s="90" t="str">
        <f ca="1">IFERROR(VLOOKUP(CONCATENATE(TEXT($C$181,"00"),TEXT($C187,"00"),TEXT(G$1,"00")),table1[],14,FALSE),"")</f>
        <v>4</v>
      </c>
      <c r="Q187" s="90" t="str">
        <f ca="1">IFERROR(VLOOKUP(CONCATENATE(TEXT($C$181,"00"),TEXT($C187,"00"),TEXT(H$1,"00")),table1[],14,FALSE),"")</f>
        <v>4</v>
      </c>
      <c r="R187" s="90" t="str">
        <f ca="1">IFERROR(VLOOKUP(CONCATENATE(TEXT($C$181,"00"),TEXT($C187,"00"),TEXT(I$1,"00")),table1[],14,FALSE),"")</f>
        <v>5</v>
      </c>
      <c r="S187" s="90" t="str">
        <f ca="1">IFERROR(VLOOKUP(CONCATENATE(TEXT($C$181,"00"),TEXT($C187,"00"),TEXT(J$1,"00")),table1[],14,FALSE),"")</f>
        <v>5</v>
      </c>
    </row>
    <row r="188" spans="1:20" ht="3" customHeight="1" x14ac:dyDescent="0.35">
      <c r="A188" s="25">
        <v>12</v>
      </c>
      <c r="B188" s="25" t="s">
        <v>20</v>
      </c>
      <c r="C188" s="52">
        <f ca="1">INDIRECT($D$181) INDIRECT(B188)</f>
        <v>36</v>
      </c>
      <c r="D188" s="39">
        <f ca="1">IFERROR(VLOOKUP(CONCATENATE(TEXT($C$181,"00"),TEXT($C188,"00"),TEXT(D$1,"00")),table1[],$A188,FALSE),"")</f>
        <v>2</v>
      </c>
      <c r="E188" s="40">
        <f ca="1">IFERROR(VLOOKUP(CONCATENATE(TEXT($C$181,"00"),TEXT($C188,"00"),TEXT(E$1,"00")),table1[],$A188,FALSE),"")</f>
        <v>2</v>
      </c>
      <c r="F188" s="40">
        <f ca="1">IFERROR(VLOOKUP(CONCATENATE(TEXT($C$181,"00"),TEXT($C188,"00"),TEXT(F$1,"00")),table1[],$A188,FALSE),"")</f>
        <v>2</v>
      </c>
      <c r="G188" s="40">
        <f ca="1">IFERROR(VLOOKUP(CONCATENATE(TEXT($C$181,"00"),TEXT($C188,"00"),TEXT(G$1,"00")),table1[],$A188,FALSE),"")</f>
        <v>2</v>
      </c>
      <c r="H188" s="40">
        <f ca="1">IFERROR(VLOOKUP(CONCATENATE(TEXT($C$181,"00"),TEXT($C188,"00"),TEXT(H$1,"00")),table1[],$A188,FALSE),"")</f>
        <v>2</v>
      </c>
      <c r="I188" s="40">
        <f ca="1">IFERROR(VLOOKUP(CONCATENATE(TEXT($C$181,"00"),TEXT($C188,"00"),TEXT(I$1,"00")),table1[],$A188,FALSE),"")</f>
        <v>2</v>
      </c>
      <c r="J188" s="41">
        <f ca="1">IFERROR(VLOOKUP(CONCATENATE(TEXT($C$181,"00"),TEXT($C188,"00"),TEXT(J$1,"00")),table1[],$A188,FALSE),"")</f>
        <v>2</v>
      </c>
      <c r="L188" s="87"/>
      <c r="M188" s="90"/>
      <c r="N188" s="90"/>
      <c r="O188" s="90"/>
      <c r="P188" s="90"/>
      <c r="Q188" s="90"/>
      <c r="R188" s="90"/>
      <c r="S188" s="90"/>
    </row>
    <row r="189" spans="1:20" ht="15.5" x14ac:dyDescent="0.35">
      <c r="A189" s="25">
        <v>2</v>
      </c>
      <c r="B189" s="25" t="s">
        <v>42</v>
      </c>
      <c r="C189" s="52">
        <f ca="1">INDIRECT($D$181) INDIRECT(B189)</f>
        <v>37</v>
      </c>
      <c r="D189" s="33">
        <f ca="1">IFERROR(VLOOKUP(CONCATENATE(TEXT($C$181,"00"),TEXT($C189,"00"),TEXT(D$1,"00")),table1[],$A189,FALSE),"")</f>
        <v>10</v>
      </c>
      <c r="E189" s="27">
        <f ca="1">IFERROR(VLOOKUP(CONCATENATE(TEXT($C$181,"00"),TEXT($C189,"00"),TEXT(E$1,"00")),table1[],$A189,FALSE),"")</f>
        <v>11</v>
      </c>
      <c r="F189" s="27">
        <f ca="1">IFERROR(VLOOKUP(CONCATENATE(TEXT($C$181,"00"),TEXT($C189,"00"),TEXT(F$1,"00")),table1[],$A189,FALSE),"")</f>
        <v>12</v>
      </c>
      <c r="G189" s="27">
        <f ca="1">IFERROR(VLOOKUP(CONCATENATE(TEXT($C$181,"00"),TEXT($C189,"00"),TEXT(G$1,"00")),table1[],$A189,FALSE),"")</f>
        <v>13</v>
      </c>
      <c r="H189" s="27">
        <f ca="1">IFERROR(VLOOKUP(CONCATENATE(TEXT($C$181,"00"),TEXT($C189,"00"),TEXT(H$1,"00")),table1[],$A189,FALSE),"")</f>
        <v>14</v>
      </c>
      <c r="I189" s="27">
        <f ca="1">IFERROR(VLOOKUP(CONCATENATE(TEXT($C$181,"00"),TEXT($C189,"00"),TEXT(I$1,"00")),table1[],$A189,FALSE),"")</f>
        <v>15</v>
      </c>
      <c r="J189" s="30">
        <f ca="1">IFERROR(VLOOKUP(CONCATENATE(TEXT($C$181,"00"),TEXT($C189,"00"),TEXT(J$1,"00")),table1[],$A189,FALSE),"")</f>
        <v>16</v>
      </c>
      <c r="L189" s="87"/>
      <c r="M189" s="89">
        <f ca="1" unprintable=""><![CDATA[IFERROR(
MATCH(
VLOOKUP(CONCATENATE(TEXT($C$181,"00"),TEXT($C190,"00"),TEXT(D$1,"00")),table1[],4,FALSE)
&
0,
INDEX(الجدول3[DateM]
&
الجدول3[halh],,),0),0)]]></f>
        <v>0</v>
      </c>
      <c r="N189" s="89">
        <f ca="1" unprintable=""><![CDATA[IFERROR(
MATCH(
VLOOKUP(CONCATENATE(TEXT($C$181,"00"),TEXT($C190,"00"),TEXT(E$1,"00")),table1[],4,FALSE)
&
0,
INDEX(الجدول3[DateM]
&
الجدول3[halh],,),0),0)]]></f>
        <v>0</v>
      </c>
      <c r="O189" s="89">
        <f ca="1" unprintable=""><![CDATA[IFERROR(
MATCH(
VLOOKUP(CONCATENATE(TEXT($C$181,"00"),TEXT($C190,"00"),TEXT(F$1,"00")),table1[],4,FALSE)
&
0,
INDEX(الجدول3[DateM]
&
الجدول3[halh],,),0),0)]]></f>
        <v>0</v>
      </c>
      <c r="P189" s="89">
        <f ca="1" unprintable=""><![CDATA[IFERROR(
MATCH(
VLOOKUP(CONCATENATE(TEXT($C$181,"00"),TEXT($C190,"00"),TEXT(G$1,"00")),table1[],4,FALSE)
&
0,
INDEX(الجدول3[DateM]
&
الجدول3[halh],,),0),0)]]></f>
        <v>0</v>
      </c>
      <c r="Q189" s="89">
        <f ca="1" unprintable=""><![CDATA[IFERROR(
MATCH(
VLOOKUP(CONCATENATE(TEXT($C$181,"00"),TEXT($C190,"00"),TEXT(H$1,"00")),table1[],4,FALSE)
&
0,
INDEX(الجدول3[DateM]
&
الجدول3[halh],,),0),0)]]></f>
        <v>0</v>
      </c>
      <c r="R189" s="89">
        <f ca="1" unprintable=""><![CDATA[IFERROR(
MATCH(
VLOOKUP(CONCATENATE(TEXT($C$181,"00"),TEXT($C190,"00"),TEXT(I$1,"00")),table1[],4,FALSE)
&
0,
INDEX(الجدول3[DateM]
&
الجدول3[halh],,),0),0)]]></f>
        <v>0</v>
      </c>
      <c r="S189" s="89">
        <f ca="1" unprintable=""><![CDATA[IFERROR(
MATCH(
VLOOKUP(CONCATENATE(TEXT($C$181,"00"),TEXT($C190,"00"),TEXT(J$1,"00")),table1[],4,FALSE)
&
0,
INDEX(الجدول3[DateM]
&
الجدول3[halh],,),0),0)]]></f>
        <v>0</v>
      </c>
    </row>
    <row r="190" spans="1:20" x14ac:dyDescent="0.3">
      <c r="A190" s="25">
        <v>6</v>
      </c>
      <c r="B190" s="25" t="s">
        <v>42</v>
      </c>
      <c r="C190" s="52">
        <f ca="1">INDIRECT($D$181) INDIRECT(B190)</f>
        <v>37</v>
      </c>
      <c r="D190" s="34" t="str">
        <f ca="1">IFERROR(VLOOKUP(CONCATENATE(TEXT($C$181,"00"),TEXT($C190,"00"),TEXT(D$1,"00")),table1[],$A190,FALSE),"")</f>
        <v>3</v>
      </c>
      <c r="E190" s="28" t="str">
        <f ca="1">IFERROR(VLOOKUP(CONCATENATE(TEXT($C$181,"00"),TEXT($C190,"00"),TEXT(E$1,"00")),table1[],$A190,FALSE),"")</f>
        <v>4</v>
      </c>
      <c r="F190" s="28" t="str">
        <f ca="1">IFERROR(VLOOKUP(CONCATENATE(TEXT($C$181,"00"),TEXT($C190,"00"),TEXT(F$1,"00")),table1[],$A190,FALSE),"")</f>
        <v>5</v>
      </c>
      <c r="G190" s="28" t="str">
        <f ca="1">IFERROR(VLOOKUP(CONCATENATE(TEXT($C$181,"00"),TEXT($C190,"00"),TEXT(G$1,"00")),table1[],$A190,FALSE),"")</f>
        <v>6</v>
      </c>
      <c r="H190" s="28" t="str">
        <f ca="1">IFERROR(VLOOKUP(CONCATENATE(TEXT($C$181,"00"),TEXT($C190,"00"),TEXT(H$1,"00")),table1[],$A190,FALSE),"")</f>
        <v>7</v>
      </c>
      <c r="I190" s="28" t="str">
        <f ca="1">IFERROR(VLOOKUP(CONCATENATE(TEXT($C$181,"00"),TEXT($C190,"00"),TEXT(I$1,"00")),table1[],$A190,FALSE),"")</f>
        <v>8</v>
      </c>
      <c r="J190" s="31" t="str">
        <f ca="1">IFERROR(VLOOKUP(CONCATENATE(TEXT($C$181,"00"),TEXT($C190,"00"),TEXT(J$1,"00")),table1[],$A190,FALSE),"")</f>
        <v>9</v>
      </c>
      <c r="L190" s="87"/>
      <c r="M190" s="90" t="str">
        <f ca="1">IFERROR(VLOOKUP(CONCATENATE(TEXT($C$181,"00"),TEXT($C190,"00"),TEXT(D$1,"00")),table1[],14,FALSE),"")</f>
        <v>5</v>
      </c>
      <c r="N190" s="90" t="str">
        <f ca="1">IFERROR(VLOOKUP(CONCATENATE(TEXT($C$181,"00"),TEXT($C190,"00"),TEXT(E$1,"00")),table1[],14,FALSE),"")</f>
        <v>5</v>
      </c>
      <c r="O190" s="90" t="str">
        <f ca="1">IFERROR(VLOOKUP(CONCATENATE(TEXT($C$181,"00"),TEXT($C190,"00"),TEXT(F$1,"00")),table1[],14,FALSE),"")</f>
        <v>5</v>
      </c>
      <c r="P190" s="90" t="str">
        <f ca="1">IFERROR(VLOOKUP(CONCATENATE(TEXT($C$181,"00"),TEXT($C190,"00"),TEXT(G$1,"00")),table1[],14,FALSE),"")</f>
        <v>5</v>
      </c>
      <c r="Q190" s="90" t="str">
        <f ca="1">IFERROR(VLOOKUP(CONCATENATE(TEXT($C$181,"00"),TEXT($C190,"00"),TEXT(H$1,"00")),table1[],14,FALSE),"")</f>
        <v>5</v>
      </c>
      <c r="R190" s="90" t="str">
        <f ca="1">IFERROR(VLOOKUP(CONCATENATE(TEXT($C$181,"00"),TEXT($C190,"00"),TEXT(I$1,"00")),table1[],14,FALSE),"")</f>
        <v>5</v>
      </c>
      <c r="S190" s="90" t="str">
        <f ca="1">IFERROR(VLOOKUP(CONCATENATE(TEXT($C$181,"00"),TEXT($C190,"00"),TEXT(J$1,"00")),table1[],14,FALSE),"")</f>
        <v>5</v>
      </c>
    </row>
    <row r="191" spans="1:20" ht="3" customHeight="1" x14ac:dyDescent="0.35">
      <c r="A191" s="25">
        <v>12</v>
      </c>
      <c r="B191" s="25" t="s">
        <v>42</v>
      </c>
      <c r="C191" s="52">
        <f ca="1">INDIRECT($D$181) INDIRECT(B191)</f>
        <v>37</v>
      </c>
      <c r="D191" s="35">
        <f ca="1">IFERROR(VLOOKUP(CONCATENATE(TEXT($C$181,"00"),TEXT($C191,"00"),TEXT(D$1,"00")),table1[],$A191,FALSE),"")</f>
        <v>2</v>
      </c>
      <c r="E191" s="29">
        <f ca="1">IFERROR(VLOOKUP(CONCATENATE(TEXT($C$181,"00"),TEXT($C191,"00"),TEXT(E$1,"00")),table1[],$A191,FALSE),"")</f>
        <v>2</v>
      </c>
      <c r="F191" s="29">
        <f ca="1">IFERROR(VLOOKUP(CONCATENATE(TEXT($C$181,"00"),TEXT($C191,"00"),TEXT(F$1,"00")),table1[],$A191,FALSE),"")</f>
        <v>2</v>
      </c>
      <c r="G191" s="29">
        <f ca="1">IFERROR(VLOOKUP(CONCATENATE(TEXT($C$181,"00"),TEXT($C191,"00"),TEXT(G$1,"00")),table1[],$A191,FALSE),"")</f>
        <v>2</v>
      </c>
      <c r="H191" s="29">
        <f ca="1">IFERROR(VLOOKUP(CONCATENATE(TEXT($C$181,"00"),TEXT($C191,"00"),TEXT(H$1,"00")),table1[],$A191,FALSE),"")</f>
        <v>2</v>
      </c>
      <c r="I191" s="29">
        <f ca="1">IFERROR(VLOOKUP(CONCATENATE(TEXT($C$181,"00"),TEXT($C191,"00"),TEXT(I$1,"00")),table1[],$A191,FALSE),"")</f>
        <v>2</v>
      </c>
      <c r="J191" s="32">
        <f ca="1">IFERROR(VLOOKUP(CONCATENATE(TEXT($C$181,"00"),TEXT($C191,"00"),TEXT(J$1,"00")),table1[],$A191,FALSE),"")</f>
        <v>2</v>
      </c>
      <c r="L191" s="87"/>
      <c r="M191" s="90"/>
      <c r="N191" s="90"/>
      <c r="O191" s="90"/>
      <c r="P191" s="90"/>
      <c r="Q191" s="90"/>
      <c r="R191" s="90"/>
      <c r="S191" s="90"/>
    </row>
    <row r="192" spans="1:20" ht="15.5" x14ac:dyDescent="0.35">
      <c r="A192" s="25">
        <v>2</v>
      </c>
      <c r="B192" s="25" t="s">
        <v>22</v>
      </c>
      <c r="C192" s="52">
        <f ca="1">INDIRECT($D$181) INDIRECT(B192)</f>
        <v>38</v>
      </c>
      <c r="D192" s="33">
        <f ca="1">IFERROR(VLOOKUP(CONCATENATE(TEXT($C$181,"00"),TEXT($C192,"00"),TEXT(D$1,"00")),table1[],$A192,FALSE),"")</f>
        <v>17</v>
      </c>
      <c r="E192" s="27">
        <f ca="1">IFERROR(VLOOKUP(CONCATENATE(TEXT($C$181,"00"),TEXT($C192,"00"),TEXT(E$1,"00")),table1[],$A192,FALSE),"")</f>
        <v>18</v>
      </c>
      <c r="F192" s="27">
        <f ca="1">IFERROR(VLOOKUP(CONCATENATE(TEXT($C$181,"00"),TEXT($C192,"00"),TEXT(F$1,"00")),table1[],$A192,FALSE),"")</f>
        <v>19</v>
      </c>
      <c r="G192" s="27">
        <f ca="1">IFERROR(VLOOKUP(CONCATENATE(TEXT($C$181,"00"),TEXT($C192,"00"),TEXT(G$1,"00")),table1[],$A192,FALSE),"")</f>
        <v>20</v>
      </c>
      <c r="H192" s="27">
        <f ca="1">IFERROR(VLOOKUP(CONCATENATE(TEXT($C$181,"00"),TEXT($C192,"00"),TEXT(H$1,"00")),table1[],$A192,FALSE),"")</f>
        <v>21</v>
      </c>
      <c r="I192" s="27">
        <f ca="1">IFERROR(VLOOKUP(CONCATENATE(TEXT($C$181,"00"),TEXT($C192,"00"),TEXT(I$1,"00")),table1[],$A192,FALSE),"")</f>
        <v>22</v>
      </c>
      <c r="J192" s="30">
        <f ca="1">IFERROR(VLOOKUP(CONCATENATE(TEXT($C$181,"00"),TEXT($C192,"00"),TEXT(J$1,"00")),table1[],$A192,FALSE),"")</f>
        <v>23</v>
      </c>
      <c r="L192" s="87"/>
      <c r="M192" s="89">
        <f ca="1" unprintable=""><![CDATA[IFERROR(
MATCH(
VLOOKUP(CONCATENATE(TEXT($C$181,"00"),TEXT($C193,"00"),TEXT(D$1,"00")),table1[],4,FALSE)
&
0,
INDEX(الجدول3[DateM]
&
الجدول3[halh],,),0),0)]]></f>
        <v>0</v>
      </c>
      <c r="N192" s="89">
        <f ca="1" unprintable=""><![CDATA[IFERROR(
MATCH(
VLOOKUP(CONCATENATE(TEXT($C$181,"00"),TEXT($C193,"00"),TEXT(E$1,"00")),table1[],4,FALSE)
&
0,
INDEX(الجدول3[DateM]
&
الجدول3[halh],,),0),0)]]></f>
        <v>0</v>
      </c>
      <c r="O192" s="89">
        <f ca="1" unprintable=""><![CDATA[IFERROR(
MATCH(
VLOOKUP(CONCATENATE(TEXT($C$181,"00"),TEXT($C193,"00"),TEXT(F$1,"00")),table1[],4,FALSE)
&
0,
INDEX(الجدول3[DateM]
&
الجدول3[halh],,),0),0)]]></f>
        <v>0</v>
      </c>
      <c r="P192" s="89">
        <f ca="1" unprintable=""><![CDATA[IFERROR(
MATCH(
VLOOKUP(CONCATENATE(TEXT($C$181,"00"),TEXT($C193,"00"),TEXT(G$1,"00")),table1[],4,FALSE)
&
0,
INDEX(الجدول3[DateM]
&
الجدول3[halh],,),0),0)]]></f>
        <v>0</v>
      </c>
      <c r="Q192" s="89">
        <f ca="1" unprintable=""><![CDATA[IFERROR(
MATCH(
VLOOKUP(CONCATENATE(TEXT($C$181,"00"),TEXT($C193,"00"),TEXT(H$1,"00")),table1[],4,FALSE)
&
0,
INDEX(الجدول3[DateM]
&
الجدول3[halh],,),0),0)]]></f>
        <v>0</v>
      </c>
      <c r="R192" s="89">
        <f ca="1" unprintable=""><![CDATA[IFERROR(
MATCH(
VLOOKUP(CONCATENATE(TEXT($C$181,"00"),TEXT($C193,"00"),TEXT(I$1,"00")),table1[],4,FALSE)
&
0,
INDEX(الجدول3[DateM]
&
الجدول3[halh],,),0),0)]]></f>
        <v>0</v>
      </c>
      <c r="S192" s="89">
        <f ca="1" unprintable=""><![CDATA[IFERROR(
MATCH(
VLOOKUP(CONCATENATE(TEXT($C$181,"00"),TEXT($C193,"00"),TEXT(J$1,"00")),table1[],4,FALSE)
&
0,
INDEX(الجدول3[DateM]
&
الجدول3[halh],,),0),0)]]></f>
        <v>0</v>
      </c>
    </row>
    <row r="193" spans="1:20" x14ac:dyDescent="0.3">
      <c r="A193" s="25">
        <v>6</v>
      </c>
      <c r="B193" s="25" t="s">
        <v>22</v>
      </c>
      <c r="C193" s="52">
        <f ca="1">INDIRECT($D$181) INDIRECT(B193)</f>
        <v>38</v>
      </c>
      <c r="D193" s="42" t="str">
        <f ca="1">IFERROR(VLOOKUP(CONCATENATE(TEXT($C$181,"00"),TEXT($C193,"00"),TEXT(D$1,"00")),table1[],$A193,FALSE),"")</f>
        <v>10</v>
      </c>
      <c r="E193" s="43" t="str">
        <f ca="1">IFERROR(VLOOKUP(CONCATENATE(TEXT($C$181,"00"),TEXT($C193,"00"),TEXT(E$1,"00")),table1[],$A193,FALSE),"")</f>
        <v>11</v>
      </c>
      <c r="F193" s="43" t="str">
        <f ca="1">IFERROR(VLOOKUP(CONCATENATE(TEXT($C$181,"00"),TEXT($C193,"00"),TEXT(F$1,"00")),table1[],$A193,FALSE),"")</f>
        <v>12</v>
      </c>
      <c r="G193" s="43" t="str">
        <f ca="1">IFERROR(VLOOKUP(CONCATENATE(TEXT($C$181,"00"),TEXT($C193,"00"),TEXT(G$1,"00")),table1[],$A193,FALSE),"")</f>
        <v>13</v>
      </c>
      <c r="H193" s="43" t="str">
        <f ca="1">IFERROR(VLOOKUP(CONCATENATE(TEXT($C$181,"00"),TEXT($C193,"00"),TEXT(H$1,"00")),table1[],$A193,FALSE),"")</f>
        <v>14</v>
      </c>
      <c r="I193" s="43" t="str">
        <f ca="1">IFERROR(VLOOKUP(CONCATENATE(TEXT($C$181,"00"),TEXT($C193,"00"),TEXT(I$1,"00")),table1[],$A193,FALSE),"")</f>
        <v>15</v>
      </c>
      <c r="J193" s="44" t="str">
        <f ca="1">IFERROR(VLOOKUP(CONCATENATE(TEXT($C$181,"00"),TEXT($C193,"00"),TEXT(J$1,"00")),table1[],$A193,FALSE),"")</f>
        <v>16</v>
      </c>
      <c r="L193" s="87"/>
      <c r="M193" s="90" t="str">
        <f ca="1">IFERROR(VLOOKUP(CONCATENATE(TEXT($C$181,"00"),TEXT($C193,"00"),TEXT(D$1,"00")),table1[],14,FALSE),"")</f>
        <v>5</v>
      </c>
      <c r="N193" s="90" t="str">
        <f ca="1">IFERROR(VLOOKUP(CONCATENATE(TEXT($C$181,"00"),TEXT($C193,"00"),TEXT(E$1,"00")),table1[],14,FALSE),"")</f>
        <v>5</v>
      </c>
      <c r="O193" s="90" t="str">
        <f ca="1">IFERROR(VLOOKUP(CONCATENATE(TEXT($C$181,"00"),TEXT($C193,"00"),TEXT(F$1,"00")),table1[],14,FALSE),"")</f>
        <v>5</v>
      </c>
      <c r="P193" s="90" t="str">
        <f ca="1">IFERROR(VLOOKUP(CONCATENATE(TEXT($C$181,"00"),TEXT($C193,"00"),TEXT(G$1,"00")),table1[],14,FALSE),"")</f>
        <v>5</v>
      </c>
      <c r="Q193" s="90" t="str">
        <f ca="1">IFERROR(VLOOKUP(CONCATENATE(TEXT($C$181,"00"),TEXT($C193,"00"),TEXT(H$1,"00")),table1[],14,FALSE),"")</f>
        <v>5</v>
      </c>
      <c r="R193" s="90" t="str">
        <f ca="1">IFERROR(VLOOKUP(CONCATENATE(TEXT($C$181,"00"),TEXT($C193,"00"),TEXT(I$1,"00")),table1[],14,FALSE),"")</f>
        <v>5</v>
      </c>
      <c r="S193" s="90" t="str">
        <f ca="1">IFERROR(VLOOKUP(CONCATENATE(TEXT($C$181,"00"),TEXT($C193,"00"),TEXT(J$1,"00")),table1[],14,FALSE),"")</f>
        <v>5</v>
      </c>
    </row>
    <row r="194" spans="1:20" ht="3" customHeight="1" x14ac:dyDescent="0.35">
      <c r="A194" s="25">
        <v>12</v>
      </c>
      <c r="B194" s="25" t="s">
        <v>22</v>
      </c>
      <c r="C194" s="52">
        <f ca="1">INDIRECT($D$181) INDIRECT(B194)</f>
        <v>38</v>
      </c>
      <c r="D194" s="39">
        <f ca="1">IFERROR(VLOOKUP(CONCATENATE(TEXT($C$181,"00"),TEXT($C194,"00"),TEXT(D$1,"00")),table1[],$A194,FALSE),"")</f>
        <v>2</v>
      </c>
      <c r="E194" s="40">
        <f ca="1">IFERROR(VLOOKUP(CONCATENATE(TEXT($C$181,"00"),TEXT($C194,"00"),TEXT(E$1,"00")),table1[],$A194,FALSE),"")</f>
        <v>2</v>
      </c>
      <c r="F194" s="40">
        <f ca="1">IFERROR(VLOOKUP(CONCATENATE(TEXT($C$181,"00"),TEXT($C194,"00"),TEXT(F$1,"00")),table1[],$A194,FALSE),"")</f>
        <v>2</v>
      </c>
      <c r="G194" s="40">
        <f ca="1">IFERROR(VLOOKUP(CONCATENATE(TEXT($C$181,"00"),TEXT($C194,"00"),TEXT(G$1,"00")),table1[],$A194,FALSE),"")</f>
        <v>2</v>
      </c>
      <c r="H194" s="40">
        <f ca="1">IFERROR(VLOOKUP(CONCATENATE(TEXT($C$181,"00"),TEXT($C194,"00"),TEXT(H$1,"00")),table1[],$A194,FALSE),"")</f>
        <v>2</v>
      </c>
      <c r="I194" s="40">
        <f ca="1">IFERROR(VLOOKUP(CONCATENATE(TEXT($C$181,"00"),TEXT($C194,"00"),TEXT(I$1,"00")),table1[],$A194,FALSE),"")</f>
        <v>2</v>
      </c>
      <c r="J194" s="41">
        <f ca="1">IFERROR(VLOOKUP(CONCATENATE(TEXT($C$181,"00"),TEXT($C194,"00"),TEXT(J$1,"00")),table1[],$A194,FALSE),"")</f>
        <v>2</v>
      </c>
      <c r="L194" s="87"/>
      <c r="M194" s="90"/>
      <c r="N194" s="90"/>
      <c r="O194" s="90"/>
      <c r="P194" s="90"/>
      <c r="Q194" s="90"/>
      <c r="R194" s="90"/>
      <c r="S194" s="90"/>
    </row>
    <row r="195" spans="1:20" ht="15.5" x14ac:dyDescent="0.35">
      <c r="A195" s="25">
        <v>2</v>
      </c>
      <c r="B195" s="25" t="s">
        <v>23</v>
      </c>
      <c r="C195" s="52">
        <f ca="1">INDIRECT($D$181) INDIRECT(B195)</f>
        <v>39</v>
      </c>
      <c r="D195" s="33">
        <f ca="1">IFERROR(VLOOKUP(CONCATENATE(TEXT($C$181,"00"),TEXT($C195,"00"),TEXT(D$1,"00")),table1[],$A195,FALSE),"")</f>
        <v>24</v>
      </c>
      <c r="E195" s="27">
        <f ca="1">IFERROR(VLOOKUP(CONCATENATE(TEXT($C$181,"00"),TEXT($C195,"00"),TEXT(E$1,"00")),table1[],$A195,FALSE),"")</f>
        <v>25</v>
      </c>
      <c r="F195" s="27">
        <f ca="1">IFERROR(VLOOKUP(CONCATENATE(TEXT($C$181,"00"),TEXT($C195,"00"),TEXT(F$1,"00")),table1[],$A195,FALSE),"")</f>
        <v>26</v>
      </c>
      <c r="G195" s="27">
        <f ca="1">IFERROR(VLOOKUP(CONCATENATE(TEXT($C$181,"00"),TEXT($C195,"00"),TEXT(G$1,"00")),table1[],$A195,FALSE),"")</f>
        <v>27</v>
      </c>
      <c r="H195" s="27">
        <f ca="1">IFERROR(VLOOKUP(CONCATENATE(TEXT($C$181,"00"),TEXT($C195,"00"),TEXT(H$1,"00")),table1[],$A195,FALSE),"")</f>
        <v>28</v>
      </c>
      <c r="I195" s="27">
        <f ca="1">IFERROR(VLOOKUP(CONCATENATE(TEXT($C$181,"00"),TEXT($C195,"00"),TEXT(I$1,"00")),table1[],$A195,FALSE),"")</f>
        <v>29</v>
      </c>
      <c r="J195" s="30">
        <f ca="1">IFERROR(VLOOKUP(CONCATENATE(TEXT($C$181,"00"),TEXT($C195,"00"),TEXT(J$1,"00")),table1[],$A195,FALSE),"")</f>
        <v>30</v>
      </c>
      <c r="L195" s="87"/>
      <c r="M195" s="89">
        <f ca="1" unprintable=""><![CDATA[IFERROR(
MATCH(
VLOOKUP(CONCATENATE(TEXT($C$181,"00"),TEXT($C196,"00"),TEXT(D$1,"00")),table1[],4,FALSE)
&
0,
INDEX(الجدول3[DateM]
&
الجدول3[halh],,),0),0)]]></f>
        <v>0</v>
      </c>
      <c r="N195" s="89">
        <f ca="1" unprintable=""><![CDATA[IFERROR(
MATCH(
VLOOKUP(CONCATENATE(TEXT($C$181,"00"),TEXT($C196,"00"),TEXT(E$1,"00")),table1[],4,FALSE)
&
0,
INDEX(الجدول3[DateM]
&
الجدول3[halh],,),0),0)]]></f>
        <v>0</v>
      </c>
      <c r="O195" s="89">
        <f ca="1" unprintable=""><![CDATA[IFERROR(
MATCH(
VLOOKUP(CONCATENATE(TEXT($C$181,"00"),TEXT($C196,"00"),TEXT(F$1,"00")),table1[],4,FALSE)
&
0,
INDEX(الجدول3[DateM]
&
الجدول3[halh],,),0),0)]]></f>
        <v>0</v>
      </c>
      <c r="P195" s="89">
        <f ca="1" unprintable=""><![CDATA[IFERROR(
MATCH(
VLOOKUP(CONCATENATE(TEXT($C$181,"00"),TEXT($C196,"00"),TEXT(G$1,"00")),table1[],4,FALSE)
&
0,
INDEX(الجدول3[DateM]
&
الجدول3[halh],,),0),0)]]></f>
        <v>0</v>
      </c>
      <c r="Q195" s="89">
        <f ca="1" unprintable=""><![CDATA[IFERROR(
MATCH(
VLOOKUP(CONCATENATE(TEXT($C$181,"00"),TEXT($C196,"00"),TEXT(H$1,"00")),table1[],4,FALSE)
&
0,
INDEX(الجدول3[DateM]
&
الجدول3[halh],,),0),0)]]></f>
        <v>0</v>
      </c>
      <c r="R195" s="89">
        <f ca="1" unprintable=""><![CDATA[IFERROR(
MATCH(
VLOOKUP(CONCATENATE(TEXT($C$181,"00"),TEXT($C196,"00"),TEXT(I$1,"00")),table1[],4,FALSE)
&
0,
INDEX(الجدول3[DateM]
&
الجدول3[halh],,),0),0)]]></f>
        <v>0</v>
      </c>
      <c r="S195" s="89">
        <f ca="1" unprintable=""><![CDATA[IFERROR(
MATCH(
VLOOKUP(CONCATENATE(TEXT($C$181,"00"),TEXT($C196,"00"),TEXT(J$1,"00")),table1[],4,FALSE)
&
0,
INDEX(الجدول3[DateM]
&
الجدول3[halh],,),0),0)]]></f>
        <v>0</v>
      </c>
    </row>
    <row r="196" spans="1:20" x14ac:dyDescent="0.3">
      <c r="A196" s="25">
        <v>6</v>
      </c>
      <c r="B196" s="25" t="s">
        <v>23</v>
      </c>
      <c r="C196" s="52">
        <f ca="1">INDIRECT($D$181) INDIRECT(B196)</f>
        <v>39</v>
      </c>
      <c r="D196" s="34" t="str">
        <f ca="1">IFERROR(VLOOKUP(CONCATENATE(TEXT($C$181,"00"),TEXT($C196,"00"),TEXT(D$1,"00")),table1[],$A196,FALSE),"")</f>
        <v>17</v>
      </c>
      <c r="E196" s="28" t="str">
        <f ca="1">IFERROR(VLOOKUP(CONCATENATE(TEXT($C$181,"00"),TEXT($C196,"00"),TEXT(E$1,"00")),table1[],$A196,FALSE),"")</f>
        <v>18</v>
      </c>
      <c r="F196" s="28" t="str">
        <f ca="1">IFERROR(VLOOKUP(CONCATENATE(TEXT($C$181,"00"),TEXT($C196,"00"),TEXT(F$1,"00")),table1[],$A196,FALSE),"")</f>
        <v>19</v>
      </c>
      <c r="G196" s="28" t="str">
        <f ca="1">IFERROR(VLOOKUP(CONCATENATE(TEXT($C$181,"00"),TEXT($C196,"00"),TEXT(G$1,"00")),table1[],$A196,FALSE),"")</f>
        <v>20</v>
      </c>
      <c r="H196" s="28" t="str">
        <f ca="1">IFERROR(VLOOKUP(CONCATENATE(TEXT($C$181,"00"),TEXT($C196,"00"),TEXT(H$1,"00")),table1[],$A196,FALSE),"")</f>
        <v>21</v>
      </c>
      <c r="I196" s="28" t="str">
        <f ca="1">IFERROR(VLOOKUP(CONCATENATE(TEXT($C$181,"00"),TEXT($C196,"00"),TEXT(I$1,"00")),table1[],$A196,FALSE),"")</f>
        <v>22</v>
      </c>
      <c r="J196" s="31" t="str">
        <f ca="1">IFERROR(VLOOKUP(CONCATENATE(TEXT($C$181,"00"),TEXT($C196,"00"),TEXT(J$1,"00")),table1[],$A196,FALSE),"")</f>
        <v>23</v>
      </c>
      <c r="L196" s="87"/>
      <c r="M196" s="90" t="str">
        <f ca="1">IFERROR(VLOOKUP(CONCATENATE(TEXT($C$181,"00"),TEXT($C196,"00"),TEXT(D$1,"00")),table1[],14,FALSE),"")</f>
        <v>5</v>
      </c>
      <c r="N196" s="90" t="str">
        <f ca="1">IFERROR(VLOOKUP(CONCATENATE(TEXT($C$181,"00"),TEXT($C196,"00"),TEXT(E$1,"00")),table1[],14,FALSE),"")</f>
        <v>5</v>
      </c>
      <c r="O196" s="90" t="str">
        <f ca="1">IFERROR(VLOOKUP(CONCATENATE(TEXT($C$181,"00"),TEXT($C196,"00"),TEXT(F$1,"00")),table1[],14,FALSE),"")</f>
        <v>5</v>
      </c>
      <c r="P196" s="90" t="str">
        <f ca="1">IFERROR(VLOOKUP(CONCATENATE(TEXT($C$181,"00"),TEXT($C196,"00"),TEXT(G$1,"00")),table1[],14,FALSE),"")</f>
        <v>5</v>
      </c>
      <c r="Q196" s="90" t="str">
        <f ca="1">IFERROR(VLOOKUP(CONCATENATE(TEXT($C$181,"00"),TEXT($C196,"00"),TEXT(H$1,"00")),table1[],14,FALSE),"")</f>
        <v>5</v>
      </c>
      <c r="R196" s="90" t="str">
        <f ca="1">IFERROR(VLOOKUP(CONCATENATE(TEXT($C$181,"00"),TEXT($C196,"00"),TEXT(I$1,"00")),table1[],14,FALSE),"")</f>
        <v>5</v>
      </c>
      <c r="S196" s="90" t="str">
        <f ca="1">IFERROR(VLOOKUP(CONCATENATE(TEXT($C$181,"00"),TEXT($C196,"00"),TEXT(J$1,"00")),table1[],14,FALSE),"")</f>
        <v>5</v>
      </c>
    </row>
    <row r="197" spans="1:20" ht="3" customHeight="1" x14ac:dyDescent="0.35">
      <c r="A197" s="25">
        <v>12</v>
      </c>
      <c r="B197" s="25" t="s">
        <v>23</v>
      </c>
      <c r="C197" s="52">
        <f ca="1">INDIRECT($D$181) INDIRECT(B197)</f>
        <v>39</v>
      </c>
      <c r="D197" s="35">
        <f ca="1">IFERROR(VLOOKUP(CONCATENATE(TEXT($C$181,"00"),TEXT($C197,"00"),TEXT(D$1,"00")),table1[],$A197,FALSE),"")</f>
        <v>2</v>
      </c>
      <c r="E197" s="29">
        <f ca="1">IFERROR(VLOOKUP(CONCATENATE(TEXT($C$181,"00"),TEXT($C197,"00"),TEXT(E$1,"00")),table1[],$A197,FALSE),"")</f>
        <v>2</v>
      </c>
      <c r="F197" s="29">
        <f ca="1">IFERROR(VLOOKUP(CONCATENATE(TEXT($C$181,"00"),TEXT($C197,"00"),TEXT(F$1,"00")),table1[],$A197,FALSE),"")</f>
        <v>2</v>
      </c>
      <c r="G197" s="29">
        <f ca="1">IFERROR(VLOOKUP(CONCATENATE(TEXT($C$181,"00"),TEXT($C197,"00"),TEXT(G$1,"00")),table1[],$A197,FALSE),"")</f>
        <v>2</v>
      </c>
      <c r="H197" s="29">
        <f ca="1">IFERROR(VLOOKUP(CONCATENATE(TEXT($C$181,"00"),TEXT($C197,"00"),TEXT(H$1,"00")),table1[],$A197,FALSE),"")</f>
        <v>2</v>
      </c>
      <c r="I197" s="29">
        <f ca="1">IFERROR(VLOOKUP(CONCATENATE(TEXT($C$181,"00"),TEXT($C197,"00"),TEXT(I$1,"00")),table1[],$A197,FALSE),"")</f>
        <v>2</v>
      </c>
      <c r="J197" s="32">
        <f ca="1">IFERROR(VLOOKUP(CONCATENATE(TEXT($C$181,"00"),TEXT($C197,"00"),TEXT(J$1,"00")),table1[],$A197,FALSE),"")</f>
        <v>2</v>
      </c>
      <c r="L197" s="87"/>
      <c r="M197" s="90"/>
      <c r="N197" s="90"/>
      <c r="O197" s="90"/>
      <c r="P197" s="90"/>
      <c r="Q197" s="90"/>
      <c r="R197" s="90"/>
      <c r="S197" s="90"/>
    </row>
    <row r="198" spans="1:20" ht="15.5" x14ac:dyDescent="0.35">
      <c r="A198" s="25">
        <v>2</v>
      </c>
      <c r="B198" s="25" t="s">
        <v>24</v>
      </c>
      <c r="C198" s="52" t="str">
        <f ca="1">INDIRECT($D$181) INDIRECT(B198)</f>
        <v/>
      </c>
      <c r="D198" s="33" t="str">
        <f ca="1">IFERROR(VLOOKUP(CONCATENATE(TEXT($C$181,"00"),TEXT($C198,"00"),TEXT(D$1,"00")),table1[],$A198,FALSE),"")</f>
        <v/>
      </c>
      <c r="E198" s="27" t="str">
        <f ca="1">IFERROR(VLOOKUP(CONCATENATE(TEXT($C$181,"00"),TEXT($C198,"00"),TEXT(E$1,"00")),table1[],$A198,FALSE),"")</f>
        <v/>
      </c>
      <c r="F198" s="27" t="str">
        <f ca="1">IFERROR(VLOOKUP(CONCATENATE(TEXT($C$181,"00"),TEXT($C198,"00"),TEXT(F$1,"00")),table1[],$A198,FALSE),"")</f>
        <v/>
      </c>
      <c r="G198" s="27" t="str">
        <f ca="1">IFERROR(VLOOKUP(CONCATENATE(TEXT($C$181,"00"),TEXT($C198,"00"),TEXT(G$1,"00")),table1[],$A198,FALSE),"")</f>
        <v/>
      </c>
      <c r="H198" s="27" t="str">
        <f ca="1">IFERROR(VLOOKUP(CONCATENATE(TEXT($C$181,"00"),TEXT($C198,"00"),TEXT(H$1,"00")),table1[],$A198,FALSE),"")</f>
        <v/>
      </c>
      <c r="I198" s="27" t="str">
        <f ca="1">IFERROR(VLOOKUP(CONCATENATE(TEXT($C$181,"00"),TEXT($C198,"00"),TEXT(I$1,"00")),table1[],$A198,FALSE),"")</f>
        <v/>
      </c>
      <c r="J198" s="30" t="str">
        <f ca="1">IFERROR(VLOOKUP(CONCATENATE(TEXT($C$181,"00"),TEXT($C198,"00"),TEXT(J$1,"00")),table1[],$A198,FALSE),"")</f>
        <v/>
      </c>
      <c r="L198" s="87"/>
      <c r="M198" s="89">
        <f ca="1" unprintable=""><![CDATA[IFERROR(
MATCH(
VLOOKUP(CONCATENATE(TEXT($C$181,"00"),TEXT($C199,"00"),TEXT(D$1,"00")),table1[],4,FALSE)
&
0,
INDEX(الجدول3[DateM]
&
الجدول3[halh],,),0),0)]]></f>
        <v>0</v>
      </c>
      <c r="N198" s="89">
        <f ca="1" unprintable=""><![CDATA[IFERROR(
MATCH(
VLOOKUP(CONCATENATE(TEXT($C$181,"00"),TEXT($C199,"00"),TEXT(E$1,"00")),table1[],4,FALSE)
&
0,
INDEX(الجدول3[DateM]
&
الجدول3[halh],,),0),0)]]></f>
        <v>0</v>
      </c>
      <c r="O198" s="89">
        <f ca="1" unprintable=""><![CDATA[IFERROR(
MATCH(
VLOOKUP(CONCATENATE(TEXT($C$181,"00"),TEXT($C199,"00"),TEXT(F$1,"00")),table1[],4,FALSE)
&
0,
INDEX(الجدول3[DateM]
&
الجدول3[halh],,),0),0)]]></f>
        <v>0</v>
      </c>
      <c r="P198" s="89">
        <f ca="1" unprintable=""><![CDATA[IFERROR(
MATCH(
VLOOKUP(CONCATENATE(TEXT($C$181,"00"),TEXT($C199,"00"),TEXT(G$1,"00")),table1[],4,FALSE)
&
0,
INDEX(الجدول3[DateM]
&
الجدول3[halh],,),0),0)]]></f>
        <v>0</v>
      </c>
      <c r="Q198" s="89">
        <f ca="1" unprintable=""><![CDATA[IFERROR(
MATCH(
VLOOKUP(CONCATENATE(TEXT($C$181,"00"),TEXT($C199,"00"),TEXT(H$1,"00")),table1[],4,FALSE)
&
0,
INDEX(الجدول3[DateM]
&
الجدول3[halh],,),0),0)]]></f>
        <v>0</v>
      </c>
      <c r="R198" s="89">
        <f ca="1" unprintable=""><![CDATA[IFERROR(
MATCH(
VLOOKUP(CONCATENATE(TEXT($C$181,"00"),TEXT($C199,"00"),TEXT(I$1,"00")),table1[],4,FALSE)
&
0,
INDEX(الجدول3[DateM]
&
الجدول3[halh],,),0),0)]]></f>
        <v>0</v>
      </c>
      <c r="S198" s="89">
        <f ca="1" unprintable=""><![CDATA[IFERROR(
MATCH(
VLOOKUP(CONCATENATE(TEXT($C$181,"00"),TEXT($C199,"00"),TEXT(J$1,"00")),table1[],4,FALSE)
&
0,
INDEX(الجدول3[DateM]
&
الجدول3[halh],,),0),0)]]></f>
        <v>0</v>
      </c>
    </row>
    <row r="199" spans="1:20" x14ac:dyDescent="0.3">
      <c r="A199" s="25">
        <v>6</v>
      </c>
      <c r="B199" s="25" t="s">
        <v>24</v>
      </c>
      <c r="C199" s="52" t="str">
        <f ca="1">INDIRECT($D$181) INDIRECT(B199)</f>
        <v/>
      </c>
      <c r="D199" s="42" t="str">
        <f ca="1">IFERROR(VLOOKUP(CONCATENATE(TEXT($C$181,"00"),TEXT($C199,"00"),TEXT(D$1,"00")),table1[],$A199,FALSE),"")</f>
        <v/>
      </c>
      <c r="E199" s="43" t="str">
        <f ca="1">IFERROR(VLOOKUP(CONCATENATE(TEXT($C$181,"00"),TEXT($C199,"00"),TEXT(E$1,"00")),table1[],$A199,FALSE),"")</f>
        <v/>
      </c>
      <c r="F199" s="43" t="str">
        <f ca="1">IFERROR(VLOOKUP(CONCATENATE(TEXT($C$181,"00"),TEXT($C199,"00"),TEXT(F$1,"00")),table1[],$A199,FALSE),"")</f>
        <v/>
      </c>
      <c r="G199" s="43" t="str">
        <f ca="1">IFERROR(VLOOKUP(CONCATENATE(TEXT($C$181,"00"),TEXT($C199,"00"),TEXT(G$1,"00")),table1[],$A199,FALSE),"")</f>
        <v/>
      </c>
      <c r="H199" s="43" t="str">
        <f ca="1">IFERROR(VLOOKUP(CONCATENATE(TEXT($C$181,"00"),TEXT($C199,"00"),TEXT(H$1,"00")),table1[],$A199,FALSE),"")</f>
        <v/>
      </c>
      <c r="I199" s="43" t="str">
        <f ca="1">IFERROR(VLOOKUP(CONCATENATE(TEXT($C$181,"00"),TEXT($C199,"00"),TEXT(I$1,"00")),table1[],$A199,FALSE),"")</f>
        <v/>
      </c>
      <c r="J199" s="44" t="str">
        <f ca="1">IFERROR(VLOOKUP(CONCATENATE(TEXT($C$181,"00"),TEXT($C199,"00"),TEXT(J$1,"00")),table1[],$A199,FALSE),"")</f>
        <v/>
      </c>
      <c r="L199" s="87"/>
      <c r="M199" s="90" t="str">
        <f ca="1">IFERROR(VLOOKUP(CONCATENATE(TEXT($C$181,"00"),TEXT($C199,"00"),TEXT(D$1,"00")),table1[],14,FALSE),"")</f>
        <v/>
      </c>
      <c r="N199" s="90" t="str">
        <f ca="1">IFERROR(VLOOKUP(CONCATENATE(TEXT($C$181,"00"),TEXT($C199,"00"),TEXT(E$1,"00")),table1[],14,FALSE),"")</f>
        <v/>
      </c>
      <c r="O199" s="90" t="str">
        <f ca="1">IFERROR(VLOOKUP(CONCATENATE(TEXT($C$181,"00"),TEXT($C199,"00"),TEXT(F$1,"00")),table1[],14,FALSE),"")</f>
        <v/>
      </c>
      <c r="P199" s="90" t="str">
        <f ca="1">IFERROR(VLOOKUP(CONCATENATE(TEXT($C$181,"00"),TEXT($C199,"00"),TEXT(G$1,"00")),table1[],14,FALSE),"")</f>
        <v/>
      </c>
      <c r="Q199" s="90" t="str">
        <f ca="1">IFERROR(VLOOKUP(CONCATENATE(TEXT($C$181,"00"),TEXT($C199,"00"),TEXT(H$1,"00")),table1[],14,FALSE),"")</f>
        <v/>
      </c>
      <c r="R199" s="90" t="str">
        <f ca="1">IFERROR(VLOOKUP(CONCATENATE(TEXT($C$181,"00"),TEXT($C199,"00"),TEXT(I$1,"00")),table1[],14,FALSE),"")</f>
        <v/>
      </c>
      <c r="S199" s="90" t="str">
        <f ca="1">IFERROR(VLOOKUP(CONCATENATE(TEXT($C$181,"00"),TEXT($C199,"00"),TEXT(J$1,"00")),table1[],14,FALSE),"")</f>
        <v/>
      </c>
    </row>
    <row r="200" spans="1:20" ht="3" customHeight="1" thickBot="1" x14ac:dyDescent="0.4">
      <c r="A200" s="25">
        <v>12</v>
      </c>
      <c r="B200" s="25" t="s">
        <v>24</v>
      </c>
      <c r="C200" s="52" t="str">
        <f ca="1">INDIRECT($D$181) INDIRECT(B200)</f>
        <v/>
      </c>
      <c r="D200" s="45" t="str">
        <f ca="1">IFERROR(VLOOKUP(CONCATENATE(TEXT($C$181,"00"),TEXT($C200,"00"),TEXT(D$1,"00")),table1[],$A200,FALSE),"")</f>
        <v/>
      </c>
      <c r="E200" s="46" t="str">
        <f ca="1">IFERROR(VLOOKUP(CONCATENATE(TEXT($C$181,"00"),TEXT($C200,"00"),TEXT(E$1,"00")),table1[],$A200,FALSE),"")</f>
        <v/>
      </c>
      <c r="F200" s="46" t="str">
        <f ca="1">IFERROR(VLOOKUP(CONCATENATE(TEXT($C$181,"00"),TEXT($C200,"00"),TEXT(F$1,"00")),table1[],$A200,FALSE),"")</f>
        <v/>
      </c>
      <c r="G200" s="46" t="str">
        <f ca="1">IFERROR(VLOOKUP(CONCATENATE(TEXT($C$181,"00"),TEXT($C200,"00"),TEXT(G$1,"00")),table1[],$A200,FALSE),"")</f>
        <v/>
      </c>
      <c r="H200" s="46" t="str">
        <f ca="1">IFERROR(VLOOKUP(CONCATENATE(TEXT($C$181,"00"),TEXT($C200,"00"),TEXT(H$1,"00")),table1[],$A200,FALSE),"")</f>
        <v/>
      </c>
      <c r="I200" s="46" t="str">
        <f ca="1">IFERROR(VLOOKUP(CONCATENATE(TEXT($C$181,"00"),TEXT($C200,"00"),TEXT(I$1,"00")),table1[],$A200,FALSE),"")</f>
        <v/>
      </c>
      <c r="J200" s="47" t="str">
        <f ca="1">IFERROR(VLOOKUP(CONCATENATE(TEXT($C$181,"00"),TEXT($C200,"00"),TEXT(J$1,"00")),table1[],$A200,FALSE),"")</f>
        <v/>
      </c>
      <c r="L200" s="87"/>
      <c r="M200" s="87"/>
      <c r="N200" s="87"/>
      <c r="O200" s="87"/>
      <c r="P200" s="87"/>
      <c r="Q200" s="87"/>
      <c r="R200" s="87"/>
      <c r="S200" s="87"/>
    </row>
    <row r="201" spans="1:20" ht="14.5" thickBot="1" x14ac:dyDescent="0.35">
      <c r="D201" s="48"/>
      <c r="E201" s="48"/>
      <c r="F201" s="48"/>
      <c r="G201" s="48"/>
      <c r="H201" s="48"/>
      <c r="I201" s="48"/>
      <c r="J201" s="48"/>
      <c r="L201" s="87"/>
      <c r="M201" s="87"/>
      <c r="N201" s="87"/>
      <c r="O201" s="87"/>
      <c r="P201" s="87"/>
      <c r="Q201" s="87"/>
      <c r="R201" s="87"/>
      <c r="S201" s="87"/>
      <c r="T201" s="87"/>
    </row>
    <row r="202" spans="1:20" ht="23" thickBot="1" x14ac:dyDescent="0.5">
      <c r="D202" s="118"/>
      <c r="E202" s="119">
        <f>$E$4</f>
        <v>1441</v>
      </c>
      <c r="H202" s="128" t="str">
        <f ca="1"><![CDATA[TEXT(INDEX(table1[],MATCH(CONCATENATE(TEXT(C203,"00"),"01"),table1[دمج],1),4),"yyyy")]]></f>
        <v>2020</v>
      </c>
      <c r="I202" s="128"/>
    </row>
    <row r="203" spans="1:20" ht="18" x14ac:dyDescent="0.35">
      <c r="C203" s="25">
        <v>10</v>
      </c>
      <c r="D203" s="123" t="s">
        <v>16</v>
      </c>
      <c r="E203" s="113" t="str">
        <f>"(" &amp; C203 &amp; ")"</f>
        <v>(10)</v>
      </c>
      <c r="F203" s="114"/>
      <c r="G203" s="115" t="str">
        <f ca="1"><![CDATA[INDEX(table1[],MATCH(CONCATENATE(TEXT(C203,"00"),"01"),table1[دمج],1),5)]]></f>
        <v><![CDATA[مايو]]></v>
      </c>
      <c r="H203" s="121" t="str">
        <f ca="1"><![CDATA[TEXT(INDEX(table1[],MATCH(CONCATENATE(TEXT(C203,"00"),"01"),table1[دمج],1),14),"0")]]></f>
        <v>5</v>
      </c>
      <c r="I203" s="115" t="str">
        <f ca="1"><![CDATA[IFERROR(INDEX(table1[],MATCH(CONCATENATE(TEXT(C203,"00"),"30"),table1[دمج],0),5),INDEX(table1[],MATCH(CONCATENATE(TEXT(C203,"00"),"29"),table1[دمج],0),5))]]></f>
        <v><![CDATA[يونيو]]></v>
      </c>
      <c r="J203" s="117" t="str">
        <f ca="1"><![CDATA[INDEX(table1[],MATCH(CONCATENATE(TEXT(C203,"00"),"30"),table1[دمج],1),14)]]></f>
        <v>6</v>
      </c>
    </row>
    <row r="204" spans="1:20" ht="18" x14ac:dyDescent="0.3">
      <c r="D204" s="36" t="s">
        <v>35</v>
      </c>
      <c r="E204" s="37" t="s">
        <v>36</v>
      </c>
      <c r="F204" s="37" t="s">
        <v>37</v>
      </c>
      <c r="G204" s="37" t="s">
        <v>38</v>
      </c>
      <c r="H204" s="37" t="s">
        <v>39</v>
      </c>
      <c r="I204" s="37" t="s">
        <v>40</v>
      </c>
      <c r="J204" s="38" t="s">
        <v>41</v>
      </c>
      <c r="L204" s="87"/>
      <c r="M204" s="87"/>
      <c r="N204" s="87"/>
      <c r="O204" s="87"/>
      <c r="P204" s="87"/>
      <c r="Q204" s="87"/>
      <c r="R204" s="87"/>
      <c r="S204" s="87"/>
    </row>
    <row r="205" spans="1:20" ht="15.5" x14ac:dyDescent="0.35">
      <c r="A205" s="25">
        <v>2</v>
      </c>
      <c r="B205" s="25" t="s">
        <v>19</v>
      </c>
      <c r="C205" s="52">
        <f ca="1">INDIRECT($D$203) INDIRECT(B205)</f>
        <v>40</v>
      </c>
      <c r="D205" s="33">
        <f ca="1">IFERROR(VLOOKUP(CONCATENATE(TEXT($C$203,"00"),TEXT($C205,"00"),TEXT(D$1,"00")),table1[],$A205,FALSE),"")</f>
        <v>1</v>
      </c>
      <c r="E205" s="27">
        <f ca="1">IFERROR(VLOOKUP(CONCATENATE(TEXT($C$203,"00"),TEXT($C205,"00"),TEXT(E$1,"00")),table1[],$A205,FALSE),"")</f>
        <v>2</v>
      </c>
      <c r="F205" s="27">
        <f ca="1">IFERROR(VLOOKUP(CONCATENATE(TEXT($C$203,"00"),TEXT($C205,"00"),TEXT(F$1,"00")),table1[],$A205,FALSE),"")</f>
        <v>3</v>
      </c>
      <c r="G205" s="27">
        <f ca="1">IFERROR(VLOOKUP(CONCATENATE(TEXT($C$203,"00"),TEXT($C205,"00"),TEXT(G$1,"00")),table1[],$A205,FALSE),"")</f>
        <v>4</v>
      </c>
      <c r="H205" s="27">
        <f ca="1">IFERROR(VLOOKUP(CONCATENATE(TEXT($C$203,"00"),TEXT($C205,"00"),TEXT(H$1,"00")),table1[],$A205,FALSE),"")</f>
        <v>5</v>
      </c>
      <c r="I205" s="27">
        <f ca="1">IFERROR(VLOOKUP(CONCATENATE(TEXT($C$203,"00"),TEXT($C205,"00"),TEXT(I$1,"00")),table1[],$A205,FALSE),"")</f>
        <v>6</v>
      </c>
      <c r="J205" s="30">
        <f ca="1">IFERROR(VLOOKUP(CONCATENATE(TEXT($C$203,"00"),TEXT($C205,"00"),TEXT(J$1,"00")),table1[],$A205,FALSE),"")</f>
        <v>7</v>
      </c>
      <c r="L205" s="88"/>
      <c r="M205" s="89">
        <f ca="1" unprintable=""><![CDATA[IFERROR(
MATCH(
VLOOKUP(CONCATENATE(TEXT($C$203,"00"),TEXT($C206,"00"),TEXT(D$1,"00")),table1[],4,FALSE)
&
0,
INDEX(الجدول3[DateM]
&
الجدول3[halh],,),0),0)]]></f>
        <v>0</v>
      </c>
      <c r="N205" s="89">
        <f ca="1" unprintable=""><![CDATA[IFERROR(
MATCH(
VLOOKUP(CONCATENATE(TEXT($C$203,"00"),TEXT($C206,"00"),TEXT(E$1,"00")),table1[],4,FALSE)
&
0,
INDEX(الجدول3[DateM]
&
الجدول3[halh],,),0),0)]]></f>
        <v>0</v>
      </c>
      <c r="O205" s="89">
        <f ca="1" unprintable=""><![CDATA[IFERROR(
MATCH(
VLOOKUP(CONCATENATE(TEXT($C$203,"00"),TEXT($C206,"00"),TEXT(F$1,"00")),table1[],4,FALSE)
&
0,
INDEX(الجدول3[DateM]
&
الجدول3[halh],,),0),0)]]></f>
        <v>0</v>
      </c>
      <c r="P205" s="89">
        <f ca="1" unprintable=""><![CDATA[IFERROR(
MATCH(
VLOOKUP(CONCATENATE(TEXT($C$203,"00"),TEXT($C206,"00"),TEXT(G$1,"00")),table1[],4,FALSE)
&
0,
INDEX(الجدول3[DateM]
&
الجدول3[halh],,),0),0)]]></f>
        <v>0</v>
      </c>
      <c r="Q205" s="89">
        <f ca="1" unprintable=""><![CDATA[IFERROR(
MATCH(
VLOOKUP(CONCATENATE(TEXT($C$203,"00"),TEXT($C206,"00"),TEXT(H$1,"00")),table1[],4,FALSE)
&
0,
INDEX(الجدول3[DateM]
&
الجدول3[halh],,),0),0)]]></f>
        <v>0</v>
      </c>
      <c r="R205" s="89">
        <f ca="1" unprintable=""><![CDATA[IFERROR(
MATCH(
VLOOKUP(CONCATENATE(TEXT($C$203,"00"),TEXT($C206,"00"),TEXT(I$1,"00")),table1[],4,FALSE)
&
0,
INDEX(الجدول3[DateM]
&
الجدول3[halh],,),0),0)]]></f>
        <v>0</v>
      </c>
      <c r="S205" s="89">
        <f ca="1" unprintable=""><![CDATA[IFERROR(
MATCH(
VLOOKUP(CONCATENATE(TEXT($C$203,"00"),TEXT($C206,"00"),TEXT(J$1,"00")),table1[],4,FALSE)
&
0,
INDEX(الجدول3[DateM]
&
الجدول3[halh],,),0),0)]]></f>
        <v>0</v>
      </c>
    </row>
    <row r="206" spans="1:20" x14ac:dyDescent="0.3">
      <c r="A206" s="25">
        <v>6</v>
      </c>
      <c r="B206" s="25" t="s">
        <v>19</v>
      </c>
      <c r="C206" s="52">
        <f ca="1">INDIRECT($D$203) INDIRECT(B206)</f>
        <v>40</v>
      </c>
      <c r="D206" s="34" t="str">
        <f ca="1">IFERROR(VLOOKUP(CONCATENATE(TEXT($C$203,"00"),TEXT($C206,"00"),TEXT(D$1,"00")),table1[],$A206,FALSE),"")</f>
        <v>24</v>
      </c>
      <c r="E206" s="28" t="str">
        <f ca="1">IFERROR(VLOOKUP(CONCATENATE(TEXT($C$203,"00"),TEXT($C206,"00"),TEXT(E$1,"00")),table1[],$A206,FALSE),"")</f>
        <v>25</v>
      </c>
      <c r="F206" s="28" t="str">
        <f ca="1">IFERROR(VLOOKUP(CONCATENATE(TEXT($C$203,"00"),TEXT($C206,"00"),TEXT(F$1,"00")),table1[],$A206,FALSE),"")</f>
        <v>26</v>
      </c>
      <c r="G206" s="28" t="str">
        <f ca="1">IFERROR(VLOOKUP(CONCATENATE(TEXT($C$203,"00"),TEXT($C206,"00"),TEXT(G$1,"00")),table1[],$A206,FALSE),"")</f>
        <v>27</v>
      </c>
      <c r="H206" s="28" t="str">
        <f ca="1">IFERROR(VLOOKUP(CONCATENATE(TEXT($C$203,"00"),TEXT($C206,"00"),TEXT(H$1,"00")),table1[],$A206,FALSE),"")</f>
        <v>28</v>
      </c>
      <c r="I206" s="28" t="str">
        <f ca="1">IFERROR(VLOOKUP(CONCATENATE(TEXT($C$203,"00"),TEXT($C206,"00"),TEXT(I$1,"00")),table1[],$A206,FALSE),"")</f>
        <v>29</v>
      </c>
      <c r="J206" s="31" t="str">
        <f ca="1">IFERROR(VLOOKUP(CONCATENATE(TEXT($C$203,"00"),TEXT($C206,"00"),TEXT(J$1,"00")),table1[],$A206,FALSE),"")</f>
        <v>30</v>
      </c>
      <c r="L206" s="88"/>
      <c r="M206" s="90" t="str">
        <f ca="1">IFERROR(VLOOKUP(CONCATENATE(TEXT($C$203,"00"),TEXT($C206,"00"),TEXT(D$1,"00")),table1[],14,FALSE),"")</f>
        <v>5</v>
      </c>
      <c r="N206" s="90" t="str">
        <f ca="1">IFERROR(VLOOKUP(CONCATENATE(TEXT($C$203,"00"),TEXT($C206,"00"),TEXT(E$1,"00")),table1[],14,FALSE),"")</f>
        <v>5</v>
      </c>
      <c r="O206" s="90" t="str">
        <f ca="1">IFERROR(VLOOKUP(CONCATENATE(TEXT($C$203,"00"),TEXT($C206,"00"),TEXT(F$1,"00")),table1[],14,FALSE),"")</f>
        <v>5</v>
      </c>
      <c r="P206" s="90" t="str">
        <f ca="1">IFERROR(VLOOKUP(CONCATENATE(TEXT($C$203,"00"),TEXT($C206,"00"),TEXT(G$1,"00")),table1[],14,FALSE),"")</f>
        <v>5</v>
      </c>
      <c r="Q206" s="90" t="str">
        <f ca="1">IFERROR(VLOOKUP(CONCATENATE(TEXT($C$203,"00"),TEXT($C206,"00"),TEXT(H$1,"00")),table1[],14,FALSE),"")</f>
        <v>5</v>
      </c>
      <c r="R206" s="90" t="str">
        <f ca="1">IFERROR(VLOOKUP(CONCATENATE(TEXT($C$203,"00"),TEXT($C206,"00"),TEXT(I$1,"00")),table1[],14,FALSE),"")</f>
        <v>5</v>
      </c>
      <c r="S206" s="90" t="str">
        <f ca="1">IFERROR(VLOOKUP(CONCATENATE(TEXT($C$203,"00"),TEXT($C206,"00"),TEXT(J$1,"00")),table1[],14,FALSE),"")</f>
        <v>5</v>
      </c>
    </row>
    <row r="207" spans="1:20" ht="3" customHeight="1" x14ac:dyDescent="0.35">
      <c r="A207" s="25">
        <v>12</v>
      </c>
      <c r="B207" s="25" t="s">
        <v>19</v>
      </c>
      <c r="C207" s="52">
        <f ca="1">INDIRECT($D$203) INDIRECT(B207)</f>
        <v>40</v>
      </c>
      <c r="D207" s="35">
        <f ca="1">IFERROR(VLOOKUP(CONCATENATE(TEXT($C$203,"00"),TEXT($C207,"00"),TEXT(D$1,"00")),table1[],$A207,FALSE),"")</f>
        <v>2</v>
      </c>
      <c r="E207" s="29">
        <f ca="1">IFERROR(VLOOKUP(CONCATENATE(TEXT($C$203,"00"),TEXT($C207,"00"),TEXT(E$1,"00")),table1[],$A207,FALSE),"")</f>
        <v>2</v>
      </c>
      <c r="F207" s="29">
        <f ca="1">IFERROR(VLOOKUP(CONCATENATE(TEXT($C$203,"00"),TEXT($C207,"00"),TEXT(F$1,"00")),table1[],$A207,FALSE),"")</f>
        <v>2</v>
      </c>
      <c r="G207" s="29">
        <f ca="1">IFERROR(VLOOKUP(CONCATENATE(TEXT($C$203,"00"),TEXT($C207,"00"),TEXT(G$1,"00")),table1[],$A207,FALSE),"")</f>
        <v>2</v>
      </c>
      <c r="H207" s="29">
        <f ca="1">IFERROR(VLOOKUP(CONCATENATE(TEXT($C$203,"00"),TEXT($C207,"00"),TEXT(H$1,"00")),table1[],$A207,FALSE),"")</f>
        <v>2</v>
      </c>
      <c r="I207" s="29">
        <f ca="1">IFERROR(VLOOKUP(CONCATENATE(TEXT($C$203,"00"),TEXT($C207,"00"),TEXT(I$1,"00")),table1[],$A207,FALSE),"")</f>
        <v>2</v>
      </c>
      <c r="J207" s="32">
        <f ca="1">IFERROR(VLOOKUP(CONCATENATE(TEXT($C$203,"00"),TEXT($C207,"00"),TEXT(J$1,"00")),table1[],$A207,FALSE),"")</f>
        <v>2</v>
      </c>
      <c r="L207" s="88"/>
      <c r="M207" s="90"/>
      <c r="N207" s="90"/>
      <c r="O207" s="90"/>
      <c r="P207" s="90"/>
      <c r="Q207" s="90"/>
      <c r="R207" s="90"/>
      <c r="S207" s="90"/>
    </row>
    <row r="208" spans="1:20" ht="15.5" x14ac:dyDescent="0.35">
      <c r="A208" s="25">
        <v>2</v>
      </c>
      <c r="B208" s="25" t="s">
        <v>20</v>
      </c>
      <c r="C208" s="52">
        <f ca="1">INDIRECT($D$203) INDIRECT(B208)</f>
        <v>41</v>
      </c>
      <c r="D208" s="33">
        <f ca="1">IFERROR(VLOOKUP(CONCATENATE(TEXT($C$203,"00"),TEXT($C208,"00"),TEXT(D$1,"00")),table1[],$A208,FALSE),"")</f>
        <v>8</v>
      </c>
      <c r="E208" s="27">
        <f ca="1">IFERROR(VLOOKUP(CONCATENATE(TEXT($C$203,"00"),TEXT($C208,"00"),TEXT(E$1,"00")),table1[],$A208,FALSE),"")</f>
        <v>9</v>
      </c>
      <c r="F208" s="27">
        <f ca="1">IFERROR(VLOOKUP(CONCATENATE(TEXT($C$203,"00"),TEXT($C208,"00"),TEXT(F$1,"00")),table1[],$A208,FALSE),"")</f>
        <v>10</v>
      </c>
      <c r="G208" s="27">
        <f ca="1">IFERROR(VLOOKUP(CONCATENATE(TEXT($C$203,"00"),TEXT($C208,"00"),TEXT(G$1,"00")),table1[],$A208,FALSE),"")</f>
        <v>11</v>
      </c>
      <c r="H208" s="27">
        <f ca="1">IFERROR(VLOOKUP(CONCATENATE(TEXT($C$203,"00"),TEXT($C208,"00"),TEXT(H$1,"00")),table1[],$A208,FALSE),"")</f>
        <v>12</v>
      </c>
      <c r="I208" s="27">
        <f ca="1">IFERROR(VLOOKUP(CONCATENATE(TEXT($C$203,"00"),TEXT($C208,"00"),TEXT(I$1,"00")),table1[],$A208,FALSE),"")</f>
        <v>13</v>
      </c>
      <c r="J208" s="30">
        <f ca="1">IFERROR(VLOOKUP(CONCATENATE(TEXT($C$203,"00"),TEXT($C208,"00"),TEXT(J$1,"00")),table1[],$A208,FALSE),"")</f>
        <v>14</v>
      </c>
      <c r="L208" s="88"/>
      <c r="M208" s="89">
        <f ca="1" unprintable=""><![CDATA[IFERROR(
MATCH(
VLOOKUP(CONCATENATE(TEXT($C$203,"00"),TEXT($C209,"00"),TEXT(D$1,"00")),table1[],4,FALSE)
&
0,
INDEX(الجدول3[DateM]
&
الجدول3[halh],,),0),0)]]></f>
        <v>0</v>
      </c>
      <c r="N208" s="89">
        <f ca="1" unprintable=""><![CDATA[IFERROR(
MATCH(
VLOOKUP(CONCATENATE(TEXT($C$203,"00"),TEXT($C209,"00"),TEXT(E$1,"00")),table1[],4,FALSE)
&
0,
INDEX(الجدول3[DateM]
&
الجدول3[halh],,),0),0)]]></f>
        <v>0</v>
      </c>
      <c r="O208" s="89">
        <f ca="1" unprintable=""><![CDATA[IFERROR(
MATCH(
VLOOKUP(CONCATENATE(TEXT($C$203,"00"),TEXT($C209,"00"),TEXT(F$1,"00")),table1[],4,FALSE)
&
0,
INDEX(الجدول3[DateM]
&
الجدول3[halh],,),0),0)]]></f>
        <v>0</v>
      </c>
      <c r="P208" s="89">
        <f ca="1" unprintable=""><![CDATA[IFERROR(
MATCH(
VLOOKUP(CONCATENATE(TEXT($C$203,"00"),TEXT($C209,"00"),TEXT(G$1,"00")),table1[],4,FALSE)
&
0,
INDEX(الجدول3[DateM]
&
الجدول3[halh],,),0),0)]]></f>
        <v>0</v>
      </c>
      <c r="Q208" s="89">
        <f ca="1" unprintable=""><![CDATA[IFERROR(
MATCH(
VLOOKUP(CONCATENATE(TEXT($C$203,"00"),TEXT($C209,"00"),TEXT(H$1,"00")),table1[],4,FALSE)
&
0,
INDEX(الجدول3[DateM]
&
الجدول3[halh],,),0),0)]]></f>
        <v>0</v>
      </c>
      <c r="R208" s="89">
        <f ca="1" unprintable=""><![CDATA[IFERROR(
MATCH(
VLOOKUP(CONCATENATE(TEXT($C$203,"00"),TEXT($C209,"00"),TEXT(I$1,"00")),table1[],4,FALSE)
&
0,
INDEX(الجدول3[DateM]
&
الجدول3[halh],,),0),0)]]></f>
        <v>0</v>
      </c>
      <c r="S208" s="89">
        <f ca="1" unprintable=""><![CDATA[IFERROR(
MATCH(
VLOOKUP(CONCATENATE(TEXT($C$203,"00"),TEXT($C209,"00"),TEXT(J$1,"00")),table1[],4,FALSE)
&
0,
INDEX(الجدول3[DateM]
&
الجدول3[halh],,),0),0)]]></f>
        <v>0</v>
      </c>
    </row>
    <row r="209" spans="1:20" x14ac:dyDescent="0.3">
      <c r="A209" s="25">
        <v>6</v>
      </c>
      <c r="B209" s="25" t="s">
        <v>20</v>
      </c>
      <c r="C209" s="52">
        <f ca="1">INDIRECT($D$203) INDIRECT(B209)</f>
        <v>41</v>
      </c>
      <c r="D209" s="42" t="str">
        <f ca="1">IFERROR(VLOOKUP(CONCATENATE(TEXT($C$203,"00"),TEXT($C209,"00"),TEXT(D$1,"00")),table1[],$A209,FALSE),"")</f>
        <v>31</v>
      </c>
      <c r="E209" s="43" t="str">
        <f ca="1">IFERROR(VLOOKUP(CONCATENATE(TEXT($C$203,"00"),TEXT($C209,"00"),TEXT(E$1,"00")),table1[],$A209,FALSE),"")</f>
        <v><![CDATA[1 -يونيو]]></v>
      </c>
      <c r="F209" s="43" t="str">
        <f ca="1">IFERROR(VLOOKUP(CONCATENATE(TEXT($C$203,"00"),TEXT($C209,"00"),TEXT(F$1,"00")),table1[],$A209,FALSE),"")</f>
        <v>2</v>
      </c>
      <c r="G209" s="43" t="str">
        <f ca="1">IFERROR(VLOOKUP(CONCATENATE(TEXT($C$203,"00"),TEXT($C209,"00"),TEXT(G$1,"00")),table1[],$A209,FALSE),"")</f>
        <v>3</v>
      </c>
      <c r="H209" s="43" t="str">
        <f ca="1">IFERROR(VLOOKUP(CONCATENATE(TEXT($C$203,"00"),TEXT($C209,"00"),TEXT(H$1,"00")),table1[],$A209,FALSE),"")</f>
        <v>4</v>
      </c>
      <c r="I209" s="43" t="str">
        <f ca="1">IFERROR(VLOOKUP(CONCATENATE(TEXT($C$203,"00"),TEXT($C209,"00"),TEXT(I$1,"00")),table1[],$A209,FALSE),"")</f>
        <v>5</v>
      </c>
      <c r="J209" s="44" t="str">
        <f ca="1">IFERROR(VLOOKUP(CONCATENATE(TEXT($C$203,"00"),TEXT($C209,"00"),TEXT(J$1,"00")),table1[],$A209,FALSE),"")</f>
        <v>6</v>
      </c>
      <c r="L209" s="87"/>
      <c r="M209" s="90" t="str">
        <f ca="1">IFERROR(VLOOKUP(CONCATENATE(TEXT($C$203,"00"),TEXT($C209,"00"),TEXT(D$1,"00")),table1[],14,FALSE),"")</f>
        <v>5</v>
      </c>
      <c r="N209" s="90" t="str">
        <f ca="1">IFERROR(VLOOKUP(CONCATENATE(TEXT($C$203,"00"),TEXT($C209,"00"),TEXT(E$1,"00")),table1[],14,FALSE),"")</f>
        <v>6</v>
      </c>
      <c r="O209" s="90" t="str">
        <f ca="1">IFERROR(VLOOKUP(CONCATENATE(TEXT($C$203,"00"),TEXT($C209,"00"),TEXT(F$1,"00")),table1[],14,FALSE),"")</f>
        <v>6</v>
      </c>
      <c r="P209" s="90" t="str">
        <f ca="1">IFERROR(VLOOKUP(CONCATENATE(TEXT($C$203,"00"),TEXT($C209,"00"),TEXT(G$1,"00")),table1[],14,FALSE),"")</f>
        <v>6</v>
      </c>
      <c r="Q209" s="90" t="str">
        <f ca="1">IFERROR(VLOOKUP(CONCATENATE(TEXT($C$203,"00"),TEXT($C209,"00"),TEXT(H$1,"00")),table1[],14,FALSE),"")</f>
        <v>6</v>
      </c>
      <c r="R209" s="90" t="str">
        <f ca="1">IFERROR(VLOOKUP(CONCATENATE(TEXT($C$203,"00"),TEXT($C209,"00"),TEXT(I$1,"00")),table1[],14,FALSE),"")</f>
        <v>6</v>
      </c>
      <c r="S209" s="90" t="str">
        <f ca="1">IFERROR(VLOOKUP(CONCATENATE(TEXT($C$203,"00"),TEXT($C209,"00"),TEXT(J$1,"00")),table1[],14,FALSE),"")</f>
        <v>6</v>
      </c>
    </row>
    <row r="210" spans="1:20" ht="3" customHeight="1" x14ac:dyDescent="0.35">
      <c r="A210" s="25">
        <v>12</v>
      </c>
      <c r="B210" s="25" t="s">
        <v>20</v>
      </c>
      <c r="C210" s="52">
        <f ca="1">INDIRECT($D$203) INDIRECT(B210)</f>
        <v>41</v>
      </c>
      <c r="D210" s="39">
        <f ca="1">IFERROR(VLOOKUP(CONCATENATE(TEXT($C$203,"00"),TEXT($C210,"00"),TEXT(D$1,"00")),table1[],$A210,FALSE),"")</f>
        <v>2</v>
      </c>
      <c r="E210" s="40">
        <f ca="1">IFERROR(VLOOKUP(CONCATENATE(TEXT($C$203,"00"),TEXT($C210,"00"),TEXT(E$1,"00")),table1[],$A210,FALSE),"")</f>
        <v>2</v>
      </c>
      <c r="F210" s="40">
        <f ca="1">IFERROR(VLOOKUP(CONCATENATE(TEXT($C$203,"00"),TEXT($C210,"00"),TEXT(F$1,"00")),table1[],$A210,FALSE),"")</f>
        <v>2</v>
      </c>
      <c r="G210" s="40">
        <f ca="1">IFERROR(VLOOKUP(CONCATENATE(TEXT($C$203,"00"),TEXT($C210,"00"),TEXT(G$1,"00")),table1[],$A210,FALSE),"")</f>
        <v>2</v>
      </c>
      <c r="H210" s="40">
        <f ca="1">IFERROR(VLOOKUP(CONCATENATE(TEXT($C$203,"00"),TEXT($C210,"00"),TEXT(H$1,"00")),table1[],$A210,FALSE),"")</f>
        <v>2</v>
      </c>
      <c r="I210" s="40">
        <f ca="1">IFERROR(VLOOKUP(CONCATENATE(TEXT($C$203,"00"),TEXT($C210,"00"),TEXT(I$1,"00")),table1[],$A210,FALSE),"")</f>
        <v>2</v>
      </c>
      <c r="J210" s="41">
        <f ca="1">IFERROR(VLOOKUP(CONCATENATE(TEXT($C$203,"00"),TEXT($C210,"00"),TEXT(J$1,"00")),table1[],$A210,FALSE),"")</f>
        <v>2</v>
      </c>
      <c r="L210" s="87"/>
      <c r="M210" s="90"/>
      <c r="N210" s="90"/>
      <c r="O210" s="90"/>
      <c r="P210" s="90"/>
      <c r="Q210" s="90"/>
      <c r="R210" s="90"/>
      <c r="S210" s="90"/>
    </row>
    <row r="211" spans="1:20" ht="15.5" x14ac:dyDescent="0.35">
      <c r="A211" s="25">
        <v>2</v>
      </c>
      <c r="B211" s="25" t="s">
        <v>42</v>
      </c>
      <c r="C211" s="52">
        <f ca="1">INDIRECT($D$203) INDIRECT(B211)</f>
        <v>42</v>
      </c>
      <c r="D211" s="33">
        <f ca="1">IFERROR(VLOOKUP(CONCATENATE(TEXT($C$203,"00"),TEXT($C211,"00"),TEXT(D$1,"00")),table1[],$A211,FALSE),"")</f>
        <v>15</v>
      </c>
      <c r="E211" s="27">
        <f ca="1">IFERROR(VLOOKUP(CONCATENATE(TEXT($C$203,"00"),TEXT($C211,"00"),TEXT(E$1,"00")),table1[],$A211,FALSE),"")</f>
        <v>16</v>
      </c>
      <c r="F211" s="27">
        <f ca="1">IFERROR(VLOOKUP(CONCATENATE(TEXT($C$203,"00"),TEXT($C211,"00"),TEXT(F$1,"00")),table1[],$A211,FALSE),"")</f>
        <v>17</v>
      </c>
      <c r="G211" s="27">
        <f ca="1">IFERROR(VLOOKUP(CONCATENATE(TEXT($C$203,"00"),TEXT($C211,"00"),TEXT(G$1,"00")),table1[],$A211,FALSE),"")</f>
        <v>18</v>
      </c>
      <c r="H211" s="27">
        <f ca="1">IFERROR(VLOOKUP(CONCATENATE(TEXT($C$203,"00"),TEXT($C211,"00"),TEXT(H$1,"00")),table1[],$A211,FALSE),"")</f>
        <v>19</v>
      </c>
      <c r="I211" s="27">
        <f ca="1">IFERROR(VLOOKUP(CONCATENATE(TEXT($C$203,"00"),TEXT($C211,"00"),TEXT(I$1,"00")),table1[],$A211,FALSE),"")</f>
        <v>20</v>
      </c>
      <c r="J211" s="30">
        <f ca="1">IFERROR(VLOOKUP(CONCATENATE(TEXT($C$203,"00"),TEXT($C211,"00"),TEXT(J$1,"00")),table1[],$A211,FALSE),"")</f>
        <v>21</v>
      </c>
      <c r="L211" s="87"/>
      <c r="M211" s="89">
        <f ca="1" unprintable=""><![CDATA[IFERROR(
MATCH(
VLOOKUP(CONCATENATE(TEXT($C$203,"00"),TEXT($C212,"00"),TEXT(D$1,"00")),table1[],4,FALSE)
&
0,
INDEX(الجدول3[DateM]
&
الجدول3[halh],,),0),0)]]></f>
        <v>0</v>
      </c>
      <c r="N211" s="89">
        <f ca="1" unprintable=""><![CDATA[IFERROR(
MATCH(
VLOOKUP(CONCATENATE(TEXT($C$203,"00"),TEXT($C212,"00"),TEXT(E$1,"00")),table1[],4,FALSE)
&
0,
INDEX(الجدول3[DateM]
&
الجدول3[halh],,),0),0)]]></f>
        <v>0</v>
      </c>
      <c r="O211" s="89">
        <f ca="1" unprintable=""><![CDATA[IFERROR(
MATCH(
VLOOKUP(CONCATENATE(TEXT($C$203,"00"),TEXT($C212,"00"),TEXT(F$1,"00")),table1[],4,FALSE)
&
0,
INDEX(الجدول3[DateM]
&
الجدول3[halh],,),0),0)]]></f>
        <v>0</v>
      </c>
      <c r="P211" s="89">
        <f ca="1" unprintable=""><![CDATA[IFERROR(
MATCH(
VLOOKUP(CONCATENATE(TEXT($C$203,"00"),TEXT($C212,"00"),TEXT(G$1,"00")),table1[],4,FALSE)
&
0,
INDEX(الجدول3[DateM]
&
الجدول3[halh],,),0),0)]]></f>
        <v>0</v>
      </c>
      <c r="Q211" s="89">
        <f ca="1" unprintable=""><![CDATA[IFERROR(
MATCH(
VLOOKUP(CONCATENATE(TEXT($C$203,"00"),TEXT($C212,"00"),TEXT(H$1,"00")),table1[],4,FALSE)
&
0,
INDEX(الجدول3[DateM]
&
الجدول3[halh],,),0),0)]]></f>
        <v>0</v>
      </c>
      <c r="R211" s="89">
        <f ca="1" unprintable=""><![CDATA[IFERROR(
MATCH(
VLOOKUP(CONCATENATE(TEXT($C$203,"00"),TEXT($C212,"00"),TEXT(I$1,"00")),table1[],4,FALSE)
&
0,
INDEX(الجدول3[DateM]
&
الجدول3[halh],,),0),0)]]></f>
        <v>0</v>
      </c>
      <c r="S211" s="89">
        <f ca="1" unprintable=""><![CDATA[IFERROR(
MATCH(
VLOOKUP(CONCATENATE(TEXT($C$203,"00"),TEXT($C212,"00"),TEXT(J$1,"00")),table1[],4,FALSE)
&
0,
INDEX(الجدول3[DateM]
&
الجدول3[halh],,),0),0)]]></f>
        <v>0</v>
      </c>
    </row>
    <row r="212" spans="1:20" x14ac:dyDescent="0.3">
      <c r="A212" s="25">
        <v>6</v>
      </c>
      <c r="B212" s="25" t="s">
        <v>42</v>
      </c>
      <c r="C212" s="52">
        <f ca="1">INDIRECT($D$203) INDIRECT(B212)</f>
        <v>42</v>
      </c>
      <c r="D212" s="34" t="str">
        <f ca="1">IFERROR(VLOOKUP(CONCATENATE(TEXT($C$203,"00"),TEXT($C212,"00"),TEXT(D$1,"00")),table1[],$A212,FALSE),"")</f>
        <v>7</v>
      </c>
      <c r="E212" s="28" t="str">
        <f ca="1">IFERROR(VLOOKUP(CONCATENATE(TEXT($C$203,"00"),TEXT($C212,"00"),TEXT(E$1,"00")),table1[],$A212,FALSE),"")</f>
        <v>8</v>
      </c>
      <c r="F212" s="28" t="str">
        <f ca="1">IFERROR(VLOOKUP(CONCATENATE(TEXT($C$203,"00"),TEXT($C212,"00"),TEXT(F$1,"00")),table1[],$A212,FALSE),"")</f>
        <v>9</v>
      </c>
      <c r="G212" s="28" t="str">
        <f ca="1">IFERROR(VLOOKUP(CONCATENATE(TEXT($C$203,"00"),TEXT($C212,"00"),TEXT(G$1,"00")),table1[],$A212,FALSE),"")</f>
        <v>10</v>
      </c>
      <c r="H212" s="28" t="str">
        <f ca="1">IFERROR(VLOOKUP(CONCATENATE(TEXT($C$203,"00"),TEXT($C212,"00"),TEXT(H$1,"00")),table1[],$A212,FALSE),"")</f>
        <v>11</v>
      </c>
      <c r="I212" s="28" t="str">
        <f ca="1">IFERROR(VLOOKUP(CONCATENATE(TEXT($C$203,"00"),TEXT($C212,"00"),TEXT(I$1,"00")),table1[],$A212,FALSE),"")</f>
        <v>12</v>
      </c>
      <c r="J212" s="31" t="str">
        <f ca="1">IFERROR(VLOOKUP(CONCATENATE(TEXT($C$203,"00"),TEXT($C212,"00"),TEXT(J$1,"00")),table1[],$A212,FALSE),"")</f>
        <v>13</v>
      </c>
      <c r="L212" s="87"/>
      <c r="M212" s="90" t="str">
        <f ca="1">IFERROR(VLOOKUP(CONCATENATE(TEXT($C$203,"00"),TEXT($C212,"00"),TEXT(D$1,"00")),table1[],14,FALSE),"")</f>
        <v>6</v>
      </c>
      <c r="N212" s="90" t="str">
        <f ca="1">IFERROR(VLOOKUP(CONCATENATE(TEXT($C$203,"00"),TEXT($C212,"00"),TEXT(E$1,"00")),table1[],14,FALSE),"")</f>
        <v>6</v>
      </c>
      <c r="O212" s="90" t="str">
        <f ca="1">IFERROR(VLOOKUP(CONCATENATE(TEXT($C$203,"00"),TEXT($C212,"00"),TEXT(F$1,"00")),table1[],14,FALSE),"")</f>
        <v>6</v>
      </c>
      <c r="P212" s="90" t="str">
        <f ca="1">IFERROR(VLOOKUP(CONCATENATE(TEXT($C$203,"00"),TEXT($C212,"00"),TEXT(G$1,"00")),table1[],14,FALSE),"")</f>
        <v>6</v>
      </c>
      <c r="Q212" s="90" t="str">
        <f ca="1">IFERROR(VLOOKUP(CONCATENATE(TEXT($C$203,"00"),TEXT($C212,"00"),TEXT(H$1,"00")),table1[],14,FALSE),"")</f>
        <v>6</v>
      </c>
      <c r="R212" s="90" t="str">
        <f ca="1">IFERROR(VLOOKUP(CONCATENATE(TEXT($C$203,"00"),TEXT($C212,"00"),TEXT(I$1,"00")),table1[],14,FALSE),"")</f>
        <v>6</v>
      </c>
      <c r="S212" s="90" t="str">
        <f ca="1">IFERROR(VLOOKUP(CONCATENATE(TEXT($C$203,"00"),TEXT($C212,"00"),TEXT(J$1,"00")),table1[],14,FALSE),"")</f>
        <v>6</v>
      </c>
    </row>
    <row r="213" spans="1:20" ht="3" customHeight="1" x14ac:dyDescent="0.35">
      <c r="A213" s="25">
        <v>12</v>
      </c>
      <c r="B213" s="25" t="s">
        <v>42</v>
      </c>
      <c r="C213" s="52">
        <f ca="1">INDIRECT($D$203) INDIRECT(B213)</f>
        <v>42</v>
      </c>
      <c r="D213" s="35">
        <f ca="1">IFERROR(VLOOKUP(CONCATENATE(TEXT($C$203,"00"),TEXT($C213,"00"),TEXT(D$1,"00")),table1[],$A213,FALSE),"")</f>
        <v>3</v>
      </c>
      <c r="E213" s="29">
        <f ca="1">IFERROR(VLOOKUP(CONCATENATE(TEXT($C$203,"00"),TEXT($C213,"00"),TEXT(E$1,"00")),table1[],$A213,FALSE),"")</f>
        <v>3</v>
      </c>
      <c r="F213" s="29">
        <f ca="1">IFERROR(VLOOKUP(CONCATENATE(TEXT($C$203,"00"),TEXT($C213,"00"),TEXT(F$1,"00")),table1[],$A213,FALSE),"")</f>
        <v>3</v>
      </c>
      <c r="G213" s="29">
        <f ca="1">IFERROR(VLOOKUP(CONCATENATE(TEXT($C$203,"00"),TEXT($C213,"00"),TEXT(G$1,"00")),table1[],$A213,FALSE),"")</f>
        <v>3</v>
      </c>
      <c r="H213" s="29">
        <f ca="1">IFERROR(VLOOKUP(CONCATENATE(TEXT($C$203,"00"),TEXT($C213,"00"),TEXT(H$1,"00")),table1[],$A213,FALSE),"")</f>
        <v>3</v>
      </c>
      <c r="I213" s="29">
        <f ca="1">IFERROR(VLOOKUP(CONCATENATE(TEXT($C$203,"00"),TEXT($C213,"00"),TEXT(I$1,"00")),table1[],$A213,FALSE),"")</f>
        <v>3</v>
      </c>
      <c r="J213" s="32">
        <f ca="1">IFERROR(VLOOKUP(CONCATENATE(TEXT($C$203,"00"),TEXT($C213,"00"),TEXT(J$1,"00")),table1[],$A213,FALSE),"")</f>
        <v>3</v>
      </c>
      <c r="L213" s="87"/>
      <c r="M213" s="90"/>
      <c r="N213" s="90"/>
      <c r="O213" s="90"/>
      <c r="P213" s="90"/>
      <c r="Q213" s="90"/>
      <c r="R213" s="90"/>
      <c r="S213" s="90"/>
    </row>
    <row r="214" spans="1:20" ht="15.5" x14ac:dyDescent="0.35">
      <c r="A214" s="25">
        <v>2</v>
      </c>
      <c r="B214" s="25" t="s">
        <v>22</v>
      </c>
      <c r="C214" s="52">
        <f ca="1">INDIRECT($D$203) INDIRECT(B214)</f>
        <v>43</v>
      </c>
      <c r="D214" s="33">
        <f ca="1">IFERROR(VLOOKUP(CONCATENATE(TEXT($C$203,"00"),TEXT($C214,"00"),TEXT(D$1,"00")),table1[],$A214,FALSE),"")</f>
        <v>22</v>
      </c>
      <c r="E214" s="27">
        <f ca="1">IFERROR(VLOOKUP(CONCATENATE(TEXT($C$203,"00"),TEXT($C214,"00"),TEXT(E$1,"00")),table1[],$A214,FALSE),"")</f>
        <v>23</v>
      </c>
      <c r="F214" s="27">
        <f ca="1">IFERROR(VLOOKUP(CONCATENATE(TEXT($C$203,"00"),TEXT($C214,"00"),TEXT(F$1,"00")),table1[],$A214,FALSE),"")</f>
        <v>24</v>
      </c>
      <c r="G214" s="27">
        <f ca="1">IFERROR(VLOOKUP(CONCATENATE(TEXT($C$203,"00"),TEXT($C214,"00"),TEXT(G$1,"00")),table1[],$A214,FALSE),"")</f>
        <v>25</v>
      </c>
      <c r="H214" s="27">
        <f ca="1">IFERROR(VLOOKUP(CONCATENATE(TEXT($C$203,"00"),TEXT($C214,"00"),TEXT(H$1,"00")),table1[],$A214,FALSE),"")</f>
        <v>26</v>
      </c>
      <c r="I214" s="27">
        <f ca="1">IFERROR(VLOOKUP(CONCATENATE(TEXT($C$203,"00"),TEXT($C214,"00"),TEXT(I$1,"00")),table1[],$A214,FALSE),"")</f>
        <v>27</v>
      </c>
      <c r="J214" s="30">
        <f ca="1">IFERROR(VLOOKUP(CONCATENATE(TEXT($C$203,"00"),TEXT($C214,"00"),TEXT(J$1,"00")),table1[],$A214,FALSE),"")</f>
        <v>28</v>
      </c>
      <c r="L214" s="87"/>
      <c r="M214" s="89">
        <f ca="1" unprintable=""><![CDATA[IFERROR(
MATCH(
VLOOKUP(CONCATENATE(TEXT($C$203,"00"),TEXT($C215,"00"),TEXT(D$1,"00")),table1[],4,FALSE)
&
0,
INDEX(الجدول3[DateM]
&
الجدول3[halh],,),0),0)]]></f>
        <v>0</v>
      </c>
      <c r="N214" s="89">
        <f ca="1" unprintable=""><![CDATA[IFERROR(
MATCH(
VLOOKUP(CONCATENATE(TEXT($C$203,"00"),TEXT($C215,"00"),TEXT(E$1,"00")),table1[],4,FALSE)
&
0,
INDEX(الجدول3[DateM]
&
الجدول3[halh],,),0),0)]]></f>
        <v>0</v>
      </c>
      <c r="O214" s="89">
        <f ca="1" unprintable=""><![CDATA[IFERROR(
MATCH(
VLOOKUP(CONCATENATE(TEXT($C$203,"00"),TEXT($C215,"00"),TEXT(F$1,"00")),table1[],4,FALSE)
&
0,
INDEX(الجدول3[DateM]
&
الجدول3[halh],,),0),0)]]></f>
        <v>0</v>
      </c>
      <c r="P214" s="89">
        <f ca="1" unprintable=""><![CDATA[IFERROR(
MATCH(
VLOOKUP(CONCATENATE(TEXT($C$203,"00"),TEXT($C215,"00"),TEXT(G$1,"00")),table1[],4,FALSE)
&
0,
INDEX(الجدول3[DateM]
&
الجدول3[halh],,),0),0)]]></f>
        <v>0</v>
      </c>
      <c r="Q214" s="89">
        <f ca="1" unprintable=""><![CDATA[IFERROR(
MATCH(
VLOOKUP(CONCATENATE(TEXT($C$203,"00"),TEXT($C215,"00"),TEXT(H$1,"00")),table1[],4,FALSE)
&
0,
INDEX(الجدول3[DateM]
&
الجدول3[halh],,),0),0)]]></f>
        <v>0</v>
      </c>
      <c r="R214" s="89">
        <f ca="1" unprintable=""><![CDATA[IFERROR(
MATCH(
VLOOKUP(CONCATENATE(TEXT($C$203,"00"),TEXT($C215,"00"),TEXT(I$1,"00")),table1[],4,FALSE)
&
0,
INDEX(الجدول3[DateM]
&
الجدول3[halh],,),0),0)]]></f>
        <v>0</v>
      </c>
      <c r="S214" s="89">
        <f ca="1" unprintable=""><![CDATA[IFERROR(
MATCH(
VLOOKUP(CONCATENATE(TEXT($C$203,"00"),TEXT($C215,"00"),TEXT(J$1,"00")),table1[],4,FALSE)
&
0,
INDEX(الجدول3[DateM]
&
الجدول3[halh],,),0),0)]]></f>
        <v>0</v>
      </c>
    </row>
    <row r="215" spans="1:20" x14ac:dyDescent="0.3">
      <c r="A215" s="25">
        <v>6</v>
      </c>
      <c r="B215" s="25" t="s">
        <v>22</v>
      </c>
      <c r="C215" s="52">
        <f ca="1">INDIRECT($D$203) INDIRECT(B215)</f>
        <v>43</v>
      </c>
      <c r="D215" s="42" t="str">
        <f ca="1">IFERROR(VLOOKUP(CONCATENATE(TEXT($C$203,"00"),TEXT($C215,"00"),TEXT(D$1,"00")),table1[],$A215,FALSE),"")</f>
        <v>14</v>
      </c>
      <c r="E215" s="43" t="str">
        <f ca="1">IFERROR(VLOOKUP(CONCATENATE(TEXT($C$203,"00"),TEXT($C215,"00"),TEXT(E$1,"00")),table1[],$A215,FALSE),"")</f>
        <v>15</v>
      </c>
      <c r="F215" s="43" t="str">
        <f ca="1">IFERROR(VLOOKUP(CONCATENATE(TEXT($C$203,"00"),TEXT($C215,"00"),TEXT(F$1,"00")),table1[],$A215,FALSE),"")</f>
        <v>16</v>
      </c>
      <c r="G215" s="43" t="str">
        <f ca="1">IFERROR(VLOOKUP(CONCATENATE(TEXT($C$203,"00"),TEXT($C215,"00"),TEXT(G$1,"00")),table1[],$A215,FALSE),"")</f>
        <v>17</v>
      </c>
      <c r="H215" s="43" t="str">
        <f ca="1">IFERROR(VLOOKUP(CONCATENATE(TEXT($C$203,"00"),TEXT($C215,"00"),TEXT(H$1,"00")),table1[],$A215,FALSE),"")</f>
        <v>18</v>
      </c>
      <c r="I215" s="43" t="str">
        <f ca="1">IFERROR(VLOOKUP(CONCATENATE(TEXT($C$203,"00"),TEXT($C215,"00"),TEXT(I$1,"00")),table1[],$A215,FALSE),"")</f>
        <v>19</v>
      </c>
      <c r="J215" s="44" t="str">
        <f ca="1">IFERROR(VLOOKUP(CONCATENATE(TEXT($C$203,"00"),TEXT($C215,"00"),TEXT(J$1,"00")),table1[],$A215,FALSE),"")</f>
        <v>20</v>
      </c>
      <c r="L215" s="87"/>
      <c r="M215" s="90" t="str">
        <f ca="1">IFERROR(VLOOKUP(CONCATENATE(TEXT($C$203,"00"),TEXT($C215,"00"),TEXT(D$1,"00")),table1[],14,FALSE),"")</f>
        <v>6</v>
      </c>
      <c r="N215" s="90" t="str">
        <f ca="1">IFERROR(VLOOKUP(CONCATENATE(TEXT($C$203,"00"),TEXT($C215,"00"),TEXT(E$1,"00")),table1[],14,FALSE),"")</f>
        <v>6</v>
      </c>
      <c r="O215" s="90" t="str">
        <f ca="1">IFERROR(VLOOKUP(CONCATENATE(TEXT($C$203,"00"),TEXT($C215,"00"),TEXT(F$1,"00")),table1[],14,FALSE),"")</f>
        <v>6</v>
      </c>
      <c r="P215" s="90" t="str">
        <f ca="1">IFERROR(VLOOKUP(CONCATENATE(TEXT($C$203,"00"),TEXT($C215,"00"),TEXT(G$1,"00")),table1[],14,FALSE),"")</f>
        <v>6</v>
      </c>
      <c r="Q215" s="90" t="str">
        <f ca="1">IFERROR(VLOOKUP(CONCATENATE(TEXT($C$203,"00"),TEXT($C215,"00"),TEXT(H$1,"00")),table1[],14,FALSE),"")</f>
        <v>6</v>
      </c>
      <c r="R215" s="90" t="str">
        <f ca="1">IFERROR(VLOOKUP(CONCATENATE(TEXT($C$203,"00"),TEXT($C215,"00"),TEXT(I$1,"00")),table1[],14,FALSE),"")</f>
        <v>6</v>
      </c>
      <c r="S215" s="90" t="str">
        <f ca="1">IFERROR(VLOOKUP(CONCATENATE(TEXT($C$203,"00"),TEXT($C215,"00"),TEXT(J$1,"00")),table1[],14,FALSE),"")</f>
        <v>6</v>
      </c>
    </row>
    <row r="216" spans="1:20" ht="3" customHeight="1" x14ac:dyDescent="0.35">
      <c r="A216" s="25">
        <v>12</v>
      </c>
      <c r="B216" s="25" t="s">
        <v>22</v>
      </c>
      <c r="C216" s="52">
        <f ca="1">INDIRECT($D$203) INDIRECT(B216)</f>
        <v>43</v>
      </c>
      <c r="D216" s="39">
        <f ca="1">IFERROR(VLOOKUP(CONCATENATE(TEXT($C$203,"00"),TEXT($C216,"00"),TEXT(D$1,"00")),table1[],$A216,FALSE),"")</f>
        <v>3</v>
      </c>
      <c r="E216" s="40">
        <f ca="1">IFERROR(VLOOKUP(CONCATENATE(TEXT($C$203,"00"),TEXT($C216,"00"),TEXT(E$1,"00")),table1[],$A216,FALSE),"")</f>
        <v>3</v>
      </c>
      <c r="F216" s="40">
        <f ca="1">IFERROR(VLOOKUP(CONCATENATE(TEXT($C$203,"00"),TEXT($C216,"00"),TEXT(F$1,"00")),table1[],$A216,FALSE),"")</f>
        <v>3</v>
      </c>
      <c r="G216" s="40">
        <f ca="1">IFERROR(VLOOKUP(CONCATENATE(TEXT($C$203,"00"),TEXT($C216,"00"),TEXT(G$1,"00")),table1[],$A216,FALSE),"")</f>
        <v>3</v>
      </c>
      <c r="H216" s="40">
        <f ca="1">IFERROR(VLOOKUP(CONCATENATE(TEXT($C$203,"00"),TEXT($C216,"00"),TEXT(H$1,"00")),table1[],$A216,FALSE),"")</f>
        <v>3</v>
      </c>
      <c r="I216" s="40">
        <f ca="1">IFERROR(VLOOKUP(CONCATENATE(TEXT($C$203,"00"),TEXT($C216,"00"),TEXT(I$1,"00")),table1[],$A216,FALSE),"")</f>
        <v>3</v>
      </c>
      <c r="J216" s="41">
        <f ca="1">IFERROR(VLOOKUP(CONCATENATE(TEXT($C$203,"00"),TEXT($C216,"00"),TEXT(J$1,"00")),table1[],$A216,FALSE),"")</f>
        <v>3</v>
      </c>
      <c r="L216" s="87"/>
      <c r="M216" s="90"/>
      <c r="N216" s="90"/>
      <c r="O216" s="90"/>
      <c r="P216" s="90"/>
      <c r="Q216" s="90"/>
      <c r="R216" s="90"/>
      <c r="S216" s="90"/>
    </row>
    <row r="217" spans="1:20" ht="15.5" x14ac:dyDescent="0.35">
      <c r="A217" s="25">
        <v>2</v>
      </c>
      <c r="B217" s="25" t="s">
        <v>23</v>
      </c>
      <c r="C217" s="52">
        <f ca="1">INDIRECT($D$203) INDIRECT(B217)</f>
        <v>44</v>
      </c>
      <c r="D217" s="33">
        <f ca="1">IFERROR(VLOOKUP(CONCATENATE(TEXT($C$203,"00"),TEXT($C217,"00"),TEXT(D$1,"00")),table1[],$A217,FALSE),"")</f>
        <v>29</v>
      </c>
      <c r="E217" s="27" t="str">
        <f ca="1">IFERROR(VLOOKUP(CONCATENATE(TEXT($C$203,"00"),TEXT($C217,"00"),TEXT(E$1,"00")),table1[],$A217,FALSE),"")</f>
        <v/>
      </c>
      <c r="F217" s="27" t="str">
        <f ca="1">IFERROR(VLOOKUP(CONCATENATE(TEXT($C$203,"00"),TEXT($C217,"00"),TEXT(F$1,"00")),table1[],$A217,FALSE),"")</f>
        <v/>
      </c>
      <c r="G217" s="27" t="str">
        <f ca="1">IFERROR(VLOOKUP(CONCATENATE(TEXT($C$203,"00"),TEXT($C217,"00"),TEXT(G$1,"00")),table1[],$A217,FALSE),"")</f>
        <v/>
      </c>
      <c r="H217" s="27" t="str">
        <f ca="1">IFERROR(VLOOKUP(CONCATENATE(TEXT($C$203,"00"),TEXT($C217,"00"),TEXT(H$1,"00")),table1[],$A217,FALSE),"")</f>
        <v/>
      </c>
      <c r="I217" s="27" t="str">
        <f ca="1">IFERROR(VLOOKUP(CONCATENATE(TEXT($C$203,"00"),TEXT($C217,"00"),TEXT(I$1,"00")),table1[],$A217,FALSE),"")</f>
        <v/>
      </c>
      <c r="J217" s="30" t="str">
        <f ca="1">IFERROR(VLOOKUP(CONCATENATE(TEXT($C$203,"00"),TEXT($C217,"00"),TEXT(J$1,"00")),table1[],$A217,FALSE),"")</f>
        <v/>
      </c>
      <c r="L217" s="87"/>
      <c r="M217" s="89">
        <f ca="1" unprintable=""><![CDATA[IFERROR(
MATCH(
VLOOKUP(CONCATENATE(TEXT($C$203,"00"),TEXT($C218,"00"),TEXT(D$1,"00")),table1[],4,FALSE)
&
0,
INDEX(الجدول3[DateM]
&
الجدول3[halh],,),0),0)]]></f>
        <v>0</v>
      </c>
      <c r="N217" s="89">
        <f ca="1" unprintable=""><![CDATA[IFERROR(
MATCH(
VLOOKUP(CONCATENATE(TEXT($C$203,"00"),TEXT($C218,"00"),TEXT(E$1,"00")),table1[],4,FALSE)
&
0,
INDEX(الجدول3[DateM]
&
الجدول3[halh],,),0),0)]]></f>
        <v>0</v>
      </c>
      <c r="O217" s="89">
        <f ca="1" unprintable=""><![CDATA[IFERROR(
MATCH(
VLOOKUP(CONCATENATE(TEXT($C$203,"00"),TEXT($C218,"00"),TEXT(F$1,"00")),table1[],4,FALSE)
&
0,
INDEX(الجدول3[DateM]
&
الجدول3[halh],,),0),0)]]></f>
        <v>0</v>
      </c>
      <c r="P217" s="89">
        <f ca="1" unprintable=""><![CDATA[IFERROR(
MATCH(
VLOOKUP(CONCATENATE(TEXT($C$203,"00"),TEXT($C218,"00"),TEXT(G$1,"00")),table1[],4,FALSE)
&
0,
INDEX(الجدول3[DateM]
&
الجدول3[halh],,),0),0)]]></f>
        <v>0</v>
      </c>
      <c r="Q217" s="89">
        <f ca="1" unprintable=""><![CDATA[IFERROR(
MATCH(
VLOOKUP(CONCATENATE(TEXT($C$203,"00"),TEXT($C218,"00"),TEXT(H$1,"00")),table1[],4,FALSE)
&
0,
INDEX(الجدول3[DateM]
&
الجدول3[halh],,),0),0)]]></f>
        <v>0</v>
      </c>
      <c r="R217" s="89">
        <f ca="1" unprintable=""><![CDATA[IFERROR(
MATCH(
VLOOKUP(CONCATENATE(TEXT($C$203,"00"),TEXT($C218,"00"),TEXT(I$1,"00")),table1[],4,FALSE)
&
0,
INDEX(الجدول3[DateM]
&
الجدول3[halh],,),0),0)]]></f>
        <v>0</v>
      </c>
      <c r="S217" s="89">
        <f ca="1" unprintable=""><![CDATA[IFERROR(
MATCH(
VLOOKUP(CONCATENATE(TEXT($C$203,"00"),TEXT($C218,"00"),TEXT(J$1,"00")),table1[],4,FALSE)
&
0,
INDEX(الجدول3[DateM]
&
الجدول3[halh],,),0),0)]]></f>
        <v>0</v>
      </c>
    </row>
    <row r="218" spans="1:20" x14ac:dyDescent="0.3">
      <c r="A218" s="25">
        <v>6</v>
      </c>
      <c r="B218" s="25" t="s">
        <v>23</v>
      </c>
      <c r="C218" s="52">
        <f ca="1">INDIRECT($D$203) INDIRECT(B218)</f>
        <v>44</v>
      </c>
      <c r="D218" s="34" t="str">
        <f ca="1">IFERROR(VLOOKUP(CONCATENATE(TEXT($C$203,"00"),TEXT($C218,"00"),TEXT(D$1,"00")),table1[],$A218,FALSE),"")</f>
        <v>21</v>
      </c>
      <c r="E218" s="28" t="str">
        <f ca="1">IFERROR(VLOOKUP(CONCATENATE(TEXT($C$203,"00"),TEXT($C218,"00"),TEXT(E$1,"00")),table1[],$A218,FALSE),"")</f>
        <v/>
      </c>
      <c r="F218" s="28" t="str">
        <f ca="1">IFERROR(VLOOKUP(CONCATENATE(TEXT($C$203,"00"),TEXT($C218,"00"),TEXT(F$1,"00")),table1[],$A218,FALSE),"")</f>
        <v/>
      </c>
      <c r="G218" s="28" t="str">
        <f ca="1">IFERROR(VLOOKUP(CONCATENATE(TEXT($C$203,"00"),TEXT($C218,"00"),TEXT(G$1,"00")),table1[],$A218,FALSE),"")</f>
        <v/>
      </c>
      <c r="H218" s="28" t="str">
        <f ca="1">IFERROR(VLOOKUP(CONCATENATE(TEXT($C$203,"00"),TEXT($C218,"00"),TEXT(H$1,"00")),table1[],$A218,FALSE),"")</f>
        <v/>
      </c>
      <c r="I218" s="28" t="str">
        <f ca="1">IFERROR(VLOOKUP(CONCATENATE(TEXT($C$203,"00"),TEXT($C218,"00"),TEXT(I$1,"00")),table1[],$A218,FALSE),"")</f>
        <v/>
      </c>
      <c r="J218" s="31" t="str">
        <f ca="1">IFERROR(VLOOKUP(CONCATENATE(TEXT($C$203,"00"),TEXT($C218,"00"),TEXT(J$1,"00")),table1[],$A218,FALSE),"")</f>
        <v/>
      </c>
      <c r="L218" s="87"/>
      <c r="M218" s="90" t="str">
        <f ca="1">IFERROR(VLOOKUP(CONCATENATE(TEXT($C$203,"00"),TEXT($C218,"00"),TEXT(D$1,"00")),table1[],14,FALSE),"")</f>
        <v>6</v>
      </c>
      <c r="N218" s="90" t="str">
        <f ca="1">IFERROR(VLOOKUP(CONCATENATE(TEXT($C$203,"00"),TEXT($C218,"00"),TEXT(E$1,"00")),table1[],14,FALSE),"")</f>
        <v/>
      </c>
      <c r="O218" s="90" t="str">
        <f ca="1">IFERROR(VLOOKUP(CONCATENATE(TEXT($C$203,"00"),TEXT($C218,"00"),TEXT(F$1,"00")),table1[],14,FALSE),"")</f>
        <v/>
      </c>
      <c r="P218" s="90" t="str">
        <f ca="1">IFERROR(VLOOKUP(CONCATENATE(TEXT($C$203,"00"),TEXT($C218,"00"),TEXT(G$1,"00")),table1[],14,FALSE),"")</f>
        <v/>
      </c>
      <c r="Q218" s="90" t="str">
        <f ca="1">IFERROR(VLOOKUP(CONCATENATE(TEXT($C$203,"00"),TEXT($C218,"00"),TEXT(H$1,"00")),table1[],14,FALSE),"")</f>
        <v/>
      </c>
      <c r="R218" s="90" t="str">
        <f ca="1">IFERROR(VLOOKUP(CONCATENATE(TEXT($C$203,"00"),TEXT($C218,"00"),TEXT(I$1,"00")),table1[],14,FALSE),"")</f>
        <v/>
      </c>
      <c r="S218" s="90" t="str">
        <f ca="1">IFERROR(VLOOKUP(CONCATENATE(TEXT($C$203,"00"),TEXT($C218,"00"),TEXT(J$1,"00")),table1[],14,FALSE),"")</f>
        <v/>
      </c>
    </row>
    <row r="219" spans="1:20" ht="3" customHeight="1" x14ac:dyDescent="0.35">
      <c r="A219" s="25">
        <v>12</v>
      </c>
      <c r="B219" s="25" t="s">
        <v>23</v>
      </c>
      <c r="C219" s="52">
        <f ca="1">INDIRECT($D$203) INDIRECT(B219)</f>
        <v>44</v>
      </c>
      <c r="D219" s="35">
        <f ca="1">IFERROR(VLOOKUP(CONCATENATE(TEXT($C$203,"00"),TEXT($C219,"00"),TEXT(D$1,"00")),table1[],$A219,FALSE),"")</f>
        <v>3</v>
      </c>
      <c r="E219" s="29" t="str">
        <f ca="1">IFERROR(VLOOKUP(CONCATENATE(TEXT($C$203,"00"),TEXT($C219,"00"),TEXT(E$1,"00")),table1[],$A219,FALSE),"")</f>
        <v/>
      </c>
      <c r="F219" s="29" t="str">
        <f ca="1">IFERROR(VLOOKUP(CONCATENATE(TEXT($C$203,"00"),TEXT($C219,"00"),TEXT(F$1,"00")),table1[],$A219,FALSE),"")</f>
        <v/>
      </c>
      <c r="G219" s="29" t="str">
        <f ca="1">IFERROR(VLOOKUP(CONCATENATE(TEXT($C$203,"00"),TEXT($C219,"00"),TEXT(G$1,"00")),table1[],$A219,FALSE),"")</f>
        <v/>
      </c>
      <c r="H219" s="29" t="str">
        <f ca="1">IFERROR(VLOOKUP(CONCATENATE(TEXT($C$203,"00"),TEXT($C219,"00"),TEXT(H$1,"00")),table1[],$A219,FALSE),"")</f>
        <v/>
      </c>
      <c r="I219" s="29" t="str">
        <f ca="1">IFERROR(VLOOKUP(CONCATENATE(TEXT($C$203,"00"),TEXT($C219,"00"),TEXT(I$1,"00")),table1[],$A219,FALSE),"")</f>
        <v/>
      </c>
      <c r="J219" s="32" t="str">
        <f ca="1">IFERROR(VLOOKUP(CONCATENATE(TEXT($C$203,"00"),TEXT($C219,"00"),TEXT(J$1,"00")),table1[],$A219,FALSE),"")</f>
        <v/>
      </c>
      <c r="L219" s="87"/>
      <c r="M219" s="90"/>
      <c r="N219" s="90"/>
      <c r="O219" s="90"/>
      <c r="P219" s="90"/>
      <c r="Q219" s="90"/>
      <c r="R219" s="90"/>
      <c r="S219" s="90"/>
    </row>
    <row r="220" spans="1:20" ht="15.5" x14ac:dyDescent="0.35">
      <c r="A220" s="25">
        <v>2</v>
      </c>
      <c r="B220" s="25" t="s">
        <v>24</v>
      </c>
      <c r="C220" s="52" t="str">
        <f ca="1">INDIRECT($D$203) INDIRECT(B220)</f>
        <v/>
      </c>
      <c r="D220" s="33" t="str">
        <f ca="1">IFERROR(VLOOKUP(CONCATENATE(TEXT($C$203,"00"),TEXT($C220,"00"),TEXT(D$1,"00")),table1[],$A220,FALSE),"")</f>
        <v/>
      </c>
      <c r="E220" s="27" t="str">
        <f ca="1">IFERROR(VLOOKUP(CONCATENATE(TEXT($C$203,"00"),TEXT($C220,"00"),TEXT(E$1,"00")),table1[],$A220,FALSE),"")</f>
        <v/>
      </c>
      <c r="F220" s="27" t="str">
        <f ca="1">IFERROR(VLOOKUP(CONCATENATE(TEXT($C$203,"00"),TEXT($C220,"00"),TEXT(F$1,"00")),table1[],$A220,FALSE),"")</f>
        <v/>
      </c>
      <c r="G220" s="27" t="str">
        <f ca="1">IFERROR(VLOOKUP(CONCATENATE(TEXT($C$203,"00"),TEXT($C220,"00"),TEXT(G$1,"00")),table1[],$A220,FALSE),"")</f>
        <v/>
      </c>
      <c r="H220" s="27" t="str">
        <f ca="1">IFERROR(VLOOKUP(CONCATENATE(TEXT($C$203,"00"),TEXT($C220,"00"),TEXT(H$1,"00")),table1[],$A220,FALSE),"")</f>
        <v/>
      </c>
      <c r="I220" s="27" t="str">
        <f ca="1">IFERROR(VLOOKUP(CONCATENATE(TEXT($C$203,"00"),TEXT($C220,"00"),TEXT(I$1,"00")),table1[],$A220,FALSE),"")</f>
        <v/>
      </c>
      <c r="J220" s="30" t="str">
        <f ca="1">IFERROR(VLOOKUP(CONCATENATE(TEXT($C$203,"00"),TEXT($C220,"00"),TEXT(J$1,"00")),table1[],$A220,FALSE),"")</f>
        <v/>
      </c>
      <c r="L220" s="87"/>
      <c r="M220" s="89">
        <f ca="1" unprintable=""><![CDATA[IFERROR(
MATCH(
VLOOKUP(CONCATENATE(TEXT($C$203,"00"),TEXT($C221,"00"),TEXT(D$1,"00")),table1[],4,FALSE)
&
0,
INDEX(الجدول3[DateM]
&
الجدول3[halh],,),0),0)]]></f>
        <v>0</v>
      </c>
      <c r="N220" s="89">
        <f ca="1" unprintable=""><![CDATA[IFERROR(
MATCH(
VLOOKUP(CONCATENATE(TEXT($C$203,"00"),TEXT($C221,"00"),TEXT(E$1,"00")),table1[],4,FALSE)
&
0,
INDEX(الجدول3[DateM]
&
الجدول3[halh],,),0),0)]]></f>
        <v>0</v>
      </c>
      <c r="O220" s="89">
        <f ca="1" unprintable=""><![CDATA[IFERROR(
MATCH(
VLOOKUP(CONCATENATE(TEXT($C$203,"00"),TEXT($C221,"00"),TEXT(F$1,"00")),table1[],4,FALSE)
&
0,
INDEX(الجدول3[DateM]
&
الجدول3[halh],,),0),0)]]></f>
        <v>0</v>
      </c>
      <c r="P220" s="89">
        <f ca="1" unprintable=""><![CDATA[IFERROR(
MATCH(
VLOOKUP(CONCATENATE(TEXT($C$203,"00"),TEXT($C221,"00"),TEXT(G$1,"00")),table1[],4,FALSE)
&
0,
INDEX(الجدول3[DateM]
&
الجدول3[halh],,),0),0)]]></f>
        <v>0</v>
      </c>
      <c r="Q220" s="89">
        <f ca="1" unprintable=""><![CDATA[IFERROR(
MATCH(
VLOOKUP(CONCATENATE(TEXT($C$203,"00"),TEXT($C221,"00"),TEXT(H$1,"00")),table1[],4,FALSE)
&
0,
INDEX(الجدول3[DateM]
&
الجدول3[halh],,),0),0)]]></f>
        <v>0</v>
      </c>
      <c r="R220" s="89">
        <f ca="1" unprintable=""><![CDATA[IFERROR(
MATCH(
VLOOKUP(CONCATENATE(TEXT($C$203,"00"),TEXT($C221,"00"),TEXT(I$1,"00")),table1[],4,FALSE)
&
0,
INDEX(الجدول3[DateM]
&
الجدول3[halh],,),0),0)]]></f>
        <v>0</v>
      </c>
      <c r="S220" s="89">
        <f ca="1" unprintable=""><![CDATA[IFERROR(
MATCH(
VLOOKUP(CONCATENATE(TEXT($C$203,"00"),TEXT($C221,"00"),TEXT(J$1,"00")),table1[],4,FALSE)
&
0,
INDEX(الجدول3[DateM]
&
الجدول3[halh],,),0),0)]]></f>
        <v>0</v>
      </c>
    </row>
    <row r="221" spans="1:20" x14ac:dyDescent="0.3">
      <c r="A221" s="25">
        <v>6</v>
      </c>
      <c r="B221" s="25" t="s">
        <v>24</v>
      </c>
      <c r="C221" s="52" t="str">
        <f ca="1">INDIRECT($D$203) INDIRECT(B221)</f>
        <v/>
      </c>
      <c r="D221" s="42" t="str">
        <f ca="1">IFERROR(VLOOKUP(CONCATENATE(TEXT($C$203,"00"),TEXT($C221,"00"),TEXT(D$1,"00")),table1[],$A221,FALSE),"")</f>
        <v/>
      </c>
      <c r="E221" s="43" t="str">
        <f ca="1">IFERROR(VLOOKUP(CONCATENATE(TEXT($C$203,"00"),TEXT($C221,"00"),TEXT(E$1,"00")),table1[],$A221,FALSE),"")</f>
        <v/>
      </c>
      <c r="F221" s="43" t="str">
        <f ca="1">IFERROR(VLOOKUP(CONCATENATE(TEXT($C$203,"00"),TEXT($C221,"00"),TEXT(F$1,"00")),table1[],$A221,FALSE),"")</f>
        <v/>
      </c>
      <c r="G221" s="43" t="str">
        <f ca="1">IFERROR(VLOOKUP(CONCATENATE(TEXT($C$203,"00"),TEXT($C221,"00"),TEXT(G$1,"00")),table1[],$A221,FALSE),"")</f>
        <v/>
      </c>
      <c r="H221" s="43" t="str">
        <f ca="1">IFERROR(VLOOKUP(CONCATENATE(TEXT($C$203,"00"),TEXT($C221,"00"),TEXT(H$1,"00")),table1[],$A221,FALSE),"")</f>
        <v/>
      </c>
      <c r="I221" s="43" t="str">
        <f ca="1">IFERROR(VLOOKUP(CONCATENATE(TEXT($C$203,"00"),TEXT($C221,"00"),TEXT(I$1,"00")),table1[],$A221,FALSE),"")</f>
        <v/>
      </c>
      <c r="J221" s="44" t="str">
        <f ca="1">IFERROR(VLOOKUP(CONCATENATE(TEXT($C$203,"00"),TEXT($C221,"00"),TEXT(J$1,"00")),table1[],$A221,FALSE),"")</f>
        <v/>
      </c>
      <c r="L221" s="87"/>
      <c r="M221" s="90" t="str">
        <f ca="1">IFERROR(VLOOKUP(CONCATENATE(TEXT($C$203,"00"),TEXT($C221,"00"),TEXT(D$1,"00")),table1[],14,FALSE),"")</f>
        <v/>
      </c>
      <c r="N221" s="90" t="str">
        <f ca="1">IFERROR(VLOOKUP(CONCATENATE(TEXT($C$203,"00"),TEXT($C221,"00"),TEXT(E$1,"00")),table1[],14,FALSE),"")</f>
        <v/>
      </c>
      <c r="O221" s="90" t="str">
        <f ca="1">IFERROR(VLOOKUP(CONCATENATE(TEXT($C$203,"00"),TEXT($C221,"00"),TEXT(F$1,"00")),table1[],14,FALSE),"")</f>
        <v/>
      </c>
      <c r="P221" s="90" t="str">
        <f ca="1">IFERROR(VLOOKUP(CONCATENATE(TEXT($C$203,"00"),TEXT($C221,"00"),TEXT(G$1,"00")),table1[],14,FALSE),"")</f>
        <v/>
      </c>
      <c r="Q221" s="90" t="str">
        <f ca="1">IFERROR(VLOOKUP(CONCATENATE(TEXT($C$203,"00"),TEXT($C221,"00"),TEXT(H$1,"00")),table1[],14,FALSE),"")</f>
        <v/>
      </c>
      <c r="R221" s="90" t="str">
        <f ca="1">IFERROR(VLOOKUP(CONCATENATE(TEXT($C$203,"00"),TEXT($C221,"00"),TEXT(I$1,"00")),table1[],14,FALSE),"")</f>
        <v/>
      </c>
      <c r="S221" s="90" t="str">
        <f ca="1">IFERROR(VLOOKUP(CONCATENATE(TEXT($C$203,"00"),TEXT($C221,"00"),TEXT(J$1,"00")),table1[],14,FALSE),"")</f>
        <v/>
      </c>
    </row>
    <row r="222" spans="1:20" ht="3" customHeight="1" thickBot="1" x14ac:dyDescent="0.4">
      <c r="A222" s="25">
        <v>12</v>
      </c>
      <c r="B222" s="25" t="s">
        <v>24</v>
      </c>
      <c r="C222" s="52" t="str">
        <f ca="1">INDIRECT($D$203) INDIRECT(B222)</f>
        <v/>
      </c>
      <c r="D222" s="45" t="str">
        <f ca="1">IFERROR(VLOOKUP(CONCATENATE(TEXT($C$203,"00"),TEXT($C222,"00"),TEXT(D$1,"00")),table1[],$A222,FALSE),"")</f>
        <v/>
      </c>
      <c r="E222" s="46" t="str">
        <f ca="1">IFERROR(VLOOKUP(CONCATENATE(TEXT($C$203,"00"),TEXT($C222,"00"),TEXT(E$1,"00")),table1[],$A222,FALSE),"")</f>
        <v/>
      </c>
      <c r="F222" s="46" t="str">
        <f ca="1">IFERROR(VLOOKUP(CONCATENATE(TEXT($C$203,"00"),TEXT($C222,"00"),TEXT(F$1,"00")),table1[],$A222,FALSE),"")</f>
        <v/>
      </c>
      <c r="G222" s="46" t="str">
        <f ca="1">IFERROR(VLOOKUP(CONCATENATE(TEXT($C$203,"00"),TEXT($C222,"00"),TEXT(G$1,"00")),table1[],$A222,FALSE),"")</f>
        <v/>
      </c>
      <c r="H222" s="46" t="str">
        <f ca="1">IFERROR(VLOOKUP(CONCATENATE(TEXT($C$203,"00"),TEXT($C222,"00"),TEXT(H$1,"00")),table1[],$A222,FALSE),"")</f>
        <v/>
      </c>
      <c r="I222" s="46" t="str">
        <f ca="1">IFERROR(VLOOKUP(CONCATENATE(TEXT($C$203,"00"),TEXT($C222,"00"),TEXT(I$1,"00")),table1[],$A222,FALSE),"")</f>
        <v/>
      </c>
      <c r="J222" s="47" t="str">
        <f ca="1">IFERROR(VLOOKUP(CONCATENATE(TEXT($C$203,"00"),TEXT($C222,"00"),TEXT(J$1,"00")),table1[],$A222,FALSE),"")</f>
        <v/>
      </c>
      <c r="L222" s="87"/>
      <c r="M222" s="87"/>
      <c r="N222" s="87"/>
      <c r="O222" s="87"/>
      <c r="P222" s="87"/>
      <c r="Q222" s="87"/>
      <c r="R222" s="87"/>
      <c r="S222" s="87"/>
    </row>
    <row r="223" spans="1:20" ht="14.5" thickBot="1" x14ac:dyDescent="0.35">
      <c r="D223" s="48"/>
      <c r="E223" s="48"/>
      <c r="F223" s="48"/>
      <c r="G223" s="48"/>
      <c r="H223" s="48"/>
      <c r="I223" s="48"/>
      <c r="J223" s="48"/>
      <c r="L223" s="87"/>
      <c r="M223" s="87"/>
      <c r="N223" s="87"/>
      <c r="O223" s="87"/>
      <c r="P223" s="87"/>
      <c r="Q223" s="87"/>
      <c r="R223" s="87"/>
      <c r="S223" s="87"/>
      <c r="T223" s="87"/>
    </row>
    <row r="224" spans="1:20" ht="23" thickBot="1" x14ac:dyDescent="0.5">
      <c r="D224" s="118"/>
      <c r="E224" s="119">
        <f>$E$4</f>
        <v>1441</v>
      </c>
      <c r="F224" s="48"/>
      <c r="H224" s="128" t="str">
        <f ca="1"><![CDATA[TEXT(INDEX(table1[],MATCH(CONCATENATE(TEXT(C225,"00"),"01"),table1[دمج],1),4),"yyyy")]]></f>
        <v>2020</v>
      </c>
      <c r="I224" s="128"/>
    </row>
    <row r="225" spans="1:19" ht="18" x14ac:dyDescent="0.35">
      <c r="C225" s="25">
        <v>11</v>
      </c>
      <c r="D225" s="123" t="s">
        <v>50</v>
      </c>
      <c r="E225" s="113" t="str">
        <f>"(" &amp; C225 &amp; ")"</f>
        <v>(11)</v>
      </c>
      <c r="F225" s="114"/>
      <c r="G225" s="115" t="str">
        <f ca="1"><![CDATA[INDEX(table1[],MATCH(CONCATENATE(TEXT(C225,"00"),"01"),table1[دمج],1),5)]]></f>
        <v><![CDATA[يونيو]]></v>
      </c>
      <c r="H225" s="121" t="str">
        <f ca="1"><![CDATA[TEXT(INDEX(table1[],MATCH(CONCATENATE(TEXT(C225,"00"),"01"),table1[دمج],1),14),"0")]]></f>
        <v>6</v>
      </c>
      <c r="I225" s="115" t="str">
        <f ca="1"><![CDATA[IFERROR(INDEX(table1[],MATCH(CONCATENATE(TEXT(C225,"00"),"30"),table1[دمج],0),5),INDEX(table1[],MATCH(CONCATENATE(TEXT(C225,"00"),"29"),table1[دمج],0),5))]]></f>
        <v><![CDATA[يوليو]]></v>
      </c>
      <c r="J225" s="117" t="str">
        <f ca="1"><![CDATA[INDEX(table1[],MATCH(CONCATENATE(TEXT(C225,"00"),"30"),table1[دمج],1),14)]]></f>
        <v>7</v>
      </c>
    </row>
    <row r="226" spans="1:19" ht="18" x14ac:dyDescent="0.3">
      <c r="D226" s="36" t="s">
        <v>35</v>
      </c>
      <c r="E226" s="37" t="s">
        <v>36</v>
      </c>
      <c r="F226" s="37" t="s">
        <v>37</v>
      </c>
      <c r="G226" s="37" t="s">
        <v>38</v>
      </c>
      <c r="H226" s="37" t="s">
        <v>39</v>
      </c>
      <c r="I226" s="37" t="s">
        <v>40</v>
      </c>
      <c r="J226" s="38" t="s">
        <v>41</v>
      </c>
      <c r="L226" s="87"/>
      <c r="M226" s="87"/>
      <c r="N226" s="87"/>
      <c r="O226" s="87"/>
      <c r="P226" s="87"/>
      <c r="Q226" s="87"/>
      <c r="R226" s="87"/>
      <c r="S226" s="87"/>
    </row>
    <row r="227" spans="1:19" ht="15.5" x14ac:dyDescent="0.35">
      <c r="A227" s="25">
        <v>2</v>
      </c>
      <c r="B227" s="25" t="s">
        <v>19</v>
      </c>
      <c r="C227" s="52">
        <f ca="1">INDIRECT($D$225) INDIRECT(B227)</f>
        <v>44</v>
      </c>
      <c r="D227" s="33" t="str">
        <f ca="1">IFERROR(VLOOKUP(CONCATENATE(TEXT($C$225,"00"),TEXT($C227,"00"),TEXT(D$1,"00")),table1[],$A227,FALSE),"")</f>
        <v/>
      </c>
      <c r="E227" s="27">
        <f ca="1">IFERROR(VLOOKUP(CONCATENATE(TEXT($C$225,"00"),TEXT($C227,"00"),TEXT(E$1,"00")),table1[],$A227,FALSE),"")</f>
        <v>1</v>
      </c>
      <c r="F227" s="27">
        <f ca="1">IFERROR(VLOOKUP(CONCATENATE(TEXT($C$225,"00"),TEXT($C227,"00"),TEXT(F$1,"00")),table1[],$A227,FALSE),"")</f>
        <v>2</v>
      </c>
      <c r="G227" s="27">
        <f ca="1">IFERROR(VLOOKUP(CONCATENATE(TEXT($C$225,"00"),TEXT($C227,"00"),TEXT(G$1,"00")),table1[],$A227,FALSE),"")</f>
        <v>3</v>
      </c>
      <c r="H227" s="27">
        <f ca="1">IFERROR(VLOOKUP(CONCATENATE(TEXT($C$225,"00"),TEXT($C227,"00"),TEXT(H$1,"00")),table1[],$A227,FALSE),"")</f>
        <v>4</v>
      </c>
      <c r="I227" s="27">
        <f ca="1">IFERROR(VLOOKUP(CONCATENATE(TEXT($C$225,"00"),TEXT($C227,"00"),TEXT(I$1,"00")),table1[],$A227,FALSE),"")</f>
        <v>5</v>
      </c>
      <c r="J227" s="30">
        <f ca="1">IFERROR(VLOOKUP(CONCATENATE(TEXT($C$225,"00"),TEXT($C227,"00"),TEXT(J$1,"00")),table1[],$A227,FALSE),"")</f>
        <v>6</v>
      </c>
      <c r="L227" s="88"/>
      <c r="M227" s="89">
        <f ca="1" unprintable=""><![CDATA[IFERROR(
MATCH(
VLOOKUP(CONCATENATE(TEXT($C$225,"00"),TEXT($C228,"00"),TEXT(D$1,"00")),table1[],4,FALSE)
&
0,
INDEX(الجدول3[DateM]
&
الجدول3[halh],,),0),0)]]></f>
        <v>0</v>
      </c>
      <c r="N227" s="89">
        <f ca="1" unprintable=""><![CDATA[IFERROR(
MATCH(
VLOOKUP(CONCATENATE(TEXT($C$225,"00"),TEXT($C228,"00"),TEXT(E$1,"00")),table1[],4,FALSE)
&
0,
INDEX(الجدول3[DateM]
&
الجدول3[halh],,),0),0)]]></f>
        <v>0</v>
      </c>
      <c r="O227" s="89">
        <f ca="1" unprintable=""><![CDATA[IFERROR(
MATCH(
VLOOKUP(CONCATENATE(TEXT($C$225,"00"),TEXT($C228,"00"),TEXT(F$1,"00")),table1[],4,FALSE)
&
0,
INDEX(الجدول3[DateM]
&
الجدول3[halh],,),0),0)]]></f>
        <v>0</v>
      </c>
      <c r="P227" s="89">
        <f ca="1" unprintable=""><![CDATA[IFERROR(
MATCH(
VLOOKUP(CONCATENATE(TEXT($C$225,"00"),TEXT($C228,"00"),TEXT(G$1,"00")),table1[],4,FALSE)
&
0,
INDEX(الجدول3[DateM]
&
الجدول3[halh],,),0),0)]]></f>
        <v>0</v>
      </c>
      <c r="Q227" s="89">
        <f ca="1" unprintable=""><![CDATA[IFERROR(
MATCH(
VLOOKUP(CONCATENATE(TEXT($C$225,"00"),TEXT($C228,"00"),TEXT(H$1,"00")),table1[],4,FALSE)
&
0,
INDEX(الجدول3[DateM]
&
الجدول3[halh],,),0),0)]]></f>
        <v>0</v>
      </c>
      <c r="R227" s="89">
        <f ca="1" unprintable=""><![CDATA[IFERROR(
MATCH(
VLOOKUP(CONCATENATE(TEXT($C$225,"00"),TEXT($C228,"00"),TEXT(I$1,"00")),table1[],4,FALSE)
&
0,
INDEX(الجدول3[DateM]
&
الجدول3[halh],,),0),0)]]></f>
        <v>0</v>
      </c>
      <c r="S227" s="89">
        <f ca="1" unprintable=""><![CDATA[IFERROR(
MATCH(
VLOOKUP(CONCATENATE(TEXT($C$225,"00"),TEXT($C228,"00"),TEXT(J$1,"00")),table1[],4,FALSE)
&
0,
INDEX(الجدول3[DateM]
&
الجدول3[halh],,),0),0)]]></f>
        <v>0</v>
      </c>
    </row>
    <row r="228" spans="1:19" x14ac:dyDescent="0.3">
      <c r="A228" s="25">
        <v>6</v>
      </c>
      <c r="B228" s="25" t="s">
        <v>19</v>
      </c>
      <c r="C228" s="52">
        <f ca="1">INDIRECT($D$225) INDIRECT(B228)</f>
        <v>44</v>
      </c>
      <c r="D228" s="34" t="str">
        <f ca="1">IFERROR(VLOOKUP(CONCATENATE(TEXT($C$225,"00"),TEXT($C228,"00"),TEXT(D$1,"00")),table1[],$A228,FALSE),"")</f>
        <v/>
      </c>
      <c r="E228" s="28" t="str">
        <f ca="1">IFERROR(VLOOKUP(CONCATENATE(TEXT($C$225,"00"),TEXT($C228,"00"),TEXT(E$1,"00")),table1[],$A228,FALSE),"")</f>
        <v>22</v>
      </c>
      <c r="F228" s="28" t="str">
        <f ca="1">IFERROR(VLOOKUP(CONCATENATE(TEXT($C$225,"00"),TEXT($C228,"00"),TEXT(F$1,"00")),table1[],$A228,FALSE),"")</f>
        <v>23</v>
      </c>
      <c r="G228" s="28" t="str">
        <f ca="1">IFERROR(VLOOKUP(CONCATENATE(TEXT($C$225,"00"),TEXT($C228,"00"),TEXT(G$1,"00")),table1[],$A228,FALSE),"")</f>
        <v>24</v>
      </c>
      <c r="H228" s="28" t="str">
        <f ca="1">IFERROR(VLOOKUP(CONCATENATE(TEXT($C$225,"00"),TEXT($C228,"00"),TEXT(H$1,"00")),table1[],$A228,FALSE),"")</f>
        <v>25</v>
      </c>
      <c r="I228" s="28" t="str">
        <f ca="1">IFERROR(VLOOKUP(CONCATENATE(TEXT($C$225,"00"),TEXT($C228,"00"),TEXT(I$1,"00")),table1[],$A228,FALSE),"")</f>
        <v>26</v>
      </c>
      <c r="J228" s="31" t="str">
        <f ca="1">IFERROR(VLOOKUP(CONCATENATE(TEXT($C$225,"00"),TEXT($C228,"00"),TEXT(J$1,"00")),table1[],$A228,FALSE),"")</f>
        <v>27</v>
      </c>
      <c r="L228" s="88"/>
      <c r="M228" s="90" t="str">
        <f ca="1">IFERROR(VLOOKUP(CONCATENATE(TEXT($C$225,"00"),TEXT($C228,"00"),TEXT(D$1,"00")),table1[],14,FALSE),"")</f>
        <v/>
      </c>
      <c r="N228" s="90" t="str">
        <f ca="1">IFERROR(VLOOKUP(CONCATENATE(TEXT($C$225,"00"),TEXT($C228,"00"),TEXT(E$1,"00")),table1[],14,FALSE),"")</f>
        <v>6</v>
      </c>
      <c r="O228" s="90" t="str">
        <f ca="1">IFERROR(VLOOKUP(CONCATENATE(TEXT($C$225,"00"),TEXT($C228,"00"),TEXT(F$1,"00")),table1[],14,FALSE),"")</f>
        <v>6</v>
      </c>
      <c r="P228" s="90" t="str">
        <f ca="1">IFERROR(VLOOKUP(CONCATENATE(TEXT($C$225,"00"),TEXT($C228,"00"),TEXT(G$1,"00")),table1[],14,FALSE),"")</f>
        <v>6</v>
      </c>
      <c r="Q228" s="90" t="str">
        <f ca="1">IFERROR(VLOOKUP(CONCATENATE(TEXT($C$225,"00"),TEXT($C228,"00"),TEXT(H$1,"00")),table1[],14,FALSE),"")</f>
        <v>6</v>
      </c>
      <c r="R228" s="90" t="str">
        <f ca="1">IFERROR(VLOOKUP(CONCATENATE(TEXT($C$225,"00"),TEXT($C228,"00"),TEXT(I$1,"00")),table1[],14,FALSE),"")</f>
        <v>6</v>
      </c>
      <c r="S228" s="90" t="str">
        <f ca="1">IFERROR(VLOOKUP(CONCATENATE(TEXT($C$225,"00"),TEXT($C228,"00"),TEXT(J$1,"00")),table1[],14,FALSE),"")</f>
        <v>6</v>
      </c>
    </row>
    <row r="229" spans="1:19" ht="3" customHeight="1" x14ac:dyDescent="0.35">
      <c r="A229" s="25">
        <v>12</v>
      </c>
      <c r="B229" s="25" t="s">
        <v>19</v>
      </c>
      <c r="C229" s="52">
        <f ca="1">INDIRECT($D$225) INDIRECT(B229)</f>
        <v>44</v>
      </c>
      <c r="D229" s="35" t="str">
        <f ca="1">IFERROR(VLOOKUP(CONCATENATE(TEXT($C$225,"00"),TEXT($C229,"00"),TEXT(D$1,"00")),table1[],$A229,FALSE),"")</f>
        <v/>
      </c>
      <c r="E229" s="29">
        <f ca="1">IFERROR(VLOOKUP(CONCATENATE(TEXT($C$225,"00"),TEXT($C229,"00"),TEXT(E$1,"00")),table1[],$A229,FALSE),"")</f>
        <v>3</v>
      </c>
      <c r="F229" s="29">
        <f ca="1">IFERROR(VLOOKUP(CONCATENATE(TEXT($C$225,"00"),TEXT($C229,"00"),TEXT(F$1,"00")),table1[],$A229,FALSE),"")</f>
        <v>3</v>
      </c>
      <c r="G229" s="29">
        <f ca="1">IFERROR(VLOOKUP(CONCATENATE(TEXT($C$225,"00"),TEXT($C229,"00"),TEXT(G$1,"00")),table1[],$A229,FALSE),"")</f>
        <v>3</v>
      </c>
      <c r="H229" s="29">
        <f ca="1">IFERROR(VLOOKUP(CONCATENATE(TEXT($C$225,"00"),TEXT($C229,"00"),TEXT(H$1,"00")),table1[],$A229,FALSE),"")</f>
        <v>3</v>
      </c>
      <c r="I229" s="29">
        <f ca="1">IFERROR(VLOOKUP(CONCATENATE(TEXT($C$225,"00"),TEXT($C229,"00"),TEXT(I$1,"00")),table1[],$A229,FALSE),"")</f>
        <v>3</v>
      </c>
      <c r="J229" s="32">
        <f ca="1">IFERROR(VLOOKUP(CONCATENATE(TEXT($C$225,"00"),TEXT($C229,"00"),TEXT(J$1,"00")),table1[],$A229,FALSE),"")</f>
        <v>3</v>
      </c>
      <c r="L229" s="88"/>
      <c r="M229" s="90"/>
      <c r="N229" s="90"/>
      <c r="O229" s="90"/>
      <c r="P229" s="90"/>
      <c r="Q229" s="90"/>
      <c r="R229" s="90"/>
      <c r="S229" s="90"/>
    </row>
    <row r="230" spans="1:19" ht="15.5" x14ac:dyDescent="0.35">
      <c r="A230" s="25">
        <v>2</v>
      </c>
      <c r="B230" s="25" t="s">
        <v>20</v>
      </c>
      <c r="C230" s="52">
        <f ca="1">INDIRECT($D$225) INDIRECT(B230)</f>
        <v>45</v>
      </c>
      <c r="D230" s="33">
        <f ca="1">IFERROR(VLOOKUP(CONCATENATE(TEXT($C$225,"00"),TEXT($C230,"00"),TEXT(D$1,"00")),table1[],$A230,FALSE),"")</f>
        <v>7</v>
      </c>
      <c r="E230" s="27">
        <f ca="1">IFERROR(VLOOKUP(CONCATENATE(TEXT($C$225,"00"),TEXT($C230,"00"),TEXT(E$1,"00")),table1[],$A230,FALSE),"")</f>
        <v>8</v>
      </c>
      <c r="F230" s="27">
        <f ca="1">IFERROR(VLOOKUP(CONCATENATE(TEXT($C$225,"00"),TEXT($C230,"00"),TEXT(F$1,"00")),table1[],$A230,FALSE),"")</f>
        <v>9</v>
      </c>
      <c r="G230" s="27">
        <f ca="1">IFERROR(VLOOKUP(CONCATENATE(TEXT($C$225,"00"),TEXT($C230,"00"),TEXT(G$1,"00")),table1[],$A230,FALSE),"")</f>
        <v>10</v>
      </c>
      <c r="H230" s="27">
        <f ca="1">IFERROR(VLOOKUP(CONCATENATE(TEXT($C$225,"00"),TEXT($C230,"00"),TEXT(H$1,"00")),table1[],$A230,FALSE),"")</f>
        <v>11</v>
      </c>
      <c r="I230" s="27">
        <f ca="1">IFERROR(VLOOKUP(CONCATENATE(TEXT($C$225,"00"),TEXT($C230,"00"),TEXT(I$1,"00")),table1[],$A230,FALSE),"")</f>
        <v>12</v>
      </c>
      <c r="J230" s="30">
        <f ca="1">IFERROR(VLOOKUP(CONCATENATE(TEXT($C$225,"00"),TEXT($C230,"00"),TEXT(J$1,"00")),table1[],$A230,FALSE),"")</f>
        <v>13</v>
      </c>
      <c r="L230" s="88"/>
      <c r="M230" s="89">
        <f ca="1" unprintable=""><![CDATA[IFERROR(
MATCH(
VLOOKUP(CONCATENATE(TEXT($C$225,"00"),TEXT($C231,"00"),TEXT(D$1,"00")),table1[],4,FALSE)
&
0,
INDEX(الجدول3[DateM]
&
الجدول3[halh],,),0),0)]]></f>
        <v>0</v>
      </c>
      <c r="N230" s="89">
        <f ca="1" unprintable=""><![CDATA[IFERROR(
MATCH(
VLOOKUP(CONCATENATE(TEXT($C$225,"00"),TEXT($C231,"00"),TEXT(E$1,"00")),table1[],4,FALSE)
&
0,
INDEX(الجدول3[DateM]
&
الجدول3[halh],,),0),0)]]></f>
        <v>0</v>
      </c>
      <c r="O230" s="89">
        <f ca="1" unprintable=""><![CDATA[IFERROR(
MATCH(
VLOOKUP(CONCATENATE(TEXT($C$225,"00"),TEXT($C231,"00"),TEXT(F$1,"00")),table1[],4,FALSE)
&
0,
INDEX(الجدول3[DateM]
&
الجدول3[halh],,),0),0)]]></f>
        <v>0</v>
      </c>
      <c r="P230" s="89">
        <f ca="1" unprintable=""><![CDATA[IFERROR(
MATCH(
VLOOKUP(CONCATENATE(TEXT($C$225,"00"),TEXT($C231,"00"),TEXT(G$1,"00")),table1[],4,FALSE)
&
0,
INDEX(الجدول3[DateM]
&
الجدول3[halh],,),0),0)]]></f>
        <v>0</v>
      </c>
      <c r="Q230" s="89">
        <f ca="1" unprintable=""><![CDATA[IFERROR(
MATCH(
VLOOKUP(CONCATENATE(TEXT($C$225,"00"),TEXT($C231,"00"),TEXT(H$1,"00")),table1[],4,FALSE)
&
0,
INDEX(الجدول3[DateM]
&
الجدول3[halh],,),0),0)]]></f>
        <v>0</v>
      </c>
      <c r="R230" s="89">
        <f ca="1" unprintable=""><![CDATA[IFERROR(
MATCH(
VLOOKUP(CONCATENATE(TEXT($C$225,"00"),TEXT($C231,"00"),TEXT(I$1,"00")),table1[],4,FALSE)
&
0,
INDEX(الجدول3[DateM]
&
الجدول3[halh],,),0),0)]]></f>
        <v>0</v>
      </c>
      <c r="S230" s="89">
        <f ca="1" unprintable=""><![CDATA[IFERROR(
MATCH(
VLOOKUP(CONCATENATE(TEXT($C$225,"00"),TEXT($C231,"00"),TEXT(J$1,"00")),table1[],4,FALSE)
&
0,
INDEX(الجدول3[DateM]
&
الجدول3[halh],,),0),0)]]></f>
        <v>0</v>
      </c>
    </row>
    <row r="231" spans="1:19" x14ac:dyDescent="0.3">
      <c r="A231" s="25">
        <v>6</v>
      </c>
      <c r="B231" s="25" t="s">
        <v>20</v>
      </c>
      <c r="C231" s="52">
        <f ca="1">INDIRECT($D$225) INDIRECT(B231)</f>
        <v>45</v>
      </c>
      <c r="D231" s="42" t="str">
        <f ca="1">IFERROR(VLOOKUP(CONCATENATE(TEXT($C$225,"00"),TEXT($C231,"00"),TEXT(D$1,"00")),table1[],$A231,FALSE),"")</f>
        <v>28</v>
      </c>
      <c r="E231" s="43" t="str">
        <f ca="1">IFERROR(VLOOKUP(CONCATENATE(TEXT($C$225,"00"),TEXT($C231,"00"),TEXT(E$1,"00")),table1[],$A231,FALSE),"")</f>
        <v>29</v>
      </c>
      <c r="F231" s="43" t="str">
        <f ca="1">IFERROR(VLOOKUP(CONCATENATE(TEXT($C$225,"00"),TEXT($C231,"00"),TEXT(F$1,"00")),table1[],$A231,FALSE),"")</f>
        <v>30</v>
      </c>
      <c r="G231" s="43" t="str">
        <f ca="1">IFERROR(VLOOKUP(CONCATENATE(TEXT($C$225,"00"),TEXT($C231,"00"),TEXT(G$1,"00")),table1[],$A231,FALSE),"")</f>
        <v><![CDATA[1 -يوليو]]></v>
      </c>
      <c r="H231" s="43" t="str">
        <f ca="1">IFERROR(VLOOKUP(CONCATENATE(TEXT($C$225,"00"),TEXT($C231,"00"),TEXT(H$1,"00")),table1[],$A231,FALSE),"")</f>
        <v>2</v>
      </c>
      <c r="I231" s="43" t="str">
        <f ca="1">IFERROR(VLOOKUP(CONCATENATE(TEXT($C$225,"00"),TEXT($C231,"00"),TEXT(I$1,"00")),table1[],$A231,FALSE),"")</f>
        <v>3</v>
      </c>
      <c r="J231" s="44" t="str">
        <f ca="1">IFERROR(VLOOKUP(CONCATENATE(TEXT($C$225,"00"),TEXT($C231,"00"),TEXT(J$1,"00")),table1[],$A231,FALSE),"")</f>
        <v>4</v>
      </c>
      <c r="L231" s="87"/>
      <c r="M231" s="90" t="str">
        <f ca="1">IFERROR(VLOOKUP(CONCATENATE(TEXT($C$225,"00"),TEXT($C231,"00"),TEXT(D$1,"00")),table1[],14,FALSE),"")</f>
        <v>6</v>
      </c>
      <c r="N231" s="90" t="str">
        <f ca="1">IFERROR(VLOOKUP(CONCATENATE(TEXT($C$225,"00"),TEXT($C231,"00"),TEXT(E$1,"00")),table1[],14,FALSE),"")</f>
        <v>6</v>
      </c>
      <c r="O231" s="90" t="str">
        <f ca="1">IFERROR(VLOOKUP(CONCATENATE(TEXT($C$225,"00"),TEXT($C231,"00"),TEXT(F$1,"00")),table1[],14,FALSE),"")</f>
        <v>6</v>
      </c>
      <c r="P231" s="90" t="str">
        <f ca="1">IFERROR(VLOOKUP(CONCATENATE(TEXT($C$225,"00"),TEXT($C231,"00"),TEXT(G$1,"00")),table1[],14,FALSE),"")</f>
        <v>7</v>
      </c>
      <c r="Q231" s="90" t="str">
        <f ca="1">IFERROR(VLOOKUP(CONCATENATE(TEXT($C$225,"00"),TEXT($C231,"00"),TEXT(H$1,"00")),table1[],14,FALSE),"")</f>
        <v>7</v>
      </c>
      <c r="R231" s="90" t="str">
        <f ca="1">IFERROR(VLOOKUP(CONCATENATE(TEXT($C$225,"00"),TEXT($C231,"00"),TEXT(I$1,"00")),table1[],14,FALSE),"")</f>
        <v>7</v>
      </c>
      <c r="S231" s="90" t="str">
        <f ca="1">IFERROR(VLOOKUP(CONCATENATE(TEXT($C$225,"00"),TEXT($C231,"00"),TEXT(J$1,"00")),table1[],14,FALSE),"")</f>
        <v>7</v>
      </c>
    </row>
    <row r="232" spans="1:19" ht="3" customHeight="1" x14ac:dyDescent="0.35">
      <c r="A232" s="25">
        <v>12</v>
      </c>
      <c r="B232" s="25" t="s">
        <v>20</v>
      </c>
      <c r="C232" s="52">
        <f ca="1">INDIRECT($D$225) INDIRECT(B232)</f>
        <v>45</v>
      </c>
      <c r="D232" s="39">
        <f ca="1">IFERROR(VLOOKUP(CONCATENATE(TEXT($C$225,"00"),TEXT($C232,"00"),TEXT(D$1,"00")),table1[],$A232,FALSE),"")</f>
        <v>3</v>
      </c>
      <c r="E232" s="40">
        <f ca="1">IFERROR(VLOOKUP(CONCATENATE(TEXT($C$225,"00"),TEXT($C232,"00"),TEXT(E$1,"00")),table1[],$A232,FALSE),"")</f>
        <v>3</v>
      </c>
      <c r="F232" s="40">
        <f ca="1">IFERROR(VLOOKUP(CONCATENATE(TEXT($C$225,"00"),TEXT($C232,"00"),TEXT(F$1,"00")),table1[],$A232,FALSE),"")</f>
        <v>3</v>
      </c>
      <c r="G232" s="40">
        <f ca="1">IFERROR(VLOOKUP(CONCATENATE(TEXT($C$225,"00"),TEXT($C232,"00"),TEXT(G$1,"00")),table1[],$A232,FALSE),"")</f>
        <v>3</v>
      </c>
      <c r="H232" s="40">
        <f ca="1">IFERROR(VLOOKUP(CONCATENATE(TEXT($C$225,"00"),TEXT($C232,"00"),TEXT(H$1,"00")),table1[],$A232,FALSE),"")</f>
        <v>3</v>
      </c>
      <c r="I232" s="40">
        <f ca="1">IFERROR(VLOOKUP(CONCATENATE(TEXT($C$225,"00"),TEXT($C232,"00"),TEXT(I$1,"00")),table1[],$A232,FALSE),"")</f>
        <v>3</v>
      </c>
      <c r="J232" s="41">
        <f ca="1">IFERROR(VLOOKUP(CONCATENATE(TEXT($C$225,"00"),TEXT($C232,"00"),TEXT(J$1,"00")),table1[],$A232,FALSE),"")</f>
        <v>3</v>
      </c>
      <c r="L232" s="87"/>
      <c r="M232" s="90"/>
      <c r="N232" s="90"/>
      <c r="O232" s="90"/>
      <c r="P232" s="90"/>
      <c r="Q232" s="90"/>
      <c r="R232" s="90"/>
      <c r="S232" s="90"/>
    </row>
    <row r="233" spans="1:19" ht="15.5" x14ac:dyDescent="0.35">
      <c r="A233" s="25">
        <v>2</v>
      </c>
      <c r="B233" s="25" t="s">
        <v>42</v>
      </c>
      <c r="C233" s="52">
        <f ca="1">INDIRECT($D$225) INDIRECT(B233)</f>
        <v>46</v>
      </c>
      <c r="D233" s="33">
        <f ca="1">IFERROR(VLOOKUP(CONCATENATE(TEXT($C$225,"00"),TEXT($C233,"00"),TEXT(D$1,"00")),table1[],$A233,FALSE),"")</f>
        <v>14</v>
      </c>
      <c r="E233" s="27">
        <f ca="1">IFERROR(VLOOKUP(CONCATENATE(TEXT($C$225,"00"),TEXT($C233,"00"),TEXT(E$1,"00")),table1[],$A233,FALSE),"")</f>
        <v>15</v>
      </c>
      <c r="F233" s="27">
        <f ca="1">IFERROR(VLOOKUP(CONCATENATE(TEXT($C$225,"00"),TEXT($C233,"00"),TEXT(F$1,"00")),table1[],$A233,FALSE),"")</f>
        <v>16</v>
      </c>
      <c r="G233" s="27">
        <f ca="1">IFERROR(VLOOKUP(CONCATENATE(TEXT($C$225,"00"),TEXT($C233,"00"),TEXT(G$1,"00")),table1[],$A233,FALSE),"")</f>
        <v>17</v>
      </c>
      <c r="H233" s="27">
        <f ca="1">IFERROR(VLOOKUP(CONCATENATE(TEXT($C$225,"00"),TEXT($C233,"00"),TEXT(H$1,"00")),table1[],$A233,FALSE),"")</f>
        <v>18</v>
      </c>
      <c r="I233" s="27">
        <f ca="1">IFERROR(VLOOKUP(CONCATENATE(TEXT($C$225,"00"),TEXT($C233,"00"),TEXT(I$1,"00")),table1[],$A233,FALSE),"")</f>
        <v>19</v>
      </c>
      <c r="J233" s="30">
        <f ca="1">IFERROR(VLOOKUP(CONCATENATE(TEXT($C$225,"00"),TEXT($C233,"00"),TEXT(J$1,"00")),table1[],$A233,FALSE),"")</f>
        <v>20</v>
      </c>
      <c r="L233" s="87"/>
      <c r="M233" s="89">
        <f ca="1" unprintable=""><![CDATA[IFERROR(
MATCH(
VLOOKUP(CONCATENATE(TEXT($C$225,"00"),TEXT($C234,"00"),TEXT(D$1,"00")),table1[],4,FALSE)
&
0,
INDEX(الجدول3[DateM]
&
الجدول3[halh],,),0),0)]]></f>
        <v>0</v>
      </c>
      <c r="N233" s="89">
        <f ca="1" unprintable=""><![CDATA[IFERROR(
MATCH(
VLOOKUP(CONCATENATE(TEXT($C$225,"00"),TEXT($C234,"00"),TEXT(E$1,"00")),table1[],4,FALSE)
&
0,
INDEX(الجدول3[DateM]
&
الجدول3[halh],,),0),0)]]></f>
        <v>0</v>
      </c>
      <c r="O233" s="89">
        <f ca="1" unprintable=""><![CDATA[IFERROR(
MATCH(
VLOOKUP(CONCATENATE(TEXT($C$225,"00"),TEXT($C234,"00"),TEXT(F$1,"00")),table1[],4,FALSE)
&
0,
INDEX(الجدول3[DateM]
&
الجدول3[halh],,),0),0)]]></f>
        <v>0</v>
      </c>
      <c r="P233" s="89">
        <f ca="1" unprintable=""><![CDATA[IFERROR(
MATCH(
VLOOKUP(CONCATENATE(TEXT($C$225,"00"),TEXT($C234,"00"),TEXT(G$1,"00")),table1[],4,FALSE)
&
0,
INDEX(الجدول3[DateM]
&
الجدول3[halh],,),0),0)]]></f>
        <v>0</v>
      </c>
      <c r="Q233" s="89">
        <f ca="1" unprintable=""><![CDATA[IFERROR(
MATCH(
VLOOKUP(CONCATENATE(TEXT($C$225,"00"),TEXT($C234,"00"),TEXT(H$1,"00")),table1[],4,FALSE)
&
0,
INDEX(الجدول3[DateM]
&
الجدول3[halh],,),0),0)]]></f>
        <v>0</v>
      </c>
      <c r="R233" s="89">
        <f ca="1" unprintable=""><![CDATA[IFERROR(
MATCH(
VLOOKUP(CONCATENATE(TEXT($C$225,"00"),TEXT($C234,"00"),TEXT(I$1,"00")),table1[],4,FALSE)
&
0,
INDEX(الجدول3[DateM]
&
الجدول3[halh],,),0),0)]]></f>
        <v>0</v>
      </c>
      <c r="S233" s="89">
        <f ca="1" unprintable=""><![CDATA[IFERROR(
MATCH(
VLOOKUP(CONCATENATE(TEXT($C$225,"00"),TEXT($C234,"00"),TEXT(J$1,"00")),table1[],4,FALSE)
&
0,
INDEX(الجدول3[DateM]
&
الجدول3[halh],,),0),0)]]></f>
        <v>0</v>
      </c>
    </row>
    <row r="234" spans="1:19" x14ac:dyDescent="0.3">
      <c r="A234" s="25">
        <v>6</v>
      </c>
      <c r="B234" s="25" t="s">
        <v>42</v>
      </c>
      <c r="C234" s="52">
        <f ca="1">INDIRECT($D$225) INDIRECT(B234)</f>
        <v>46</v>
      </c>
      <c r="D234" s="34" t="str">
        <f ca="1">IFERROR(VLOOKUP(CONCATENATE(TEXT($C$225,"00"),TEXT($C234,"00"),TEXT(D$1,"00")),table1[],$A234,FALSE),"")</f>
        <v>5</v>
      </c>
      <c r="E234" s="28" t="str">
        <f ca="1">IFERROR(VLOOKUP(CONCATENATE(TEXT($C$225,"00"),TEXT($C234,"00"),TEXT(E$1,"00")),table1[],$A234,FALSE),"")</f>
        <v>6</v>
      </c>
      <c r="F234" s="28" t="str">
        <f ca="1">IFERROR(VLOOKUP(CONCATENATE(TEXT($C$225,"00"),TEXT($C234,"00"),TEXT(F$1,"00")),table1[],$A234,FALSE),"")</f>
        <v>7</v>
      </c>
      <c r="G234" s="28" t="str">
        <f ca="1">IFERROR(VLOOKUP(CONCATENATE(TEXT($C$225,"00"),TEXT($C234,"00"),TEXT(G$1,"00")),table1[],$A234,FALSE),"")</f>
        <v>8</v>
      </c>
      <c r="H234" s="28" t="str">
        <f ca="1">IFERROR(VLOOKUP(CONCATENATE(TEXT($C$225,"00"),TEXT($C234,"00"),TEXT(H$1,"00")),table1[],$A234,FALSE),"")</f>
        <v>9</v>
      </c>
      <c r="I234" s="28" t="str">
        <f ca="1">IFERROR(VLOOKUP(CONCATENATE(TEXT($C$225,"00"),TEXT($C234,"00"),TEXT(I$1,"00")),table1[],$A234,FALSE),"")</f>
        <v>10</v>
      </c>
      <c r="J234" s="31" t="str">
        <f ca="1">IFERROR(VLOOKUP(CONCATENATE(TEXT($C$225,"00"),TEXT($C234,"00"),TEXT(J$1,"00")),table1[],$A234,FALSE),"")</f>
        <v>11</v>
      </c>
      <c r="L234" s="87"/>
      <c r="M234" s="90" t="str">
        <f ca="1">IFERROR(VLOOKUP(CONCATENATE(TEXT($C$225,"00"),TEXT($C234,"00"),TEXT(D$1,"00")),table1[],14,FALSE),"")</f>
        <v>7</v>
      </c>
      <c r="N234" s="90" t="str">
        <f ca="1">IFERROR(VLOOKUP(CONCATENATE(TEXT($C$225,"00"),TEXT($C234,"00"),TEXT(E$1,"00")),table1[],14,FALSE),"")</f>
        <v>7</v>
      </c>
      <c r="O234" s="90" t="str">
        <f ca="1">IFERROR(VLOOKUP(CONCATENATE(TEXT($C$225,"00"),TEXT($C234,"00"),TEXT(F$1,"00")),table1[],14,FALSE),"")</f>
        <v>7</v>
      </c>
      <c r="P234" s="90" t="str">
        <f ca="1">IFERROR(VLOOKUP(CONCATENATE(TEXT($C$225,"00"),TEXT($C234,"00"),TEXT(G$1,"00")),table1[],14,FALSE),"")</f>
        <v>7</v>
      </c>
      <c r="Q234" s="90" t="str">
        <f ca="1">IFERROR(VLOOKUP(CONCATENATE(TEXT($C$225,"00"),TEXT($C234,"00"),TEXT(H$1,"00")),table1[],14,FALSE),"")</f>
        <v>7</v>
      </c>
      <c r="R234" s="90" t="str">
        <f ca="1">IFERROR(VLOOKUP(CONCATENATE(TEXT($C$225,"00"),TEXT($C234,"00"),TEXT(I$1,"00")),table1[],14,FALSE),"")</f>
        <v>7</v>
      </c>
      <c r="S234" s="90" t="str">
        <f ca="1">IFERROR(VLOOKUP(CONCATENATE(TEXT($C$225,"00"),TEXT($C234,"00"),TEXT(J$1,"00")),table1[],14,FALSE),"")</f>
        <v>7</v>
      </c>
    </row>
    <row r="235" spans="1:19" ht="3" customHeight="1" x14ac:dyDescent="0.35">
      <c r="A235" s="25">
        <v>12</v>
      </c>
      <c r="B235" s="25" t="s">
        <v>42</v>
      </c>
      <c r="C235" s="52">
        <f ca="1">INDIRECT($D$225) INDIRECT(B235)</f>
        <v>46</v>
      </c>
      <c r="D235" s="35">
        <f ca="1">IFERROR(VLOOKUP(CONCATENATE(TEXT($C$225,"00"),TEXT($C235,"00"),TEXT(D$1,"00")),table1[],$A235,FALSE),"")</f>
        <v>3</v>
      </c>
      <c r="E235" s="29">
        <f ca="1">IFERROR(VLOOKUP(CONCATENATE(TEXT($C$225,"00"),TEXT($C235,"00"),TEXT(E$1,"00")),table1[],$A235,FALSE),"")</f>
        <v>3</v>
      </c>
      <c r="F235" s="29">
        <f ca="1">IFERROR(VLOOKUP(CONCATENATE(TEXT($C$225,"00"),TEXT($C235,"00"),TEXT(F$1,"00")),table1[],$A235,FALSE),"")</f>
        <v>3</v>
      </c>
      <c r="G235" s="29">
        <f ca="1">IFERROR(VLOOKUP(CONCATENATE(TEXT($C$225,"00"),TEXT($C235,"00"),TEXT(G$1,"00")),table1[],$A235,FALSE),"")</f>
        <v>3</v>
      </c>
      <c r="H235" s="29">
        <f ca="1">IFERROR(VLOOKUP(CONCATENATE(TEXT($C$225,"00"),TEXT($C235,"00"),TEXT(H$1,"00")),table1[],$A235,FALSE),"")</f>
        <v>3</v>
      </c>
      <c r="I235" s="29">
        <f ca="1">IFERROR(VLOOKUP(CONCATENATE(TEXT($C$225,"00"),TEXT($C235,"00"),TEXT(I$1,"00")),table1[],$A235,FALSE),"")</f>
        <v>3</v>
      </c>
      <c r="J235" s="32">
        <f ca="1">IFERROR(VLOOKUP(CONCATENATE(TEXT($C$225,"00"),TEXT($C235,"00"),TEXT(J$1,"00")),table1[],$A235,FALSE),"")</f>
        <v>3</v>
      </c>
      <c r="L235" s="87"/>
      <c r="M235" s="90"/>
      <c r="N235" s="90"/>
      <c r="O235" s="90"/>
      <c r="P235" s="90"/>
      <c r="Q235" s="90"/>
      <c r="R235" s="90"/>
      <c r="S235" s="90"/>
    </row>
    <row r="236" spans="1:19" ht="15.5" x14ac:dyDescent="0.35">
      <c r="A236" s="25">
        <v>2</v>
      </c>
      <c r="B236" s="25" t="s">
        <v>22</v>
      </c>
      <c r="C236" s="52">
        <f ca="1">INDIRECT($D$225) INDIRECT(B236)</f>
        <v>47</v>
      </c>
      <c r="D236" s="33">
        <f ca="1">IFERROR(VLOOKUP(CONCATENATE(TEXT($C$225,"00"),TEXT($C236,"00"),TEXT(D$1,"00")),table1[],$A236,FALSE),"")</f>
        <v>21</v>
      </c>
      <c r="E236" s="27">
        <f ca="1">IFERROR(VLOOKUP(CONCATENATE(TEXT($C$225,"00"),TEXT($C236,"00"),TEXT(E$1,"00")),table1[],$A236,FALSE),"")</f>
        <v>22</v>
      </c>
      <c r="F236" s="27">
        <f ca="1">IFERROR(VLOOKUP(CONCATENATE(TEXT($C$225,"00"),TEXT($C236,"00"),TEXT(F$1,"00")),table1[],$A236,FALSE),"")</f>
        <v>23</v>
      </c>
      <c r="G236" s="27">
        <f ca="1">IFERROR(VLOOKUP(CONCATENATE(TEXT($C$225,"00"),TEXT($C236,"00"),TEXT(G$1,"00")),table1[],$A236,FALSE),"")</f>
        <v>24</v>
      </c>
      <c r="H236" s="27">
        <f ca="1">IFERROR(VLOOKUP(CONCATENATE(TEXT($C$225,"00"),TEXT($C236,"00"),TEXT(H$1,"00")),table1[],$A236,FALSE),"")</f>
        <v>25</v>
      </c>
      <c r="I236" s="27">
        <f ca="1">IFERROR(VLOOKUP(CONCATENATE(TEXT($C$225,"00"),TEXT($C236,"00"),TEXT(I$1,"00")),table1[],$A236,FALSE),"")</f>
        <v>26</v>
      </c>
      <c r="J236" s="30">
        <f ca="1">IFERROR(VLOOKUP(CONCATENATE(TEXT($C$225,"00"),TEXT($C236,"00"),TEXT(J$1,"00")),table1[],$A236,FALSE),"")</f>
        <v>27</v>
      </c>
      <c r="L236" s="87"/>
      <c r="M236" s="89">
        <f ca="1" unprintable=""><![CDATA[IFERROR(
MATCH(
VLOOKUP(CONCATENATE(TEXT($C$225,"00"),TEXT($C237,"00"),TEXT(D$1,"00")),table1[],4,FALSE)
&
0,
INDEX(الجدول3[DateM]
&
الجدول3[halh],,),0),0)]]></f>
        <v>0</v>
      </c>
      <c r="N236" s="89">
        <f ca="1" unprintable=""><![CDATA[IFERROR(
MATCH(
VLOOKUP(CONCATENATE(TEXT($C$225,"00"),TEXT($C237,"00"),TEXT(E$1,"00")),table1[],4,FALSE)
&
0,
INDEX(الجدول3[DateM]
&
الجدول3[halh],,),0),0)]]></f>
        <v>0</v>
      </c>
      <c r="O236" s="89">
        <f ca="1" unprintable=""><![CDATA[IFERROR(
MATCH(
VLOOKUP(CONCATENATE(TEXT($C$225,"00"),TEXT($C237,"00"),TEXT(F$1,"00")),table1[],4,FALSE)
&
0,
INDEX(الجدول3[DateM]
&
الجدول3[halh],,),0),0)]]></f>
        <v>0</v>
      </c>
      <c r="P236" s="89">
        <f ca="1" unprintable=""><![CDATA[IFERROR(
MATCH(
VLOOKUP(CONCATENATE(TEXT($C$225,"00"),TEXT($C237,"00"),TEXT(G$1,"00")),table1[],4,FALSE)
&
0,
INDEX(الجدول3[DateM]
&
الجدول3[halh],,),0),0)]]></f>
        <v>0</v>
      </c>
      <c r="Q236" s="89">
        <f ca="1" unprintable=""><![CDATA[IFERROR(
MATCH(
VLOOKUP(CONCATENATE(TEXT($C$225,"00"),TEXT($C237,"00"),TEXT(H$1,"00")),table1[],4,FALSE)
&
0,
INDEX(الجدول3[DateM]
&
الجدول3[halh],,),0),0)]]></f>
        <v>0</v>
      </c>
      <c r="R236" s="89">
        <f ca="1" unprintable=""><![CDATA[IFERROR(
MATCH(
VLOOKUP(CONCATENATE(TEXT($C$225,"00"),TEXT($C237,"00"),TEXT(I$1,"00")),table1[],4,FALSE)
&
0,
INDEX(الجدول3[DateM]
&
الجدول3[halh],,),0),0)]]></f>
        <v>0</v>
      </c>
      <c r="S236" s="89">
        <f ca="1" unprintable=""><![CDATA[IFERROR(
MATCH(
VLOOKUP(CONCATENATE(TEXT($C$225,"00"),TEXT($C237,"00"),TEXT(J$1,"00")),table1[],4,FALSE)
&
0,
INDEX(الجدول3[DateM]
&
الجدول3[halh],,),0),0)]]></f>
        <v>0</v>
      </c>
    </row>
    <row r="237" spans="1:19" x14ac:dyDescent="0.3">
      <c r="A237" s="25">
        <v>6</v>
      </c>
      <c r="B237" s="25" t="s">
        <v>22</v>
      </c>
      <c r="C237" s="52">
        <f ca="1">INDIRECT($D$225) INDIRECT(B237)</f>
        <v>47</v>
      </c>
      <c r="D237" s="42" t="str">
        <f ca="1">IFERROR(VLOOKUP(CONCATENATE(TEXT($C$225,"00"),TEXT($C237,"00"),TEXT(D$1,"00")),table1[],$A237,FALSE),"")</f>
        <v>12</v>
      </c>
      <c r="E237" s="43" t="str">
        <f ca="1">IFERROR(VLOOKUP(CONCATENATE(TEXT($C$225,"00"),TEXT($C237,"00"),TEXT(E$1,"00")),table1[],$A237,FALSE),"")</f>
        <v>13</v>
      </c>
      <c r="F237" s="43" t="str">
        <f ca="1">IFERROR(VLOOKUP(CONCATENATE(TEXT($C$225,"00"),TEXT($C237,"00"),TEXT(F$1,"00")),table1[],$A237,FALSE),"")</f>
        <v>14</v>
      </c>
      <c r="G237" s="43" t="str">
        <f ca="1">IFERROR(VLOOKUP(CONCATENATE(TEXT($C$225,"00"),TEXT($C237,"00"),TEXT(G$1,"00")),table1[],$A237,FALSE),"")</f>
        <v>15</v>
      </c>
      <c r="H237" s="43" t="str">
        <f ca="1">IFERROR(VLOOKUP(CONCATENATE(TEXT($C$225,"00"),TEXT($C237,"00"),TEXT(H$1,"00")),table1[],$A237,FALSE),"")</f>
        <v>16</v>
      </c>
      <c r="I237" s="43" t="str">
        <f ca="1">IFERROR(VLOOKUP(CONCATENATE(TEXT($C$225,"00"),TEXT($C237,"00"),TEXT(I$1,"00")),table1[],$A237,FALSE),"")</f>
        <v>17</v>
      </c>
      <c r="J237" s="44" t="str">
        <f ca="1">IFERROR(VLOOKUP(CONCATENATE(TEXT($C$225,"00"),TEXT($C237,"00"),TEXT(J$1,"00")),table1[],$A237,FALSE),"")</f>
        <v>18</v>
      </c>
      <c r="L237" s="87"/>
      <c r="M237" s="90" t="str">
        <f ca="1">IFERROR(VLOOKUP(CONCATENATE(TEXT($C$225,"00"),TEXT($C237,"00"),TEXT(D$1,"00")),table1[],14,FALSE),"")</f>
        <v>7</v>
      </c>
      <c r="N237" s="90" t="str">
        <f ca="1">IFERROR(VLOOKUP(CONCATENATE(TEXT($C$225,"00"),TEXT($C237,"00"),TEXT(E$1,"00")),table1[],14,FALSE),"")</f>
        <v>7</v>
      </c>
      <c r="O237" s="90" t="str">
        <f ca="1">IFERROR(VLOOKUP(CONCATENATE(TEXT($C$225,"00"),TEXT($C237,"00"),TEXT(F$1,"00")),table1[],14,FALSE),"")</f>
        <v>7</v>
      </c>
      <c r="P237" s="90" t="str">
        <f ca="1">IFERROR(VLOOKUP(CONCATENATE(TEXT($C$225,"00"),TEXT($C237,"00"),TEXT(G$1,"00")),table1[],14,FALSE),"")</f>
        <v>7</v>
      </c>
      <c r="Q237" s="90" t="str">
        <f ca="1">IFERROR(VLOOKUP(CONCATENATE(TEXT($C$225,"00"),TEXT($C237,"00"),TEXT(H$1,"00")),table1[],14,FALSE),"")</f>
        <v>7</v>
      </c>
      <c r="R237" s="90" t="str">
        <f ca="1">IFERROR(VLOOKUP(CONCATENATE(TEXT($C$225,"00"),TEXT($C237,"00"),TEXT(I$1,"00")),table1[],14,FALSE),"")</f>
        <v>7</v>
      </c>
      <c r="S237" s="90" t="str">
        <f ca="1">IFERROR(VLOOKUP(CONCATENATE(TEXT($C$225,"00"),TEXT($C237,"00"),TEXT(J$1,"00")),table1[],14,FALSE),"")</f>
        <v>7</v>
      </c>
    </row>
    <row r="238" spans="1:19" ht="3" customHeight="1" x14ac:dyDescent="0.35">
      <c r="A238" s="25">
        <v>12</v>
      </c>
      <c r="B238" s="25" t="s">
        <v>22</v>
      </c>
      <c r="C238" s="52">
        <f ca="1">INDIRECT($D$225) INDIRECT(B238)</f>
        <v>47</v>
      </c>
      <c r="D238" s="39">
        <f ca="1">IFERROR(VLOOKUP(CONCATENATE(TEXT($C$225,"00"),TEXT($C238,"00"),TEXT(D$1,"00")),table1[],$A238,FALSE),"")</f>
        <v>3</v>
      </c>
      <c r="E238" s="40">
        <f ca="1">IFERROR(VLOOKUP(CONCATENATE(TEXT($C$225,"00"),TEXT($C238,"00"),TEXT(E$1,"00")),table1[],$A238,FALSE),"")</f>
        <v>3</v>
      </c>
      <c r="F238" s="40">
        <f ca="1">IFERROR(VLOOKUP(CONCATENATE(TEXT($C$225,"00"),TEXT($C238,"00"),TEXT(F$1,"00")),table1[],$A238,FALSE),"")</f>
        <v>3</v>
      </c>
      <c r="G238" s="40">
        <f ca="1">IFERROR(VLOOKUP(CONCATENATE(TEXT($C$225,"00"),TEXT($C238,"00"),TEXT(G$1,"00")),table1[],$A238,FALSE),"")</f>
        <v>3</v>
      </c>
      <c r="H238" s="40">
        <f ca="1">IFERROR(VLOOKUP(CONCATENATE(TEXT($C$225,"00"),TEXT($C238,"00"),TEXT(H$1,"00")),table1[],$A238,FALSE),"")</f>
        <v>3</v>
      </c>
      <c r="I238" s="40">
        <f ca="1">IFERROR(VLOOKUP(CONCATENATE(TEXT($C$225,"00"),TEXT($C238,"00"),TEXT(I$1,"00")),table1[],$A238,FALSE),"")</f>
        <v>3</v>
      </c>
      <c r="J238" s="41">
        <f ca="1">IFERROR(VLOOKUP(CONCATENATE(TEXT($C$225,"00"),TEXT($C238,"00"),TEXT(J$1,"00")),table1[],$A238,FALSE),"")</f>
        <v>3</v>
      </c>
      <c r="L238" s="87"/>
      <c r="M238" s="90"/>
      <c r="N238" s="90"/>
      <c r="O238" s="90"/>
      <c r="P238" s="90"/>
      <c r="Q238" s="90"/>
      <c r="R238" s="90"/>
      <c r="S238" s="90"/>
    </row>
    <row r="239" spans="1:19" ht="15.5" x14ac:dyDescent="0.35">
      <c r="A239" s="25">
        <v>2</v>
      </c>
      <c r="B239" s="25" t="s">
        <v>23</v>
      </c>
      <c r="C239" s="52">
        <f ca="1">INDIRECT($D$225) INDIRECT(B239)</f>
        <v>48</v>
      </c>
      <c r="D239" s="33">
        <f ca="1">IFERROR(VLOOKUP(CONCATENATE(TEXT($C$225,"00"),TEXT($C239,"00"),TEXT(D$1,"00")),table1[],$A239,FALSE),"")</f>
        <v>28</v>
      </c>
      <c r="E239" s="27">
        <f ca="1">IFERROR(VLOOKUP(CONCATENATE(TEXT($C$225,"00"),TEXT($C239,"00"),TEXT(E$1,"00")),table1[],$A239,FALSE),"")</f>
        <v>29</v>
      </c>
      <c r="F239" s="27">
        <f ca="1">IFERROR(VLOOKUP(CONCATENATE(TEXT($C$225,"00"),TEXT($C239,"00"),TEXT(F$1,"00")),table1[],$A239,FALSE),"")</f>
        <v>30</v>
      </c>
      <c r="G239" s="27" t="str">
        <f ca="1">IFERROR(VLOOKUP(CONCATENATE(TEXT($C$225,"00"),TEXT($C239,"00"),TEXT(G$1,"00")),table1[],$A239,FALSE),"")</f>
        <v/>
      </c>
      <c r="H239" s="27" t="str">
        <f ca="1">IFERROR(VLOOKUP(CONCATENATE(TEXT($C$225,"00"),TEXT($C239,"00"),TEXT(H$1,"00")),table1[],$A239,FALSE),"")</f>
        <v/>
      </c>
      <c r="I239" s="27" t="str">
        <f ca="1">IFERROR(VLOOKUP(CONCATENATE(TEXT($C$225,"00"),TEXT($C239,"00"),TEXT(I$1,"00")),table1[],$A239,FALSE),"")</f>
        <v/>
      </c>
      <c r="J239" s="30" t="str">
        <f ca="1">IFERROR(VLOOKUP(CONCATENATE(TEXT($C$225,"00"),TEXT($C239,"00"),TEXT(J$1,"00")),table1[],$A239,FALSE),"")</f>
        <v/>
      </c>
      <c r="L239" s="87"/>
      <c r="M239" s="89">
        <f ca="1" unprintable=""><![CDATA[IFERROR(
MATCH(
VLOOKUP(CONCATENATE(TEXT($C$225,"00"),TEXT($C240,"00"),TEXT(D$1,"00")),table1[],4,FALSE)
&
0,
INDEX(الجدول3[DateM]
&
الجدول3[halh],,),0),0)]]></f>
        <v>0</v>
      </c>
      <c r="N239" s="89">
        <f ca="1" unprintable=""><![CDATA[IFERROR(
MATCH(
VLOOKUP(CONCATENATE(TEXT($C$225,"00"),TEXT($C240,"00"),TEXT(E$1,"00")),table1[],4,FALSE)
&
0,
INDEX(الجدول3[DateM]
&
الجدول3[halh],,),0),0)]]></f>
        <v>0</v>
      </c>
      <c r="O239" s="89">
        <f ca="1" unprintable=""><![CDATA[IFERROR(
MATCH(
VLOOKUP(CONCATENATE(TEXT($C$225,"00"),TEXT($C240,"00"),TEXT(F$1,"00")),table1[],4,FALSE)
&
0,
INDEX(الجدول3[DateM]
&
الجدول3[halh],,),0),0)]]></f>
        <v>0</v>
      </c>
      <c r="P239" s="89">
        <f ca="1" unprintable=""><![CDATA[IFERROR(
MATCH(
VLOOKUP(CONCATENATE(TEXT($C$225,"00"),TEXT($C240,"00"),TEXT(G$1,"00")),table1[],4,FALSE)
&
0,
INDEX(الجدول3[DateM]
&
الجدول3[halh],,),0),0)]]></f>
        <v>0</v>
      </c>
      <c r="Q239" s="89">
        <f ca="1" unprintable=""><![CDATA[IFERROR(
MATCH(
VLOOKUP(CONCATENATE(TEXT($C$225,"00"),TEXT($C240,"00"),TEXT(H$1,"00")),table1[],4,FALSE)
&
0,
INDEX(الجدول3[DateM]
&
الجدول3[halh],,),0),0)]]></f>
        <v>0</v>
      </c>
      <c r="R239" s="89">
        <f ca="1" unprintable=""><![CDATA[IFERROR(
MATCH(
VLOOKUP(CONCATENATE(TEXT($C$225,"00"),TEXT($C240,"00"),TEXT(I$1,"00")),table1[],4,FALSE)
&
0,
INDEX(الجدول3[DateM]
&
الجدول3[halh],,),0),0)]]></f>
        <v>0</v>
      </c>
      <c r="S239" s="89">
        <f ca="1" unprintable=""><![CDATA[IFERROR(
MATCH(
VLOOKUP(CONCATENATE(TEXT($C$225,"00"),TEXT($C240,"00"),TEXT(J$1,"00")),table1[],4,FALSE)
&
0,
INDEX(الجدول3[DateM]
&
الجدول3[halh],,),0),0)]]></f>
        <v>0</v>
      </c>
    </row>
    <row r="240" spans="1:19" x14ac:dyDescent="0.3">
      <c r="A240" s="25">
        <v>6</v>
      </c>
      <c r="B240" s="25" t="s">
        <v>23</v>
      </c>
      <c r="C240" s="52">
        <f ca="1">INDIRECT($D$225) INDIRECT(B240)</f>
        <v>48</v>
      </c>
      <c r="D240" s="34" t="str">
        <f ca="1">IFERROR(VLOOKUP(CONCATENATE(TEXT($C$225,"00"),TEXT($C240,"00"),TEXT(D$1,"00")),table1[],$A240,FALSE),"")</f>
        <v>19</v>
      </c>
      <c r="E240" s="28" t="str">
        <f ca="1">IFERROR(VLOOKUP(CONCATENATE(TEXT($C$225,"00"),TEXT($C240,"00"),TEXT(E$1,"00")),table1[],$A240,FALSE),"")</f>
        <v>20</v>
      </c>
      <c r="F240" s="28" t="str">
        <f ca="1">IFERROR(VLOOKUP(CONCATENATE(TEXT($C$225,"00"),TEXT($C240,"00"),TEXT(F$1,"00")),table1[],$A240,FALSE),"")</f>
        <v>21</v>
      </c>
      <c r="G240" s="28" t="str">
        <f ca="1">IFERROR(VLOOKUP(CONCATENATE(TEXT($C$225,"00"),TEXT($C240,"00"),TEXT(G$1,"00")),table1[],$A240,FALSE),"")</f>
        <v/>
      </c>
      <c r="H240" s="28" t="str">
        <f ca="1">IFERROR(VLOOKUP(CONCATENATE(TEXT($C$225,"00"),TEXT($C240,"00"),TEXT(H$1,"00")),table1[],$A240,FALSE),"")</f>
        <v/>
      </c>
      <c r="I240" s="28" t="str">
        <f ca="1">IFERROR(VLOOKUP(CONCATENATE(TEXT($C$225,"00"),TEXT($C240,"00"),TEXT(I$1,"00")),table1[],$A240,FALSE),"")</f>
        <v/>
      </c>
      <c r="J240" s="31" t="str">
        <f ca="1">IFERROR(VLOOKUP(CONCATENATE(TEXT($C$225,"00"),TEXT($C240,"00"),TEXT(J$1,"00")),table1[],$A240,FALSE),"")</f>
        <v/>
      </c>
      <c r="L240" s="87"/>
      <c r="M240" s="90" t="str">
        <f ca="1">IFERROR(VLOOKUP(CONCATENATE(TEXT($C$225,"00"),TEXT($C240,"00"),TEXT(D$1,"00")),table1[],14,FALSE),"")</f>
        <v>7</v>
      </c>
      <c r="N240" s="90" t="str">
        <f ca="1">IFERROR(VLOOKUP(CONCATENATE(TEXT($C$225,"00"),TEXT($C240,"00"),TEXT(E$1,"00")),table1[],14,FALSE),"")</f>
        <v>7</v>
      </c>
      <c r="O240" s="90" t="str">
        <f ca="1">IFERROR(VLOOKUP(CONCATENATE(TEXT($C$225,"00"),TEXT($C240,"00"),TEXT(F$1,"00")),table1[],14,FALSE),"")</f>
        <v>7</v>
      </c>
      <c r="P240" s="90" t="str">
        <f ca="1">IFERROR(VLOOKUP(CONCATENATE(TEXT($C$225,"00"),TEXT($C240,"00"),TEXT(G$1,"00")),table1[],14,FALSE),"")</f>
        <v/>
      </c>
      <c r="Q240" s="90" t="str">
        <f ca="1">IFERROR(VLOOKUP(CONCATENATE(TEXT($C$225,"00"),TEXT($C240,"00"),TEXT(H$1,"00")),table1[],14,FALSE),"")</f>
        <v/>
      </c>
      <c r="R240" s="90" t="str">
        <f ca="1">IFERROR(VLOOKUP(CONCATENATE(TEXT($C$225,"00"),TEXT($C240,"00"),TEXT(I$1,"00")),table1[],14,FALSE),"")</f>
        <v/>
      </c>
      <c r="S240" s="90" t="str">
        <f ca="1">IFERROR(VLOOKUP(CONCATENATE(TEXT($C$225,"00"),TEXT($C240,"00"),TEXT(J$1,"00")),table1[],14,FALSE),"")</f>
        <v/>
      </c>
    </row>
    <row r="241" spans="1:20" ht="3" customHeight="1" x14ac:dyDescent="0.35">
      <c r="A241" s="25">
        <v>12</v>
      </c>
      <c r="B241" s="25" t="s">
        <v>23</v>
      </c>
      <c r="C241" s="52">
        <f ca="1">INDIRECT($D$225) INDIRECT(B241)</f>
        <v>48</v>
      </c>
      <c r="D241" s="35">
        <f ca="1">IFERROR(VLOOKUP(CONCATENATE(TEXT($C$225,"00"),TEXT($C241,"00"),TEXT(D$1,"00")),table1[],$A241,FALSE),"")</f>
        <v>3</v>
      </c>
      <c r="E241" s="29">
        <f ca="1">IFERROR(VLOOKUP(CONCATENATE(TEXT($C$225,"00"),TEXT($C241,"00"),TEXT(E$1,"00")),table1[],$A241,FALSE),"")</f>
        <v>3</v>
      </c>
      <c r="F241" s="29">
        <f ca="1">IFERROR(VLOOKUP(CONCATENATE(TEXT($C$225,"00"),TEXT($C241,"00"),TEXT(F$1,"00")),table1[],$A241,FALSE),"")</f>
        <v>3</v>
      </c>
      <c r="G241" s="29" t="str">
        <f ca="1">IFERROR(VLOOKUP(CONCATENATE(TEXT($C$225,"00"),TEXT($C241,"00"),TEXT(G$1,"00")),table1[],$A241,FALSE),"")</f>
        <v/>
      </c>
      <c r="H241" s="29" t="str">
        <f ca="1">IFERROR(VLOOKUP(CONCATENATE(TEXT($C$225,"00"),TEXT($C241,"00"),TEXT(H$1,"00")),table1[],$A241,FALSE),"")</f>
        <v/>
      </c>
      <c r="I241" s="29" t="str">
        <f ca="1">IFERROR(VLOOKUP(CONCATENATE(TEXT($C$225,"00"),TEXT($C241,"00"),TEXT(I$1,"00")),table1[],$A241,FALSE),"")</f>
        <v/>
      </c>
      <c r="J241" s="32" t="str">
        <f ca="1">IFERROR(VLOOKUP(CONCATENATE(TEXT($C$225,"00"),TEXT($C241,"00"),TEXT(J$1,"00")),table1[],$A241,FALSE),"")</f>
        <v/>
      </c>
      <c r="L241" s="87"/>
      <c r="M241" s="90"/>
      <c r="N241" s="90"/>
      <c r="O241" s="90"/>
      <c r="P241" s="90"/>
      <c r="Q241" s="90"/>
      <c r="R241" s="90"/>
      <c r="S241" s="90"/>
    </row>
    <row r="242" spans="1:20" ht="15.5" x14ac:dyDescent="0.35">
      <c r="A242" s="25">
        <v>2</v>
      </c>
      <c r="B242" s="25" t="s">
        <v>24</v>
      </c>
      <c r="C242" s="52" t="str">
        <f ca="1">INDIRECT($D$225) INDIRECT(B242)</f>
        <v/>
      </c>
      <c r="D242" s="33" t="str">
        <f ca="1">IFERROR(VLOOKUP(CONCATENATE(TEXT($C$225,"00"),TEXT($C242,"00"),TEXT(D$1,"00")),table1[],$A242,FALSE),"")</f>
        <v/>
      </c>
      <c r="E242" s="27" t="str">
        <f ca="1">IFERROR(VLOOKUP(CONCATENATE(TEXT($C$225,"00"),TEXT($C242,"00"),TEXT(E$1,"00")),table1[],$A242,FALSE),"")</f>
        <v/>
      </c>
      <c r="F242" s="27" t="str">
        <f ca="1">IFERROR(VLOOKUP(CONCATENATE(TEXT($C$225,"00"),TEXT($C242,"00"),TEXT(F$1,"00")),table1[],$A242,FALSE),"")</f>
        <v/>
      </c>
      <c r="G242" s="27" t="str">
        <f ca="1">IFERROR(VLOOKUP(CONCATENATE(TEXT($C$225,"00"),TEXT($C242,"00"),TEXT(G$1,"00")),table1[],$A242,FALSE),"")</f>
        <v/>
      </c>
      <c r="H242" s="27" t="str">
        <f ca="1">IFERROR(VLOOKUP(CONCATENATE(TEXT($C$225,"00"),TEXT($C242,"00"),TEXT(H$1,"00")),table1[],$A242,FALSE),"")</f>
        <v/>
      </c>
      <c r="I242" s="27" t="str">
        <f ca="1">IFERROR(VLOOKUP(CONCATENATE(TEXT($C$225,"00"),TEXT($C242,"00"),TEXT(I$1,"00")),table1[],$A242,FALSE),"")</f>
        <v/>
      </c>
      <c r="J242" s="30" t="str">
        <f ca="1">IFERROR(VLOOKUP(CONCATENATE(TEXT($C$225,"00"),TEXT($C242,"00"),TEXT(J$1,"00")),table1[],$A242,FALSE),"")</f>
        <v/>
      </c>
      <c r="L242" s="87"/>
      <c r="M242" s="89">
        <f ca="1" unprintable=""><![CDATA[IFERROR(
MATCH(
VLOOKUP(CONCATENATE(TEXT($C$225,"00"),TEXT($C243,"00"),TEXT(D$1,"00")),table1[],4,FALSE)
&
0,
INDEX(الجدول3[DateM]
&
الجدول3[halh],,),0),0)]]></f>
        <v>0</v>
      </c>
      <c r="N242" s="89">
        <f ca="1" unprintable=""><![CDATA[IFERROR(
MATCH(
VLOOKUP(CONCATENATE(TEXT($C$225,"00"),TEXT($C243,"00"),TEXT(E$1,"00")),table1[],4,FALSE)
&
0,
INDEX(الجدول3[DateM]
&
الجدول3[halh],,),0),0)]]></f>
        <v>0</v>
      </c>
      <c r="O242" s="89">
        <f ca="1" unprintable=""><![CDATA[IFERROR(
MATCH(
VLOOKUP(CONCATENATE(TEXT($C$225,"00"),TEXT($C243,"00"),TEXT(F$1,"00")),table1[],4,FALSE)
&
0,
INDEX(الجدول3[DateM]
&
الجدول3[halh],,),0),0)]]></f>
        <v>0</v>
      </c>
      <c r="P242" s="89">
        <f ca="1" unprintable=""><![CDATA[IFERROR(
MATCH(
VLOOKUP(CONCATENATE(TEXT($C$225,"00"),TEXT($C243,"00"),TEXT(G$1,"00")),table1[],4,FALSE)
&
0,
INDEX(الجدول3[DateM]
&
الجدول3[halh],,),0),0)]]></f>
        <v>0</v>
      </c>
      <c r="Q242" s="89">
        <f ca="1" unprintable=""><![CDATA[IFERROR(
MATCH(
VLOOKUP(CONCATENATE(TEXT($C$225,"00"),TEXT($C243,"00"),TEXT(H$1,"00")),table1[],4,FALSE)
&
0,
INDEX(الجدول3[DateM]
&
الجدول3[halh],,),0),0)]]></f>
        <v>0</v>
      </c>
      <c r="R242" s="89">
        <f ca="1" unprintable=""><![CDATA[IFERROR(
MATCH(
VLOOKUP(CONCATENATE(TEXT($C$225,"00"),TEXT($C243,"00"),TEXT(I$1,"00")),table1[],4,FALSE)
&
0,
INDEX(الجدول3[DateM]
&
الجدول3[halh],,),0),0)]]></f>
        <v>0</v>
      </c>
      <c r="S242" s="89">
        <f ca="1" unprintable=""><![CDATA[IFERROR(
MATCH(
VLOOKUP(CONCATENATE(TEXT($C$225,"00"),TEXT($C243,"00"),TEXT(J$1,"00")),table1[],4,FALSE)
&
0,
INDEX(الجدول3[DateM]
&
الجدول3[halh],,),0),0)]]></f>
        <v>0</v>
      </c>
    </row>
    <row r="243" spans="1:20" x14ac:dyDescent="0.3">
      <c r="A243" s="25">
        <v>6</v>
      </c>
      <c r="B243" s="25" t="s">
        <v>24</v>
      </c>
      <c r="C243" s="52" t="str">
        <f ca="1">INDIRECT($D$225) INDIRECT(B243)</f>
        <v/>
      </c>
      <c r="D243" s="42" t="str">
        <f ca="1">IFERROR(VLOOKUP(CONCATENATE(TEXT($C$225,"00"),TEXT($C243,"00"),TEXT(D$1,"00")),table1[],$A243,FALSE),"")</f>
        <v/>
      </c>
      <c r="E243" s="43" t="str">
        <f ca="1">IFERROR(VLOOKUP(CONCATENATE(TEXT($C$225,"00"),TEXT($C243,"00"),TEXT(E$1,"00")),table1[],$A243,FALSE),"")</f>
        <v/>
      </c>
      <c r="F243" s="43" t="str">
        <f ca="1">IFERROR(VLOOKUP(CONCATENATE(TEXT($C$225,"00"),TEXT($C243,"00"),TEXT(F$1,"00")),table1[],$A243,FALSE),"")</f>
        <v/>
      </c>
      <c r="G243" s="43" t="str">
        <f ca="1">IFERROR(VLOOKUP(CONCATENATE(TEXT($C$225,"00"),TEXT($C243,"00"),TEXT(G$1,"00")),table1[],$A243,FALSE),"")</f>
        <v/>
      </c>
      <c r="H243" s="43" t="str">
        <f ca="1">IFERROR(VLOOKUP(CONCATENATE(TEXT($C$225,"00"),TEXT($C243,"00"),TEXT(H$1,"00")),table1[],$A243,FALSE),"")</f>
        <v/>
      </c>
      <c r="I243" s="43" t="str">
        <f ca="1">IFERROR(VLOOKUP(CONCATENATE(TEXT($C$225,"00"),TEXT($C243,"00"),TEXT(I$1,"00")),table1[],$A243,FALSE),"")</f>
        <v/>
      </c>
      <c r="J243" s="44" t="str">
        <f ca="1">IFERROR(VLOOKUP(CONCATENATE(TEXT($C$225,"00"),TEXT($C243,"00"),TEXT(J$1,"00")),table1[],$A243,FALSE),"")</f>
        <v/>
      </c>
      <c r="L243" s="87"/>
      <c r="M243" s="90" t="str">
        <f ca="1">IFERROR(VLOOKUP(CONCATENATE(TEXT($C$225,"00"),TEXT($C243,"00"),TEXT(D$1,"00")),table1[],14,FALSE),"")</f>
        <v/>
      </c>
      <c r="N243" s="90" t="str">
        <f ca="1">IFERROR(VLOOKUP(CONCATENATE(TEXT($C$225,"00"),TEXT($C243,"00"),TEXT(E$1,"00")),table1[],14,FALSE),"")</f>
        <v/>
      </c>
      <c r="O243" s="90" t="str">
        <f ca="1">IFERROR(VLOOKUP(CONCATENATE(TEXT($C$225,"00"),TEXT($C243,"00"),TEXT(F$1,"00")),table1[],14,FALSE),"")</f>
        <v/>
      </c>
      <c r="P243" s="90" t="str">
        <f ca="1">IFERROR(VLOOKUP(CONCATENATE(TEXT($C$225,"00"),TEXT($C243,"00"),TEXT(G$1,"00")),table1[],14,FALSE),"")</f>
        <v/>
      </c>
      <c r="Q243" s="90" t="str">
        <f ca="1">IFERROR(VLOOKUP(CONCATENATE(TEXT($C$225,"00"),TEXT($C243,"00"),TEXT(H$1,"00")),table1[],14,FALSE),"")</f>
        <v/>
      </c>
      <c r="R243" s="90" t="str">
        <f ca="1">IFERROR(VLOOKUP(CONCATENATE(TEXT($C$225,"00"),TEXT($C243,"00"),TEXT(I$1,"00")),table1[],14,FALSE),"")</f>
        <v/>
      </c>
      <c r="S243" s="90" t="str">
        <f ca="1">IFERROR(VLOOKUP(CONCATENATE(TEXT($C$225,"00"),TEXT($C243,"00"),TEXT(J$1,"00")),table1[],14,FALSE),"")</f>
        <v/>
      </c>
    </row>
    <row r="244" spans="1:20" ht="3" customHeight="1" thickBot="1" x14ac:dyDescent="0.4">
      <c r="A244" s="25">
        <v>12</v>
      </c>
      <c r="B244" s="25" t="s">
        <v>24</v>
      </c>
      <c r="C244" s="52" t="str">
        <f ca="1">INDIRECT($D$225) INDIRECT(B244)</f>
        <v/>
      </c>
      <c r="D244" s="45" t="str">
        <f ca="1">IFERROR(VLOOKUP(CONCATENATE(TEXT($C$225,"00"),TEXT($C244,"00"),TEXT(D$1,"00")),table1[],$A244,FALSE),"")</f>
        <v/>
      </c>
      <c r="E244" s="46" t="str">
        <f ca="1">IFERROR(VLOOKUP(CONCATENATE(TEXT($C$225,"00"),TEXT($C244,"00"),TEXT(E$1,"00")),table1[],$A244,FALSE),"")</f>
        <v/>
      </c>
      <c r="F244" s="46" t="str">
        <f ca="1">IFERROR(VLOOKUP(CONCATENATE(TEXT($C$225,"00"),TEXT($C244,"00"),TEXT(F$1,"00")),table1[],$A244,FALSE),"")</f>
        <v/>
      </c>
      <c r="G244" s="46" t="str">
        <f ca="1">IFERROR(VLOOKUP(CONCATENATE(TEXT($C$225,"00"),TEXT($C244,"00"),TEXT(G$1,"00")),table1[],$A244,FALSE),"")</f>
        <v/>
      </c>
      <c r="H244" s="46" t="str">
        <f ca="1">IFERROR(VLOOKUP(CONCATENATE(TEXT($C$225,"00"),TEXT($C244,"00"),TEXT(H$1,"00")),table1[],$A244,FALSE),"")</f>
        <v/>
      </c>
      <c r="I244" s="46" t="str">
        <f ca="1">IFERROR(VLOOKUP(CONCATENATE(TEXT($C$225,"00"),TEXT($C244,"00"),TEXT(I$1,"00")),table1[],$A244,FALSE),"")</f>
        <v/>
      </c>
      <c r="J244" s="47" t="str">
        <f ca="1">IFERROR(VLOOKUP(CONCATENATE(TEXT($C$225,"00"),TEXT($C244,"00"),TEXT(J$1,"00")),table1[],$A244,FALSE),"")</f>
        <v/>
      </c>
      <c r="L244" s="87"/>
      <c r="M244" s="87"/>
      <c r="N244" s="87"/>
      <c r="O244" s="87"/>
      <c r="P244" s="87"/>
      <c r="Q244" s="87"/>
      <c r="R244" s="87"/>
      <c r="S244" s="87"/>
    </row>
    <row r="245" spans="1:20" ht="14.5" thickBot="1" x14ac:dyDescent="0.35">
      <c r="D245" s="48"/>
      <c r="E245" s="48"/>
      <c r="F245" s="48"/>
      <c r="G245" s="48"/>
      <c r="H245" s="48"/>
      <c r="I245" s="48"/>
      <c r="J245" s="48"/>
      <c r="L245" s="87"/>
      <c r="M245" s="87"/>
      <c r="N245" s="87"/>
      <c r="O245" s="87"/>
      <c r="P245" s="87"/>
      <c r="Q245" s="87"/>
      <c r="R245" s="87"/>
      <c r="S245" s="87"/>
      <c r="T245" s="87"/>
    </row>
    <row r="246" spans="1:20" ht="23" thickBot="1" x14ac:dyDescent="0.5">
      <c r="D246" s="118"/>
      <c r="E246" s="119">
        <f>$E$4</f>
        <v>1441</v>
      </c>
      <c r="H246" s="128" t="str">
        <f ca="1"><![CDATA[TEXT(INDEX(table1[],MATCH(CONCATENATE(TEXT(C247,"00"),"01"),table1[دمج],1),4),"yyyy")]]></f>
        <v>2020</v>
      </c>
      <c r="I246" s="128"/>
    </row>
    <row r="247" spans="1:20" ht="18" x14ac:dyDescent="0.35">
      <c r="C247" s="25">
        <v>12</v>
      </c>
      <c r="D247" s="123" t="s">
        <v>51</v>
      </c>
      <c r="E247" s="113" t="str">
        <f>"(" &amp; C247 &amp; ")"</f>
        <v>(12)</v>
      </c>
      <c r="F247" s="114"/>
      <c r="G247" s="115" t="str">
        <f ca="1"><![CDATA[INDEX(table1[],MATCH(CONCATENATE(TEXT(C247,"00"),"01"),table1[دمج],1),5)]]></f>
        <v><![CDATA[يوليو]]></v>
      </c>
      <c r="H247" s="121" t="str">
        <f ca="1"><![CDATA[TEXT(INDEX(table1[],MATCH(CONCATENATE(TEXT(C247,"00"),"01"),table1[دمج],1),14),"0")]]></f>
        <v>7</v>
      </c>
      <c r="I247" s="115" t="str">
        <f ca="1"><![CDATA[IFERROR(INDEX(table1[],MATCH(CONCATENATE(TEXT(C247,"00"),"30"),table1[دمج],0),5),INDEX(table1[],MATCH(CONCATENATE(TEXT(C247,"00"),"29"),table1[دمج],0),5))]]></f>
        <v><![CDATA[أغسطس]]></v>
      </c>
      <c r="J247" s="117" t="str">
        <f ca="1"><![CDATA[INDEX(table1[],MATCH(CONCATENATE(TEXT(C247,"00"),"30"),table1[دمج],1),14)]]></f>
        <v>8</v>
      </c>
    </row>
    <row r="248" spans="1:20" ht="18" x14ac:dyDescent="0.3">
      <c r="D248" s="36" t="s">
        <v>35</v>
      </c>
      <c r="E248" s="37" t="s">
        <v>36</v>
      </c>
      <c r="F248" s="37" t="s">
        <v>37</v>
      </c>
      <c r="G248" s="37" t="s">
        <v>38</v>
      </c>
      <c r="H248" s="37" t="s">
        <v>39</v>
      </c>
      <c r="I248" s="37" t="s">
        <v>40</v>
      </c>
      <c r="J248" s="38" t="s">
        <v>41</v>
      </c>
      <c r="L248" s="87"/>
      <c r="M248" s="87"/>
      <c r="N248" s="87"/>
      <c r="O248" s="87"/>
      <c r="P248" s="87"/>
      <c r="Q248" s="87"/>
      <c r="R248" s="87"/>
      <c r="S248" s="87"/>
    </row>
    <row r="249" spans="1:20" ht="15.5" x14ac:dyDescent="0.35">
      <c r="A249" s="25">
        <v>2</v>
      </c>
      <c r="B249" s="25" t="s">
        <v>19</v>
      </c>
      <c r="C249" s="52">
        <f ca="1">INDIRECT($D$247) INDIRECT(B249)</f>
        <v>48</v>
      </c>
      <c r="D249" s="33" t="str">
        <f ca="1">IFERROR(VLOOKUP(CONCATENATE(TEXT($C$247,"00"),TEXT($C249,"00"),TEXT(D$1,"00")),table1[],$A249,FALSE),"")</f>
        <v/>
      </c>
      <c r="E249" s="27" t="str">
        <f ca="1">IFERROR(VLOOKUP(CONCATENATE(TEXT($C$247,"00"),TEXT($C249,"00"),TEXT(E$1,"00")),table1[],$A249,FALSE),"")</f>
        <v/>
      </c>
      <c r="F249" s="27" t="str">
        <f ca="1">IFERROR(VLOOKUP(CONCATENATE(TEXT($C$247,"00"),TEXT($C249,"00"),TEXT(F$1,"00")),table1[],$A249,FALSE),"")</f>
        <v/>
      </c>
      <c r="G249" s="27">
        <f ca="1">IFERROR(VLOOKUP(CONCATENATE(TEXT($C$247,"00"),TEXT($C249,"00"),TEXT(G$1,"00")),table1[],$A249,FALSE),"")</f>
        <v>1</v>
      </c>
      <c r="H249" s="27">
        <f ca="1">IFERROR(VLOOKUP(CONCATENATE(TEXT($C$247,"00"),TEXT($C249,"00"),TEXT(H$1,"00")),table1[],$A249,FALSE),"")</f>
        <v>2</v>
      </c>
      <c r="I249" s="27">
        <f ca="1">IFERROR(VLOOKUP(CONCATENATE(TEXT($C$247,"00"),TEXT($C249,"00"),TEXT(I$1,"00")),table1[],$A249,FALSE),"")</f>
        <v>3</v>
      </c>
      <c r="J249" s="30">
        <f ca="1">IFERROR(VLOOKUP(CONCATENATE(TEXT($C$247,"00"),TEXT($C249,"00"),TEXT(J$1,"00")),table1[],$A249,FALSE),"")</f>
        <v>4</v>
      </c>
      <c r="L249" s="88"/>
      <c r="M249" s="89">
        <f ca="1" unprintable=""><![CDATA[IFERROR(
MATCH(
VLOOKUP(CONCATENATE(TEXT($C$247,"00"),TEXT($C250,"00"),TEXT(D$1,"00")),table1[],4,FALSE)
&
0,
INDEX(الجدول3[DateM]
&
الجدول3[halh],,),0),0)]]></f>
        <v>0</v>
      </c>
      <c r="N249" s="89">
        <f ca="1" unprintable=""><![CDATA[IFERROR(
MATCH(
VLOOKUP(CONCATENATE(TEXT($C$247,"00"),TEXT($C250,"00"),TEXT(E$1,"00")),table1[],4,FALSE)
&
0,
INDEX(الجدول3[DateM]
&
الجدول3[halh],,),0),0)]]></f>
        <v>0</v>
      </c>
      <c r="O249" s="89">
        <f ca="1" unprintable=""><![CDATA[IFERROR(
MATCH(
VLOOKUP(CONCATENATE(TEXT($C$247,"00"),TEXT($C250,"00"),TEXT(F$1,"00")),table1[],4,FALSE)
&
0,
INDEX(الجدول3[DateM]
&
الجدول3[halh],,),0),0)]]></f>
        <v>0</v>
      </c>
      <c r="P249" s="89">
        <f ca="1" unprintable=""><![CDATA[IFERROR(
MATCH(
VLOOKUP(CONCATENATE(TEXT($C$247,"00"),TEXT($C250,"00"),TEXT(G$1,"00")),table1[],4,FALSE)
&
0,
INDEX(الجدول3[DateM]
&
الجدول3[halh],,),0),0)]]></f>
        <v>0</v>
      </c>
      <c r="Q249" s="89">
        <f ca="1" unprintable=""><![CDATA[IFERROR(
MATCH(
VLOOKUP(CONCATENATE(TEXT($C$247,"00"),TEXT($C250,"00"),TEXT(H$1,"00")),table1[],4,FALSE)
&
0,
INDEX(الجدول3[DateM]
&
الجدول3[halh],,),0),0)]]></f>
        <v>0</v>
      </c>
      <c r="R249" s="89">
        <f ca="1" unprintable=""><![CDATA[IFERROR(
MATCH(
VLOOKUP(CONCATENATE(TEXT($C$247,"00"),TEXT($C250,"00"),TEXT(I$1,"00")),table1[],4,FALSE)
&
0,
INDEX(الجدول3[DateM]
&
الجدول3[halh],,),0),0)]]></f>
        <v>0</v>
      </c>
      <c r="S249" s="89">
        <f ca="1" unprintable=""><![CDATA[IFERROR(
MATCH(
VLOOKUP(CONCATENATE(TEXT($C$247,"00"),TEXT($C250,"00"),TEXT(J$1,"00")),table1[],4,FALSE)
&
0,
INDEX(الجدول3[DateM]
&
الجدول3[halh],,),0),0)]]></f>
        <v>0</v>
      </c>
    </row>
    <row r="250" spans="1:20" x14ac:dyDescent="0.3">
      <c r="A250" s="25">
        <v>6</v>
      </c>
      <c r="B250" s="25" t="s">
        <v>19</v>
      </c>
      <c r="C250" s="52">
        <f ca="1">INDIRECT($D$247) INDIRECT(B250)</f>
        <v>48</v>
      </c>
      <c r="D250" s="34" t="str">
        <f ca="1">IFERROR(VLOOKUP(CONCATENATE(TEXT($C$247,"00"),TEXT($C250,"00"),TEXT(D$1,"00")),table1[],$A250,FALSE),"")</f>
        <v/>
      </c>
      <c r="E250" s="28" t="str">
        <f ca="1">IFERROR(VLOOKUP(CONCATENATE(TEXT($C$247,"00"),TEXT($C250,"00"),TEXT(E$1,"00")),table1[],$A250,FALSE),"")</f>
        <v/>
      </c>
      <c r="F250" s="28" t="str">
        <f ca="1">IFERROR(VLOOKUP(CONCATENATE(TEXT($C$247,"00"),TEXT($C250,"00"),TEXT(F$1,"00")),table1[],$A250,FALSE),"")</f>
        <v/>
      </c>
      <c r="G250" s="28" t="str">
        <f ca="1">IFERROR(VLOOKUP(CONCATENATE(TEXT($C$247,"00"),TEXT($C250,"00"),TEXT(G$1,"00")),table1[],$A250,FALSE),"")</f>
        <v>22</v>
      </c>
      <c r="H250" s="28" t="str">
        <f ca="1">IFERROR(VLOOKUP(CONCATENATE(TEXT($C$247,"00"),TEXT($C250,"00"),TEXT(H$1,"00")),table1[],$A250,FALSE),"")</f>
        <v>23</v>
      </c>
      <c r="I250" s="28" t="str">
        <f ca="1">IFERROR(VLOOKUP(CONCATENATE(TEXT($C$247,"00"),TEXT($C250,"00"),TEXT(I$1,"00")),table1[],$A250,FALSE),"")</f>
        <v>24</v>
      </c>
      <c r="J250" s="31" t="str">
        <f ca="1">IFERROR(VLOOKUP(CONCATENATE(TEXT($C$247,"00"),TEXT($C250,"00"),TEXT(J$1,"00")),table1[],$A250,FALSE),"")</f>
        <v>25</v>
      </c>
      <c r="L250" s="88"/>
      <c r="M250" s="90" t="str">
        <f ca="1">IFERROR(VLOOKUP(CONCATENATE(TEXT($C$247,"00"),TEXT($C250,"00"),TEXT(D$1,"00")),table1[],14,FALSE),"")</f>
        <v/>
      </c>
      <c r="N250" s="90" t="str">
        <f ca="1">IFERROR(VLOOKUP(CONCATENATE(TEXT($C$247,"00"),TEXT($C250,"00"),TEXT(E$1,"00")),table1[],14,FALSE),"")</f>
        <v/>
      </c>
      <c r="O250" s="90" t="str">
        <f ca="1">IFERROR(VLOOKUP(CONCATENATE(TEXT($C$247,"00"),TEXT($C250,"00"),TEXT(F$1,"00")),table1[],14,FALSE),"")</f>
        <v/>
      </c>
      <c r="P250" s="90" t="str">
        <f ca="1">IFERROR(VLOOKUP(CONCATENATE(TEXT($C$247,"00"),TEXT($C250,"00"),TEXT(G$1,"00")),table1[],14,FALSE),"")</f>
        <v>7</v>
      </c>
      <c r="Q250" s="90" t="str">
        <f ca="1">IFERROR(VLOOKUP(CONCATENATE(TEXT($C$247,"00"),TEXT($C250,"00"),TEXT(H$1,"00")),table1[],14,FALSE),"")</f>
        <v>7</v>
      </c>
      <c r="R250" s="90" t="str">
        <f ca="1">IFERROR(VLOOKUP(CONCATENATE(TEXT($C$247,"00"),TEXT($C250,"00"),TEXT(I$1,"00")),table1[],14,FALSE),"")</f>
        <v>7</v>
      </c>
      <c r="S250" s="90" t="str">
        <f ca="1">IFERROR(VLOOKUP(CONCATENATE(TEXT($C$247,"00"),TEXT($C250,"00"),TEXT(J$1,"00")),table1[],14,FALSE),"")</f>
        <v>7</v>
      </c>
    </row>
    <row r="251" spans="1:20" ht="3" customHeight="1" x14ac:dyDescent="0.35">
      <c r="A251" s="25">
        <v>12</v>
      </c>
      <c r="B251" s="25" t="s">
        <v>19</v>
      </c>
      <c r="C251" s="52">
        <f ca="1">INDIRECT($D$247) INDIRECT(B251)</f>
        <v>48</v>
      </c>
      <c r="D251" s="35" t="str">
        <f ca="1">IFERROR(VLOOKUP(CONCATENATE(TEXT($C$247,"00"),TEXT($C251,"00"),TEXT(D$1,"00")),table1[],$A251,FALSE),"")</f>
        <v/>
      </c>
      <c r="E251" s="29" t="str">
        <f ca="1">IFERROR(VLOOKUP(CONCATENATE(TEXT($C$247,"00"),TEXT($C251,"00"),TEXT(E$1,"00")),table1[],$A251,FALSE),"")</f>
        <v/>
      </c>
      <c r="F251" s="29" t="str">
        <f ca="1">IFERROR(VLOOKUP(CONCATENATE(TEXT($C$247,"00"),TEXT($C251,"00"),TEXT(F$1,"00")),table1[],$A251,FALSE),"")</f>
        <v/>
      </c>
      <c r="G251" s="29">
        <f ca="1">IFERROR(VLOOKUP(CONCATENATE(TEXT($C$247,"00"),TEXT($C251,"00"),TEXT(G$1,"00")),table1[],$A251,FALSE),"")</f>
        <v>3</v>
      </c>
      <c r="H251" s="29">
        <f ca="1">IFERROR(VLOOKUP(CONCATENATE(TEXT($C$247,"00"),TEXT($C251,"00"),TEXT(H$1,"00")),table1[],$A251,FALSE),"")</f>
        <v>3</v>
      </c>
      <c r="I251" s="29">
        <f ca="1">IFERROR(VLOOKUP(CONCATENATE(TEXT($C$247,"00"),TEXT($C251,"00"),TEXT(I$1,"00")),table1[],$A251,FALSE),"")</f>
        <v>3</v>
      </c>
      <c r="J251" s="32">
        <f ca="1">IFERROR(VLOOKUP(CONCATENATE(TEXT($C$247,"00"),TEXT($C251,"00"),TEXT(J$1,"00")),table1[],$A251,FALSE),"")</f>
        <v>3</v>
      </c>
      <c r="L251" s="88"/>
      <c r="M251" s="90"/>
      <c r="N251" s="90"/>
      <c r="O251" s="90"/>
      <c r="P251" s="90"/>
      <c r="Q251" s="90"/>
      <c r="R251" s="90"/>
      <c r="S251" s="90"/>
    </row>
    <row r="252" spans="1:20" ht="15.5" x14ac:dyDescent="0.35">
      <c r="A252" s="25">
        <v>2</v>
      </c>
      <c r="B252" s="25" t="s">
        <v>20</v>
      </c>
      <c r="C252" s="52">
        <f ca="1">INDIRECT($D$247) INDIRECT(B252)</f>
        <v>49</v>
      </c>
      <c r="D252" s="33">
        <f ca="1">IFERROR(VLOOKUP(CONCATENATE(TEXT($C$247,"00"),TEXT($C252,"00"),TEXT(D$1,"00")),table1[],$A252,FALSE),"")</f>
        <v>5</v>
      </c>
      <c r="E252" s="27">
        <f ca="1">IFERROR(VLOOKUP(CONCATENATE(TEXT($C$247,"00"),TEXT($C252,"00"),TEXT(E$1,"00")),table1[],$A252,FALSE),"")</f>
        <v>6</v>
      </c>
      <c r="F252" s="27">
        <f ca="1">IFERROR(VLOOKUP(CONCATENATE(TEXT($C$247,"00"),TEXT($C252,"00"),TEXT(F$1,"00")),table1[],$A252,FALSE),"")</f>
        <v>7</v>
      </c>
      <c r="G252" s="27">
        <f ca="1">IFERROR(VLOOKUP(CONCATENATE(TEXT($C$247,"00"),TEXT($C252,"00"),TEXT(G$1,"00")),table1[],$A252,FALSE),"")</f>
        <v>8</v>
      </c>
      <c r="H252" s="27">
        <f ca="1">IFERROR(VLOOKUP(CONCATENATE(TEXT($C$247,"00"),TEXT($C252,"00"),TEXT(H$1,"00")),table1[],$A252,FALSE),"")</f>
        <v>9</v>
      </c>
      <c r="I252" s="27">
        <f ca="1">IFERROR(VLOOKUP(CONCATENATE(TEXT($C$247,"00"),TEXT($C252,"00"),TEXT(I$1,"00")),table1[],$A252,FALSE),"")</f>
        <v>10</v>
      </c>
      <c r="J252" s="30">
        <f ca="1">IFERROR(VLOOKUP(CONCATENATE(TEXT($C$247,"00"),TEXT($C252,"00"),TEXT(J$1,"00")),table1[],$A252,FALSE),"")</f>
        <v>11</v>
      </c>
      <c r="L252" s="88"/>
      <c r="M252" s="89">
        <f ca="1" unprintable=""><![CDATA[IFERROR(
MATCH(
VLOOKUP(CONCATENATE(TEXT($C$247,"00"),TEXT($C253,"00"),TEXT(D$1,"00")),table1[],4,FALSE)
&
0,
INDEX(الجدول3[DateM]
&
الجدول3[halh],,),0),0)]]></f>
        <v>0</v>
      </c>
      <c r="N252" s="89">
        <f ca="1" unprintable=""><![CDATA[IFERROR(
MATCH(
VLOOKUP(CONCATENATE(TEXT($C$247,"00"),TEXT($C253,"00"),TEXT(E$1,"00")),table1[],4,FALSE)
&
0,
INDEX(الجدول3[DateM]
&
الجدول3[halh],,),0),0)]]></f>
        <v>0</v>
      </c>
      <c r="O252" s="89">
        <f ca="1" unprintable=""><![CDATA[IFERROR(
MATCH(
VLOOKUP(CONCATENATE(TEXT($C$247,"00"),TEXT($C253,"00"),TEXT(F$1,"00")),table1[],4,FALSE)
&
0,
INDEX(الجدول3[DateM]
&
الجدول3[halh],,),0),0)]]></f>
        <v>0</v>
      </c>
      <c r="P252" s="89">
        <f ca="1" unprintable=""><![CDATA[IFERROR(
MATCH(
VLOOKUP(CONCATENATE(TEXT($C$247,"00"),TEXT($C253,"00"),TEXT(G$1,"00")),table1[],4,FALSE)
&
0,
INDEX(الجدول3[DateM]
&
الجدول3[halh],,),0),0)]]></f>
        <v>0</v>
      </c>
      <c r="Q252" s="89">
        <f ca="1" unprintable=""><![CDATA[IFERROR(
MATCH(
VLOOKUP(CONCATENATE(TEXT($C$247,"00"),TEXT($C253,"00"),TEXT(H$1,"00")),table1[],4,FALSE)
&
0,
INDEX(الجدول3[DateM]
&
الجدول3[halh],,),0),0)]]></f>
        <v>0</v>
      </c>
      <c r="R252" s="89">
        <f ca="1" unprintable=""><![CDATA[IFERROR(
MATCH(
VLOOKUP(CONCATENATE(TEXT($C$247,"00"),TEXT($C253,"00"),TEXT(I$1,"00")),table1[],4,FALSE)
&
0,
INDEX(الجدول3[DateM]
&
الجدول3[halh],,),0),0)]]></f>
        <v>0</v>
      </c>
      <c r="S252" s="89">
        <f ca="1" unprintable=""><![CDATA[IFERROR(
MATCH(
VLOOKUP(CONCATENATE(TEXT($C$247,"00"),TEXT($C253,"00"),TEXT(J$1,"00")),table1[],4,FALSE)
&
0,
INDEX(الجدول3[DateM]
&
الجدول3[halh],,),0),0)]]></f>
        <v>0</v>
      </c>
    </row>
    <row r="253" spans="1:20" x14ac:dyDescent="0.3">
      <c r="A253" s="25">
        <v>6</v>
      </c>
      <c r="B253" s="25" t="s">
        <v>20</v>
      </c>
      <c r="C253" s="52">
        <f ca="1">INDIRECT($D$247) INDIRECT(B253)</f>
        <v>49</v>
      </c>
      <c r="D253" s="42" t="str">
        <f ca="1">IFERROR(VLOOKUP(CONCATENATE(TEXT($C$247,"00"),TEXT($C253,"00"),TEXT(D$1,"00")),table1[],$A253,FALSE),"")</f>
        <v>26</v>
      </c>
      <c r="E253" s="43" t="str">
        <f ca="1">IFERROR(VLOOKUP(CONCATENATE(TEXT($C$247,"00"),TEXT($C253,"00"),TEXT(E$1,"00")),table1[],$A253,FALSE),"")</f>
        <v>27</v>
      </c>
      <c r="F253" s="43" t="str">
        <f ca="1">IFERROR(VLOOKUP(CONCATENATE(TEXT($C$247,"00"),TEXT($C253,"00"),TEXT(F$1,"00")),table1[],$A253,FALSE),"")</f>
        <v>28</v>
      </c>
      <c r="G253" s="43" t="str">
        <f ca="1">IFERROR(VLOOKUP(CONCATENATE(TEXT($C$247,"00"),TEXT($C253,"00"),TEXT(G$1,"00")),table1[],$A253,FALSE),"")</f>
        <v>29</v>
      </c>
      <c r="H253" s="43" t="str">
        <f ca="1">IFERROR(VLOOKUP(CONCATENATE(TEXT($C$247,"00"),TEXT($C253,"00"),TEXT(H$1,"00")),table1[],$A253,FALSE),"")</f>
        <v>30</v>
      </c>
      <c r="I253" s="43" t="str">
        <f ca="1">IFERROR(VLOOKUP(CONCATENATE(TEXT($C$247,"00"),TEXT($C253,"00"),TEXT(I$1,"00")),table1[],$A253,FALSE),"")</f>
        <v>31</v>
      </c>
      <c r="J253" s="44" t="str">
        <f ca="1">IFERROR(VLOOKUP(CONCATENATE(TEXT($C$247,"00"),TEXT($C253,"00"),TEXT(J$1,"00")),table1[],$A253,FALSE),"")</f>
        <v><![CDATA[1 -أغسطس]]></v>
      </c>
      <c r="L253" s="87"/>
      <c r="M253" s="90" t="str">
        <f ca="1">IFERROR(VLOOKUP(CONCATENATE(TEXT($C$247,"00"),TEXT($C253,"00"),TEXT(D$1,"00")),table1[],14,FALSE),"")</f>
        <v>7</v>
      </c>
      <c r="N253" s="90" t="str">
        <f ca="1">IFERROR(VLOOKUP(CONCATENATE(TEXT($C$247,"00"),TEXT($C253,"00"),TEXT(E$1,"00")),table1[],14,FALSE),"")</f>
        <v>7</v>
      </c>
      <c r="O253" s="90" t="str">
        <f ca="1">IFERROR(VLOOKUP(CONCATENATE(TEXT($C$247,"00"),TEXT($C253,"00"),TEXT(F$1,"00")),table1[],14,FALSE),"")</f>
        <v>7</v>
      </c>
      <c r="P253" s="90" t="str">
        <f ca="1">IFERROR(VLOOKUP(CONCATENATE(TEXT($C$247,"00"),TEXT($C253,"00"),TEXT(G$1,"00")),table1[],14,FALSE),"")</f>
        <v>7</v>
      </c>
      <c r="Q253" s="90" t="str">
        <f ca="1">IFERROR(VLOOKUP(CONCATENATE(TEXT($C$247,"00"),TEXT($C253,"00"),TEXT(H$1,"00")),table1[],14,FALSE),"")</f>
        <v>7</v>
      </c>
      <c r="R253" s="90" t="str">
        <f ca="1">IFERROR(VLOOKUP(CONCATENATE(TEXT($C$247,"00"),TEXT($C253,"00"),TEXT(I$1,"00")),table1[],14,FALSE),"")</f>
        <v>7</v>
      </c>
      <c r="S253" s="90" t="str">
        <f ca="1">IFERROR(VLOOKUP(CONCATENATE(TEXT($C$247,"00"),TEXT($C253,"00"),TEXT(J$1,"00")),table1[],14,FALSE),"")</f>
        <v>8</v>
      </c>
    </row>
    <row r="254" spans="1:20" ht="3" customHeight="1" x14ac:dyDescent="0.35">
      <c r="A254" s="25">
        <v>12</v>
      </c>
      <c r="B254" s="25" t="s">
        <v>20</v>
      </c>
      <c r="C254" s="52">
        <f ca="1">INDIRECT($D$247) INDIRECT(B254)</f>
        <v>49</v>
      </c>
      <c r="D254" s="39">
        <f ca="1">IFERROR(VLOOKUP(CONCATENATE(TEXT($C$247,"00"),TEXT($C254,"00"),TEXT(D$1,"00")),table1[],$A254,FALSE),"")</f>
        <v>3</v>
      </c>
      <c r="E254" s="40">
        <f ca="1">IFERROR(VLOOKUP(CONCATENATE(TEXT($C$247,"00"),TEXT($C254,"00"),TEXT(E$1,"00")),table1[],$A254,FALSE),"")</f>
        <v>3</v>
      </c>
      <c r="F254" s="40">
        <f ca="1">IFERROR(VLOOKUP(CONCATENATE(TEXT($C$247,"00"),TEXT($C254,"00"),TEXT(F$1,"00")),table1[],$A254,FALSE),"")</f>
        <v>3</v>
      </c>
      <c r="G254" s="40">
        <f ca="1">IFERROR(VLOOKUP(CONCATENATE(TEXT($C$247,"00"),TEXT($C254,"00"),TEXT(G$1,"00")),table1[],$A254,FALSE),"")</f>
        <v>3</v>
      </c>
      <c r="H254" s="40">
        <f ca="1">IFERROR(VLOOKUP(CONCATENATE(TEXT($C$247,"00"),TEXT($C254,"00"),TEXT(H$1,"00")),table1[],$A254,FALSE),"")</f>
        <v>3</v>
      </c>
      <c r="I254" s="40">
        <f ca="1">IFERROR(VLOOKUP(CONCATENATE(TEXT($C$247,"00"),TEXT($C254,"00"),TEXT(I$1,"00")),table1[],$A254,FALSE),"")</f>
        <v>3</v>
      </c>
      <c r="J254" s="41">
        <f ca="1">IFERROR(VLOOKUP(CONCATENATE(TEXT($C$247,"00"),TEXT($C254,"00"),TEXT(J$1,"00")),table1[],$A254,FALSE),"")</f>
        <v>3</v>
      </c>
      <c r="L254" s="87"/>
      <c r="M254" s="90"/>
      <c r="N254" s="90"/>
      <c r="O254" s="90"/>
      <c r="P254" s="90"/>
      <c r="Q254" s="90"/>
      <c r="R254" s="90"/>
      <c r="S254" s="90"/>
    </row>
    <row r="255" spans="1:20" ht="15.5" x14ac:dyDescent="0.35">
      <c r="A255" s="25">
        <v>2</v>
      </c>
      <c r="B255" s="25" t="s">
        <v>42</v>
      </c>
      <c r="C255" s="52">
        <f ca="1">INDIRECT($D$247) INDIRECT(B255)</f>
        <v>50</v>
      </c>
      <c r="D255" s="33">
        <f ca="1">IFERROR(VLOOKUP(CONCATENATE(TEXT($C$247,"00"),TEXT($C255,"00"),TEXT(D$1,"00")),table1[],$A255,FALSE),"")</f>
        <v>12</v>
      </c>
      <c r="E255" s="27">
        <f ca="1">IFERROR(VLOOKUP(CONCATENATE(TEXT($C$247,"00"),TEXT($C255,"00"),TEXT(E$1,"00")),table1[],$A255,FALSE),"")</f>
        <v>13</v>
      </c>
      <c r="F255" s="27">
        <f ca="1">IFERROR(VLOOKUP(CONCATENATE(TEXT($C$247,"00"),TEXT($C255,"00"),TEXT(F$1,"00")),table1[],$A255,FALSE),"")</f>
        <v>14</v>
      </c>
      <c r="G255" s="27">
        <f ca="1">IFERROR(VLOOKUP(CONCATENATE(TEXT($C$247,"00"),TEXT($C255,"00"),TEXT(G$1,"00")),table1[],$A255,FALSE),"")</f>
        <v>15</v>
      </c>
      <c r="H255" s="27">
        <f ca="1">IFERROR(VLOOKUP(CONCATENATE(TEXT($C$247,"00"),TEXT($C255,"00"),TEXT(H$1,"00")),table1[],$A255,FALSE),"")</f>
        <v>16</v>
      </c>
      <c r="I255" s="27">
        <f ca="1">IFERROR(VLOOKUP(CONCATENATE(TEXT($C$247,"00"),TEXT($C255,"00"),TEXT(I$1,"00")),table1[],$A255,FALSE),"")</f>
        <v>17</v>
      </c>
      <c r="J255" s="30">
        <f ca="1">IFERROR(VLOOKUP(CONCATENATE(TEXT($C$247,"00"),TEXT($C255,"00"),TEXT(J$1,"00")),table1[],$A255,FALSE),"")</f>
        <v>18</v>
      </c>
      <c r="L255" s="87"/>
      <c r="M255" s="89">
        <f ca="1" unprintable=""><![CDATA[IFERROR(
MATCH(
VLOOKUP(CONCATENATE(TEXT($C$247,"00"),TEXT($C256,"00"),TEXT(D$1,"00")),table1[],4,FALSE)
&
0,
INDEX(الجدول3[DateM]
&
الجدول3[halh],,),0),0)]]></f>
        <v>0</v>
      </c>
      <c r="N255" s="89">
        <f ca="1" unprintable=""><![CDATA[IFERROR(
MATCH(
VLOOKUP(CONCATENATE(TEXT($C$247,"00"),TEXT($C256,"00"),TEXT(E$1,"00")),table1[],4,FALSE)
&
0,
INDEX(الجدول3[DateM]
&
الجدول3[halh],,),0),0)]]></f>
        <v>0</v>
      </c>
      <c r="O255" s="89">
        <f ca="1" unprintable=""><![CDATA[IFERROR(
MATCH(
VLOOKUP(CONCATENATE(TEXT($C$247,"00"),TEXT($C256,"00"),TEXT(F$1,"00")),table1[],4,FALSE)
&
0,
INDEX(الجدول3[DateM]
&
الجدول3[halh],,),0),0)]]></f>
        <v>0</v>
      </c>
      <c r="P255" s="89">
        <f ca="1" unprintable=""><![CDATA[IFERROR(
MATCH(
VLOOKUP(CONCATENATE(TEXT($C$247,"00"),TEXT($C256,"00"),TEXT(G$1,"00")),table1[],4,FALSE)
&
0,
INDEX(الجدول3[DateM]
&
الجدول3[halh],,),0),0)]]></f>
        <v>0</v>
      </c>
      <c r="Q255" s="89">
        <f ca="1" unprintable=""><![CDATA[IFERROR(
MATCH(
VLOOKUP(CONCATENATE(TEXT($C$247,"00"),TEXT($C256,"00"),TEXT(H$1,"00")),table1[],4,FALSE)
&
0,
INDEX(الجدول3[DateM]
&
الجدول3[halh],,),0),0)]]></f>
        <v>0</v>
      </c>
      <c r="R255" s="89">
        <f ca="1" unprintable=""><![CDATA[IFERROR(
MATCH(
VLOOKUP(CONCATENATE(TEXT($C$247,"00"),TEXT($C256,"00"),TEXT(I$1,"00")),table1[],4,FALSE)
&
0,
INDEX(الجدول3[DateM]
&
الجدول3[halh],,),0),0)]]></f>
        <v>0</v>
      </c>
      <c r="S255" s="89">
        <f ca="1" unprintable=""><![CDATA[IFERROR(
MATCH(
VLOOKUP(CONCATENATE(TEXT($C$247,"00"),TEXT($C256,"00"),TEXT(J$1,"00")),table1[],4,FALSE)
&
0,
INDEX(الجدول3[DateM]
&
الجدول3[halh],,),0),0)]]></f>
        <v>0</v>
      </c>
    </row>
    <row r="256" spans="1:20" x14ac:dyDescent="0.3">
      <c r="A256" s="25">
        <v>6</v>
      </c>
      <c r="B256" s="25" t="s">
        <v>42</v>
      </c>
      <c r="C256" s="52">
        <f ca="1">INDIRECT($D$247) INDIRECT(B256)</f>
        <v>50</v>
      </c>
      <c r="D256" s="34" t="str">
        <f ca="1">IFERROR(VLOOKUP(CONCATENATE(TEXT($C$247,"00"),TEXT($C256,"00"),TEXT(D$1,"00")),table1[],$A256,FALSE),"")</f>
        <v>2</v>
      </c>
      <c r="E256" s="28" t="str">
        <f ca="1">IFERROR(VLOOKUP(CONCATENATE(TEXT($C$247,"00"),TEXT($C256,"00"),TEXT(E$1,"00")),table1[],$A256,FALSE),"")</f>
        <v>3</v>
      </c>
      <c r="F256" s="28" t="str">
        <f ca="1">IFERROR(VLOOKUP(CONCATENATE(TEXT($C$247,"00"),TEXT($C256,"00"),TEXT(F$1,"00")),table1[],$A256,FALSE),"")</f>
        <v>4</v>
      </c>
      <c r="G256" s="28" t="str">
        <f ca="1">IFERROR(VLOOKUP(CONCATENATE(TEXT($C$247,"00"),TEXT($C256,"00"),TEXT(G$1,"00")),table1[],$A256,FALSE),"")</f>
        <v>5</v>
      </c>
      <c r="H256" s="28" t="str">
        <f ca="1">IFERROR(VLOOKUP(CONCATENATE(TEXT($C$247,"00"),TEXT($C256,"00"),TEXT(H$1,"00")),table1[],$A256,FALSE),"")</f>
        <v>6</v>
      </c>
      <c r="I256" s="28" t="str">
        <f ca="1">IFERROR(VLOOKUP(CONCATENATE(TEXT($C$247,"00"),TEXT($C256,"00"),TEXT(I$1,"00")),table1[],$A256,FALSE),"")</f>
        <v>7</v>
      </c>
      <c r="J256" s="31" t="str">
        <f ca="1">IFERROR(VLOOKUP(CONCATENATE(TEXT($C$247,"00"),TEXT($C256,"00"),TEXT(J$1,"00")),table1[],$A256,FALSE),"")</f>
        <v>8</v>
      </c>
      <c r="L256" s="87"/>
      <c r="M256" s="90" t="str">
        <f ca="1">IFERROR(VLOOKUP(CONCATENATE(TEXT($C$247,"00"),TEXT($C256,"00"),TEXT(D$1,"00")),table1[],14,FALSE),"")</f>
        <v>8</v>
      </c>
      <c r="N256" s="90" t="str">
        <f ca="1">IFERROR(VLOOKUP(CONCATENATE(TEXT($C$247,"00"),TEXT($C256,"00"),TEXT(E$1,"00")),table1[],14,FALSE),"")</f>
        <v>8</v>
      </c>
      <c r="O256" s="90" t="str">
        <f ca="1">IFERROR(VLOOKUP(CONCATENATE(TEXT($C$247,"00"),TEXT($C256,"00"),TEXT(F$1,"00")),table1[],14,FALSE),"")</f>
        <v>8</v>
      </c>
      <c r="P256" s="90" t="str">
        <f ca="1">IFERROR(VLOOKUP(CONCATENATE(TEXT($C$247,"00"),TEXT($C256,"00"),TEXT(G$1,"00")),table1[],14,FALSE),"")</f>
        <v>8</v>
      </c>
      <c r="Q256" s="90" t="str">
        <f ca="1">IFERROR(VLOOKUP(CONCATENATE(TEXT($C$247,"00"),TEXT($C256,"00"),TEXT(H$1,"00")),table1[],14,FALSE),"")</f>
        <v>8</v>
      </c>
      <c r="R256" s="90" t="str">
        <f ca="1">IFERROR(VLOOKUP(CONCATENATE(TEXT($C$247,"00"),TEXT($C256,"00"),TEXT(I$1,"00")),table1[],14,FALSE),"")</f>
        <v>8</v>
      </c>
      <c r="S256" s="90" t="str">
        <f ca="1">IFERROR(VLOOKUP(CONCATENATE(TEXT($C$247,"00"),TEXT($C256,"00"),TEXT(J$1,"00")),table1[],14,FALSE),"")</f>
        <v>8</v>
      </c>
    </row>
    <row r="257" spans="1:19" ht="3" customHeight="1" x14ac:dyDescent="0.35">
      <c r="A257" s="25">
        <v>12</v>
      </c>
      <c r="B257" s="25" t="s">
        <v>42</v>
      </c>
      <c r="C257" s="52">
        <f ca="1">INDIRECT($D$247) INDIRECT(B257)</f>
        <v>50</v>
      </c>
      <c r="D257" s="35">
        <f ca="1">IFERROR(VLOOKUP(CONCATENATE(TEXT($C$247,"00"),TEXT($C257,"00"),TEXT(D$1,"00")),table1[],$A257,FALSE),"")</f>
        <v>3</v>
      </c>
      <c r="E257" s="29">
        <f ca="1">IFERROR(VLOOKUP(CONCATENATE(TEXT($C$247,"00"),TEXT($C257,"00"),TEXT(E$1,"00")),table1[],$A257,FALSE),"")</f>
        <v>3</v>
      </c>
      <c r="F257" s="29">
        <f ca="1">IFERROR(VLOOKUP(CONCATENATE(TEXT($C$247,"00"),TEXT($C257,"00"),TEXT(F$1,"00")),table1[],$A257,FALSE),"")</f>
        <v>3</v>
      </c>
      <c r="G257" s="29">
        <f ca="1">IFERROR(VLOOKUP(CONCATENATE(TEXT($C$247,"00"),TEXT($C257,"00"),TEXT(G$1,"00")),table1[],$A257,FALSE),"")</f>
        <v>3</v>
      </c>
      <c r="H257" s="29">
        <f ca="1">IFERROR(VLOOKUP(CONCATENATE(TEXT($C$247,"00"),TEXT($C257,"00"),TEXT(H$1,"00")),table1[],$A257,FALSE),"")</f>
        <v>3</v>
      </c>
      <c r="I257" s="29">
        <f ca="1">IFERROR(VLOOKUP(CONCATENATE(TEXT($C$247,"00"),TEXT($C257,"00"),TEXT(I$1,"00")),table1[],$A257,FALSE),"")</f>
        <v>3</v>
      </c>
      <c r="J257" s="32">
        <f ca="1">IFERROR(VLOOKUP(CONCATENATE(TEXT($C$247,"00"),TEXT($C257,"00"),TEXT(J$1,"00")),table1[],$A257,FALSE),"")</f>
        <v>3</v>
      </c>
      <c r="L257" s="87"/>
      <c r="M257" s="90"/>
      <c r="N257" s="90"/>
      <c r="O257" s="90"/>
      <c r="P257" s="90"/>
      <c r="Q257" s="90"/>
      <c r="R257" s="90"/>
      <c r="S257" s="90"/>
    </row>
    <row r="258" spans="1:19" ht="15.5" x14ac:dyDescent="0.35">
      <c r="A258" s="25">
        <v>2</v>
      </c>
      <c r="B258" s="25" t="s">
        <v>22</v>
      </c>
      <c r="C258" s="52">
        <f ca="1">INDIRECT($D$247) INDIRECT(B258)</f>
        <v>51</v>
      </c>
      <c r="D258" s="33">
        <f ca="1">IFERROR(VLOOKUP(CONCATENATE(TEXT($C$247,"00"),TEXT($C258,"00"),TEXT(D$1,"00")),table1[],$A258,FALSE),"")</f>
        <v>19</v>
      </c>
      <c r="E258" s="27">
        <f ca="1">IFERROR(VLOOKUP(CONCATENATE(TEXT($C$247,"00"),TEXT($C258,"00"),TEXT(E$1,"00")),table1[],$A258,FALSE),"")</f>
        <v>20</v>
      </c>
      <c r="F258" s="27">
        <f ca="1">IFERROR(VLOOKUP(CONCATENATE(TEXT($C$247,"00"),TEXT($C258,"00"),TEXT(F$1,"00")),table1[],$A258,FALSE),"")</f>
        <v>21</v>
      </c>
      <c r="G258" s="27">
        <f ca="1">IFERROR(VLOOKUP(CONCATENATE(TEXT($C$247,"00"),TEXT($C258,"00"),TEXT(G$1,"00")),table1[],$A258,FALSE),"")</f>
        <v>22</v>
      </c>
      <c r="H258" s="27">
        <f ca="1">IFERROR(VLOOKUP(CONCATENATE(TEXT($C$247,"00"),TEXT($C258,"00"),TEXT(H$1,"00")),table1[],$A258,FALSE),"")</f>
        <v>23</v>
      </c>
      <c r="I258" s="27">
        <f ca="1">IFERROR(VLOOKUP(CONCATENATE(TEXT($C$247,"00"),TEXT($C258,"00"),TEXT(I$1,"00")),table1[],$A258,FALSE),"")</f>
        <v>24</v>
      </c>
      <c r="J258" s="30">
        <f ca="1">IFERROR(VLOOKUP(CONCATENATE(TEXT($C$247,"00"),TEXT($C258,"00"),TEXT(J$1,"00")),table1[],$A258,FALSE),"")</f>
        <v>25</v>
      </c>
      <c r="L258" s="87"/>
      <c r="M258" s="89">
        <f ca="1" unprintable=""><![CDATA[IFERROR(
MATCH(
VLOOKUP(CONCATENATE(TEXT($C$247,"00"),TEXT($C259,"00"),TEXT(D$1,"00")),table1[],4,FALSE)
&
0,
INDEX(الجدول3[DateM]
&
الجدول3[halh],,),0),0)]]></f>
        <v>0</v>
      </c>
      <c r="N258" s="89">
        <f ca="1" unprintable=""><![CDATA[IFERROR(
MATCH(
VLOOKUP(CONCATENATE(TEXT($C$247,"00"),TEXT($C259,"00"),TEXT(E$1,"00")),table1[],4,FALSE)
&
0,
INDEX(الجدول3[DateM]
&
الجدول3[halh],,),0),0)]]></f>
        <v>0</v>
      </c>
      <c r="O258" s="89">
        <f ca="1" unprintable=""><![CDATA[IFERROR(
MATCH(
VLOOKUP(CONCATENATE(TEXT($C$247,"00"),TEXT($C259,"00"),TEXT(F$1,"00")),table1[],4,FALSE)
&
0,
INDEX(الجدول3[DateM]
&
الجدول3[halh],,),0),0)]]></f>
        <v>0</v>
      </c>
      <c r="P258" s="89">
        <f ca="1" unprintable=""><![CDATA[IFERROR(
MATCH(
VLOOKUP(CONCATENATE(TEXT($C$247,"00"),TEXT($C259,"00"),TEXT(G$1,"00")),table1[],4,FALSE)
&
0,
INDEX(الجدول3[DateM]
&
الجدول3[halh],,),0),0)]]></f>
        <v>0</v>
      </c>
      <c r="Q258" s="89">
        <f ca="1" unprintable=""><![CDATA[IFERROR(
MATCH(
VLOOKUP(CONCATENATE(TEXT($C$247,"00"),TEXT($C259,"00"),TEXT(H$1,"00")),table1[],4,FALSE)
&
0,
INDEX(الجدول3[DateM]
&
الجدول3[halh],,),0),0)]]></f>
        <v>0</v>
      </c>
      <c r="R258" s="89">
        <f ca="1" unprintable=""><![CDATA[IFERROR(
MATCH(
VLOOKUP(CONCATENATE(TEXT($C$247,"00"),TEXT($C259,"00"),TEXT(I$1,"00")),table1[],4,FALSE)
&
0,
INDEX(الجدول3[DateM]
&
الجدول3[halh],,),0),0)]]></f>
        <v>0</v>
      </c>
      <c r="S258" s="89">
        <f ca="1" unprintable=""><![CDATA[IFERROR(
MATCH(
VLOOKUP(CONCATENATE(TEXT($C$247,"00"),TEXT($C259,"00"),TEXT(J$1,"00")),table1[],4,FALSE)
&
0,
INDEX(الجدول3[DateM]
&
الجدول3[halh],,),0),0)]]></f>
        <v>0</v>
      </c>
    </row>
    <row r="259" spans="1:19" x14ac:dyDescent="0.3">
      <c r="A259" s="25">
        <v>6</v>
      </c>
      <c r="B259" s="25" t="s">
        <v>22</v>
      </c>
      <c r="C259" s="52">
        <f ca="1">INDIRECT($D$247) INDIRECT(B259)</f>
        <v>51</v>
      </c>
      <c r="D259" s="42" t="str">
        <f ca="1">IFERROR(VLOOKUP(CONCATENATE(TEXT($C$247,"00"),TEXT($C259,"00"),TEXT(D$1,"00")),table1[],$A259,FALSE),"")</f>
        <v>9</v>
      </c>
      <c r="E259" s="43" t="str">
        <f ca="1">IFERROR(VLOOKUP(CONCATENATE(TEXT($C$247,"00"),TEXT($C259,"00"),TEXT(E$1,"00")),table1[],$A259,FALSE),"")</f>
        <v>10</v>
      </c>
      <c r="F259" s="43" t="str">
        <f ca="1">IFERROR(VLOOKUP(CONCATENATE(TEXT($C$247,"00"),TEXT($C259,"00"),TEXT(F$1,"00")),table1[],$A259,FALSE),"")</f>
        <v>11</v>
      </c>
      <c r="G259" s="43" t="str">
        <f ca="1">IFERROR(VLOOKUP(CONCATENATE(TEXT($C$247,"00"),TEXT($C259,"00"),TEXT(G$1,"00")),table1[],$A259,FALSE),"")</f>
        <v>12</v>
      </c>
      <c r="H259" s="43" t="str">
        <f ca="1">IFERROR(VLOOKUP(CONCATENATE(TEXT($C$247,"00"),TEXT($C259,"00"),TEXT(H$1,"00")),table1[],$A259,FALSE),"")</f>
        <v>13</v>
      </c>
      <c r="I259" s="43" t="str">
        <f ca="1">IFERROR(VLOOKUP(CONCATENATE(TEXT($C$247,"00"),TEXT($C259,"00"),TEXT(I$1,"00")),table1[],$A259,FALSE),"")</f>
        <v>14</v>
      </c>
      <c r="J259" s="44" t="str">
        <f ca="1">IFERROR(VLOOKUP(CONCATENATE(TEXT($C$247,"00"),TEXT($C259,"00"),TEXT(J$1,"00")),table1[],$A259,FALSE),"")</f>
        <v>15</v>
      </c>
      <c r="L259" s="87"/>
      <c r="M259" s="90" t="str">
        <f ca="1">IFERROR(VLOOKUP(CONCATENATE(TEXT($C$247,"00"),TEXT($C259,"00"),TEXT(D$1,"00")),table1[],14,FALSE),"")</f>
        <v>8</v>
      </c>
      <c r="N259" s="90" t="str">
        <f ca="1">IFERROR(VLOOKUP(CONCATENATE(TEXT($C$247,"00"),TEXT($C259,"00"),TEXT(E$1,"00")),table1[],14,FALSE),"")</f>
        <v>8</v>
      </c>
      <c r="O259" s="90" t="str">
        <f ca="1">IFERROR(VLOOKUP(CONCATENATE(TEXT($C$247,"00"),TEXT($C259,"00"),TEXT(F$1,"00")),table1[],14,FALSE),"")</f>
        <v>8</v>
      </c>
      <c r="P259" s="90" t="str">
        <f ca="1">IFERROR(VLOOKUP(CONCATENATE(TEXT($C$247,"00"),TEXT($C259,"00"),TEXT(G$1,"00")),table1[],14,FALSE),"")</f>
        <v>8</v>
      </c>
      <c r="Q259" s="90" t="str">
        <f ca="1">IFERROR(VLOOKUP(CONCATENATE(TEXT($C$247,"00"),TEXT($C259,"00"),TEXT(H$1,"00")),table1[],14,FALSE),"")</f>
        <v>8</v>
      </c>
      <c r="R259" s="90" t="str">
        <f ca="1">IFERROR(VLOOKUP(CONCATENATE(TEXT($C$247,"00"),TEXT($C259,"00"),TEXT(I$1,"00")),table1[],14,FALSE),"")</f>
        <v>8</v>
      </c>
      <c r="S259" s="90" t="str">
        <f ca="1">IFERROR(VLOOKUP(CONCATENATE(TEXT($C$247,"00"),TEXT($C259,"00"),TEXT(J$1,"00")),table1[],14,FALSE),"")</f>
        <v>8</v>
      </c>
    </row>
    <row r="260" spans="1:19" ht="3" customHeight="1" x14ac:dyDescent="0.35">
      <c r="A260" s="25">
        <v>12</v>
      </c>
      <c r="B260" s="25" t="s">
        <v>22</v>
      </c>
      <c r="C260" s="52">
        <f ca="1">INDIRECT($D$247) INDIRECT(B260)</f>
        <v>51</v>
      </c>
      <c r="D260" s="39">
        <f ca="1">IFERROR(VLOOKUP(CONCATENATE(TEXT($C$247,"00"),TEXT($C260,"00"),TEXT(D$1,"00")),table1[],$A260,FALSE),"")</f>
        <v>3</v>
      </c>
      <c r="E260" s="40">
        <f ca="1">IFERROR(VLOOKUP(CONCATENATE(TEXT($C$247,"00"),TEXT($C260,"00"),TEXT(E$1,"00")),table1[],$A260,FALSE),"")</f>
        <v>3</v>
      </c>
      <c r="F260" s="40">
        <f ca="1">IFERROR(VLOOKUP(CONCATENATE(TEXT($C$247,"00"),TEXT($C260,"00"),TEXT(F$1,"00")),table1[],$A260,FALSE),"")</f>
        <v>3</v>
      </c>
      <c r="G260" s="40">
        <f ca="1">IFERROR(VLOOKUP(CONCATENATE(TEXT($C$247,"00"),TEXT($C260,"00"),TEXT(G$1,"00")),table1[],$A260,FALSE),"")</f>
        <v>3</v>
      </c>
      <c r="H260" s="40">
        <f ca="1">IFERROR(VLOOKUP(CONCATENATE(TEXT($C$247,"00"),TEXT($C260,"00"),TEXT(H$1,"00")),table1[],$A260,FALSE),"")</f>
        <v>3</v>
      </c>
      <c r="I260" s="40">
        <f ca="1">IFERROR(VLOOKUP(CONCATENATE(TEXT($C$247,"00"),TEXT($C260,"00"),TEXT(I$1,"00")),table1[],$A260,FALSE),"")</f>
        <v>3</v>
      </c>
      <c r="J260" s="41">
        <f ca="1">IFERROR(VLOOKUP(CONCATENATE(TEXT($C$247,"00"),TEXT($C260,"00"),TEXT(J$1,"00")),table1[],$A260,FALSE),"")</f>
        <v>3</v>
      </c>
      <c r="L260" s="87"/>
      <c r="M260" s="90"/>
      <c r="N260" s="90"/>
      <c r="O260" s="90"/>
      <c r="P260" s="90"/>
      <c r="Q260" s="90"/>
      <c r="R260" s="90"/>
      <c r="S260" s="90"/>
    </row>
    <row r="261" spans="1:19" ht="15.5" x14ac:dyDescent="0.35">
      <c r="A261" s="25">
        <v>2</v>
      </c>
      <c r="B261" s="25" t="s">
        <v>23</v>
      </c>
      <c r="C261" s="52">
        <f ca="1">INDIRECT($D$247) INDIRECT(B261)</f>
        <v>52</v>
      </c>
      <c r="D261" s="33">
        <f ca="1">IFERROR(VLOOKUP(CONCATENATE(TEXT($C$247,"00"),TEXT($C261,"00"),TEXT(D$1,"00")),table1[],$A261,FALSE),"")</f>
        <v>26</v>
      </c>
      <c r="E261" s="27">
        <f ca="1">IFERROR(VLOOKUP(CONCATENATE(TEXT($C$247,"00"),TEXT($C261,"00"),TEXT(E$1,"00")),table1[],$A261,FALSE),"")</f>
        <v>27</v>
      </c>
      <c r="F261" s="27">
        <f ca="1">IFERROR(VLOOKUP(CONCATENATE(TEXT($C$247,"00"),TEXT($C261,"00"),TEXT(F$1,"00")),table1[],$A261,FALSE),"")</f>
        <v>28</v>
      </c>
      <c r="G261" s="27">
        <f ca="1">IFERROR(VLOOKUP(CONCATENATE(TEXT($C$247,"00"),TEXT($C261,"00"),TEXT(G$1,"00")),table1[],$A261,FALSE),"")</f>
        <v>29</v>
      </c>
      <c r="H261" s="27" t="str">
        <f ca="1">IFERROR(VLOOKUP(CONCATENATE(TEXT($C$247,"00"),TEXT($C261,"00"),TEXT(H$1,"00")),table1[],$A261,FALSE),"")</f>
        <v/>
      </c>
      <c r="I261" s="27" t="str">
        <f ca="1">IFERROR(VLOOKUP(CONCATENATE(TEXT($C$247,"00"),TEXT($C261,"00"),TEXT(I$1,"00")),table1[],$A261,FALSE),"")</f>
        <v/>
      </c>
      <c r="J261" s="30" t="str">
        <f ca="1">IFERROR(VLOOKUP(CONCATENATE(TEXT($C$247,"00"),TEXT($C261,"00"),TEXT(J$1,"00")),table1[],$A261,FALSE),"")</f>
        <v/>
      </c>
      <c r="L261" s="87"/>
      <c r="M261" s="89">
        <f ca="1" unprintable=""><![CDATA[IFERROR(
MATCH(
VLOOKUP(CONCATENATE(TEXT($C$247,"00"),TEXT($C262,"00"),TEXT(D$1,"00")),table1[],4,FALSE)
&
0,
INDEX(الجدول3[DateM]
&
الجدول3[halh],,),0),0)]]></f>
        <v>0</v>
      </c>
      <c r="N261" s="89">
        <f ca="1" unprintable=""><![CDATA[IFERROR(
MATCH(
VLOOKUP(CONCATENATE(TEXT($C$247,"00"),TEXT($C262,"00"),TEXT(E$1,"00")),table1[],4,FALSE)
&
0,
INDEX(الجدول3[DateM]
&
الجدول3[halh],,),0),0)]]></f>
        <v>0</v>
      </c>
      <c r="O261" s="89">
        <f ca="1" unprintable=""><![CDATA[IFERROR(
MATCH(
VLOOKUP(CONCATENATE(TEXT($C$247,"00"),TEXT($C262,"00"),TEXT(F$1,"00")),table1[],4,FALSE)
&
0,
INDEX(الجدول3[DateM]
&
الجدول3[halh],,),0),0)]]></f>
        <v>0</v>
      </c>
      <c r="P261" s="89">
        <f ca="1" unprintable=""><![CDATA[IFERROR(
MATCH(
VLOOKUP(CONCATENATE(TEXT($C$247,"00"),TEXT($C262,"00"),TEXT(G$1,"00")),table1[],4,FALSE)
&
0,
INDEX(الجدول3[DateM]
&
الجدول3[halh],,),0),0)]]></f>
        <v>0</v>
      </c>
      <c r="Q261" s="89">
        <f ca="1" unprintable=""><![CDATA[IFERROR(
MATCH(
VLOOKUP(CONCATENATE(TEXT($C$247,"00"),TEXT($C262,"00"),TEXT(H$1,"00")),table1[],4,FALSE)
&
0,
INDEX(الجدول3[DateM]
&
الجدول3[halh],,),0),0)]]></f>
        <v>0</v>
      </c>
      <c r="R261" s="89">
        <f ca="1" unprintable=""><![CDATA[IFERROR(
MATCH(
VLOOKUP(CONCATENATE(TEXT($C$247,"00"),TEXT($C262,"00"),TEXT(I$1,"00")),table1[],4,FALSE)
&
0,
INDEX(الجدول3[DateM]
&
الجدول3[halh],,),0),0)]]></f>
        <v>0</v>
      </c>
      <c r="S261" s="89">
        <f ca="1" unprintable=""><![CDATA[IFERROR(
MATCH(
VLOOKUP(CONCATENATE(TEXT($C$247,"00"),TEXT($C262,"00"),TEXT(J$1,"00")),table1[],4,FALSE)
&
0,
INDEX(الجدول3[DateM]
&
الجدول3[halh],,),0),0)]]></f>
        <v>0</v>
      </c>
    </row>
    <row r="262" spans="1:19" x14ac:dyDescent="0.3">
      <c r="A262" s="25">
        <v>6</v>
      </c>
      <c r="B262" s="25" t="s">
        <v>23</v>
      </c>
      <c r="C262" s="52">
        <f ca="1">INDIRECT($D$247) INDIRECT(B262)</f>
        <v>52</v>
      </c>
      <c r="D262" s="34" t="str">
        <f ca="1">IFERROR(VLOOKUP(CONCATENATE(TEXT($C$247,"00"),TEXT($C262,"00"),TEXT(D$1,"00")),table1[],$A262,FALSE),"")</f>
        <v>16</v>
      </c>
      <c r="E262" s="28" t="str">
        <f ca="1">IFERROR(VLOOKUP(CONCATENATE(TEXT($C$247,"00"),TEXT($C262,"00"),TEXT(E$1,"00")),table1[],$A262,FALSE),"")</f>
        <v>17</v>
      </c>
      <c r="F262" s="28" t="str">
        <f ca="1">IFERROR(VLOOKUP(CONCATENATE(TEXT($C$247,"00"),TEXT($C262,"00"),TEXT(F$1,"00")),table1[],$A262,FALSE),"")</f>
        <v>18</v>
      </c>
      <c r="G262" s="28" t="str">
        <f ca="1">IFERROR(VLOOKUP(CONCATENATE(TEXT($C$247,"00"),TEXT($C262,"00"),TEXT(G$1,"00")),table1[],$A262,FALSE),"")</f>
        <v>19</v>
      </c>
      <c r="H262" s="28" t="str">
        <f ca="1">IFERROR(VLOOKUP(CONCATENATE(TEXT($C$247,"00"),TEXT($C262,"00"),TEXT(H$1,"00")),table1[],$A262,FALSE),"")</f>
        <v/>
      </c>
      <c r="I262" s="28" t="str">
        <f ca="1">IFERROR(VLOOKUP(CONCATENATE(TEXT($C$247,"00"),TEXT($C262,"00"),TEXT(I$1,"00")),table1[],$A262,FALSE),"")</f>
        <v/>
      </c>
      <c r="J262" s="31" t="str">
        <f ca="1">IFERROR(VLOOKUP(CONCATENATE(TEXT($C$247,"00"),TEXT($C262,"00"),TEXT(J$1,"00")),table1[],$A262,FALSE),"")</f>
        <v/>
      </c>
      <c r="L262" s="87"/>
      <c r="M262" s="90" t="str">
        <f ca="1">IFERROR(VLOOKUP(CONCATENATE(TEXT($C$247,"00"),TEXT($C262,"00"),TEXT(D$1,"00")),table1[],14,FALSE),"")</f>
        <v>8</v>
      </c>
      <c r="N262" s="90" t="str">
        <f ca="1">IFERROR(VLOOKUP(CONCATENATE(TEXT($C$247,"00"),TEXT($C262,"00"),TEXT(E$1,"00")),table1[],14,FALSE),"")</f>
        <v>8</v>
      </c>
      <c r="O262" s="90" t="str">
        <f ca="1">IFERROR(VLOOKUP(CONCATENATE(TEXT($C$247,"00"),TEXT($C262,"00"),TEXT(F$1,"00")),table1[],14,FALSE),"")</f>
        <v>8</v>
      </c>
      <c r="P262" s="90" t="str">
        <f ca="1">IFERROR(VLOOKUP(CONCATENATE(TEXT($C$247,"00"),TEXT($C262,"00"),TEXT(G$1,"00")),table1[],14,FALSE),"")</f>
        <v>8</v>
      </c>
      <c r="Q262" s="90" t="str">
        <f ca="1">IFERROR(VLOOKUP(CONCATENATE(TEXT($C$247,"00"),TEXT($C262,"00"),TEXT(H$1,"00")),table1[],14,FALSE),"")</f>
        <v/>
      </c>
      <c r="R262" s="90" t="str">
        <f ca="1">IFERROR(VLOOKUP(CONCATENATE(TEXT($C$247,"00"),TEXT($C262,"00"),TEXT(I$1,"00")),table1[],14,FALSE),"")</f>
        <v/>
      </c>
      <c r="S262" s="90" t="str">
        <f ca="1">IFERROR(VLOOKUP(CONCATENATE(TEXT($C$247,"00"),TEXT($C262,"00"),TEXT(J$1,"00")),table1[],14,FALSE),"")</f>
        <v/>
      </c>
    </row>
    <row r="263" spans="1:19" ht="3" customHeight="1" x14ac:dyDescent="0.35">
      <c r="A263" s="25">
        <v>12</v>
      </c>
      <c r="B263" s="25" t="s">
        <v>23</v>
      </c>
      <c r="C263" s="52">
        <f ca="1">INDIRECT($D$247) INDIRECT(B263)</f>
        <v>52</v>
      </c>
      <c r="D263" s="35">
        <f ca="1">IFERROR(VLOOKUP(CONCATENATE(TEXT($C$247,"00"),TEXT($C263,"00"),TEXT(D$1,"00")),table1[],$A263,FALSE),"")</f>
        <v>3</v>
      </c>
      <c r="E263" s="29">
        <f ca="1">IFERROR(VLOOKUP(CONCATENATE(TEXT($C$247,"00"),TEXT($C263,"00"),TEXT(E$1,"00")),table1[],$A263,FALSE),"")</f>
        <v>3</v>
      </c>
      <c r="F263" s="29">
        <f ca="1">IFERROR(VLOOKUP(CONCATENATE(TEXT($C$247,"00"),TEXT($C263,"00"),TEXT(F$1,"00")),table1[],$A263,FALSE),"")</f>
        <v>3</v>
      </c>
      <c r="G263" s="29">
        <f ca="1">IFERROR(VLOOKUP(CONCATENATE(TEXT($C$247,"00"),TEXT($C263,"00"),TEXT(G$1,"00")),table1[],$A263,FALSE),"")</f>
        <v>3</v>
      </c>
      <c r="H263" s="29" t="str">
        <f ca="1">IFERROR(VLOOKUP(CONCATENATE(TEXT($C$247,"00"),TEXT($C263,"00"),TEXT(H$1,"00")),table1[],$A263,FALSE),"")</f>
        <v/>
      </c>
      <c r="I263" s="29" t="str">
        <f ca="1">IFERROR(VLOOKUP(CONCATENATE(TEXT($C$247,"00"),TEXT($C263,"00"),TEXT(I$1,"00")),table1[],$A263,FALSE),"")</f>
        <v/>
      </c>
      <c r="J263" s="32" t="str">
        <f ca="1">IFERROR(VLOOKUP(CONCATENATE(TEXT($C$247,"00"),TEXT($C263,"00"),TEXT(J$1,"00")),table1[],$A263,FALSE),"")</f>
        <v/>
      </c>
      <c r="L263" s="87"/>
      <c r="M263" s="90"/>
      <c r="N263" s="90"/>
      <c r="O263" s="90"/>
      <c r="P263" s="90"/>
      <c r="Q263" s="90"/>
      <c r="R263" s="90"/>
      <c r="S263" s="90"/>
    </row>
    <row r="264" spans="1:19" ht="15.5" x14ac:dyDescent="0.35">
      <c r="A264" s="25">
        <v>2</v>
      </c>
      <c r="B264" s="25" t="s">
        <v>24</v>
      </c>
      <c r="C264" s="52" t="str">
        <f ca="1">INDIRECT($D$247) INDIRECT(B264)</f>
        <v/>
      </c>
      <c r="D264" s="33" t="str">
        <f ca="1">IFERROR(VLOOKUP(CONCATENATE(TEXT($C$247,"00"),TEXT($C264,"00"),TEXT(D$1,"00")),table1[],$A264,FALSE),"")</f>
        <v/>
      </c>
      <c r="E264" s="27" t="str">
        <f ca="1">IFERROR(VLOOKUP(CONCATENATE(TEXT($C$247,"00"),TEXT($C264,"00"),TEXT(E$1,"00")),table1[],$A264,FALSE),"")</f>
        <v/>
      </c>
      <c r="F264" s="27" t="str">
        <f ca="1">IFERROR(VLOOKUP(CONCATENATE(TEXT($C$247,"00"),TEXT($C264,"00"),TEXT(F$1,"00")),table1[],$A264,FALSE),"")</f>
        <v/>
      </c>
      <c r="G264" s="27" t="str">
        <f ca="1">IFERROR(VLOOKUP(CONCATENATE(TEXT($C$247,"00"),TEXT($C264,"00"),TEXT(G$1,"00")),table1[],$A264,FALSE),"")</f>
        <v/>
      </c>
      <c r="H264" s="27" t="str">
        <f ca="1">IFERROR(VLOOKUP(CONCATENATE(TEXT($C$247,"00"),TEXT($C264,"00"),TEXT(H$1,"00")),table1[],$A264,FALSE),"")</f>
        <v/>
      </c>
      <c r="I264" s="27" t="str">
        <f ca="1">IFERROR(VLOOKUP(CONCATENATE(TEXT($C$247,"00"),TEXT($C264,"00"),TEXT(I$1,"00")),table1[],$A264,FALSE),"")</f>
        <v/>
      </c>
      <c r="J264" s="30" t="str">
        <f ca="1">IFERROR(VLOOKUP(CONCATENATE(TEXT($C$247,"00"),TEXT($C264,"00"),TEXT(J$1,"00")),table1[],$A264,FALSE),"")</f>
        <v/>
      </c>
      <c r="L264" s="87"/>
      <c r="M264" s="89">
        <f ca="1" unprintable=""><![CDATA[IFERROR(
MATCH(
VLOOKUP(CONCATENATE(TEXT($C$247,"00"),TEXT($C265,"00"),TEXT(D$1,"00")),table1[],4,FALSE)
&
0,
INDEX(الجدول3[DateM]
&
الجدول3[halh],,),0),0)]]></f>
        <v>0</v>
      </c>
      <c r="N264" s="89">
        <f ca="1" unprintable=""><![CDATA[IFERROR(
MATCH(
VLOOKUP(CONCATENATE(TEXT($C$247,"00"),TEXT($C265,"00"),TEXT(E$1,"00")),table1[],4,FALSE)
&
0,
INDEX(الجدول3[DateM]
&
الجدول3[halh],,),0),0)]]></f>
        <v>0</v>
      </c>
      <c r="O264" s="89">
        <f ca="1" unprintable=""><![CDATA[IFERROR(
MATCH(
VLOOKUP(CONCATENATE(TEXT($C$247,"00"),TEXT($C265,"00"),TEXT(F$1,"00")),table1[],4,FALSE)
&
0,
INDEX(الجدول3[DateM]
&
الجدول3[halh],,),0),0)]]></f>
        <v>0</v>
      </c>
      <c r="P264" s="89">
        <f ca="1" unprintable=""><![CDATA[IFERROR(
MATCH(
VLOOKUP(CONCATENATE(TEXT($C$247,"00"),TEXT($C265,"00"),TEXT(G$1,"00")),table1[],4,FALSE)
&
0,
INDEX(الجدول3[DateM]
&
الجدول3[halh],,),0),0)]]></f>
        <v>0</v>
      </c>
      <c r="Q264" s="89">
        <f ca="1" unprintable=""><![CDATA[IFERROR(
MATCH(
VLOOKUP(CONCATENATE(TEXT($C$247,"00"),TEXT($C265,"00"),TEXT(H$1,"00")),table1[],4,FALSE)
&
0,
INDEX(الجدول3[DateM]
&
الجدول3[halh],,),0),0)]]></f>
        <v>0</v>
      </c>
      <c r="R264" s="89">
        <f ca="1" unprintable=""><![CDATA[IFERROR(
MATCH(
VLOOKUP(CONCATENATE(TEXT($C$247,"00"),TEXT($C265,"00"),TEXT(I$1,"00")),table1[],4,FALSE)
&
0,
INDEX(الجدول3[DateM]
&
الجدول3[halh],,),0),0)]]></f>
        <v>0</v>
      </c>
      <c r="S264" s="89">
        <f ca="1" unprintable=""><![CDATA[IFERROR(
MATCH(
VLOOKUP(CONCATENATE(TEXT($C$247,"00"),TEXT($C265,"00"),TEXT(J$1,"00")),table1[],4,FALSE)
&
0,
INDEX(الجدول3[DateM]
&
الجدول3[halh],,),0),0)]]></f>
        <v>0</v>
      </c>
    </row>
    <row r="265" spans="1:19" x14ac:dyDescent="0.3">
      <c r="A265" s="25">
        <v>6</v>
      </c>
      <c r="B265" s="25" t="s">
        <v>24</v>
      </c>
      <c r="C265" s="52" t="str">
        <f ca="1">INDIRECT($D$247) INDIRECT(B265)</f>
        <v/>
      </c>
      <c r="D265" s="42" t="str">
        <f ca="1">IFERROR(VLOOKUP(CONCATENATE(TEXT($C$247,"00"),TEXT($C265,"00"),TEXT(D$1,"00")),table1[],$A265,FALSE),"")</f>
        <v/>
      </c>
      <c r="E265" s="43" t="str">
        <f ca="1">IFERROR(VLOOKUP(CONCATENATE(TEXT($C$247,"00"),TEXT($C265,"00"),TEXT(E$1,"00")),table1[],$A265,FALSE),"")</f>
        <v/>
      </c>
      <c r="F265" s="43" t="str">
        <f ca="1">IFERROR(VLOOKUP(CONCATENATE(TEXT($C$247,"00"),TEXT($C265,"00"),TEXT(F$1,"00")),table1[],$A265,FALSE),"")</f>
        <v/>
      </c>
      <c r="G265" s="43" t="str">
        <f ca="1">IFERROR(VLOOKUP(CONCATENATE(TEXT($C$247,"00"),TEXT($C265,"00"),TEXT(G$1,"00")),table1[],$A265,FALSE),"")</f>
        <v/>
      </c>
      <c r="H265" s="43" t="str">
        <f ca="1">IFERROR(VLOOKUP(CONCATENATE(TEXT($C$247,"00"),TEXT($C265,"00"),TEXT(H$1,"00")),table1[],$A265,FALSE),"")</f>
        <v/>
      </c>
      <c r="I265" s="43" t="str">
        <f ca="1">IFERROR(VLOOKUP(CONCATENATE(TEXT($C$247,"00"),TEXT($C265,"00"),TEXT(I$1,"00")),table1[],$A265,FALSE),"")</f>
        <v/>
      </c>
      <c r="J265" s="44" t="str">
        <f ca="1">IFERROR(VLOOKUP(CONCATENATE(TEXT($C$247,"00"),TEXT($C265,"00"),TEXT(J$1,"00")),table1[],$A265,FALSE),"")</f>
        <v/>
      </c>
      <c r="L265" s="87"/>
      <c r="M265" s="90" t="str">
        <f ca="1">IFERROR(VLOOKUP(CONCATENATE(TEXT($C$247,"00"),TEXT($C265,"00"),TEXT(D$1,"00")),table1[],14,FALSE),"")</f>
        <v/>
      </c>
      <c r="N265" s="90" t="str">
        <f ca="1">IFERROR(VLOOKUP(CONCATENATE(TEXT($C$247,"00"),TEXT($C265,"00"),TEXT(E$1,"00")),table1[],14,FALSE),"")</f>
        <v/>
      </c>
      <c r="O265" s="90" t="str">
        <f ca="1">IFERROR(VLOOKUP(CONCATENATE(TEXT($C$247,"00"),TEXT($C265,"00"),TEXT(F$1,"00")),table1[],14,FALSE),"")</f>
        <v/>
      </c>
      <c r="P265" s="90" t="str">
        <f ca="1">IFERROR(VLOOKUP(CONCATENATE(TEXT($C$247,"00"),TEXT($C265,"00"),TEXT(G$1,"00")),table1[],14,FALSE),"")</f>
        <v/>
      </c>
      <c r="Q265" s="90" t="str">
        <f ca="1">IFERROR(VLOOKUP(CONCATENATE(TEXT($C$247,"00"),TEXT($C265,"00"),TEXT(H$1,"00")),table1[],14,FALSE),"")</f>
        <v/>
      </c>
      <c r="R265" s="90" t="str">
        <f ca="1">IFERROR(VLOOKUP(CONCATENATE(TEXT($C$247,"00"),TEXT($C265,"00"),TEXT(I$1,"00")),table1[],14,FALSE),"")</f>
        <v/>
      </c>
      <c r="S265" s="90" t="str">
        <f ca="1">IFERROR(VLOOKUP(CONCATENATE(TEXT($C$247,"00"),TEXT($C265,"00"),TEXT(J$1,"00")),table1[],14,FALSE),"")</f>
        <v/>
      </c>
    </row>
    <row r="266" spans="1:19" ht="3" customHeight="1" thickBot="1" x14ac:dyDescent="0.4">
      <c r="A266" s="25">
        <v>12</v>
      </c>
      <c r="B266" s="25" t="s">
        <v>24</v>
      </c>
      <c r="C266" s="52" t="str">
        <f ca="1">INDIRECT($D$247) INDIRECT(B266)</f>
        <v/>
      </c>
      <c r="D266" s="45" t="str">
        <f ca="1">IFERROR(VLOOKUP(CONCATENATE(TEXT($C$247,"00"),TEXT($C266,"00"),TEXT(D$1,"00")),table1[],$A266,FALSE),"")</f>
        <v/>
      </c>
      <c r="E266" s="46" t="str">
        <f ca="1">IFERROR(VLOOKUP(CONCATENATE(TEXT($C$247,"00"),TEXT($C266,"00"),TEXT(E$1,"00")),table1[],$A266,FALSE),"")</f>
        <v/>
      </c>
      <c r="F266" s="46" t="str">
        <f ca="1">IFERROR(VLOOKUP(CONCATENATE(TEXT($C$247,"00"),TEXT($C266,"00"),TEXT(F$1,"00")),table1[],$A266,FALSE),"")</f>
        <v/>
      </c>
      <c r="G266" s="46" t="str">
        <f ca="1">IFERROR(VLOOKUP(CONCATENATE(TEXT($C$247,"00"),TEXT($C266,"00"),TEXT(G$1,"00")),table1[],$A266,FALSE),"")</f>
        <v/>
      </c>
      <c r="H266" s="46" t="str">
        <f ca="1">IFERROR(VLOOKUP(CONCATENATE(TEXT($C$247,"00"),TEXT($C266,"00"),TEXT(H$1,"00")),table1[],$A266,FALSE),"")</f>
        <v/>
      </c>
      <c r="I266" s="46" t="str">
        <f ca="1">IFERROR(VLOOKUP(CONCATENATE(TEXT($C$247,"00"),TEXT($C266,"00"),TEXT(I$1,"00")),table1[],$A266,FALSE),"")</f>
        <v/>
      </c>
      <c r="J266" s="47" t="str">
        <f ca="1">IFERROR(VLOOKUP(CONCATENATE(TEXT($C$247,"00"),TEXT($C266,"00"),TEXT(J$1,"00")),table1[],$A266,FALSE),"")</f>
        <v/>
      </c>
      <c r="L266" s="87"/>
      <c r="M266" s="87"/>
      <c r="N266" s="87"/>
      <c r="O266" s="87"/>
      <c r="P266" s="87"/>
      <c r="Q266" s="87"/>
      <c r="R266" s="87"/>
      <c r="S266" s="87"/>
    </row>
    <row r="267" spans="1:19" x14ac:dyDescent="0.3"/>
  </sheetData>
  <mergeCells count="14">
    <mergeCell ref="F3:J3"/>
    <mergeCell ref="E2:J2"/>
    <mergeCell ref="H246:I246"/>
    <mergeCell ref="H4:I4"/>
    <mergeCell ref="H26:I26"/>
    <mergeCell ref="H48:I48"/>
    <mergeCell ref="H70:I70"/>
    <mergeCell ref="H92:I92"/>
    <mergeCell ref="H114:I114"/>
    <mergeCell ref="H136:I136"/>
    <mergeCell ref="H158:I158"/>
    <mergeCell ref="H180:I180"/>
    <mergeCell ref="H202:I202"/>
    <mergeCell ref="H224:I224"/>
  </mergeCells>
  <phoneticPr fontId="1" type="noConversion"/>
  <conditionalFormatting sqref="D9:J9 D12:J12 D15:J15 D18:J18 D21:J21 D24:J24">
    <cfRule type="cellIs" dxfId="207" priority="300" operator="equal">
      <formula>2</formula>
    </cfRule>
    <cfRule type="cellIs" dxfId="206" priority="301" operator="equal">
      <formula>3</formula>
    </cfRule>
    <cfRule type="cellIs" dxfId="205" priority="302" operator="equal">
      <formula>4</formula>
    </cfRule>
    <cfRule type="cellIs" dxfId="204" priority="303" operator="equal">
      <formula>1</formula>
    </cfRule>
  </conditionalFormatting>
  <conditionalFormatting sqref="D17:J17">
    <cfRule type="expression" dxfId="203" priority="290">
      <formula>ISEVEN(M17)</formula>
    </cfRule>
  </conditionalFormatting>
  <conditionalFormatting sqref="D8:J8">
    <cfRule type="expression" dxfId="202" priority="288">
      <formula>ISEVEN(M8)</formula>
    </cfRule>
  </conditionalFormatting>
  <conditionalFormatting sqref="D11:J11">
    <cfRule type="expression" dxfId="201" priority="287">
      <formula>ISEVEN(M11)</formula>
    </cfRule>
  </conditionalFormatting>
  <conditionalFormatting sqref="D14:J14">
    <cfRule type="expression" dxfId="200" priority="286">
      <formula>ISEVEN(M14)</formula>
    </cfRule>
  </conditionalFormatting>
  <conditionalFormatting sqref="D20:J20">
    <cfRule type="expression" dxfId="199" priority="285">
      <formula>ISEVEN(M20)</formula>
    </cfRule>
  </conditionalFormatting>
  <conditionalFormatting sqref="D23:J23">
    <cfRule type="expression" dxfId="198" priority="284">
      <formula>ISEVEN(M23)</formula>
    </cfRule>
  </conditionalFormatting>
  <conditionalFormatting sqref="G5 I5">
    <cfRule type="expression" dxfId="197" priority="304">
      <formula>ISEVEN(H5)</formula>
    </cfRule>
  </conditionalFormatting>
  <conditionalFormatting sqref="G27 I27">
    <cfRule type="expression" dxfId="196" priority="272">
      <formula>ISEVEN(H27)</formula>
    </cfRule>
  </conditionalFormatting>
  <conditionalFormatting sqref="G49 I49">
    <cfRule type="expression" dxfId="195" priority="261">
      <formula>ISEVEN(H49)</formula>
    </cfRule>
  </conditionalFormatting>
  <conditionalFormatting sqref="G71 I71">
    <cfRule type="expression" dxfId="194" priority="250">
      <formula>ISEVEN(H71)</formula>
    </cfRule>
  </conditionalFormatting>
  <conditionalFormatting sqref="H5 J5 H27 J27 H49 J49 H71 J71">
    <cfRule type="expression" dxfId="193" priority="249" stopIfTrue="1">
      <formula>ISEVEN(H5)</formula>
    </cfRule>
  </conditionalFormatting>
  <conditionalFormatting sqref="G93 I93">
    <cfRule type="expression" dxfId="192" priority="238">
      <formula>ISEVEN(H93)</formula>
    </cfRule>
  </conditionalFormatting>
  <conditionalFormatting sqref="H93 J93">
    <cfRule type="expression" dxfId="191" priority="237" stopIfTrue="1">
      <formula>ISEVEN(H93)</formula>
    </cfRule>
  </conditionalFormatting>
  <conditionalFormatting sqref="G115 I115">
    <cfRule type="expression" dxfId="190" priority="226">
      <formula>ISEVEN(H115)</formula>
    </cfRule>
  </conditionalFormatting>
  <conditionalFormatting sqref="H115 J115">
    <cfRule type="expression" dxfId="189" priority="225" stopIfTrue="1">
      <formula>ISEVEN(H115)</formula>
    </cfRule>
  </conditionalFormatting>
  <conditionalFormatting sqref="G137 I137">
    <cfRule type="expression" dxfId="188" priority="214">
      <formula>ISEVEN(H137)</formula>
    </cfRule>
  </conditionalFormatting>
  <conditionalFormatting sqref="H137 J137">
    <cfRule type="expression" dxfId="187" priority="213" stopIfTrue="1">
      <formula>ISEVEN(H137)</formula>
    </cfRule>
  </conditionalFormatting>
  <conditionalFormatting sqref="G159 I159">
    <cfRule type="expression" dxfId="186" priority="202">
      <formula>ISEVEN(H159)</formula>
    </cfRule>
  </conditionalFormatting>
  <conditionalFormatting sqref="H159 J159">
    <cfRule type="expression" dxfId="185" priority="201" stopIfTrue="1">
      <formula>ISEVEN(H159)</formula>
    </cfRule>
  </conditionalFormatting>
  <conditionalFormatting sqref="G181 I181">
    <cfRule type="expression" dxfId="184" priority="190">
      <formula>ISEVEN(H181)</formula>
    </cfRule>
  </conditionalFormatting>
  <conditionalFormatting sqref="H181 J181">
    <cfRule type="expression" dxfId="183" priority="189" stopIfTrue="1">
      <formula>ISEVEN(H181)</formula>
    </cfRule>
  </conditionalFormatting>
  <conditionalFormatting sqref="G203 I203">
    <cfRule type="expression" dxfId="182" priority="178">
      <formula>ISEVEN(H203)</formula>
    </cfRule>
  </conditionalFormatting>
  <conditionalFormatting sqref="H203 J203">
    <cfRule type="expression" dxfId="181" priority="177" stopIfTrue="1">
      <formula>ISEVEN(H203)</formula>
    </cfRule>
  </conditionalFormatting>
  <conditionalFormatting sqref="H247 J247">
    <cfRule type="expression" dxfId="180" priority="153" stopIfTrue="1">
      <formula>ISEVEN(H247)</formula>
    </cfRule>
  </conditionalFormatting>
  <conditionalFormatting sqref="G225 I225">
    <cfRule type="expression" dxfId="179" priority="166">
      <formula>ISEVEN(H225)</formula>
    </cfRule>
  </conditionalFormatting>
  <conditionalFormatting sqref="H225 J225">
    <cfRule type="expression" dxfId="178" priority="165" stopIfTrue="1">
      <formula>ISEVEN(H225)</formula>
    </cfRule>
  </conditionalFormatting>
  <conditionalFormatting sqref="G247 I247">
    <cfRule type="expression" dxfId="177" priority="154">
      <formula>ISEVEN(H247)</formula>
    </cfRule>
  </conditionalFormatting>
  <conditionalFormatting sqref="D31:J31 D34:J34 D37:J37 D40:J40 D43:J43 D46:J46">
    <cfRule type="cellIs" dxfId="176" priority="126" operator="equal">
      <formula>2</formula>
    </cfRule>
    <cfRule type="cellIs" dxfId="175" priority="127" operator="equal">
      <formula>3</formula>
    </cfRule>
    <cfRule type="cellIs" dxfId="174" priority="128" operator="equal">
      <formula>4</formula>
    </cfRule>
    <cfRule type="cellIs" dxfId="173" priority="129" operator="equal">
      <formula>1</formula>
    </cfRule>
  </conditionalFormatting>
  <conditionalFormatting sqref="D39:J39">
    <cfRule type="expression" dxfId="172" priority="125">
      <formula>ISEVEN(M39)</formula>
    </cfRule>
  </conditionalFormatting>
  <conditionalFormatting sqref="D30:J30">
    <cfRule type="expression" dxfId="171" priority="124">
      <formula>ISEVEN(M30)</formula>
    </cfRule>
  </conditionalFormatting>
  <conditionalFormatting sqref="D33:J33">
    <cfRule type="expression" dxfId="170" priority="123">
      <formula>ISEVEN(M33)</formula>
    </cfRule>
  </conditionalFormatting>
  <conditionalFormatting sqref="D36:J36">
    <cfRule type="expression" dxfId="169" priority="122">
      <formula>ISEVEN(M36)</formula>
    </cfRule>
  </conditionalFormatting>
  <conditionalFormatting sqref="D42:J42">
    <cfRule type="expression" dxfId="168" priority="121">
      <formula>ISEVEN(M42)</formula>
    </cfRule>
  </conditionalFormatting>
  <conditionalFormatting sqref="D45:J45">
    <cfRule type="expression" dxfId="167" priority="120">
      <formula>ISEVEN(M45)</formula>
    </cfRule>
  </conditionalFormatting>
  <conditionalFormatting sqref="D53:J53 D56:J56 D59:J59 D62:J62 D65:J65 D68:J68">
    <cfRule type="cellIs" dxfId="166" priority="115" operator="equal">
      <formula>2</formula>
    </cfRule>
    <cfRule type="cellIs" dxfId="165" priority="116" operator="equal">
      <formula>3</formula>
    </cfRule>
    <cfRule type="cellIs" dxfId="164" priority="117" operator="equal">
      <formula>4</formula>
    </cfRule>
    <cfRule type="cellIs" dxfId="163" priority="118" operator="equal">
      <formula>1</formula>
    </cfRule>
  </conditionalFormatting>
  <conditionalFormatting sqref="D61:J61">
    <cfRule type="expression" dxfId="162" priority="114">
      <formula>ISEVEN(M61)</formula>
    </cfRule>
  </conditionalFormatting>
  <conditionalFormatting sqref="D52:J52">
    <cfRule type="expression" dxfId="161" priority="113">
      <formula>ISEVEN(M52)</formula>
    </cfRule>
  </conditionalFormatting>
  <conditionalFormatting sqref="D55:J55">
    <cfRule type="expression" dxfId="160" priority="112">
      <formula>ISEVEN(M55)</formula>
    </cfRule>
  </conditionalFormatting>
  <conditionalFormatting sqref="D58:J58">
    <cfRule type="expression" dxfId="159" priority="111">
      <formula>ISEVEN(M58)</formula>
    </cfRule>
  </conditionalFormatting>
  <conditionalFormatting sqref="D64:J64">
    <cfRule type="expression" dxfId="158" priority="110">
      <formula>ISEVEN(M64)</formula>
    </cfRule>
  </conditionalFormatting>
  <conditionalFormatting sqref="D67:J67">
    <cfRule type="expression" dxfId="157" priority="109">
      <formula>ISEVEN(M67)</formula>
    </cfRule>
  </conditionalFormatting>
  <conditionalFormatting sqref="D75:J75 D78:J78 D81:J81 D84:J84 D87:J87 D90:J90">
    <cfRule type="cellIs" dxfId="156" priority="104" operator="equal">
      <formula>2</formula>
    </cfRule>
    <cfRule type="cellIs" dxfId="155" priority="105" operator="equal">
      <formula>3</formula>
    </cfRule>
    <cfRule type="cellIs" dxfId="154" priority="106" operator="equal">
      <formula>4</formula>
    </cfRule>
    <cfRule type="cellIs" dxfId="153" priority="107" operator="equal">
      <formula>1</formula>
    </cfRule>
  </conditionalFormatting>
  <conditionalFormatting sqref="D83:J83">
    <cfRule type="expression" dxfId="152" priority="103">
      <formula>ISEVEN(M83)</formula>
    </cfRule>
  </conditionalFormatting>
  <conditionalFormatting sqref="D74:J74">
    <cfRule type="expression" dxfId="151" priority="102">
      <formula>ISEVEN(M74)</formula>
    </cfRule>
  </conditionalFormatting>
  <conditionalFormatting sqref="D77:J77">
    <cfRule type="expression" dxfId="150" priority="101">
      <formula>ISEVEN(M77)</formula>
    </cfRule>
  </conditionalFormatting>
  <conditionalFormatting sqref="D80:J80">
    <cfRule type="expression" dxfId="149" priority="100">
      <formula>ISEVEN(M80)</formula>
    </cfRule>
  </conditionalFormatting>
  <conditionalFormatting sqref="D86:J86">
    <cfRule type="expression" dxfId="148" priority="99">
      <formula>ISEVEN(M86)</formula>
    </cfRule>
  </conditionalFormatting>
  <conditionalFormatting sqref="D89:J89">
    <cfRule type="expression" dxfId="147" priority="98">
      <formula>ISEVEN(M89)</formula>
    </cfRule>
  </conditionalFormatting>
  <conditionalFormatting sqref="D97:J97 D100:J100 D103:J103 D106:J106 D109:J109 D112:J112">
    <cfRule type="cellIs" dxfId="146" priority="93" operator="equal">
      <formula>2</formula>
    </cfRule>
    <cfRule type="cellIs" dxfId="145" priority="94" operator="equal">
      <formula>3</formula>
    </cfRule>
    <cfRule type="cellIs" dxfId="144" priority="95" operator="equal">
      <formula>4</formula>
    </cfRule>
    <cfRule type="cellIs" dxfId="143" priority="96" operator="equal">
      <formula>1</formula>
    </cfRule>
  </conditionalFormatting>
  <conditionalFormatting sqref="D105:J105">
    <cfRule type="expression" dxfId="142" priority="92">
      <formula>ISEVEN(M105)</formula>
    </cfRule>
  </conditionalFormatting>
  <conditionalFormatting sqref="D96:J96">
    <cfRule type="expression" dxfId="141" priority="91">
      <formula>ISEVEN(M96)</formula>
    </cfRule>
  </conditionalFormatting>
  <conditionalFormatting sqref="D99:J99">
    <cfRule type="expression" dxfId="140" priority="90">
      <formula>ISEVEN(M99)</formula>
    </cfRule>
  </conditionalFormatting>
  <conditionalFormatting sqref="D102:J102">
    <cfRule type="expression" dxfId="139" priority="89">
      <formula>ISEVEN(M102)</formula>
    </cfRule>
  </conditionalFormatting>
  <conditionalFormatting sqref="D108:J108">
    <cfRule type="expression" dxfId="138" priority="88">
      <formula>ISEVEN(M108)</formula>
    </cfRule>
  </conditionalFormatting>
  <conditionalFormatting sqref="D111:J111">
    <cfRule type="expression" dxfId="137" priority="87">
      <formula>ISEVEN(M111)</formula>
    </cfRule>
  </conditionalFormatting>
  <conditionalFormatting sqref="D119:J119 D122:J122 D125:J125 D128:J128 D131:J131 D134:J134">
    <cfRule type="cellIs" dxfId="136" priority="82" operator="equal">
      <formula>2</formula>
    </cfRule>
    <cfRule type="cellIs" dxfId="135" priority="83" operator="equal">
      <formula>3</formula>
    </cfRule>
    <cfRule type="cellIs" dxfId="134" priority="84" operator="equal">
      <formula>4</formula>
    </cfRule>
    <cfRule type="cellIs" dxfId="133" priority="85" operator="equal">
      <formula>1</formula>
    </cfRule>
  </conditionalFormatting>
  <conditionalFormatting sqref="D127:J127">
    <cfRule type="expression" dxfId="132" priority="81">
      <formula>ISEVEN(M127)</formula>
    </cfRule>
  </conditionalFormatting>
  <conditionalFormatting sqref="D118:J118">
    <cfRule type="expression" dxfId="131" priority="80">
      <formula>ISEVEN(M118)</formula>
    </cfRule>
  </conditionalFormatting>
  <conditionalFormatting sqref="D121:J121">
    <cfRule type="expression" dxfId="130" priority="79">
      <formula>ISEVEN(M121)</formula>
    </cfRule>
  </conditionalFormatting>
  <conditionalFormatting sqref="D124:J124">
    <cfRule type="expression" dxfId="129" priority="78">
      <formula>ISEVEN(M124)</formula>
    </cfRule>
  </conditionalFormatting>
  <conditionalFormatting sqref="D130:J130">
    <cfRule type="expression" dxfId="128" priority="77">
      <formula>ISEVEN(M130)</formula>
    </cfRule>
  </conditionalFormatting>
  <conditionalFormatting sqref="D133:J133">
    <cfRule type="expression" dxfId="127" priority="76">
      <formula>ISEVEN(M133)</formula>
    </cfRule>
  </conditionalFormatting>
  <conditionalFormatting sqref="D141:J141 D144:J144 D147:J147 D150:J150 D153:J153 D156:J156">
    <cfRule type="cellIs" dxfId="126" priority="71" operator="equal">
      <formula>2</formula>
    </cfRule>
    <cfRule type="cellIs" dxfId="125" priority="72" operator="equal">
      <formula>3</formula>
    </cfRule>
    <cfRule type="cellIs" dxfId="124" priority="73" operator="equal">
      <formula>4</formula>
    </cfRule>
    <cfRule type="cellIs" dxfId="123" priority="74" operator="equal">
      <formula>1</formula>
    </cfRule>
  </conditionalFormatting>
  <conditionalFormatting sqref="D149:J149">
    <cfRule type="expression" dxfId="122" priority="70">
      <formula>ISEVEN(M149)</formula>
    </cfRule>
  </conditionalFormatting>
  <conditionalFormatting sqref="D140:J140">
    <cfRule type="expression" dxfId="121" priority="69">
      <formula>ISEVEN(M140)</formula>
    </cfRule>
  </conditionalFormatting>
  <conditionalFormatting sqref="D143:J143">
    <cfRule type="expression" dxfId="120" priority="68">
      <formula>ISEVEN(M143)</formula>
    </cfRule>
  </conditionalFormatting>
  <conditionalFormatting sqref="D146:J146">
    <cfRule type="expression" dxfId="119" priority="67">
      <formula>ISEVEN(M146)</formula>
    </cfRule>
  </conditionalFormatting>
  <conditionalFormatting sqref="D152:J152">
    <cfRule type="expression" dxfId="118" priority="66">
      <formula>ISEVEN(M152)</formula>
    </cfRule>
  </conditionalFormatting>
  <conditionalFormatting sqref="D155:J155">
    <cfRule type="expression" dxfId="117" priority="65">
      <formula>ISEVEN(M155)</formula>
    </cfRule>
  </conditionalFormatting>
  <conditionalFormatting sqref="D163:J163 D166:J166 D169:J169 D172:J172 D175:J175 D178:J178">
    <cfRule type="cellIs" dxfId="116" priority="60" operator="equal">
      <formula>2</formula>
    </cfRule>
    <cfRule type="cellIs" dxfId="115" priority="61" operator="equal">
      <formula>3</formula>
    </cfRule>
    <cfRule type="cellIs" dxfId="114" priority="62" operator="equal">
      <formula>4</formula>
    </cfRule>
    <cfRule type="cellIs" dxfId="113" priority="63" operator="equal">
      <formula>1</formula>
    </cfRule>
  </conditionalFormatting>
  <conditionalFormatting sqref="D171:J171">
    <cfRule type="expression" dxfId="112" priority="59">
      <formula>ISEVEN(M171)</formula>
    </cfRule>
  </conditionalFormatting>
  <conditionalFormatting sqref="D162:J162">
    <cfRule type="expression" dxfId="111" priority="58">
      <formula>ISEVEN(M162)</formula>
    </cfRule>
  </conditionalFormatting>
  <conditionalFormatting sqref="D165:J165">
    <cfRule type="expression" dxfId="110" priority="57">
      <formula>ISEVEN(M165)</formula>
    </cfRule>
  </conditionalFormatting>
  <conditionalFormatting sqref="D168:J168">
    <cfRule type="expression" dxfId="109" priority="56">
      <formula>ISEVEN(M168)</formula>
    </cfRule>
  </conditionalFormatting>
  <conditionalFormatting sqref="D174:J174">
    <cfRule type="expression" dxfId="108" priority="55">
      <formula>ISEVEN(M174)</formula>
    </cfRule>
  </conditionalFormatting>
  <conditionalFormatting sqref="D177:J177">
    <cfRule type="expression" dxfId="107" priority="54">
      <formula>ISEVEN(M177)</formula>
    </cfRule>
  </conditionalFormatting>
  <conditionalFormatting sqref="D185:J185 D188:J188 D191:J191 D194:J194 D197:J197 D200:J200">
    <cfRule type="cellIs" dxfId="106" priority="49" operator="equal">
      <formula>2</formula>
    </cfRule>
    <cfRule type="cellIs" dxfId="105" priority="50" operator="equal">
      <formula>3</formula>
    </cfRule>
    <cfRule type="cellIs" dxfId="104" priority="51" operator="equal">
      <formula>4</formula>
    </cfRule>
    <cfRule type="cellIs" dxfId="103" priority="52" operator="equal">
      <formula>1</formula>
    </cfRule>
  </conditionalFormatting>
  <conditionalFormatting sqref="D193:J193">
    <cfRule type="expression" dxfId="102" priority="48">
      <formula>ISEVEN(M193)</formula>
    </cfRule>
  </conditionalFormatting>
  <conditionalFormatting sqref="D184:J184">
    <cfRule type="expression" dxfId="101" priority="47">
      <formula>ISEVEN(M184)</formula>
    </cfRule>
  </conditionalFormatting>
  <conditionalFormatting sqref="D187:J187">
    <cfRule type="expression" dxfId="100" priority="46">
      <formula>ISEVEN(M187)</formula>
    </cfRule>
  </conditionalFormatting>
  <conditionalFormatting sqref="D190:J190">
    <cfRule type="expression" dxfId="99" priority="45">
      <formula>ISEVEN(M190)</formula>
    </cfRule>
  </conditionalFormatting>
  <conditionalFormatting sqref="D196:J196">
    <cfRule type="expression" dxfId="98" priority="44">
      <formula>ISEVEN(M196)</formula>
    </cfRule>
  </conditionalFormatting>
  <conditionalFormatting sqref="D199:J199">
    <cfRule type="expression" dxfId="97" priority="43">
      <formula>ISEVEN(M199)</formula>
    </cfRule>
  </conditionalFormatting>
  <conditionalFormatting sqref="D207:J207 D210:J210 D213:J213 D216:J216 D219:J219 D222:J222">
    <cfRule type="cellIs" dxfId="96" priority="38" operator="equal">
      <formula>2</formula>
    </cfRule>
    <cfRule type="cellIs" dxfId="95" priority="39" operator="equal">
      <formula>3</formula>
    </cfRule>
    <cfRule type="cellIs" dxfId="94" priority="40" operator="equal">
      <formula>4</formula>
    </cfRule>
    <cfRule type="cellIs" dxfId="93" priority="41" operator="equal">
      <formula>1</formula>
    </cfRule>
  </conditionalFormatting>
  <conditionalFormatting sqref="D215:J215">
    <cfRule type="expression" dxfId="92" priority="37">
      <formula>ISEVEN(M215)</formula>
    </cfRule>
  </conditionalFormatting>
  <conditionalFormatting sqref="D206:J206">
    <cfRule type="expression" dxfId="91" priority="36">
      <formula>ISEVEN(M206)</formula>
    </cfRule>
  </conditionalFormatting>
  <conditionalFormatting sqref="D209:J209">
    <cfRule type="expression" dxfId="90" priority="35">
      <formula>ISEVEN(M209)</formula>
    </cfRule>
  </conditionalFormatting>
  <conditionalFormatting sqref="D212:J212">
    <cfRule type="expression" dxfId="89" priority="34">
      <formula>ISEVEN(M212)</formula>
    </cfRule>
  </conditionalFormatting>
  <conditionalFormatting sqref="D218:J218">
    <cfRule type="expression" dxfId="88" priority="33">
      <formula>ISEVEN(M218)</formula>
    </cfRule>
  </conditionalFormatting>
  <conditionalFormatting sqref="D221:J221">
    <cfRule type="expression" dxfId="87" priority="32">
      <formula>ISEVEN(M221)</formula>
    </cfRule>
  </conditionalFormatting>
  <conditionalFormatting sqref="D229:J229 D232:J232 D235:J235 D238:J238 D241:J241 D244:J244">
    <cfRule type="cellIs" dxfId="86" priority="27" operator="equal">
      <formula>2</formula>
    </cfRule>
    <cfRule type="cellIs" dxfId="85" priority="28" operator="equal">
      <formula>3</formula>
    </cfRule>
    <cfRule type="cellIs" dxfId="84" priority="29" operator="equal">
      <formula>4</formula>
    </cfRule>
    <cfRule type="cellIs" dxfId="83" priority="30" operator="equal">
      <formula>1</formula>
    </cfRule>
  </conditionalFormatting>
  <conditionalFormatting sqref="D237:J237">
    <cfRule type="expression" dxfId="82" priority="26">
      <formula>ISEVEN(M237)</formula>
    </cfRule>
  </conditionalFormatting>
  <conditionalFormatting sqref="D228:J228">
    <cfRule type="expression" dxfId="81" priority="25">
      <formula>ISEVEN(M228)</formula>
    </cfRule>
  </conditionalFormatting>
  <conditionalFormatting sqref="D231:J231">
    <cfRule type="expression" dxfId="80" priority="24">
      <formula>ISEVEN(M231)</formula>
    </cfRule>
  </conditionalFormatting>
  <conditionalFormatting sqref="D234:J234">
    <cfRule type="expression" dxfId="79" priority="23">
      <formula>ISEVEN(M234)</formula>
    </cfRule>
  </conditionalFormatting>
  <conditionalFormatting sqref="D240:J240">
    <cfRule type="expression" dxfId="78" priority="22">
      <formula>ISEVEN(M240)</formula>
    </cfRule>
  </conditionalFormatting>
  <conditionalFormatting sqref="D243:J243">
    <cfRule type="expression" dxfId="77" priority="21">
      <formula>ISEVEN(M243)</formula>
    </cfRule>
  </conditionalFormatting>
  <conditionalFormatting sqref="D251:J251 D254:J254 D257:J257 D260:J260 D263:J263 D266:J266">
    <cfRule type="cellIs" dxfId="76" priority="16" operator="equal">
      <formula>2</formula>
    </cfRule>
    <cfRule type="cellIs" dxfId="75" priority="17" operator="equal">
      <formula>3</formula>
    </cfRule>
    <cfRule type="cellIs" dxfId="74" priority="18" operator="equal">
      <formula>4</formula>
    </cfRule>
    <cfRule type="cellIs" dxfId="73" priority="19" operator="equal">
      <formula>1</formula>
    </cfRule>
  </conditionalFormatting>
  <conditionalFormatting sqref="D259:J259">
    <cfRule type="expression" dxfId="72" priority="15">
      <formula>ISEVEN(M259)</formula>
    </cfRule>
  </conditionalFormatting>
  <conditionalFormatting sqref="D250:J250">
    <cfRule type="expression" dxfId="71" priority="14">
      <formula>ISEVEN(M250)</formula>
    </cfRule>
  </conditionalFormatting>
  <conditionalFormatting sqref="D253:J253">
    <cfRule type="expression" dxfId="70" priority="13">
      <formula>ISEVEN(M253)</formula>
    </cfRule>
  </conditionalFormatting>
  <conditionalFormatting sqref="D256:J256">
    <cfRule type="expression" dxfId="69" priority="12">
      <formula>ISEVEN(M256)</formula>
    </cfRule>
  </conditionalFormatting>
  <conditionalFormatting sqref="D262:J262">
    <cfRule type="expression" dxfId="68" priority="11">
      <formula>ISEVEN(M262)</formula>
    </cfRule>
  </conditionalFormatting>
  <conditionalFormatting sqref="D265:J265">
    <cfRule type="expression" dxfId="67" priority="10">
      <formula>ISEVEN(M265)</formula>
    </cfRule>
  </conditionalFormatting>
  <conditionalFormatting sqref="D7:J7 D10:J10 D13:J13 D16:J16 D19:J19 D22:J22">
    <cfRule type="expression" dxfId="66" priority="4">
      <formula>M7</formula>
    </cfRule>
  </conditionalFormatting>
  <conditionalFormatting sqref="D44:J44 D41:J41 D38:J38 D35:J35 D32:J32 D29:J29">
    <cfRule type="expression" dxfId="65" priority="3">
      <formula>M29</formula>
    </cfRule>
  </conditionalFormatting>
  <conditionalFormatting sqref="D88:J88 D85:J85 D82:J82 D79:J79 D76:J76 D73:J73 D66:J66 D63:J63 D60:J60 D57:J57 D54:J54 D51:J51">
    <cfRule type="expression" dxfId="64" priority="2">
      <formula>M51</formula>
    </cfRule>
  </conditionalFormatting>
  <conditionalFormatting sqref="D264:J264 D261:J261 D258:J258 D255:J255 D252:J252 D249:J249 D242:J242 D239:J239 D236:J236 D233:J233 D230:J230 D227:J227 D220:J220 D217:J217 D214:J214 D211:J211 D208:J208 D205:J205 D198:J198 D195:J195 D192:J192 D189:J189 D186:J186 D183:J183 D176:J176 D173:J173 D170:J170 D167:J167 D164:J164 D161:J161 D154:J154 D151:J151 D148:J148 D145:J145 D142:J142 D139:J139 D110:J110 D107:J107 D104:J104 D101:J101 D98:J98 D95:J95 D117:J117 D120:J120 D123:J123 D126:J126 D129:J129 D132:J132">
    <cfRule type="expression" dxfId="63" priority="1">
      <formula>M95</formula>
    </cfRule>
  </conditionalFormatting>
  <dataValidations xWindow="1262" yWindow="306" count="2">
    <dataValidation type="whole" allowBlank="1" showInputMessage="1" showErrorMessage="1" errorTitle="عفوا" error="لم تكتب رقم صحيح بين 1318 و 1500" promptTitle="فضلا" prompt="اكتب السنة الهجرية بين 1318 و 1500" sqref="E26 E246 E48 E70 E92 E114 E136 E158 E180 E202 E224" xr:uid="{00000000-0002-0000-0000-000000000000}">
      <formula1>1318</formula1>
      <formula2>1500</formula2>
    </dataValidation>
    <dataValidation type="whole" allowBlank="1" showErrorMessage="1" errorTitle="عفوا" error="لم تكتب رقم صحيح بين 1318 و 1500" promptTitle="فضلا" prompt="اكتب السنة الهجرية بين 1318 و 1500" sqref="E4" xr:uid="{00000000-0002-0000-0000-000001000000}">
      <formula1>1318</formula1>
      <formula2>1500</formula2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67" fitToHeight="0" orientation="landscape" r:id="rId1"/>
  <rowBreaks count="11" manualBreakCount="11">
    <brk id="25" max="10" man="1"/>
    <brk id="47" max="10" man="1"/>
    <brk id="69" max="10" man="1"/>
    <brk id="91" max="10" man="1"/>
    <brk id="113" max="10" man="1"/>
    <brk id="135" max="10" man="1"/>
    <brk id="157" max="10" man="1"/>
    <brk id="179" max="10" man="1"/>
    <brk id="201" max="10" man="1"/>
    <brk id="223" max="10" man="1"/>
    <brk id="245" max="10" man="1"/>
  </rowBreaks>
  <colBreaks count="1" manualBreakCount="1">
    <brk id="12" max="2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362"/>
  <sheetViews>
    <sheetView rightToLeft="1" zoomScale="160" zoomScaleNormal="160" workbookViewId="0">
      <selection activeCell="AG3" sqref="AG3"/>
    </sheetView>
  </sheetViews>
  <sheetFormatPr defaultRowHeight="14" x14ac:dyDescent="0.3"/>
  <cols>
    <col min="1" max="2" width="5" bestFit="1" customWidth="1"/>
    <col min="3" max="3" width="10" bestFit="1" customWidth="1"/>
    <col min="4" max="15" width="1.83203125" bestFit="1" customWidth="1"/>
    <col min="16" max="16" width="7" bestFit="1" customWidth="1"/>
    <col min="17" max="17" width="4.58203125" bestFit="1" customWidth="1"/>
    <col min="18" max="18" width="5.33203125" bestFit="1" customWidth="1"/>
    <col min="19" max="19" width="10" bestFit="1" customWidth="1"/>
    <col min="20" max="20" width="5.83203125" bestFit="1" customWidth="1"/>
    <col min="21" max="21" width="8" bestFit="1" customWidth="1"/>
    <col min="22" max="22" width="5.5" bestFit="1" customWidth="1"/>
    <col min="23" max="23" width="6.33203125" bestFit="1" customWidth="1"/>
    <col min="24" max="24" width="6" bestFit="1" customWidth="1"/>
    <col min="25" max="25" width="6.58203125" bestFit="1" customWidth="1"/>
    <col min="26" max="26" width="10" bestFit="1" customWidth="1"/>
    <col min="27" max="27" width="4.83203125" bestFit="1" customWidth="1"/>
    <col min="28" max="28" width="5.08203125" bestFit="1" customWidth="1"/>
    <col min="29" max="29" width="8" bestFit="1" customWidth="1"/>
    <col min="30" max="30" width="8" customWidth="1"/>
    <col min="31" max="31" width="4.83203125" customWidth="1"/>
    <col min="32" max="32" width="1.83203125" bestFit="1" customWidth="1"/>
    <col min="33" max="33" width="10" bestFit="1" customWidth="1"/>
    <col min="34" max="34" width="7.25" bestFit="1" customWidth="1"/>
    <col min="35" max="35" width="7.08203125" bestFit="1" customWidth="1"/>
    <col min="36" max="36" width="7.58203125" bestFit="1" customWidth="1"/>
    <col min="37" max="38" width="9.25" bestFit="1" customWidth="1"/>
    <col min="39" max="39" width="3.83203125" bestFit="1" customWidth="1"/>
    <col min="40" max="40" width="4.58203125" bestFit="1" customWidth="1"/>
    <col min="41" max="41" width="5.33203125" bestFit="1" customWidth="1"/>
    <col min="42" max="42" width="4.25" bestFit="1" customWidth="1"/>
    <col min="43" max="43" width="6.33203125" bestFit="1" customWidth="1"/>
    <col min="44" max="44" width="8.33203125" bestFit="1" customWidth="1"/>
  </cols>
  <sheetData>
    <row r="1" spans="1:44" x14ac:dyDescent="0.3">
      <c r="P1" s="1" t="s">
        <v>0</v>
      </c>
      <c r="Q1" t="s">
        <v>1</v>
      </c>
      <c r="R1" t="s">
        <v>2</v>
      </c>
      <c r="S1" t="s">
        <v>57</v>
      </c>
      <c r="T1" t="s">
        <v>44</v>
      </c>
      <c r="U1" t="s">
        <v>43</v>
      </c>
      <c r="V1" t="s">
        <v>3</v>
      </c>
      <c r="W1" t="s">
        <v>4</v>
      </c>
      <c r="X1" t="s">
        <v>5</v>
      </c>
      <c r="Y1" t="s">
        <v>6</v>
      </c>
      <c r="Z1" t="s">
        <v>58</v>
      </c>
      <c r="AA1" t="s">
        <v>27</v>
      </c>
      <c r="AB1" t="s">
        <v>45</v>
      </c>
      <c r="AC1" t="s">
        <v>55</v>
      </c>
      <c r="AD1" t="s">
        <v>113</v>
      </c>
      <c r="AG1">
        <v>1</v>
      </c>
      <c r="AH1">
        <v>2</v>
      </c>
      <c r="AI1">
        <v>3</v>
      </c>
      <c r="AJ1">
        <v>4</v>
      </c>
      <c r="AK1">
        <v>5</v>
      </c>
      <c r="AL1">
        <v>6</v>
      </c>
      <c r="AM1">
        <v>7</v>
      </c>
      <c r="AN1">
        <v>8</v>
      </c>
      <c r="AO1">
        <v>9</v>
      </c>
      <c r="AP1">
        <v>10</v>
      </c>
      <c r="AQ1">
        <v>11</v>
      </c>
      <c r="AR1">
        <v>12</v>
      </c>
    </row>
    <row r="2" spans="1:44" ht="14.5" thickBot="1" x14ac:dyDescent="0.35">
      <c r="A2">
        <f><![CDATA[التقويم!E4]]></f>
        <v>1441</v>
      </c>
      <c r="B2" s="2">
        <v>1318</v>
      </c>
      <c r="C2" s="3">
        <v>121</v>
      </c>
      <c r="D2">
        <v>0</v>
      </c>
      <c r="E2">
        <v>1</v>
      </c>
      <c r="F2">
        <v>0</v>
      </c>
      <c r="G2">
        <v>1</v>
      </c>
      <c r="H2">
        <v>0</v>
      </c>
      <c r="I2">
        <v>1</v>
      </c>
      <c r="J2">
        <v>1</v>
      </c>
      <c r="K2">
        <v>1</v>
      </c>
      <c r="L2">
        <v>0</v>
      </c>
      <c r="M2">
        <v>1</v>
      </c>
      <c r="N2">
        <v>0</v>
      </c>
      <c r="O2">
        <v>0</v>
      </c>
      <c r="P2" t="str">
        <f ca="1">IF(Q2&gt;0,CONCATENATE(TEXT(R2,"00"),TEXT(Y2,"00"),TEXT(W2,"00")),"")</f>
        <v>010107</v>
      </c>
      <c r="Q2">
        <f ca="1">OFFSET(D2,MATCH($A$2,$B$2:$B$184,0)-1,0,1,1)</f>
        <v>1</v>
      </c>
      <c r="R2">
        <f ca="1">
<![CDATA[IF(table1[[#This Row],[يوم هـ]]]><![CDATA[]>0,1,99)]]>        </f>
        <v>1</v>
      </c>
      <c r="S2" s="4">
        <f ca="1">IF(Q2=0,EDATE(VLOOKUP($A$2,$B$2:$C$184,2,FALSE),0)-1,EDATE(VLOOKUP($A$2,$B$2:$C$184,2,FALSE),0))</f>
        <v>43708</v>
      </c>
      <c r="T2" s="4" t="str">
        <f ca="1">TEXT(table1[[#This Row],[Tm]],"mmmm")</f>
        <v><![CDATA[أغسطس]]></v>
      </c>
      <c r="U2" s="4" t="str">
        <f ca="1">IF(TEXT(table1[[#This Row],[Tm]],"d")="1",TEXT(table1[[#This Row],[Tm]],"d -mmmm"),TEXT(table1[[#This Row],[Tm]],"d"))</f>
        <v>31</v>
      </c>
      <c r="V2" t="str">
        <f t="shared" ref="V2:V65" ca="1" si="0">IF(Q2&gt;0,TEXT(S2,"dddd"),"")</f>
        <v><![CDATA[السبت]]></v>
      </c>
      <c r="W2">
        <f ca="1">IF(Q2&gt;0,WEEKDAY(S2,17),"")</f>
        <v>7</v>
      </c>
      <c r="X2">
        <f ca="1">WEEKNUM(S2,1)</f>
        <v>35</v>
      </c>
      <c r="Y2">
        <f ca="1"><![CDATA[IF(table1[[#This Row],[اليوم]]="الأحد",1,1)]]></f>
        <v>1</v>
      </c>
      <c r="Z2" s="5" t="str">
        <f ca="1">IF(Q2&gt;0,Q2 &amp; "/" &amp; R2 &amp; "/" &amp; $A$2,"")</f>
        <v>1/1/1441</v>
      </c>
      <c r="AA2" s="24">
        <f t="shared" ref="AA2:AA65" ca="1" si="1">INDEX($AH$14:$AH$18,MATCH(TEXT(S2,"mm/dd"),INDEX(TEXT($AG$14:$AG$18,"mm/dd"),,),1),)</f>
        <v>3</v>
      </c>
      <c r="AB2" s="24" t="str">
        <f ca="1"><![CDATA[CONCATENATE(TEXT(table1[[#This Row],[شهر هـ]],"00"),(TEXT(table1[[#This Row],[يوم هـ]],"00")))]]></f>
        <v>0101</v>
      </c>
      <c r="AC2" s="24" t="str">
        <f ca="1">TEXT(table1[[#This Row],[Tm]],"m")</f>
        <v>8</v>
      </c>
      <c r="AD2" s="24">
        <f ca="1">IF(TODAY()=table1[[#This Row],[Tm]],1,0)</f>
        <v>0</v>
      </c>
      <c r="AE2" s="5"/>
      <c r="AG2" s="6" t="s">
        <v>7</v>
      </c>
      <c r="AH2" s="6" t="s">
        <v>8</v>
      </c>
      <c r="AI2" s="6" t="s">
        <v>9</v>
      </c>
      <c r="AJ2" s="6" t="s">
        <v>10</v>
      </c>
      <c r="AK2" s="6" t="s">
        <v>11</v>
      </c>
      <c r="AL2" s="6" t="s">
        <v>12</v>
      </c>
      <c r="AM2" s="6" t="s">
        <v>13</v>
      </c>
      <c r="AN2" s="6" t="s">
        <v>14</v>
      </c>
      <c r="AO2" s="6" t="s">
        <v>15</v>
      </c>
      <c r="AP2" s="6" t="s">
        <v>16</v>
      </c>
      <c r="AQ2" s="6" t="s">
        <v>17</v>
      </c>
      <c r="AR2" s="6" t="s">
        <v>18</v>
      </c>
    </row>
    <row r="3" spans="1:44" x14ac:dyDescent="0.3">
      <c r="B3">
        <v>1319</v>
      </c>
      <c r="C3" s="4">
        <v>475</v>
      </c>
      <c r="D3">
        <v>1</v>
      </c>
      <c r="E3">
        <v>0</v>
      </c>
      <c r="F3">
        <v>0</v>
      </c>
      <c r="G3">
        <v>1</v>
      </c>
      <c r="H3">
        <v>0</v>
      </c>
      <c r="I3">
        <v>1</v>
      </c>
      <c r="J3">
        <v>1</v>
      </c>
      <c r="K3">
        <v>1</v>
      </c>
      <c r="L3">
        <v>0</v>
      </c>
      <c r="M3">
        <v>1</v>
      </c>
      <c r="N3">
        <v>1</v>
      </c>
      <c r="O3">
        <v>0</v>
      </c>
      <c r="P3" t="str">
        <f t="shared" ref="P3:P66" ca="1" si="2">IF(Q3&gt;0,CONCATENATE(TEXT(R3,"00"),TEXT(Y3,"00"),TEXT(W3,"00")),"")</f>
        <v>010201</v>
      </c>
      <c r="Q3">
        <f ca="1">Q2+1</f>
        <v>2</v>
      </c>
      <c r="R3">
        <f ca="1">
<![CDATA[IF(table1[[#This Row],[يوم هـ]]]><![CDATA[]>0,1,99)]]>        </f>
        <v>1</v>
      </c>
      <c r="S3" s="4">
        <f t="shared" ref="S3:S66" ca="1" si="3">EDATE(S2,0)+IF(Q3&gt;0,(1),0)</f>
        <v>43709</v>
      </c>
      <c r="T3" s="4" t="str">
        <f ca="1">TEXT(table1[[#This Row],[Tm]],"mmmm")</f>
        <v><![CDATA[سبتمبر]]></v>
      </c>
      <c r="U3" s="4" t="str">
        <f ca="1">IF(TEXT(table1[[#This Row],[Tm]],"d")="1",TEXT(table1[[#This Row],[Tm]],"d -mmmm"),TEXT(table1[[#This Row],[Tm]],"d"))</f>
        <v><![CDATA[1 -سبتمبر]]></v>
      </c>
      <c r="V3" t="str">
        <f t="shared" ca="1" si="0"/>
        <v><![CDATA[الأحد]]></v>
      </c>
      <c r="W3">
        <f t="shared" ref="W3:W66" ca="1" si="4">IF(Q3&gt;0,WEEKDAY(S3,17),"")</f>
        <v>1</v>
      </c>
      <c r="X3">
        <f t="shared" ref="X3:X66" ca="1" si="5">WEEKNUM(S3,1)</f>
        <v>36</v>
      </c>
      <c r="Y3">
        <f ca="1"><![CDATA[IF(table1[[#This Row],[اليوم]]="الأحد",Y2+1,Y2)]]></f>
        <v>2</v>
      </c>
      <c r="Z3" s="5" t="str">
        <f t="shared" ref="Z3:Z66" ca="1" si="6">IF(Q3&gt;0,Q3 &amp; "/" &amp; R3 &amp; "/" &amp; $A$2,"")</f>
        <v>2/1/1441</v>
      </c>
      <c r="AA3" s="24">
        <f t="shared" ca="1" si="1"/>
        <v>3</v>
      </c>
      <c r="AB3" s="24" t="str">
        <f ca="1"><![CDATA[CONCATENATE(TEXT(table1[[#This Row],[شهر هـ]],"00"),(TEXT(table1[[#This Row],[يوم هـ]],"00")))]]></f>
        <v>0102</v>
      </c>
      <c r="AC3" s="24" t="str">
        <f ca="1">TEXT(table1[[#This Row],[Tm]],"m")</f>
        <v>9</v>
      </c>
      <c r="AD3" s="24">
        <f ca="1">IF(TODAY()=table1[[#This Row],[Tm]],1,0)</f>
        <v>0</v>
      </c>
      <c r="AE3" s="5"/>
      <c r="AF3" t="s">
        <v>19</v>
      </c>
      <c r="AG3" s="7">
        <f ca="1">IFERROR(INDEX(
IF($R$32=99,$Y$2:$Y$32,$Y$2:$Y$32),
MATCH(0,INDEX(
COUNTIF(AG$2:AG2,
IF($R$32=99,$Y$2:$Y$32,$Y$2:$Y$32)),),0)),"")</f>
        <v>1</v>
      </c>
      <c r="AH3" s="8">
        <f ca="1">IFERROR(INDEX(
IF($R$32=99,$Y$33:$Y$61,$Y$32:$Y$61),MATCH(0,INDEX(
COUNTIF(AH$2:AH2,
IF($R$32=99,$Y$33:$Y$61,$Y$32:$Y$61)),),0)),"")</f>
        <v>6</v>
      </c>
      <c r="AI3" s="8">
        <f ca="1">IFERROR(INDEX(
IF($R$62=99,$Y$63:$Y$91,$Y$62:$Y$91),MATCH(0,INDEX(
COUNTIF(AI$2:AI2,
IF($R$62=99,$Y$63:$Y$91,$Y$62:$Y$91)),),0)),"")</f>
        <v>10</v>
      </c>
      <c r="AJ3" s="8">
        <f ca="1">IFERROR(INDEX(IF($R$92=99,$Y$93:$Y$121,$Y$92:$Y$121),MATCH(0,INDEX(COUNTIF(AJ$2:AJ2,IF($R$92=99,$Y$93:$Y$121,$Y$92:$Y$121)),),0)),"")</f>
        <v>14</v>
      </c>
      <c r="AK3" s="8">
        <f ca="1">IFERROR(INDEX(
IF($R$122=99,$Y$123:$Y$151,$Y$122:$Y$151),MATCH(0,INDEX(
COUNTIF(AK$2:AK2,
IF($R$122=99,$Y$123:$Y$151,$Y$122:$Y$151)),),0)),"")</f>
        <v>18</v>
      </c>
      <c r="AL3" s="8">
        <f ca="1">IFERROR(INDEX(
IF($R$152=99,$Y$153:$Y$181,$Y$152:$Y$181),MATCH(0,INDEX(
COUNTIF(AL$2:AL2,
IF($R$152=99,$Y$153:$Y$181,$Y$152:$Y$181)),),0)),"")</f>
        <v>23</v>
      </c>
      <c r="AM3" s="8">
        <f ca="1">IFERROR(INDEX(
IF($R$182=99,$Y$183:$Y$211,$Y$182:$Y$211),MATCH(0,INDEX(
COUNTIF(AM$2:AM2,
IF($R$182=99,$Y$183:$Y$211,$Y$182:$Y$211)),),0)),"")</f>
        <v>27</v>
      </c>
      <c r="AN3" s="8">
        <f ca="1">IFERROR(INDEX(
IF($R$212=99,$Y$213:$Y$241,$Y$212:$Y$241),MATCH(0,INDEX(
COUNTIF(AN$2:AN2,
IF($R$212=99,$Y$213:$Y$241,$Y$212:$Y$241)),),0)),"")</f>
        <v>31</v>
      </c>
      <c r="AO3" s="8">
        <f ca="1">IFERROR(INDEX(
IF($R$242=99,$Y$243:$Y$271,$Y$242:$Y$271),MATCH(0,INDEX(
COUNTIF(AO$2:AO2,
IF($R$242=99,$Y$243:$Y$271,$Y$242:$Y$271)),),0)),"")</f>
        <v>35</v>
      </c>
      <c r="AP3" s="8">
        <f ca="1">IFERROR(INDEX(
IF($R$272=99,$Y$273:$Y$301,$Y$272:$Y$301),MATCH(0,INDEX(
COUNTIF(AP$2:AP2,
IF($R$272=99,$Y$273:$Y$301,$Y$272:$Y$301)),),0)),"")</f>
        <v>40</v>
      </c>
      <c r="AQ3" s="8">
        <f ca="1">IFERROR(INDEX(
IF($R$302=99,$Y$303:$Y$331,$Y$302:$Y$331),MATCH(0,INDEX(
COUNTIF(AQ$2:AQ2,
IF($R$302=99,$Y$303:$Y$331,$Y$302:$Y$331)),),0)),"")</f>
        <v>44</v>
      </c>
      <c r="AR3" s="9">
        <f ca="1">IFERROR(INDEX(
IF($R$332=99,$Y$333:$Y$361,$Y$332:$Y$361),MATCH(0,INDEX(
COUNTIF(AR$2:AR2,
IF($R$332=99,$Y$333:$Y$361,$Y$332:$Y$361)),),0)),"")</f>
        <v>48</v>
      </c>
    </row>
    <row r="4" spans="1:44" x14ac:dyDescent="0.3">
      <c r="B4">
        <v>1320</v>
      </c>
      <c r="C4" s="4">
        <v>830</v>
      </c>
      <c r="D4">
        <v>0</v>
      </c>
      <c r="E4">
        <v>1</v>
      </c>
      <c r="F4">
        <v>0</v>
      </c>
      <c r="G4">
        <v>0</v>
      </c>
      <c r="H4">
        <v>1</v>
      </c>
      <c r="I4">
        <v>0</v>
      </c>
      <c r="J4">
        <v>1</v>
      </c>
      <c r="K4">
        <v>1</v>
      </c>
      <c r="L4">
        <v>0</v>
      </c>
      <c r="M4">
        <v>1</v>
      </c>
      <c r="N4">
        <v>1</v>
      </c>
      <c r="O4">
        <v>1</v>
      </c>
      <c r="P4" t="str">
        <f t="shared" ca="1" si="2"/>
        <v>010202</v>
      </c>
      <c r="Q4">
        <f t="shared" ref="Q4:Q31" ca="1" si="7">Q3+1</f>
        <v>3</v>
      </c>
      <c r="R4">
        <f ca="1">
<![CDATA[IF(table1[[#This Row],[يوم هـ]]]><![CDATA[]>0,1,99)]]>        </f>
        <v>1</v>
      </c>
      <c r="S4" s="4">
        <f t="shared" ca="1" si="3"/>
        <v>43710</v>
      </c>
      <c r="T4" s="4" t="str">
        <f ca="1">TEXT(table1[[#This Row],[Tm]],"mmmm")</f>
        <v><![CDATA[سبتمبر]]></v>
      </c>
      <c r="U4" s="4" t="str">
        <f ca="1">IF(TEXT(table1[[#This Row],[Tm]],"d")="1",TEXT(table1[[#This Row],[Tm]],"d -mmmm"),TEXT(table1[[#This Row],[Tm]],"d"))</f>
        <v>2</v>
      </c>
      <c r="V4" t="str">
        <f t="shared" ca="1" si="0"/>
        <v><![CDATA[الإثنين]]></v>
      </c>
      <c r="W4">
        <f t="shared" ca="1" si="4"/>
        <v>2</v>
      </c>
      <c r="X4">
        <f t="shared" ca="1" si="5"/>
        <v>36</v>
      </c>
      <c r="Y4">
        <f ca="1"><![CDATA[IF(table1[[#This Row],[اليوم]]="الأحد",Y3+1,Y3)]]></f>
        <v>2</v>
      </c>
      <c r="Z4" s="5" t="str">
        <f t="shared" ca="1" si="6"/>
        <v>3/1/1441</v>
      </c>
      <c r="AA4" s="24">
        <f t="shared" ca="1" si="1"/>
        <v>3</v>
      </c>
      <c r="AB4" s="24" t="str">
        <f ca="1"><![CDATA[CONCATENATE(TEXT(table1[[#This Row],[شهر هـ]],"00"),(TEXT(table1[[#This Row],[يوم هـ]],"00")))]]></f>
        <v>0103</v>
      </c>
      <c r="AC4" s="24" t="str">
        <f ca="1">TEXT(table1[[#This Row],[Tm]],"m")</f>
        <v>9</v>
      </c>
      <c r="AD4" s="24">
        <f ca="1">IF(TODAY()=table1[[#This Row],[Tm]],1,0)</f>
        <v>0</v>
      </c>
      <c r="AE4" s="5"/>
      <c r="AF4" t="s">
        <v>20</v>
      </c>
      <c r="AG4" s="10">
        <f ca="1">IFERROR(INDEX(
IF($R$32=99,$Y$2:$Y$32,$Y$2:$Y$32),
MATCH(0,INDEX(
COUNTIF(AG$2:AG3,
IF($R$32=99,$Y$2:$Y$32,$Y$2:$Y$32)),),0)),"")</f>
        <v>2</v>
      </c>
      <c r="AH4">
        <f ca="1">IFERROR(INDEX(
IF($R$32=99,$Y$33:$Y$61,$Y$32:$Y$61),MATCH(0,INDEX(
COUNTIF(AH$2:AH3,
IF($R$32=99,$Y$33:$Y$61,$Y$32:$Y$61)),),0)),"")</f>
        <v>7</v>
      </c>
      <c r="AI4">
        <f ca="1">IFERROR(INDEX(
IF($R$62=99,$Y$63:$Y$91,$Y$62:$Y$91),MATCH(0,INDEX(
COUNTIF(AI$2:AI3,
IF($R$62=99,$Y$63:$Y$91,$Y$62:$Y$91)),),0)),"")</f>
        <v>11</v>
      </c>
      <c r="AJ4">
        <f ca="1">IFERROR(INDEX(IF($R$92=99,$Y$93:$Y$121,$Y$92:$Y$121),MATCH(0,INDEX(COUNTIF(AJ$2:AJ3,IF($R$92=99,$Y$93:$Y$121,$Y$92:$Y$121)),),0)),"")</f>
        <v>15</v>
      </c>
      <c r="AK4">
        <f ca="1">IFERROR(INDEX(
IF($R$122=99,$Y$123:$Y$151,$Y$122:$Y$151),MATCH(0,INDEX(
COUNTIF(AK$2:AK3,
IF($R$122=99,$Y$123:$Y$151,$Y$122:$Y$151)),),0)),"")</f>
        <v>19</v>
      </c>
      <c r="AL4">
        <f ca="1">IFERROR(INDEX(
IF($R$152=99,$Y$153:$Y$181,$Y$152:$Y$181),MATCH(0,INDEX(
COUNTIF(AL$2:AL3,
IF($R$152=99,$Y$153:$Y$181,$Y$152:$Y$181)),),0)),"")</f>
        <v>24</v>
      </c>
      <c r="AM4">
        <f ca="1">IFERROR(INDEX(
IF($R$182=99,$Y$183:$Y$211,$Y$182:$Y$211),MATCH(0,INDEX(
COUNTIF(AM$2:AM3,
IF($R$182=99,$Y$183:$Y$211,$Y$182:$Y$211)),),0)),"")</f>
        <v>28</v>
      </c>
      <c r="AN4">
        <f ca="1">IFERROR(INDEX(
IF($R$212=99,$Y$213:$Y$241,$Y$212:$Y$241),MATCH(0,INDEX(
COUNTIF(AN$2:AN3,
IF($R$212=99,$Y$213:$Y$241,$Y$212:$Y$241)),),0)),"")</f>
        <v>32</v>
      </c>
      <c r="AO4">
        <f ca="1">IFERROR(INDEX(
IF($R$242=99,$Y$243:$Y$271,$Y$242:$Y$271),MATCH(0,INDEX(
COUNTIF(AO$2:AO3,
IF($R$242=99,$Y$243:$Y$271,$Y$242:$Y$271)),),0)),"")</f>
        <v>36</v>
      </c>
      <c r="AP4">
        <f ca="1">IFERROR(INDEX(
IF($R$272=99,$Y$273:$Y$301,$Y$272:$Y$301),MATCH(0,INDEX(
COUNTIF(AP$2:AP3,
IF($R$272=99,$Y$273:$Y$301,$Y$272:$Y$301)),),0)),"")</f>
        <v>41</v>
      </c>
      <c r="AQ4">
        <f ca="1">IFERROR(INDEX(
IF($R$302=99,$Y$303:$Y$331,$Y$302:$Y$331),MATCH(0,INDEX(
COUNTIF(AQ$2:AQ3,
IF($R$302=99,$Y$303:$Y$331,$Y$302:$Y$331)),),0)),"")</f>
        <v>45</v>
      </c>
      <c r="AR4" s="11">
        <f ca="1">IFERROR(INDEX(
IF($R$332=99,$Y$333:$Y$361,$Y$332:$Y$361),MATCH(0,INDEX(
COUNTIF(AR$2:AR3,
IF($R$332=99,$Y$333:$Y$361,$Y$332:$Y$361)),),0)),"")</f>
        <v>49</v>
      </c>
    </row>
    <row r="5" spans="1:44" x14ac:dyDescent="0.3">
      <c r="B5">
        <v>1321</v>
      </c>
      <c r="C5" s="4">
        <v>1185</v>
      </c>
      <c r="D5">
        <v>0</v>
      </c>
      <c r="E5">
        <v>0</v>
      </c>
      <c r="F5">
        <v>1</v>
      </c>
      <c r="G5">
        <v>0</v>
      </c>
      <c r="H5">
        <v>0</v>
      </c>
      <c r="I5">
        <v>1</v>
      </c>
      <c r="J5">
        <v>0</v>
      </c>
      <c r="K5">
        <v>1</v>
      </c>
      <c r="L5">
        <v>0</v>
      </c>
      <c r="M5">
        <v>1</v>
      </c>
      <c r="N5">
        <v>1</v>
      </c>
      <c r="O5">
        <v>1</v>
      </c>
      <c r="P5" t="str">
        <f t="shared" ca="1" si="2"/>
        <v>010203</v>
      </c>
      <c r="Q5">
        <f t="shared" ca="1" si="7"/>
        <v>4</v>
      </c>
      <c r="R5">
        <f ca="1">
<![CDATA[IF(table1[[#This Row],[يوم هـ]]]><![CDATA[]>0,1,99)]]>        </f>
        <v>1</v>
      </c>
      <c r="S5" s="4">
        <f t="shared" ca="1" si="3"/>
        <v>43711</v>
      </c>
      <c r="T5" s="4" t="str">
        <f ca="1">TEXT(table1[[#This Row],[Tm]],"mmmm")</f>
        <v><![CDATA[سبتمبر]]></v>
      </c>
      <c r="U5" s="4" t="str">
        <f ca="1">IF(TEXT(table1[[#This Row],[Tm]],"d")="1",TEXT(table1[[#This Row],[Tm]],"d -mmmm"),TEXT(table1[[#This Row],[Tm]],"d"))</f>
        <v>3</v>
      </c>
      <c r="V5" t="str">
        <f t="shared" ca="1" si="0"/>
        <v><![CDATA[الثلاثاء]]></v>
      </c>
      <c r="W5">
        <f t="shared" ca="1" si="4"/>
        <v>3</v>
      </c>
      <c r="X5">
        <f t="shared" ca="1" si="5"/>
        <v>36</v>
      </c>
      <c r="Y5">
        <f ca="1"><![CDATA[IF(table1[[#This Row],[اليوم]]="الأحد",Y4+1,Y4)]]></f>
        <v>2</v>
      </c>
      <c r="Z5" s="5" t="str">
        <f t="shared" ca="1" si="6"/>
        <v>4/1/1441</v>
      </c>
      <c r="AA5" s="24">
        <f t="shared" ca="1" si="1"/>
        <v>3</v>
      </c>
      <c r="AB5" s="24" t="str">
        <f ca="1"><![CDATA[CONCATENATE(TEXT(table1[[#This Row],[شهر هـ]],"00"),(TEXT(table1[[#This Row],[يوم هـ]],"00")))]]></f>
        <v>0104</v>
      </c>
      <c r="AC5" s="24" t="str">
        <f ca="1">TEXT(table1[[#This Row],[Tm]],"m")</f>
        <v>9</v>
      </c>
      <c r="AD5" s="24">
        <f ca="1">IF(TODAY()=table1[[#This Row],[Tm]],1,0)</f>
        <v>0</v>
      </c>
      <c r="AE5" s="5"/>
      <c r="AF5" t="s">
        <v>21</v>
      </c>
      <c r="AG5" s="10">
        <f ca="1">IFERROR(INDEX(
IF($R$32=99,$Y$2:$Y$32,$Y$2:$Y$32),
MATCH(0,INDEX(
COUNTIF(AG$2:AG4,
IF($R$32=99,$Y$2:$Y$32,$Y$2:$Y$32)),),0)),"")</f>
        <v>3</v>
      </c>
      <c r="AH5">
        <f ca="1">IFERROR(INDEX(
IF($R$32=99,$Y$33:$Y$61,$Y$32:$Y$61),MATCH(0,INDEX(
COUNTIF(AH$2:AH4,
IF($R$32=99,$Y$33:$Y$61,$Y$32:$Y$61)),),0)),"")</f>
        <v>8</v>
      </c>
      <c r="AI5">
        <f ca="1">IFERROR(INDEX(
IF($R$62=99,$Y$63:$Y$91,$Y$62:$Y$91),MATCH(0,INDEX(
COUNTIF(AI$2:AI4,
IF($R$62=99,$Y$63:$Y$91,$Y$62:$Y$91)),),0)),"")</f>
        <v>12</v>
      </c>
      <c r="AJ5">
        <f ca="1">IFERROR(INDEX(IF($R$92=99,$Y$93:$Y$121,$Y$92:$Y$121),MATCH(0,INDEX(COUNTIF(AJ$2:AJ4,IF($R$92=99,$Y$93:$Y$121,$Y$92:$Y$121)),),0)),"")</f>
        <v>16</v>
      </c>
      <c r="AK5">
        <f ca="1">IFERROR(INDEX(
IF($R$122=99,$Y$123:$Y$151,$Y$122:$Y$151),MATCH(0,INDEX(
COUNTIF(AK$2:AK4,
IF($R$122=99,$Y$123:$Y$151,$Y$122:$Y$151)),),0)),"")</f>
        <v>20</v>
      </c>
      <c r="AL5">
        <f ca="1">IFERROR(INDEX(
IF($R$152=99,$Y$153:$Y$181,$Y$152:$Y$181),MATCH(0,INDEX(
COUNTIF(AL$2:AL4,
IF($R$152=99,$Y$153:$Y$181,$Y$152:$Y$181)),),0)),"")</f>
        <v>25</v>
      </c>
      <c r="AM5">
        <f ca="1">IFERROR(INDEX(
IF($R$182=99,$Y$183:$Y$211,$Y$182:$Y$211),MATCH(0,INDEX(
COUNTIF(AM$2:AM4,
IF($R$182=99,$Y$183:$Y$211,$Y$182:$Y$211)),),0)),"")</f>
        <v>29</v>
      </c>
      <c r="AN5">
        <f ca="1">IFERROR(INDEX(
IF($R$212=99,$Y$213:$Y$241,$Y$212:$Y$241),MATCH(0,INDEX(
COUNTIF(AN$2:AN4,
IF($R$212=99,$Y$213:$Y$241,$Y$212:$Y$241)),),0)),"")</f>
        <v>33</v>
      </c>
      <c r="AO5">
        <f ca="1">IFERROR(INDEX(
IF($R$242=99,$Y$243:$Y$271,$Y$242:$Y$271),MATCH(0,INDEX(
COUNTIF(AO$2:AO4,
IF($R$242=99,$Y$243:$Y$271,$Y$242:$Y$271)),),0)),"")</f>
        <v>37</v>
      </c>
      <c r="AP5">
        <f ca="1">IFERROR(INDEX(
IF($R$272=99,$Y$273:$Y$301,$Y$272:$Y$301),MATCH(0,INDEX(
COUNTIF(AP$2:AP4,
IF($R$272=99,$Y$273:$Y$301,$Y$272:$Y$301)),),0)),"")</f>
        <v>42</v>
      </c>
      <c r="AQ5">
        <f ca="1">IFERROR(INDEX(
IF($R$302=99,$Y$303:$Y$331,$Y$302:$Y$331),MATCH(0,INDEX(
COUNTIF(AQ$2:AQ4,
IF($R$302=99,$Y$303:$Y$331,$Y$302:$Y$331)),),0)),"")</f>
        <v>46</v>
      </c>
      <c r="AR5" s="11">
        <f ca="1">IFERROR(INDEX(
IF($R$332=99,$Y$333:$Y$361,$Y$332:$Y$361),MATCH(0,INDEX(
COUNTIF(AR$2:AR4,
IF($R$332=99,$Y$333:$Y$361,$Y$332:$Y$361)),),0)),"")</f>
        <v>50</v>
      </c>
    </row>
    <row r="6" spans="1:44" x14ac:dyDescent="0.3">
      <c r="B6">
        <v>1322</v>
      </c>
      <c r="C6" s="4">
        <v>1539</v>
      </c>
      <c r="D6">
        <v>0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1</v>
      </c>
      <c r="M6">
        <v>0</v>
      </c>
      <c r="N6">
        <v>1</v>
      </c>
      <c r="O6">
        <v>1</v>
      </c>
      <c r="P6" t="str">
        <f t="shared" ca="1" si="2"/>
        <v>010204</v>
      </c>
      <c r="Q6">
        <f t="shared" ca="1" si="7"/>
        <v>5</v>
      </c>
      <c r="R6">
        <f ca="1">
<![CDATA[IF(table1[[#This Row],[يوم هـ]]]><![CDATA[]>0,1,99)]]>        </f>
        <v>1</v>
      </c>
      <c r="S6" s="4">
        <f t="shared" ca="1" si="3"/>
        <v>43712</v>
      </c>
      <c r="T6" s="4" t="str">
        <f ca="1">TEXT(table1[[#This Row],[Tm]],"mmmm")</f>
        <v><![CDATA[سبتمبر]]></v>
      </c>
      <c r="U6" s="4" t="str">
        <f ca="1">IF(TEXT(table1[[#This Row],[Tm]],"d")="1",TEXT(table1[[#This Row],[Tm]],"d -mmmm"),TEXT(table1[[#This Row],[Tm]],"d"))</f>
        <v>4</v>
      </c>
      <c r="V6" t="str">
        <f t="shared" ca="1" si="0"/>
        <v><![CDATA[الأربعاء]]></v>
      </c>
      <c r="W6">
        <f t="shared" ca="1" si="4"/>
        <v>4</v>
      </c>
      <c r="X6">
        <f t="shared" ca="1" si="5"/>
        <v>36</v>
      </c>
      <c r="Y6">
        <f ca="1"><![CDATA[IF(table1[[#This Row],[اليوم]]="الأحد",Y5+1,Y5)]]></f>
        <v>2</v>
      </c>
      <c r="Z6" s="5" t="str">
        <f t="shared" ca="1" si="6"/>
        <v>5/1/1441</v>
      </c>
      <c r="AA6" s="24">
        <f t="shared" ca="1" si="1"/>
        <v>3</v>
      </c>
      <c r="AB6" s="24" t="str">
        <f ca="1"><![CDATA[CONCATENATE(TEXT(table1[[#This Row],[شهر هـ]],"00"),(TEXT(table1[[#This Row],[يوم هـ]],"00")))]]></f>
        <v>0105</v>
      </c>
      <c r="AC6" s="24" t="str">
        <f ca="1">TEXT(table1[[#This Row],[Tm]],"m")</f>
        <v>9</v>
      </c>
      <c r="AD6" s="24">
        <f ca="1">IF(TODAY()=table1[[#This Row],[Tm]],1,0)</f>
        <v>0</v>
      </c>
      <c r="AE6" s="5"/>
      <c r="AF6" t="s">
        <v>22</v>
      </c>
      <c r="AG6" s="10">
        <f ca="1">IFERROR(INDEX(
IF($R$32=99,$Y$2:$Y$32,$Y$2:$Y$32),
MATCH(0,INDEX(
COUNTIF(AG$2:AG5,
IF($R$32=99,$Y$2:$Y$32,$Y$2:$Y$32)),),0)),"")</f>
        <v>4</v>
      </c>
      <c r="AH6">
        <f ca="1">IFERROR(INDEX(
IF($R$32=99,$Y$33:$Y$61,$Y$32:$Y$61),MATCH(0,INDEX(
COUNTIF(AH$2:AH5,
IF($R$32=99,$Y$33:$Y$61,$Y$32:$Y$61)),),0)),"")</f>
        <v>9</v>
      </c>
      <c r="AI6">
        <f ca="1">IFERROR(INDEX(
IF($R$62=99,$Y$63:$Y$91,$Y$62:$Y$91),MATCH(0,INDEX(
COUNTIF(AI$2:AI5,
IF($R$62=99,$Y$63:$Y$91,$Y$62:$Y$91)),),0)),"")</f>
        <v>13</v>
      </c>
      <c r="AJ6">
        <f ca="1">IFERROR(INDEX(IF($R$92=99,$Y$93:$Y$121,$Y$92:$Y$121),MATCH(0,INDEX(COUNTIF(AJ$2:AJ5,IF($R$92=99,$Y$93:$Y$121,$Y$92:$Y$121)),),0)),"")</f>
        <v>17</v>
      </c>
      <c r="AK6">
        <f ca="1">IFERROR(INDEX(
IF($R$122=99,$Y$123:$Y$151,$Y$122:$Y$151),MATCH(0,INDEX(
COUNTIF(AK$2:AK5,
IF($R$122=99,$Y$123:$Y$151,$Y$122:$Y$151)),),0)),"")</f>
        <v>21</v>
      </c>
      <c r="AL6">
        <f ca="1">IFERROR(INDEX(
IF($R$152=99,$Y$153:$Y$181,$Y$152:$Y$181),MATCH(0,INDEX(
COUNTIF(AL$2:AL5,
IF($R$152=99,$Y$153:$Y$181,$Y$152:$Y$181)),),0)),"")</f>
        <v>26</v>
      </c>
      <c r="AM6">
        <f ca="1">IFERROR(INDEX(
IF($R$182=99,$Y$183:$Y$211,$Y$182:$Y$211),MATCH(0,INDEX(
COUNTIF(AM$2:AM5,
IF($R$182=99,$Y$183:$Y$211,$Y$182:$Y$211)),),0)),"")</f>
        <v>30</v>
      </c>
      <c r="AN6">
        <f ca="1">IFERROR(INDEX(
IF($R$212=99,$Y$213:$Y$241,$Y$212:$Y$241),MATCH(0,INDEX(
COUNTIF(AN$2:AN5,
IF($R$212=99,$Y$213:$Y$241,$Y$212:$Y$241)),),0)),"")</f>
        <v>34</v>
      </c>
      <c r="AO6">
        <f ca="1">IFERROR(INDEX(
IF($R$242=99,$Y$243:$Y$271,$Y$242:$Y$271),MATCH(0,INDEX(
COUNTIF(AO$2:AO5,
IF($R$242=99,$Y$243:$Y$271,$Y$242:$Y$271)),),0)),"")</f>
        <v>38</v>
      </c>
      <c r="AP6">
        <f ca="1">IFERROR(INDEX(
IF($R$272=99,$Y$273:$Y$301,$Y$272:$Y$301),MATCH(0,INDEX(
COUNTIF(AP$2:AP5,
IF($R$272=99,$Y$273:$Y$301,$Y$272:$Y$301)),),0)),"")</f>
        <v>43</v>
      </c>
      <c r="AQ6">
        <f ca="1">IFERROR(INDEX(
IF($R$302=99,$Y$303:$Y$331,$Y$302:$Y$331),MATCH(0,INDEX(
COUNTIF(AQ$2:AQ5,
IF($R$302=99,$Y$303:$Y$331,$Y$302:$Y$331)),),0)),"")</f>
        <v>47</v>
      </c>
      <c r="AR6" s="11">
        <f ca="1">IFERROR(INDEX(
IF($R$332=99,$Y$333:$Y$361,$Y$332:$Y$361),MATCH(0,INDEX(
COUNTIF(AR$2:AR5,
IF($R$332=99,$Y$333:$Y$361,$Y$332:$Y$361)),),0)),"")</f>
        <v>51</v>
      </c>
    </row>
    <row r="7" spans="1:44" x14ac:dyDescent="0.3">
      <c r="B7">
        <v>1323</v>
      </c>
      <c r="C7" s="4">
        <v>1893</v>
      </c>
      <c r="D7">
        <v>0</v>
      </c>
      <c r="E7">
        <v>1</v>
      </c>
      <c r="F7">
        <v>1</v>
      </c>
      <c r="G7">
        <v>0</v>
      </c>
      <c r="H7">
        <v>1</v>
      </c>
      <c r="I7">
        <v>0</v>
      </c>
      <c r="J7">
        <v>0</v>
      </c>
      <c r="K7">
        <v>1</v>
      </c>
      <c r="L7">
        <v>0</v>
      </c>
      <c r="M7">
        <v>1</v>
      </c>
      <c r="N7">
        <v>0</v>
      </c>
      <c r="O7">
        <v>1</v>
      </c>
      <c r="P7" t="str">
        <f t="shared" ca="1" si="2"/>
        <v>010205</v>
      </c>
      <c r="Q7">
        <f t="shared" ca="1" si="7"/>
        <v>6</v>
      </c>
      <c r="R7">
        <f ca="1">
<![CDATA[IF(table1[[#This Row],[يوم هـ]]]><![CDATA[]>0,1,99)]]>        </f>
        <v>1</v>
      </c>
      <c r="S7" s="4">
        <f t="shared" ca="1" si="3"/>
        <v>43713</v>
      </c>
      <c r="T7" s="4" t="str">
        <f ca="1">TEXT(table1[[#This Row],[Tm]],"mmmm")</f>
        <v><![CDATA[سبتمبر]]></v>
      </c>
      <c r="U7" s="4" t="str">
        <f ca="1">IF(TEXT(table1[[#This Row],[Tm]],"d")="1",TEXT(table1[[#This Row],[Tm]],"d -mmmm"),TEXT(table1[[#This Row],[Tm]],"d"))</f>
        <v>5</v>
      </c>
      <c r="V7" t="str">
        <f t="shared" ca="1" si="0"/>
        <v><![CDATA[الخميس]]></v>
      </c>
      <c r="W7">
        <f t="shared" ca="1" si="4"/>
        <v>5</v>
      </c>
      <c r="X7">
        <f t="shared" ca="1" si="5"/>
        <v>36</v>
      </c>
      <c r="Y7">
        <f ca="1"><![CDATA[IF(table1[[#This Row],[اليوم]]="الأحد",Y6+1,Y6)]]></f>
        <v>2</v>
      </c>
      <c r="Z7" s="5" t="str">
        <f t="shared" ca="1" si="6"/>
        <v>6/1/1441</v>
      </c>
      <c r="AA7" s="24">
        <f t="shared" ca="1" si="1"/>
        <v>3</v>
      </c>
      <c r="AB7" s="24" t="str">
        <f ca="1"><![CDATA[CONCATENATE(TEXT(table1[[#This Row],[شهر هـ]],"00"),(TEXT(table1[[#This Row],[يوم هـ]],"00")))]]></f>
        <v>0106</v>
      </c>
      <c r="AC7" s="24" t="str">
        <f ca="1">TEXT(table1[[#This Row],[Tm]],"m")</f>
        <v>9</v>
      </c>
      <c r="AD7" s="24">
        <f ca="1">IF(TODAY()=table1[[#This Row],[Tm]],1,0)</f>
        <v>0</v>
      </c>
      <c r="AE7" s="5"/>
      <c r="AF7" t="s">
        <v>23</v>
      </c>
      <c r="AG7" s="10">
        <f ca="1">IFERROR(INDEX(
IF($R$32=99,$Y$2:$Y$32,$Y$2:$Y$32),
MATCH(0,INDEX(
COUNTIF(AG$2:AG6,
IF($R$32=99,$Y$2:$Y$32,$Y$2:$Y$32)),),0)),"")</f>
        <v>5</v>
      </c>
      <c r="AH7">
        <f ca="1">IFERROR(INDEX(
IF($R$32=99,$Y$33:$Y$61,$Y$32:$Y$61),MATCH(0,INDEX(
COUNTIF(AH$2:AH6,
IF($R$32=99,$Y$33:$Y$61,$Y$32:$Y$61)),),0)),"")</f>
        <v>10</v>
      </c>
      <c r="AI7">
        <f ca="1">IFERROR(INDEX(
IF($R$62=99,$Y$63:$Y$91,$Y$62:$Y$91),MATCH(0,INDEX(
COUNTIF(AI$2:AI6,
IF($R$62=99,$Y$63:$Y$91,$Y$62:$Y$91)),),0)),"")</f>
        <v>14</v>
      </c>
      <c r="AJ7">
        <f ca="1">IFERROR(INDEX(IF($R$92=99,$Y$93:$Y$121,$Y$92:$Y$121),MATCH(0,INDEX(COUNTIF(AJ$2:AJ6,IF($R$92=99,$Y$93:$Y$121,$Y$92:$Y$121)),),0)),"")</f>
        <v>18</v>
      </c>
      <c r="AK7">
        <f ca="1">IFERROR(INDEX(
IF($R$122=99,$Y$123:$Y$151,$Y$122:$Y$151),MATCH(0,INDEX(
COUNTIF(AK$2:AK6,
IF($R$122=99,$Y$123:$Y$151,$Y$122:$Y$151)),),0)),"")</f>
        <v>22</v>
      </c>
      <c r="AL7">
        <f ca="1">IFERROR(INDEX(
IF($R$152=99,$Y$153:$Y$181,$Y$152:$Y$181),MATCH(0,INDEX(
COUNTIF(AL$2:AL6,
IF($R$152=99,$Y$153:$Y$181,$Y$152:$Y$181)),),0)),"")</f>
        <v>27</v>
      </c>
      <c r="AM7">
        <f ca="1">IFERROR(INDEX(
IF($R$182=99,$Y$183:$Y$211,$Y$182:$Y$211),MATCH(0,INDEX(
COUNTIF(AM$2:AM6,
IF($R$182=99,$Y$183:$Y$211,$Y$182:$Y$211)),),0)),"")</f>
        <v>31</v>
      </c>
      <c r="AN7">
        <f ca="1">IFERROR(INDEX(
IF($R$212=99,$Y$213:$Y$241,$Y$212:$Y$241),MATCH(0,INDEX(
COUNTIF(AN$2:AN6,
IF($R$212=99,$Y$213:$Y$241,$Y$212:$Y$241)),),0)),"")</f>
        <v>35</v>
      </c>
      <c r="AO7">
        <f ca="1">IFERROR(INDEX(
IF($R$242=99,$Y$243:$Y$271,$Y$242:$Y$271),MATCH(0,INDEX(
COUNTIF(AO$2:AO6,
IF($R$242=99,$Y$243:$Y$271,$Y$242:$Y$271)),),0)),"")</f>
        <v>39</v>
      </c>
      <c r="AP7">
        <f ca="1">IFERROR(INDEX(
IF($R$272=99,$Y$273:$Y$301,$Y$272:$Y$301),MATCH(0,INDEX(
COUNTIF(AP$2:AP6,
IF($R$272=99,$Y$273:$Y$301,$Y$272:$Y$301)),),0)),"")</f>
        <v>44</v>
      </c>
      <c r="AQ7">
        <f ca="1">IFERROR(INDEX(
IF($R$302=99,$Y$303:$Y$331,$Y$302:$Y$331),MATCH(0,INDEX(
COUNTIF(AQ$2:AQ6,
IF($R$302=99,$Y$303:$Y$331,$Y$302:$Y$331)),),0)),"")</f>
        <v>48</v>
      </c>
      <c r="AR7" s="11">
        <f ca="1">IFERROR(INDEX(
IF($R$332=99,$Y$333:$Y$361,$Y$332:$Y$361),MATCH(0,INDEX(
COUNTIF(AR$2:AR6,
IF($R$332=99,$Y$333:$Y$361,$Y$332:$Y$361)),),0)),"")</f>
        <v>52</v>
      </c>
    </row>
    <row r="8" spans="1:44" x14ac:dyDescent="0.3">
      <c r="B8">
        <v>1324</v>
      </c>
      <c r="C8" s="4">
        <v>2247</v>
      </c>
      <c r="D8">
        <v>0</v>
      </c>
      <c r="E8">
        <v>1</v>
      </c>
      <c r="F8">
        <v>1</v>
      </c>
      <c r="G8">
        <v>0</v>
      </c>
      <c r="H8">
        <v>1</v>
      </c>
      <c r="I8">
        <v>1</v>
      </c>
      <c r="J8">
        <v>0</v>
      </c>
      <c r="K8">
        <v>0</v>
      </c>
      <c r="L8">
        <v>1</v>
      </c>
      <c r="M8">
        <v>0</v>
      </c>
      <c r="N8">
        <v>1</v>
      </c>
      <c r="O8">
        <v>0</v>
      </c>
      <c r="P8" t="str">
        <f t="shared" ca="1" si="2"/>
        <v>010206</v>
      </c>
      <c r="Q8">
        <f t="shared" ca="1" si="7"/>
        <v>7</v>
      </c>
      <c r="R8">
        <f ca="1">
<![CDATA[IF(table1[[#This Row],[يوم هـ]]]><![CDATA[]>0,1,99)]]>        </f>
        <v>1</v>
      </c>
      <c r="S8" s="4">
        <f t="shared" ca="1" si="3"/>
        <v>43714</v>
      </c>
      <c r="T8" s="4" t="str">
        <f ca="1">TEXT(table1[[#This Row],[Tm]],"mmmm")</f>
        <v><![CDATA[سبتمبر]]></v>
      </c>
      <c r="U8" s="4" t="str">
        <f ca="1">IF(TEXT(table1[[#This Row],[Tm]],"d")="1",TEXT(table1[[#This Row],[Tm]],"d -mmmm"),TEXT(table1[[#This Row],[Tm]],"d"))</f>
        <v>6</v>
      </c>
      <c r="V8" t="str">
        <f t="shared" ca="1" si="0"/>
        <v><![CDATA[الجمعة]]></v>
      </c>
      <c r="W8">
        <f t="shared" ca="1" si="4"/>
        <v>6</v>
      </c>
      <c r="X8">
        <f t="shared" ca="1" si="5"/>
        <v>36</v>
      </c>
      <c r="Y8">
        <f ca="1"><![CDATA[IF(table1[[#This Row],[اليوم]]="الأحد",Y7+1,Y7)]]></f>
        <v>2</v>
      </c>
      <c r="Z8" s="5" t="str">
        <f t="shared" ca="1" si="6"/>
        <v>7/1/1441</v>
      </c>
      <c r="AA8" s="24">
        <f t="shared" ca="1" si="1"/>
        <v>4</v>
      </c>
      <c r="AB8" s="24" t="str">
        <f ca="1"><![CDATA[CONCATENATE(TEXT(table1[[#This Row],[شهر هـ]],"00"),(TEXT(table1[[#This Row],[يوم هـ]],"00")))]]></f>
        <v>0107</v>
      </c>
      <c r="AC8" s="24" t="str">
        <f ca="1">TEXT(table1[[#This Row],[Tm]],"m")</f>
        <v>9</v>
      </c>
      <c r="AD8" s="24">
        <f ca="1">IF(TODAY()=table1[[#This Row],[Tm]],1,0)</f>
        <v>0</v>
      </c>
      <c r="AE8" s="5"/>
      <c r="AF8" t="s">
        <v>24</v>
      </c>
      <c r="AG8" s="10">
        <f ca="1">IFERROR(INDEX(
IF($R$32=99,$Y$2:$Y$32,$Y$2:$Y$32),
MATCH(0,INDEX(
COUNTIF(AG$2:AG7,
IF($R$32=99,$Y$2:$Y$32,$Y$2:$Y$32)),),0)),"")</f>
        <v>6</v>
      </c>
      <c r="AH8" t="str">
        <f ca="1">IFERROR(INDEX(
IF($R$32=99,$Y$33:$Y$61,$Y$32:$Y$61),MATCH(0,INDEX(
COUNTIF(AH$2:AH7,
IF($R$32=99,$Y$33:$Y$61,$Y$32:$Y$61)),),0)),"")</f>
        <v/>
      </c>
      <c r="AI8" t="str">
        <f ca="1">IFERROR(INDEX(
IF($R$62=99,$Y$63:$Y$91,$Y$62:$Y$91),MATCH(0,INDEX(
COUNTIF(AI$2:AI7,
IF($R$62=99,$Y$63:$Y$91,$Y$62:$Y$91)),),0)),"")</f>
        <v/>
      </c>
      <c r="AJ8" t="str">
        <f ca="1">IFERROR(INDEX(IF($R$92=99,$Y$93:$Y$121,$Y$92:$Y$121),MATCH(0,INDEX(COUNTIF(AJ$2:AJ7,IF($R$92=99,$Y$93:$Y$121,$Y$92:$Y$121)),),0)),"")</f>
        <v/>
      </c>
      <c r="AK8" t="str">
        <f ca="1">IFERROR(INDEX(
IF($R$122=99,$Y$123:$Y$151,$Y$122:$Y$151),MATCH(0,INDEX(
COUNTIF(AK$2:AK7,
IF($R$122=99,$Y$123:$Y$151,$Y$122:$Y$151)),),0)),"")</f>
        <v/>
      </c>
      <c r="AL8" t="str">
        <f ca="1">IFERROR(INDEX(
IF($R$152=99,$Y$153:$Y$181,$Y$152:$Y$181),MATCH(0,INDEX(
COUNTIF(AL$2:AL7,
IF($R$152=99,$Y$153:$Y$181,$Y$152:$Y$181)),),0)),"")</f>
        <v/>
      </c>
      <c r="AM8" t="str">
        <f ca="1">IFERROR(INDEX(
IF($R$182=99,$Y$183:$Y$211,$Y$182:$Y$211),MATCH(0,INDEX(
COUNTIF(AM$2:AM7,
IF($R$182=99,$Y$183:$Y$211,$Y$182:$Y$211)),),0)),"")</f>
        <v/>
      </c>
      <c r="AN8" t="str">
        <f ca="1">IFERROR(INDEX(
IF($R$212=99,$Y$213:$Y$241,$Y$212:$Y$241),MATCH(0,INDEX(
COUNTIF(AN$2:AN7,
IF($R$212=99,$Y$213:$Y$241,$Y$212:$Y$241)),),0)),"")</f>
        <v/>
      </c>
      <c r="AO8" t="str">
        <f ca="1">IFERROR(INDEX(
IF($R$242=99,$Y$243:$Y$271,$Y$242:$Y$271),MATCH(0,INDEX(
COUNTIF(AO$2:AO7,
IF($R$242=99,$Y$243:$Y$271,$Y$242:$Y$271)),),0)),"")</f>
        <v/>
      </c>
      <c r="AP8" t="str">
        <f ca="1">IFERROR(INDEX(
IF($R$272=99,$Y$273:$Y$301,$Y$272:$Y$301),MATCH(0,INDEX(
COUNTIF(AP$2:AP7,
IF($R$272=99,$Y$273:$Y$301,$Y$272:$Y$301)),),0)),"")</f>
        <v/>
      </c>
      <c r="AQ8" t="str">
        <f ca="1">IFERROR(INDEX(
IF($R$302=99,$Y$303:$Y$331,$Y$302:$Y$331),MATCH(0,INDEX(
COUNTIF(AQ$2:AQ7,
IF($R$302=99,$Y$303:$Y$331,$Y$302:$Y$331)),),0)),"")</f>
        <v/>
      </c>
      <c r="AR8" s="11" t="str">
        <f ca="1">IFERROR(INDEX(
IF($R$332=99,$Y$333:$Y$361,$Y$332:$Y$361),MATCH(0,INDEX(
COUNTIF(AR$2:AR7,
IF($R$332=99,$Y$333:$Y$361,$Y$332:$Y$361)),),0)),"")</f>
        <v/>
      </c>
    </row>
    <row r="9" spans="1:44" x14ac:dyDescent="0.3">
      <c r="B9">
        <v>1325</v>
      </c>
      <c r="C9" s="4">
        <v>2601</v>
      </c>
      <c r="D9">
        <v>1</v>
      </c>
      <c r="E9">
        <v>0</v>
      </c>
      <c r="F9">
        <v>1</v>
      </c>
      <c r="G9">
        <v>0</v>
      </c>
      <c r="H9">
        <v>1</v>
      </c>
      <c r="I9">
        <v>1</v>
      </c>
      <c r="J9">
        <v>0</v>
      </c>
      <c r="K9">
        <v>1</v>
      </c>
      <c r="L9">
        <v>0</v>
      </c>
      <c r="M9">
        <v>1</v>
      </c>
      <c r="N9">
        <v>0</v>
      </c>
      <c r="O9">
        <v>1</v>
      </c>
      <c r="P9" t="str">
        <f t="shared" ca="1" si="2"/>
        <v>010207</v>
      </c>
      <c r="Q9">
        <f t="shared" ca="1" si="7"/>
        <v>8</v>
      </c>
      <c r="R9">
        <f ca="1">
<![CDATA[IF(table1[[#This Row],[يوم هـ]]]><![CDATA[]>0,1,99)]]>        </f>
        <v>1</v>
      </c>
      <c r="S9" s="4">
        <f t="shared" ca="1" si="3"/>
        <v>43715</v>
      </c>
      <c r="T9" s="4" t="str">
        <f ca="1">TEXT(table1[[#This Row],[Tm]],"mmmm")</f>
        <v><![CDATA[سبتمبر]]></v>
      </c>
      <c r="U9" s="4" t="str">
        <f ca="1">IF(TEXT(table1[[#This Row],[Tm]],"d")="1",TEXT(table1[[#This Row],[Tm]],"d -mmmm"),TEXT(table1[[#This Row],[Tm]],"d"))</f>
        <v>7</v>
      </c>
      <c r="V9" t="str">
        <f t="shared" ca="1" si="0"/>
        <v><![CDATA[السبت]]></v>
      </c>
      <c r="W9">
        <f t="shared" ca="1" si="4"/>
        <v>7</v>
      </c>
      <c r="X9">
        <f t="shared" ca="1" si="5"/>
        <v>36</v>
      </c>
      <c r="Y9">
        <f ca="1"><![CDATA[IF(table1[[#This Row],[اليوم]]="الأحد",Y8+1,Y8)]]></f>
        <v>2</v>
      </c>
      <c r="Z9" s="5" t="str">
        <f t="shared" ca="1" si="6"/>
        <v>8/1/1441</v>
      </c>
      <c r="AA9" s="24">
        <f t="shared" ca="1" si="1"/>
        <v>4</v>
      </c>
      <c r="AB9" s="24" t="str">
        <f ca="1"><![CDATA[CONCATENATE(TEXT(table1[[#This Row],[شهر هـ]],"00"),(TEXT(table1[[#This Row],[يوم هـ]],"00")))]]></f>
        <v>0108</v>
      </c>
      <c r="AC9" s="24" t="str">
        <f ca="1">TEXT(table1[[#This Row],[Tm]],"m")</f>
        <v>9</v>
      </c>
      <c r="AD9" s="24">
        <f ca="1">IF(TODAY()=table1[[#This Row],[Tm]],1,0)</f>
        <v>0</v>
      </c>
      <c r="AE9" s="5"/>
      <c r="AF9" t="s">
        <v>25</v>
      </c>
      <c r="AG9" s="10" t="str">
        <f ca="1">IFERROR(INDEX(
IF($R$32=99,$Y$2:$Y$32,$Y$2:$Y$32),
MATCH(0,INDEX(
COUNTIF(AG$2:AG8,
IF($R$32=99,$Y$2:$Y$32,$Y$2:$Y$32)),),0)),"")</f>
        <v/>
      </c>
      <c r="AH9" t="str">
        <f ca="1">IFERROR(INDEX(
IF($R$32=99,$Y$33:$Y$61,$Y$32:$Y$61),MATCH(0,INDEX(
COUNTIF(AH$2:AH8,
IF($R$32=99,$Y$33:$Y$61,$Y$32:$Y$61)),),0)),"")</f>
        <v/>
      </c>
      <c r="AI9" t="str">
        <f ca="1">IFERROR(INDEX(
IF($R$62=99,$Y$63:$Y$91,$Y$62:$Y$91),MATCH(0,INDEX(
COUNTIF(AI$2:AI8,
IF($R$62=99,$Y$63:$Y$91,$Y$62:$Y$91)),),0)),"")</f>
        <v/>
      </c>
      <c r="AJ9" t="str">
        <f ca="1">IFERROR(INDEX(IF($R$92=99,$Y$93:$Y$121,$Y$92:$Y$121),MATCH(0,INDEX(COUNTIF(AJ$2:AJ8,IF($R$92=99,$Y$93:$Y$121,$Y$92:$Y$121)),),0)),"")</f>
        <v/>
      </c>
      <c r="AK9" t="str">
        <f ca="1">IFERROR(INDEX(
IF($R$122=99,$Y$123:$Y$151,$Y$122:$Y$151),MATCH(0,INDEX(
COUNTIF(AK$2:AK8,
IF($R$122=99,$Y$123:$Y$151,$Y$122:$Y$151)),),0)),"")</f>
        <v/>
      </c>
      <c r="AL9" t="str">
        <f ca="1">IFERROR(INDEX(
IF($R$152=99,$Y$153:$Y$181,$Y$152:$Y$181),MATCH(0,INDEX(
COUNTIF(AL$2:AL8,
IF($R$152=99,$Y$153:$Y$181,$Y$152:$Y$181)),),0)),"")</f>
        <v/>
      </c>
      <c r="AM9" t="str">
        <f ca="1">IFERROR(INDEX(
IF($R$182=99,$Y$183:$Y$211,$Y$182:$Y$211),MATCH(0,INDEX(
COUNTIF(AM$2:AM8,
IF($R$182=99,$Y$183:$Y$211,$Y$182:$Y$211)),),0)),"")</f>
        <v/>
      </c>
      <c r="AN9" t="str">
        <f ca="1">IFERROR(INDEX(
IF($R$212=99,$Y$213:$Y$241,$Y$212:$Y$241),MATCH(0,INDEX(
COUNTIF(AN$2:AN8,
IF($R$212=99,$Y$213:$Y$241,$Y$212:$Y$241)),),0)),"")</f>
        <v/>
      </c>
      <c r="AO9" t="str">
        <f ca="1">IFERROR(INDEX(
IF($R$242=99,$Y$243:$Y$271,$Y$242:$Y$271),MATCH(0,INDEX(
COUNTIF(AO$2:AO8,
IF($R$242=99,$Y$243:$Y$271,$Y$242:$Y$271)),),0)),"")</f>
        <v/>
      </c>
      <c r="AP9" t="str">
        <f ca="1">IFERROR(INDEX(
IF($R$272=99,$Y$273:$Y$301,$Y$272:$Y$301),MATCH(0,INDEX(
COUNTIF(AP$2:AP8,
IF($R$272=99,$Y$273:$Y$301,$Y$272:$Y$301)),),0)),"")</f>
        <v/>
      </c>
      <c r="AQ9" t="str">
        <f ca="1">IFERROR(INDEX(
IF($R$302=99,$Y$303:$Y$331,$Y$302:$Y$331),MATCH(0,INDEX(
COUNTIF(AQ$2:AQ8,
IF($R$302=99,$Y$303:$Y$331,$Y$302:$Y$331)),),0)),"")</f>
        <v/>
      </c>
      <c r="AR9" s="11" t="str">
        <f ca="1">IFERROR(INDEX(
IF($R$332=99,$Y$333:$Y$361,$Y$332:$Y$361),MATCH(0,INDEX(
COUNTIF(AR$2:AR8,
IF($R$332=99,$Y$333:$Y$361,$Y$332:$Y$361)),),0)),"")</f>
        <v/>
      </c>
    </row>
    <row r="10" spans="1:44" x14ac:dyDescent="0.3">
      <c r="B10">
        <v>1326</v>
      </c>
      <c r="C10" s="4">
        <v>2956</v>
      </c>
      <c r="D10">
        <v>0</v>
      </c>
      <c r="E10">
        <v>1</v>
      </c>
      <c r="F10">
        <v>0</v>
      </c>
      <c r="G10">
        <v>1</v>
      </c>
      <c r="H10">
        <v>0</v>
      </c>
      <c r="I10">
        <v>1</v>
      </c>
      <c r="J10">
        <v>0</v>
      </c>
      <c r="K10">
        <v>1</v>
      </c>
      <c r="L10">
        <v>1</v>
      </c>
      <c r="M10">
        <v>0</v>
      </c>
      <c r="N10">
        <v>1</v>
      </c>
      <c r="O10">
        <v>1</v>
      </c>
      <c r="P10" t="str">
        <f t="shared" ca="1" si="2"/>
        <v>010301</v>
      </c>
      <c r="Q10">
        <f t="shared" ca="1" si="7"/>
        <v>9</v>
      </c>
      <c r="R10">
        <f ca="1">
<![CDATA[IF(table1[[#This Row],[يوم هـ]]]><![CDATA[]>0,1,99)]]>        </f>
        <v>1</v>
      </c>
      <c r="S10" s="4">
        <f t="shared" ca="1" si="3"/>
        <v>43716</v>
      </c>
      <c r="T10" s="4" t="str">
        <f ca="1">TEXT(table1[[#This Row],[Tm]],"mmmm")</f>
        <v><![CDATA[سبتمبر]]></v>
      </c>
      <c r="U10" s="4" t="str">
        <f ca="1">IF(TEXT(table1[[#This Row],[Tm]],"d")="1",TEXT(table1[[#This Row],[Tm]],"d -mmmm"),TEXT(table1[[#This Row],[Tm]],"d"))</f>
        <v>8</v>
      </c>
      <c r="V10" t="str">
        <f t="shared" ca="1" si="0"/>
        <v><![CDATA[الأحد]]></v>
      </c>
      <c r="W10">
        <f t="shared" ca="1" si="4"/>
        <v>1</v>
      </c>
      <c r="X10">
        <f t="shared" ca="1" si="5"/>
        <v>37</v>
      </c>
      <c r="Y10">
        <f ca="1"><![CDATA[IF(table1[[#This Row],[اليوم]]="الأحد",Y9+1,Y9)]]></f>
        <v>3</v>
      </c>
      <c r="Z10" s="5" t="str">
        <f t="shared" ca="1" si="6"/>
        <v>9/1/1441</v>
      </c>
      <c r="AA10" s="24">
        <f t="shared" ca="1" si="1"/>
        <v>4</v>
      </c>
      <c r="AB10" s="24" t="str">
        <f ca="1"><![CDATA[CONCATENATE(TEXT(table1[[#This Row],[شهر هـ]],"00"),(TEXT(table1[[#This Row],[يوم هـ]],"00")))]]></f>
        <v>0109</v>
      </c>
      <c r="AC10" s="24" t="str">
        <f ca="1">TEXT(table1[[#This Row],[Tm]],"m")</f>
        <v>9</v>
      </c>
      <c r="AD10" s="24">
        <f ca="1">IF(TODAY()=table1[[#This Row],[Tm]],1,0)</f>
        <v>0</v>
      </c>
      <c r="AE10" s="5"/>
      <c r="AF10" t="s">
        <v>26</v>
      </c>
      <c r="AG10" s="10" t="str">
        <f ca="1">IFERROR(INDEX(
IF($R$32=99,$Y$2:$Y$32,$Y$2:$Y$32),
MATCH(0,INDEX(
COUNTIF(AG$2:AG9,
IF($R$32=99,$Y$2:$Y$32,$Y$2:$Y$32)),),0)),"")</f>
        <v/>
      </c>
      <c r="AH10" t="str">
        <f ca="1">IFERROR(INDEX(
IF($R$32=99,$Y$33:$Y$61,$Y$32:$Y$61),MATCH(0,INDEX(
COUNTIF(AH$2:AH9,
IF($R$32=99,$Y$33:$Y$61,$Y$32:$Y$61)),),0)),"")</f>
        <v/>
      </c>
      <c r="AI10" t="str">
        <f ca="1">IFERROR(INDEX(
IF($R$62=99,$Y$63:$Y$91,$Y$62:$Y$91),MATCH(0,INDEX(
COUNTIF(AI$2:AI9,
IF($R$62=99,$Y$63:$Y$91,$Y$62:$Y$91)),),0)),"")</f>
        <v/>
      </c>
      <c r="AJ10" t="str">
        <f ca="1">IFERROR(INDEX(IF($R$92=99,$Y$93:$Y$121,$Y$92:$Y$121),MATCH(0,INDEX(COUNTIF(AJ$2:AJ9,IF($R$92=99,$Y$93:$Y$121,$Y$92:$Y$121)),),0)),"")</f>
        <v/>
      </c>
      <c r="AK10" t="str">
        <f ca="1">IFERROR(INDEX(
IF($R$122=99,$Y$123:$Y$151,$Y$122:$Y$151),MATCH(0,INDEX(
COUNTIF(AK$2:AK9,
IF($R$122=99,$Y$123:$Y$151,$Y$122:$Y$151)),),0)),"")</f>
        <v/>
      </c>
      <c r="AL10" t="str">
        <f ca="1">IFERROR(INDEX(
IF($R$152=99,$Y$153:$Y$181,$Y$152:$Y$181),MATCH(0,INDEX(
COUNTIF(AL$2:AL9,
IF($R$152=99,$Y$153:$Y$181,$Y$152:$Y$181)),),0)),"")</f>
        <v/>
      </c>
      <c r="AM10" t="str">
        <f ca="1">IFERROR(INDEX(
IF($R$182=99,$Y$183:$Y$211,$Y$182:$Y$211),MATCH(0,INDEX(
COUNTIF(AM$2:AM9,
IF($R$182=99,$Y$183:$Y$211,$Y$182:$Y$211)),),0)),"")</f>
        <v/>
      </c>
      <c r="AN10" t="str">
        <f ca="1">IFERROR(INDEX(
IF($R$212=99,$Y$213:$Y$241,$Y$212:$Y$241),MATCH(0,INDEX(
COUNTIF(AN$2:AN9,
IF($R$212=99,$Y$213:$Y$241,$Y$212:$Y$241)),),0)),"")</f>
        <v/>
      </c>
      <c r="AO10" t="str">
        <f ca="1">IFERROR(INDEX(
IF($R$242=99,$Y$243:$Y$271,$Y$242:$Y$271),MATCH(0,INDEX(
COUNTIF(AO$2:AO9,
IF($R$242=99,$Y$243:$Y$271,$Y$242:$Y$271)),),0)),"")</f>
        <v/>
      </c>
      <c r="AP10" t="str">
        <f ca="1">IFERROR(INDEX(
IF($R$272=99,$Y$273:$Y$301,$Y$272:$Y$301),MATCH(0,INDEX(
COUNTIF(AP$2:AP9,
IF($R$272=99,$Y$273:$Y$301,$Y$272:$Y$301)),),0)),"")</f>
        <v/>
      </c>
      <c r="AQ10" t="str">
        <f ca="1">IFERROR(INDEX(
IF($R$302=99,$Y$303:$Y$331,$Y$302:$Y$331),MATCH(0,INDEX(
COUNTIF(AQ$2:AQ9,
IF($R$302=99,$Y$303:$Y$331,$Y$302:$Y$331)),),0)),"")</f>
        <v/>
      </c>
      <c r="AR10" s="11" t="str">
        <f ca="1">IFERROR(INDEX(
IF($R$332=99,$Y$333:$Y$361,$Y$332:$Y$361),MATCH(0,INDEX(
COUNTIF(AR$2:AR9,
IF($R$332=99,$Y$333:$Y$361,$Y$332:$Y$361)),),0)),"")</f>
        <v/>
      </c>
    </row>
    <row r="11" spans="1:44" x14ac:dyDescent="0.3">
      <c r="B11">
        <v>1327</v>
      </c>
      <c r="C11" s="4">
        <v>3311</v>
      </c>
      <c r="D11">
        <v>0</v>
      </c>
      <c r="E11">
        <v>0</v>
      </c>
      <c r="F11">
        <v>1</v>
      </c>
      <c r="G11">
        <v>0</v>
      </c>
      <c r="H11">
        <v>0</v>
      </c>
      <c r="I11">
        <v>1</v>
      </c>
      <c r="J11">
        <v>0</v>
      </c>
      <c r="K11">
        <v>1</v>
      </c>
      <c r="L11">
        <v>1</v>
      </c>
      <c r="M11">
        <v>1</v>
      </c>
      <c r="N11">
        <v>0</v>
      </c>
      <c r="O11">
        <v>1</v>
      </c>
      <c r="P11" t="str">
        <f t="shared" ca="1" si="2"/>
        <v>010302</v>
      </c>
      <c r="Q11">
        <f t="shared" ca="1" si="7"/>
        <v>10</v>
      </c>
      <c r="R11">
        <f ca="1">
<![CDATA[IF(table1[[#This Row],[يوم هـ]]]><![CDATA[]>0,1,99)]]>        </f>
        <v>1</v>
      </c>
      <c r="S11" s="4">
        <f t="shared" ca="1" si="3"/>
        <v>43717</v>
      </c>
      <c r="T11" s="4" t="str">
        <f ca="1">TEXT(table1[[#This Row],[Tm]],"mmmm")</f>
        <v><![CDATA[سبتمبر]]></v>
      </c>
      <c r="U11" s="4" t="str">
        <f ca="1">IF(TEXT(table1[[#This Row],[Tm]],"d")="1",TEXT(table1[[#This Row],[Tm]],"d -mmmm"),TEXT(table1[[#This Row],[Tm]],"d"))</f>
        <v>9</v>
      </c>
      <c r="V11" t="str">
        <f t="shared" ca="1" si="0"/>
        <v><![CDATA[الإثنين]]></v>
      </c>
      <c r="W11">
        <f t="shared" ca="1" si="4"/>
        <v>2</v>
      </c>
      <c r="X11">
        <f t="shared" ca="1" si="5"/>
        <v>37</v>
      </c>
      <c r="Y11">
        <f ca="1"><![CDATA[IF(table1[[#This Row],[اليوم]]="الأحد",Y10+1,Y10)]]></f>
        <v>3</v>
      </c>
      <c r="Z11" s="5" t="str">
        <f t="shared" ca="1" si="6"/>
        <v>10/1/1441</v>
      </c>
      <c r="AA11" s="24">
        <f t="shared" ca="1" si="1"/>
        <v>4</v>
      </c>
      <c r="AB11" s="24" t="str">
        <f ca="1"><![CDATA[CONCATENATE(TEXT(table1[[#This Row],[شهر هـ]],"00"),(TEXT(table1[[#This Row],[يوم هـ]],"00")))]]></f>
        <v>0110</v>
      </c>
      <c r="AC11" s="24" t="str">
        <f ca="1">TEXT(table1[[#This Row],[Tm]],"m")</f>
        <v>9</v>
      </c>
      <c r="AD11" s="24">
        <f ca="1">IF(TODAY()=table1[[#This Row],[Tm]],1,0)</f>
        <v>0</v>
      </c>
      <c r="AE11" s="5"/>
    </row>
    <row r="12" spans="1:44" x14ac:dyDescent="0.3">
      <c r="B12">
        <v>1328</v>
      </c>
      <c r="C12" s="4">
        <v>3665</v>
      </c>
      <c r="D12">
        <v>1</v>
      </c>
      <c r="E12">
        <v>0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1</v>
      </c>
      <c r="M12">
        <v>1</v>
      </c>
      <c r="N12">
        <v>0</v>
      </c>
      <c r="O12">
        <v>1</v>
      </c>
      <c r="P12" t="str">
        <f t="shared" ca="1" si="2"/>
        <v>010303</v>
      </c>
      <c r="Q12">
        <f t="shared" ca="1" si="7"/>
        <v>11</v>
      </c>
      <c r="R12">
        <f ca="1">
<![CDATA[IF(table1[[#This Row],[يوم هـ]]]><![CDATA[]>0,1,99)]]>        </f>
        <v>1</v>
      </c>
      <c r="S12" s="4">
        <f t="shared" ca="1" si="3"/>
        <v>43718</v>
      </c>
      <c r="T12" s="4" t="str">
        <f ca="1">TEXT(table1[[#This Row],[Tm]],"mmmm")</f>
        <v><![CDATA[سبتمبر]]></v>
      </c>
      <c r="U12" s="4" t="str">
        <f ca="1">IF(TEXT(table1[[#This Row],[Tm]],"d")="1",TEXT(table1[[#This Row],[Tm]],"d -mmmm"),TEXT(table1[[#This Row],[Tm]],"d"))</f>
        <v>10</v>
      </c>
      <c r="V12" t="str">
        <f t="shared" ca="1" si="0"/>
        <v><![CDATA[الثلاثاء]]></v>
      </c>
      <c r="W12">
        <f t="shared" ca="1" si="4"/>
        <v>3</v>
      </c>
      <c r="X12">
        <f t="shared" ca="1" si="5"/>
        <v>37</v>
      </c>
      <c r="Y12">
        <f ca="1"><![CDATA[IF(table1[[#This Row],[اليوم]]="الأحد",Y11+1,Y11)]]></f>
        <v>3</v>
      </c>
      <c r="Z12" s="5" t="str">
        <f t="shared" ca="1" si="6"/>
        <v>11/1/1441</v>
      </c>
      <c r="AA12" s="24">
        <f t="shared" ca="1" si="1"/>
        <v>4</v>
      </c>
      <c r="AB12" s="24" t="str">
        <f ca="1"><![CDATA[CONCATENATE(TEXT(table1[[#This Row],[شهر هـ]],"00"),(TEXT(table1[[#This Row],[يوم هـ]],"00")))]]></f>
        <v>0111</v>
      </c>
      <c r="AC12" s="24" t="str">
        <f ca="1">TEXT(table1[[#This Row],[Tm]],"m")</f>
        <v>9</v>
      </c>
      <c r="AD12" s="24">
        <f ca="1">IF(TODAY()=table1[[#This Row],[Tm]],1,0)</f>
        <v>0</v>
      </c>
      <c r="AE12" s="5"/>
      <c r="AG12" s="129" t="s">
        <v>34</v>
      </c>
      <c r="AH12" s="129"/>
      <c r="AI12" s="129"/>
      <c r="AK12">
        <f ca="1">IF(Q2&gt;0,MATCH(0,INDEX(COUNTIF(AH$2:AH2,$Y$31:$Y$62),),0),"")</f>
        <v>1</v>
      </c>
      <c r="AL12">
        <f ca="1">IFERROR(INDEX($Y$92:$Y$121,MATCH(0,INDEX(COUNTIF(AJ$2:AJ2,$Y$92:$Y$121),),0)),"")</f>
        <v>14</v>
      </c>
      <c r="AM12" t="e">
        <f ca="1">OFFSET($Y$2,MATCH(1,$Y$2:$Y$155,0),1,MATCH(2,$Y$2:$Y$155,0))</f>
        <v>#VALUE!</v>
      </c>
      <c r="AQ12">
        <v>1</v>
      </c>
      <c r="AR12">
        <f>MATCH(1,$AQ$12:$AQ$16,0)</f>
        <v>1</v>
      </c>
    </row>
    <row r="13" spans="1:44" x14ac:dyDescent="0.3">
      <c r="B13">
        <v>1329</v>
      </c>
      <c r="C13" s="4">
        <v>4019</v>
      </c>
      <c r="D13">
        <v>1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1</v>
      </c>
      <c r="N13">
        <v>0</v>
      </c>
      <c r="O13">
        <v>1</v>
      </c>
      <c r="P13" t="str">
        <f t="shared" ca="1" si="2"/>
        <v>010304</v>
      </c>
      <c r="Q13">
        <f t="shared" ca="1" si="7"/>
        <v>12</v>
      </c>
      <c r="R13">
        <f ca="1">
<![CDATA[IF(table1[[#This Row],[يوم هـ]]]><![CDATA[]>0,1,99)]]>        </f>
        <v>1</v>
      </c>
      <c r="S13" s="4">
        <f t="shared" ca="1" si="3"/>
        <v>43719</v>
      </c>
      <c r="T13" s="4" t="str">
        <f ca="1">TEXT(table1[[#This Row],[Tm]],"mmmm")</f>
        <v><![CDATA[سبتمبر]]></v>
      </c>
      <c r="U13" s="4" t="str">
        <f ca="1">IF(TEXT(table1[[#This Row],[Tm]],"d")="1",TEXT(table1[[#This Row],[Tm]],"d -mmmm"),TEXT(table1[[#This Row],[Tm]],"d"))</f>
        <v>11</v>
      </c>
      <c r="V13" t="str">
        <f t="shared" ca="1" si="0"/>
        <v><![CDATA[الأربعاء]]></v>
      </c>
      <c r="W13">
        <f t="shared" ca="1" si="4"/>
        <v>4</v>
      </c>
      <c r="X13">
        <f t="shared" ca="1" si="5"/>
        <v>37</v>
      </c>
      <c r="Y13">
        <f ca="1"><![CDATA[IF(table1[[#This Row],[اليوم]]="الأحد",Y12+1,Y12)]]></f>
        <v>3</v>
      </c>
      <c r="Z13" s="5" t="str">
        <f t="shared" ca="1" si="6"/>
        <v>12/1/1441</v>
      </c>
      <c r="AA13" s="24">
        <f t="shared" ca="1" si="1"/>
        <v>4</v>
      </c>
      <c r="AB13" s="24" t="str">
        <f ca="1"><![CDATA[CONCATENATE(TEXT(table1[[#This Row],[شهر هـ]],"00"),(TEXT(table1[[#This Row],[يوم هـ]],"00")))]]></f>
        <v>0112</v>
      </c>
      <c r="AC13" s="24" t="str">
        <f ca="1">TEXT(table1[[#This Row],[Tm]],"m")</f>
        <v>9</v>
      </c>
      <c r="AD13" s="24">
        <f ca="1">IF(TODAY()=table1[[#This Row],[Tm]],1,0)</f>
        <v>0</v>
      </c>
      <c r="AE13" s="5"/>
      <c r="AG13" s="12" t="s">
        <v>28</v>
      </c>
      <c r="AH13" s="13" t="s">
        <v>29</v>
      </c>
      <c r="AI13" s="12" t="s">
        <v>27</v>
      </c>
      <c r="AQ13">
        <v>1</v>
      </c>
      <c r="AR13" t="e">
        <f>SEARCH("&gt;1",$AQ$12:$AQ$16,1)</f>
        <v>#VALUE!</v>
      </c>
    </row>
    <row r="14" spans="1:44" x14ac:dyDescent="0.3">
      <c r="B14">
        <v>1330</v>
      </c>
      <c r="C14" s="4">
        <v>4373</v>
      </c>
      <c r="D14">
        <v>1</v>
      </c>
      <c r="E14">
        <v>1</v>
      </c>
      <c r="F14">
        <v>0</v>
      </c>
      <c r="G14">
        <v>1</v>
      </c>
      <c r="H14">
        <v>0</v>
      </c>
      <c r="I14">
        <v>1</v>
      </c>
      <c r="J14">
        <v>0</v>
      </c>
      <c r="K14">
        <v>0</v>
      </c>
      <c r="L14">
        <v>1</v>
      </c>
      <c r="M14">
        <v>0</v>
      </c>
      <c r="N14">
        <v>1</v>
      </c>
      <c r="O14">
        <v>0</v>
      </c>
      <c r="P14" t="str">
        <f t="shared" ca="1" si="2"/>
        <v>010305</v>
      </c>
      <c r="Q14">
        <f t="shared" ca="1" si="7"/>
        <v>13</v>
      </c>
      <c r="R14">
        <f ca="1">
<![CDATA[IF(table1[[#This Row],[يوم هـ]]]><![CDATA[]>0,1,99)]]>        </f>
        <v>1</v>
      </c>
      <c r="S14" s="4">
        <f t="shared" ca="1" si="3"/>
        <v>43720</v>
      </c>
      <c r="T14" s="4" t="str">
        <f ca="1">TEXT(table1[[#This Row],[Tm]],"mmmm")</f>
        <v><![CDATA[سبتمبر]]></v>
      </c>
      <c r="U14" s="4" t="str">
        <f ca="1">IF(TEXT(table1[[#This Row],[Tm]],"d")="1",TEXT(table1[[#This Row],[Tm]],"d -mmmm"),TEXT(table1[[#This Row],[Tm]],"d"))</f>
        <v>12</v>
      </c>
      <c r="V14" t="str">
        <f t="shared" ca="1" si="0"/>
        <v><![CDATA[الخميس]]></v>
      </c>
      <c r="W14">
        <f t="shared" ca="1" si="4"/>
        <v>5</v>
      </c>
      <c r="X14">
        <f t="shared" ca="1" si="5"/>
        <v>37</v>
      </c>
      <c r="Y14">
        <f ca="1"><![CDATA[IF(table1[[#This Row],[اليوم]]="الأحد",Y13+1,Y13)]]></f>
        <v>3</v>
      </c>
      <c r="Z14" s="5" t="str">
        <f t="shared" ca="1" si="6"/>
        <v>13/1/1441</v>
      </c>
      <c r="AA14" s="24">
        <f t="shared" ca="1" si="1"/>
        <v>4</v>
      </c>
      <c r="AB14" s="24" t="str">
        <f ca="1"><![CDATA[CONCATENATE(TEXT(table1[[#This Row],[شهر هـ]],"00"),(TEXT(table1[[#This Row],[يوم هـ]],"00")))]]></f>
        <v>0113</v>
      </c>
      <c r="AC14" s="24" t="str">
        <f ca="1">TEXT(table1[[#This Row],[Tm]],"m")</f>
        <v>9</v>
      </c>
      <c r="AD14" s="24">
        <f ca="1">IF(TODAY()=table1[[#This Row],[Tm]],1,0)</f>
        <v>0</v>
      </c>
      <c r="AE14" s="5"/>
      <c r="AG14" s="14">
        <v>43466</v>
      </c>
      <c r="AH14" s="15">
        <v>1</v>
      </c>
      <c r="AI14" s="16" t="s">
        <v>30</v>
      </c>
      <c r="AK14" t="s">
        <v>71</v>
      </c>
      <c r="AQ14">
        <v>1</v>
      </c>
    </row>
    <row r="15" spans="1:44" x14ac:dyDescent="0.3">
      <c r="B15">
        <v>1331</v>
      </c>
      <c r="C15" s="4">
        <v>4727</v>
      </c>
      <c r="D15">
        <v>1</v>
      </c>
      <c r="E15">
        <v>1</v>
      </c>
      <c r="F15">
        <v>1</v>
      </c>
      <c r="G15">
        <v>0</v>
      </c>
      <c r="H15">
        <v>1</v>
      </c>
      <c r="I15">
        <v>0</v>
      </c>
      <c r="J15">
        <v>1</v>
      </c>
      <c r="K15">
        <v>0</v>
      </c>
      <c r="L15">
        <v>0</v>
      </c>
      <c r="M15">
        <v>1</v>
      </c>
      <c r="N15">
        <v>0</v>
      </c>
      <c r="O15">
        <v>1</v>
      </c>
      <c r="P15" t="str">
        <f t="shared" ca="1" si="2"/>
        <v>010306</v>
      </c>
      <c r="Q15">
        <f t="shared" ca="1" si="7"/>
        <v>14</v>
      </c>
      <c r="R15">
        <f ca="1">
<![CDATA[IF(table1[[#This Row],[يوم هـ]]]><![CDATA[]>0,1,99)]]>        </f>
        <v>1</v>
      </c>
      <c r="S15" s="4">
        <f t="shared" ca="1" si="3"/>
        <v>43721</v>
      </c>
      <c r="T15" s="4" t="str">
        <f ca="1">TEXT(table1[[#This Row],[Tm]],"mmmm")</f>
        <v><![CDATA[سبتمبر]]></v>
      </c>
      <c r="U15" s="4" t="str">
        <f ca="1">IF(TEXT(table1[[#This Row],[Tm]],"d")="1",TEXT(table1[[#This Row],[Tm]],"d -mmmm"),TEXT(table1[[#This Row],[Tm]],"d"))</f>
        <v>13</v>
      </c>
      <c r="V15" t="str">
        <f t="shared" ca="1" si="0"/>
        <v><![CDATA[الجمعة]]></v>
      </c>
      <c r="W15">
        <f t="shared" ca="1" si="4"/>
        <v>6</v>
      </c>
      <c r="X15">
        <f t="shared" ca="1" si="5"/>
        <v>37</v>
      </c>
      <c r="Y15">
        <f ca="1"><![CDATA[IF(table1[[#This Row],[اليوم]]="الأحد",Y14+1,Y14)]]></f>
        <v>3</v>
      </c>
      <c r="Z15" s="5" t="str">
        <f t="shared" ca="1" si="6"/>
        <v>14/1/1441</v>
      </c>
      <c r="AA15" s="24">
        <f t="shared" ca="1" si="1"/>
        <v>4</v>
      </c>
      <c r="AB15" s="24" t="str">
        <f ca="1"><![CDATA[CONCATENATE(TEXT(table1[[#This Row],[شهر هـ]],"00"),(TEXT(table1[[#This Row],[يوم هـ]],"00")))]]></f>
        <v>0114</v>
      </c>
      <c r="AC15" s="24" t="str">
        <f ca="1">TEXT(table1[[#This Row],[Tm]],"m")</f>
        <v>9</v>
      </c>
      <c r="AD15" s="24">
        <f ca="1">IF(TODAY()=table1[[#This Row],[Tm]],1,0)</f>
        <v>0</v>
      </c>
      <c r="AE15" s="5"/>
      <c r="AG15" s="17">
        <v>43532</v>
      </c>
      <c r="AH15" s="18">
        <v>2</v>
      </c>
      <c r="AI15" s="19" t="s">
        <v>31</v>
      </c>
      <c r="AK15" t="s">
        <v>70</v>
      </c>
      <c r="AQ15">
        <v>99</v>
      </c>
    </row>
    <row r="16" spans="1:44" x14ac:dyDescent="0.3">
      <c r="B16">
        <v>1332</v>
      </c>
      <c r="C16" s="4">
        <v>5082</v>
      </c>
      <c r="D16">
        <v>0</v>
      </c>
      <c r="E16">
        <v>1</v>
      </c>
      <c r="F16">
        <v>1</v>
      </c>
      <c r="G16">
        <v>0</v>
      </c>
      <c r="H16">
        <v>1</v>
      </c>
      <c r="I16">
        <v>1</v>
      </c>
      <c r="J16">
        <v>0</v>
      </c>
      <c r="K16">
        <v>1</v>
      </c>
      <c r="L16">
        <v>0</v>
      </c>
      <c r="M16">
        <v>0</v>
      </c>
      <c r="N16">
        <v>1</v>
      </c>
      <c r="O16">
        <v>0</v>
      </c>
      <c r="P16" t="str">
        <f t="shared" ca="1" si="2"/>
        <v>010307</v>
      </c>
      <c r="Q16">
        <f t="shared" ca="1" si="7"/>
        <v>15</v>
      </c>
      <c r="R16">
        <f ca="1">
<![CDATA[IF(table1[[#This Row],[يوم هـ]]]><![CDATA[]>0,1,99)]]>        </f>
        <v>1</v>
      </c>
      <c r="S16" s="4">
        <f t="shared" ca="1" si="3"/>
        <v>43722</v>
      </c>
      <c r="T16" s="4" t="str">
        <f ca="1">TEXT(table1[[#This Row],[Tm]],"mmmm")</f>
        <v><![CDATA[سبتمبر]]></v>
      </c>
      <c r="U16" s="4" t="str">
        <f ca="1">IF(TEXT(table1[[#This Row],[Tm]],"d")="1",TEXT(table1[[#This Row],[Tm]],"d -mmmm"),TEXT(table1[[#This Row],[Tm]],"d"))</f>
        <v>14</v>
      </c>
      <c r="V16" t="str">
        <f t="shared" ca="1" si="0"/>
        <v><![CDATA[السبت]]></v>
      </c>
      <c r="W16">
        <f t="shared" ca="1" si="4"/>
        <v>7</v>
      </c>
      <c r="X16">
        <f t="shared" ca="1" si="5"/>
        <v>37</v>
      </c>
      <c r="Y16">
        <f ca="1"><![CDATA[IF(table1[[#This Row],[اليوم]]="الأحد",Y15+1,Y15)]]></f>
        <v>3</v>
      </c>
      <c r="Z16" s="5" t="str">
        <f t="shared" ca="1" si="6"/>
        <v>15/1/1441</v>
      </c>
      <c r="AA16" s="24">
        <f t="shared" ca="1" si="1"/>
        <v>4</v>
      </c>
      <c r="AB16" s="24" t="str">
        <f ca="1"><![CDATA[CONCATENATE(TEXT(table1[[#This Row],[شهر هـ]],"00"),(TEXT(table1[[#This Row],[يوم هـ]],"00")))]]></f>
        <v>0115</v>
      </c>
      <c r="AC16" s="24" t="str">
        <f ca="1">TEXT(table1[[#This Row],[Tm]],"m")</f>
        <v>9</v>
      </c>
      <c r="AD16" s="24">
        <f ca="1">IF(TODAY()=table1[[#This Row],[Tm]],1,0)</f>
        <v>0</v>
      </c>
      <c r="AE16" s="5"/>
      <c r="AG16" s="20">
        <v>43623</v>
      </c>
      <c r="AH16" s="13">
        <v>3</v>
      </c>
      <c r="AI16" s="12" t="s">
        <v>32</v>
      </c>
      <c r="AQ16">
        <v>2</v>
      </c>
    </row>
    <row r="17" spans="2:35" x14ac:dyDescent="0.3">
      <c r="B17">
        <v>1333</v>
      </c>
      <c r="C17" s="4">
        <v>5436</v>
      </c>
      <c r="D17">
        <v>1</v>
      </c>
      <c r="E17">
        <v>0</v>
      </c>
      <c r="F17">
        <v>1</v>
      </c>
      <c r="G17">
        <v>0</v>
      </c>
      <c r="H17">
        <v>1</v>
      </c>
      <c r="I17">
        <v>1</v>
      </c>
      <c r="J17">
        <v>0</v>
      </c>
      <c r="K17">
        <v>1</v>
      </c>
      <c r="L17">
        <v>0</v>
      </c>
      <c r="M17">
        <v>1</v>
      </c>
      <c r="N17">
        <v>0</v>
      </c>
      <c r="O17">
        <v>1</v>
      </c>
      <c r="P17" t="str">
        <f t="shared" ca="1" si="2"/>
        <v>010401</v>
      </c>
      <c r="Q17">
        <f t="shared" ca="1" si="7"/>
        <v>16</v>
      </c>
      <c r="R17">
        <f ca="1">
<![CDATA[IF(table1[[#This Row],[يوم هـ]]]><![CDATA[]>0,1,99)]]>        </f>
        <v>1</v>
      </c>
      <c r="S17" s="4">
        <f t="shared" ca="1" si="3"/>
        <v>43723</v>
      </c>
      <c r="T17" s="4" t="str">
        <f ca="1">TEXT(table1[[#This Row],[Tm]],"mmmm")</f>
        <v><![CDATA[سبتمبر]]></v>
      </c>
      <c r="U17" s="4" t="str">
        <f ca="1">IF(TEXT(table1[[#This Row],[Tm]],"d")="1",TEXT(table1[[#This Row],[Tm]],"d -mmmm"),TEXT(table1[[#This Row],[Tm]],"d"))</f>
        <v>15</v>
      </c>
      <c r="V17" t="str">
        <f t="shared" ca="1" si="0"/>
        <v><![CDATA[الأحد]]></v>
      </c>
      <c r="W17">
        <f t="shared" ca="1" si="4"/>
        <v>1</v>
      </c>
      <c r="X17">
        <f t="shared" ca="1" si="5"/>
        <v>38</v>
      </c>
      <c r="Y17">
        <f ca="1"><![CDATA[IF(table1[[#This Row],[اليوم]]="الأحد",Y16+1,Y16)]]></f>
        <v>4</v>
      </c>
      <c r="Z17" s="5" t="str">
        <f t="shared" ca="1" si="6"/>
        <v>16/1/1441</v>
      </c>
      <c r="AA17" s="24">
        <f t="shared" ca="1" si="1"/>
        <v>4</v>
      </c>
      <c r="AB17" s="24" t="str">
        <f ca="1"><![CDATA[CONCATENATE(TEXT(table1[[#This Row],[شهر هـ]],"00"),(TEXT(table1[[#This Row],[يوم هـ]],"00")))]]></f>
        <v>0116</v>
      </c>
      <c r="AC17" s="24" t="str">
        <f ca="1">TEXT(table1[[#This Row],[Tm]],"m")</f>
        <v>9</v>
      </c>
      <c r="AD17" s="24">
        <f ca="1">IF(TODAY()=table1[[#This Row],[Tm]],1,0)</f>
        <v>0</v>
      </c>
      <c r="AE17" s="5"/>
      <c r="AG17" s="21">
        <v>43714</v>
      </c>
      <c r="AH17" s="22">
        <v>4</v>
      </c>
      <c r="AI17" s="23" t="s">
        <v>33</v>
      </c>
    </row>
    <row r="18" spans="2:35" x14ac:dyDescent="0.3">
      <c r="B18">
        <v>1334</v>
      </c>
      <c r="C18" s="4">
        <v>5791</v>
      </c>
      <c r="D18">
        <v>0</v>
      </c>
      <c r="E18">
        <v>1</v>
      </c>
      <c r="F18">
        <v>0</v>
      </c>
      <c r="G18">
        <v>1</v>
      </c>
      <c r="H18">
        <v>0</v>
      </c>
      <c r="I18">
        <v>1</v>
      </c>
      <c r="J18">
        <v>0</v>
      </c>
      <c r="K18">
        <v>1</v>
      </c>
      <c r="L18">
        <v>1</v>
      </c>
      <c r="M18">
        <v>0</v>
      </c>
      <c r="N18">
        <v>1</v>
      </c>
      <c r="O18">
        <v>0</v>
      </c>
      <c r="P18" t="str">
        <f t="shared" ca="1" si="2"/>
        <v>010402</v>
      </c>
      <c r="Q18">
        <f t="shared" ca="1" si="7"/>
        <v>17</v>
      </c>
      <c r="R18">
        <f ca="1">
<![CDATA[IF(table1[[#This Row],[يوم هـ]]]><![CDATA[]>0,1,99)]]>        </f>
        <v>1</v>
      </c>
      <c r="S18" s="4">
        <f t="shared" ca="1" si="3"/>
        <v>43724</v>
      </c>
      <c r="T18" s="4" t="str">
        <f ca="1">TEXT(table1[[#This Row],[Tm]],"mmmm")</f>
        <v><![CDATA[سبتمبر]]></v>
      </c>
      <c r="U18" s="4" t="str">
        <f ca="1">IF(TEXT(table1[[#This Row],[Tm]],"d")="1",TEXT(table1[[#This Row],[Tm]],"d -mmmm"),TEXT(table1[[#This Row],[Tm]],"d"))</f>
        <v>16</v>
      </c>
      <c r="V18" t="str">
        <f t="shared" ca="1" si="0"/>
        <v><![CDATA[الإثنين]]></v>
      </c>
      <c r="W18">
        <f t="shared" ca="1" si="4"/>
        <v>2</v>
      </c>
      <c r="X18">
        <f t="shared" ca="1" si="5"/>
        <v>38</v>
      </c>
      <c r="Y18">
        <f ca="1"><![CDATA[IF(table1[[#This Row],[اليوم]]="الأحد",Y17+1,Y17)]]></f>
        <v>4</v>
      </c>
      <c r="Z18" s="5" t="str">
        <f t="shared" ca="1" si="6"/>
        <v>17/1/1441</v>
      </c>
      <c r="AA18" s="24">
        <f t="shared" ca="1" si="1"/>
        <v>4</v>
      </c>
      <c r="AB18" s="24" t="str">
        <f ca="1"><![CDATA[CONCATENATE(TEXT(table1[[#This Row],[شهر هـ]],"00"),(TEXT(table1[[#This Row],[يوم هـ]],"00")))]]></f>
        <v>0117</v>
      </c>
      <c r="AC18" s="24" t="str">
        <f ca="1">TEXT(table1[[#This Row],[Tm]],"m")</f>
        <v>9</v>
      </c>
      <c r="AD18" s="24">
        <f ca="1">IF(TODAY()=table1[[#This Row],[Tm]],1,0)</f>
        <v>0</v>
      </c>
      <c r="AE18" s="5"/>
      <c r="AG18" s="14">
        <v>43806</v>
      </c>
      <c r="AH18" s="15">
        <v>1</v>
      </c>
      <c r="AI18" s="16" t="s">
        <v>30</v>
      </c>
    </row>
    <row r="19" spans="2:35" x14ac:dyDescent="0.3">
      <c r="B19">
        <v>1335</v>
      </c>
      <c r="C19" s="4">
        <v>6145</v>
      </c>
      <c r="D19">
        <v>1</v>
      </c>
      <c r="E19">
        <v>0</v>
      </c>
      <c r="F19">
        <v>1</v>
      </c>
      <c r="G19">
        <v>0</v>
      </c>
      <c r="H19">
        <v>1</v>
      </c>
      <c r="I19">
        <v>0</v>
      </c>
      <c r="J19">
        <v>1</v>
      </c>
      <c r="K19">
        <v>0</v>
      </c>
      <c r="L19">
        <v>1</v>
      </c>
      <c r="M19">
        <v>0</v>
      </c>
      <c r="N19">
        <v>1</v>
      </c>
      <c r="O19">
        <v>1</v>
      </c>
      <c r="P19" t="str">
        <f t="shared" ca="1" si="2"/>
        <v>010403</v>
      </c>
      <c r="Q19">
        <f t="shared" ca="1" si="7"/>
        <v>18</v>
      </c>
      <c r="R19">
        <f ca="1">
<![CDATA[IF(table1[[#This Row],[يوم هـ]]]><![CDATA[]>0,1,99)]]>        </f>
        <v>1</v>
      </c>
      <c r="S19" s="4">
        <f t="shared" ca="1" si="3"/>
        <v>43725</v>
      </c>
      <c r="T19" s="4" t="str">
        <f ca="1">TEXT(table1[[#This Row],[Tm]],"mmmm")</f>
        <v><![CDATA[سبتمبر]]></v>
      </c>
      <c r="U19" s="4" t="str">
        <f ca="1">IF(TEXT(table1[[#This Row],[Tm]],"d")="1",TEXT(table1[[#This Row],[Tm]],"d -mmmm"),TEXT(table1[[#This Row],[Tm]],"d"))</f>
        <v>17</v>
      </c>
      <c r="V19" t="str">
        <f t="shared" ca="1" si="0"/>
        <v><![CDATA[الثلاثاء]]></v>
      </c>
      <c r="W19">
        <f t="shared" ca="1" si="4"/>
        <v>3</v>
      </c>
      <c r="X19">
        <f t="shared" ca="1" si="5"/>
        <v>38</v>
      </c>
      <c r="Y19">
        <f ca="1"><![CDATA[IF(table1[[#This Row],[اليوم]]="الأحد",Y18+1,Y18)]]></f>
        <v>4</v>
      </c>
      <c r="Z19" s="5" t="str">
        <f t="shared" ca="1" si="6"/>
        <v>18/1/1441</v>
      </c>
      <c r="AA19" s="24">
        <f t="shared" ca="1" si="1"/>
        <v>4</v>
      </c>
      <c r="AB19" s="24" t="str">
        <f ca="1"><![CDATA[CONCATENATE(TEXT(table1[[#This Row],[شهر هـ]],"00"),(TEXT(table1[[#This Row],[يوم هـ]],"00")))]]></f>
        <v>0118</v>
      </c>
      <c r="AC19" s="24" t="str">
        <f ca="1">TEXT(table1[[#This Row],[Tm]],"m")</f>
        <v>9</v>
      </c>
      <c r="AD19" s="24">
        <f ca="1">IF(TODAY()=table1[[#This Row],[Tm]],1,0)</f>
        <v>0</v>
      </c>
      <c r="AE19" s="5"/>
    </row>
    <row r="20" spans="2:35" x14ac:dyDescent="0.3">
      <c r="B20">
        <v>1336</v>
      </c>
      <c r="C20" s="4">
        <v>6500</v>
      </c>
      <c r="D20">
        <v>0</v>
      </c>
      <c r="E20">
        <v>1</v>
      </c>
      <c r="F20">
        <v>0</v>
      </c>
      <c r="G20">
        <v>1</v>
      </c>
      <c r="H20">
        <v>0</v>
      </c>
      <c r="I20">
        <v>1</v>
      </c>
      <c r="J20">
        <v>0</v>
      </c>
      <c r="K20">
        <v>0</v>
      </c>
      <c r="L20">
        <v>1</v>
      </c>
      <c r="M20">
        <v>0</v>
      </c>
      <c r="N20">
        <v>1</v>
      </c>
      <c r="O20">
        <v>1</v>
      </c>
      <c r="P20" t="str">
        <f t="shared" ca="1" si="2"/>
        <v>010404</v>
      </c>
      <c r="Q20">
        <f t="shared" ca="1" si="7"/>
        <v>19</v>
      </c>
      <c r="R20">
        <f ca="1">
<![CDATA[IF(table1[[#This Row],[يوم هـ]]]><![CDATA[]>0,1,99)]]>        </f>
        <v>1</v>
      </c>
      <c r="S20" s="4">
        <f t="shared" ca="1" si="3"/>
        <v>43726</v>
      </c>
      <c r="T20" s="4" t="str">
        <f ca="1">TEXT(table1[[#This Row],[Tm]],"mmmm")</f>
        <v><![CDATA[سبتمبر]]></v>
      </c>
      <c r="U20" s="4" t="str">
        <f ca="1">IF(TEXT(table1[[#This Row],[Tm]],"d")="1",TEXT(table1[[#This Row],[Tm]],"d -mmmm"),TEXT(table1[[#This Row],[Tm]],"d"))</f>
        <v>18</v>
      </c>
      <c r="V20" t="str">
        <f t="shared" ca="1" si="0"/>
        <v><![CDATA[الأربعاء]]></v>
      </c>
      <c r="W20">
        <f t="shared" ca="1" si="4"/>
        <v>4</v>
      </c>
      <c r="X20">
        <f t="shared" ca="1" si="5"/>
        <v>38</v>
      </c>
      <c r="Y20">
        <f ca="1"><![CDATA[IF(table1[[#This Row],[اليوم]]="الأحد",Y19+1,Y19)]]></f>
        <v>4</v>
      </c>
      <c r="Z20" s="5" t="str">
        <f t="shared" ca="1" si="6"/>
        <v>19/1/1441</v>
      </c>
      <c r="AA20" s="24">
        <f t="shared" ca="1" si="1"/>
        <v>4</v>
      </c>
      <c r="AB20" s="24" t="str">
        <f ca="1"><![CDATA[CONCATENATE(TEXT(table1[[#This Row],[شهر هـ]],"00"),(TEXT(table1[[#This Row],[يوم هـ]],"00")))]]></f>
        <v>0119</v>
      </c>
      <c r="AC20" s="24" t="str">
        <f ca="1">TEXT(table1[[#This Row],[Tm]],"m")</f>
        <v>9</v>
      </c>
      <c r="AD20" s="24">
        <f ca="1">IF(TODAY()=table1[[#This Row],[Tm]],1,0)</f>
        <v>0</v>
      </c>
      <c r="AE20" s="5"/>
    </row>
    <row r="21" spans="2:35" x14ac:dyDescent="0.3">
      <c r="B21">
        <v>1337</v>
      </c>
      <c r="C21" s="4">
        <v>6854</v>
      </c>
      <c r="D21">
        <v>0</v>
      </c>
      <c r="E21">
        <v>1</v>
      </c>
      <c r="F21">
        <v>1</v>
      </c>
      <c r="G21">
        <v>0</v>
      </c>
      <c r="H21">
        <v>1</v>
      </c>
      <c r="I21">
        <v>0</v>
      </c>
      <c r="J21">
        <v>1</v>
      </c>
      <c r="K21">
        <v>0</v>
      </c>
      <c r="L21">
        <v>0</v>
      </c>
      <c r="M21">
        <v>1</v>
      </c>
      <c r="N21">
        <v>0</v>
      </c>
      <c r="O21">
        <v>1</v>
      </c>
      <c r="P21" t="str">
        <f t="shared" ca="1" si="2"/>
        <v>010405</v>
      </c>
      <c r="Q21">
        <f t="shared" ca="1" si="7"/>
        <v>20</v>
      </c>
      <c r="R21">
        <f ca="1">
<![CDATA[IF(table1[[#This Row],[يوم هـ]]]><![CDATA[]>0,1,99)]]>        </f>
        <v>1</v>
      </c>
      <c r="S21" s="4">
        <f t="shared" ca="1" si="3"/>
        <v>43727</v>
      </c>
      <c r="T21" s="4" t="str">
        <f ca="1">TEXT(table1[[#This Row],[Tm]],"mmmm")</f>
        <v><![CDATA[سبتمبر]]></v>
      </c>
      <c r="U21" s="4" t="str">
        <f ca="1">IF(TEXT(table1[[#This Row],[Tm]],"d")="1",TEXT(table1[[#This Row],[Tm]],"d -mmmm"),TEXT(table1[[#This Row],[Tm]],"d"))</f>
        <v>19</v>
      </c>
      <c r="V21" t="str">
        <f t="shared" ca="1" si="0"/>
        <v><![CDATA[الخميس]]></v>
      </c>
      <c r="W21">
        <f t="shared" ca="1" si="4"/>
        <v>5</v>
      </c>
      <c r="X21">
        <f t="shared" ca="1" si="5"/>
        <v>38</v>
      </c>
      <c r="Y21">
        <f ca="1"><![CDATA[IF(table1[[#This Row],[اليوم]]="الأحد",Y20+1,Y20)]]></f>
        <v>4</v>
      </c>
      <c r="Z21" s="5" t="str">
        <f t="shared" ca="1" si="6"/>
        <v>20/1/1441</v>
      </c>
      <c r="AA21" s="24">
        <f t="shared" ca="1" si="1"/>
        <v>4</v>
      </c>
      <c r="AB21" s="24" t="str">
        <f ca="1"><![CDATA[CONCATENATE(TEXT(table1[[#This Row],[شهر هـ]],"00"),(TEXT(table1[[#This Row],[يوم هـ]],"00")))]]></f>
        <v>0120</v>
      </c>
      <c r="AC21" s="24" t="str">
        <f ca="1">TEXT(table1[[#This Row],[Tm]],"m")</f>
        <v>9</v>
      </c>
      <c r="AD21" s="24">
        <f ca="1">IF(TODAY()=table1[[#This Row],[Tm]],1,0)</f>
        <v>0</v>
      </c>
      <c r="AE21" s="5"/>
    </row>
    <row r="22" spans="2:35" x14ac:dyDescent="0.3">
      <c r="B22">
        <v>1338</v>
      </c>
      <c r="C22" s="4">
        <v>7208</v>
      </c>
      <c r="D22">
        <v>0</v>
      </c>
      <c r="E22">
        <v>1</v>
      </c>
      <c r="F22">
        <v>1</v>
      </c>
      <c r="G22">
        <v>1</v>
      </c>
      <c r="H22">
        <v>0</v>
      </c>
      <c r="I22">
        <v>1</v>
      </c>
      <c r="J22">
        <v>0</v>
      </c>
      <c r="K22">
        <v>1</v>
      </c>
      <c r="L22">
        <v>0</v>
      </c>
      <c r="M22">
        <v>0</v>
      </c>
      <c r="N22">
        <v>1</v>
      </c>
      <c r="O22">
        <v>0</v>
      </c>
      <c r="P22" t="str">
        <f t="shared" ca="1" si="2"/>
        <v>010406</v>
      </c>
      <c r="Q22">
        <f t="shared" ca="1" si="7"/>
        <v>21</v>
      </c>
      <c r="R22">
        <f ca="1">
<![CDATA[IF(table1[[#This Row],[يوم هـ]]]><![CDATA[]>0,1,99)]]>        </f>
        <v>1</v>
      </c>
      <c r="S22" s="4">
        <f t="shared" ca="1" si="3"/>
        <v>43728</v>
      </c>
      <c r="T22" s="4" t="str">
        <f ca="1">TEXT(table1[[#This Row],[Tm]],"mmmm")</f>
        <v><![CDATA[سبتمبر]]></v>
      </c>
      <c r="U22" s="4" t="str">
        <f ca="1">IF(TEXT(table1[[#This Row],[Tm]],"d")="1",TEXT(table1[[#This Row],[Tm]],"d -mmmm"),TEXT(table1[[#This Row],[Tm]],"d"))</f>
        <v>20</v>
      </c>
      <c r="V22" t="str">
        <f t="shared" ca="1" si="0"/>
        <v><![CDATA[الجمعة]]></v>
      </c>
      <c r="W22">
        <f t="shared" ca="1" si="4"/>
        <v>6</v>
      </c>
      <c r="X22">
        <f t="shared" ca="1" si="5"/>
        <v>38</v>
      </c>
      <c r="Y22">
        <f ca="1"><![CDATA[IF(table1[[#This Row],[اليوم]]="الأحد",Y21+1,Y21)]]></f>
        <v>4</v>
      </c>
      <c r="Z22" s="5" t="str">
        <f t="shared" ca="1" si="6"/>
        <v>21/1/1441</v>
      </c>
      <c r="AA22" s="24">
        <f t="shared" ca="1" si="1"/>
        <v>4</v>
      </c>
      <c r="AB22" s="24" t="str">
        <f ca="1"><![CDATA[CONCATENATE(TEXT(table1[[#This Row],[شهر هـ]],"00"),(TEXT(table1[[#This Row],[يوم هـ]],"00")))]]></f>
        <v>0121</v>
      </c>
      <c r="AC22" s="24" t="str">
        <f ca="1">TEXT(table1[[#This Row],[Tm]],"m")</f>
        <v>9</v>
      </c>
      <c r="AD22" s="24">
        <f ca="1">IF(TODAY()=table1[[#This Row],[Tm]],1,0)</f>
        <v>0</v>
      </c>
      <c r="AE22" s="5"/>
    </row>
    <row r="23" spans="2:35" x14ac:dyDescent="0.3">
      <c r="B23">
        <v>1339</v>
      </c>
      <c r="C23" s="4">
        <v>7562</v>
      </c>
      <c r="D23">
        <v>1</v>
      </c>
      <c r="E23">
        <v>0</v>
      </c>
      <c r="F23">
        <v>1</v>
      </c>
      <c r="G23">
        <v>1</v>
      </c>
      <c r="H23">
        <v>1</v>
      </c>
      <c r="I23">
        <v>0</v>
      </c>
      <c r="J23">
        <v>1</v>
      </c>
      <c r="K23">
        <v>0</v>
      </c>
      <c r="L23">
        <v>1</v>
      </c>
      <c r="M23">
        <v>0</v>
      </c>
      <c r="N23">
        <v>0</v>
      </c>
      <c r="O23">
        <v>1</v>
      </c>
      <c r="P23" t="str">
        <f t="shared" ca="1" si="2"/>
        <v>010407</v>
      </c>
      <c r="Q23">
        <f t="shared" ca="1" si="7"/>
        <v>22</v>
      </c>
      <c r="R23">
        <f ca="1">
<![CDATA[IF(table1[[#This Row],[يوم هـ]]]><![CDATA[]>0,1,99)]]>        </f>
        <v>1</v>
      </c>
      <c r="S23" s="4">
        <f t="shared" ca="1" si="3"/>
        <v>43729</v>
      </c>
      <c r="T23" s="4" t="str">
        <f ca="1">TEXT(table1[[#This Row],[Tm]],"mmmm")</f>
        <v><![CDATA[سبتمبر]]></v>
      </c>
      <c r="U23" s="4" t="str">
        <f ca="1">IF(TEXT(table1[[#This Row],[Tm]],"d")="1",TEXT(table1[[#This Row],[Tm]],"d -mmmm"),TEXT(table1[[#This Row],[Tm]],"d"))</f>
        <v>21</v>
      </c>
      <c r="V23" t="str">
        <f t="shared" ca="1" si="0"/>
        <v><![CDATA[السبت]]></v>
      </c>
      <c r="W23">
        <f t="shared" ca="1" si="4"/>
        <v>7</v>
      </c>
      <c r="X23">
        <f t="shared" ca="1" si="5"/>
        <v>38</v>
      </c>
      <c r="Y23">
        <f ca="1"><![CDATA[IF(table1[[#This Row],[اليوم]]="الأحد",Y22+1,Y22)]]></f>
        <v>4</v>
      </c>
      <c r="Z23" s="5" t="str">
        <f t="shared" ca="1" si="6"/>
        <v>22/1/1441</v>
      </c>
      <c r="AA23" s="24">
        <f t="shared" ca="1" si="1"/>
        <v>4</v>
      </c>
      <c r="AB23" s="24" t="str">
        <f ca="1"><![CDATA[CONCATENATE(TEXT(table1[[#This Row],[شهر هـ]],"00"),(TEXT(table1[[#This Row],[يوم هـ]],"00")))]]></f>
        <v>0122</v>
      </c>
      <c r="AC23" s="24" t="str">
        <f ca="1">TEXT(table1[[#This Row],[Tm]],"m")</f>
        <v>9</v>
      </c>
      <c r="AD23" s="24">
        <f ca="1">IF(TODAY()=table1[[#This Row],[Tm]],1,0)</f>
        <v>0</v>
      </c>
      <c r="AE23" s="5"/>
    </row>
    <row r="24" spans="2:35" x14ac:dyDescent="0.3">
      <c r="B24">
        <v>1340</v>
      </c>
      <c r="C24" s="4">
        <v>7917</v>
      </c>
      <c r="D24">
        <v>0</v>
      </c>
      <c r="E24">
        <v>0</v>
      </c>
      <c r="F24">
        <v>1</v>
      </c>
      <c r="G24">
        <v>1</v>
      </c>
      <c r="H24">
        <v>0</v>
      </c>
      <c r="I24">
        <v>1</v>
      </c>
      <c r="J24">
        <v>1</v>
      </c>
      <c r="K24">
        <v>1</v>
      </c>
      <c r="L24">
        <v>0</v>
      </c>
      <c r="M24">
        <v>1</v>
      </c>
      <c r="N24">
        <v>0</v>
      </c>
      <c r="O24">
        <v>0</v>
      </c>
      <c r="P24" t="str">
        <f t="shared" ca="1" si="2"/>
        <v>010501</v>
      </c>
      <c r="Q24">
        <f t="shared" ca="1" si="7"/>
        <v>23</v>
      </c>
      <c r="R24">
        <f ca="1">
<![CDATA[IF(table1[[#This Row],[يوم هـ]]]><![CDATA[]>0,1,99)]]>        </f>
        <v>1</v>
      </c>
      <c r="S24" s="4">
        <f t="shared" ca="1" si="3"/>
        <v>43730</v>
      </c>
      <c r="T24" s="4" t="str">
        <f ca="1">TEXT(table1[[#This Row],[Tm]],"mmmm")</f>
        <v><![CDATA[سبتمبر]]></v>
      </c>
      <c r="U24" s="4" t="str">
        <f ca="1">IF(TEXT(table1[[#This Row],[Tm]],"d")="1",TEXT(table1[[#This Row],[Tm]],"d -mmmm"),TEXT(table1[[#This Row],[Tm]],"d"))</f>
        <v>22</v>
      </c>
      <c r="V24" t="str">
        <f t="shared" ca="1" si="0"/>
        <v><![CDATA[الأحد]]></v>
      </c>
      <c r="W24">
        <f t="shared" ca="1" si="4"/>
        <v>1</v>
      </c>
      <c r="X24">
        <f t="shared" ca="1" si="5"/>
        <v>39</v>
      </c>
      <c r="Y24">
        <f ca="1"><![CDATA[IF(table1[[#This Row],[اليوم]]="الأحد",Y23+1,Y23)]]></f>
        <v>5</v>
      </c>
      <c r="Z24" s="5" t="str">
        <f t="shared" ca="1" si="6"/>
        <v>23/1/1441</v>
      </c>
      <c r="AA24" s="24">
        <f t="shared" ca="1" si="1"/>
        <v>4</v>
      </c>
      <c r="AB24" s="24" t="str">
        <f ca="1"><![CDATA[CONCATENATE(TEXT(table1[[#This Row],[شهر هـ]],"00"),(TEXT(table1[[#This Row],[يوم هـ]],"00")))]]></f>
        <v>0123</v>
      </c>
      <c r="AC24" s="24" t="str">
        <f ca="1">TEXT(table1[[#This Row],[Tm]],"m")</f>
        <v>9</v>
      </c>
      <c r="AD24" s="24">
        <f ca="1">IF(TODAY()=table1[[#This Row],[Tm]],1,0)</f>
        <v>0</v>
      </c>
      <c r="AE24" s="5"/>
    </row>
    <row r="25" spans="2:35" x14ac:dyDescent="0.3">
      <c r="B25">
        <v>1341</v>
      </c>
      <c r="C25" s="4">
        <v>8271</v>
      </c>
      <c r="D25">
        <v>1</v>
      </c>
      <c r="E25">
        <v>0</v>
      </c>
      <c r="F25">
        <v>1</v>
      </c>
      <c r="G25">
        <v>0</v>
      </c>
      <c r="H25">
        <v>1</v>
      </c>
      <c r="I25">
        <v>0</v>
      </c>
      <c r="J25">
        <v>1</v>
      </c>
      <c r="K25">
        <v>1</v>
      </c>
      <c r="L25">
        <v>0</v>
      </c>
      <c r="M25">
        <v>1</v>
      </c>
      <c r="N25">
        <v>1</v>
      </c>
      <c r="O25">
        <v>0</v>
      </c>
      <c r="P25" t="str">
        <f t="shared" ca="1" si="2"/>
        <v>010502</v>
      </c>
      <c r="Q25">
        <f t="shared" ca="1" si="7"/>
        <v>24</v>
      </c>
      <c r="R25">
        <f ca="1">
<![CDATA[IF(table1[[#This Row],[يوم هـ]]]><![CDATA[]>0,1,99)]]>        </f>
        <v>1</v>
      </c>
      <c r="S25" s="4">
        <f t="shared" ca="1" si="3"/>
        <v>43731</v>
      </c>
      <c r="T25" s="4" t="str">
        <f ca="1">TEXT(table1[[#This Row],[Tm]],"mmmm")</f>
        <v><![CDATA[سبتمبر]]></v>
      </c>
      <c r="U25" s="4" t="str">
        <f ca="1">IF(TEXT(table1[[#This Row],[Tm]],"d")="1",TEXT(table1[[#This Row],[Tm]],"d -mmmm"),TEXT(table1[[#This Row],[Tm]],"d"))</f>
        <v>23</v>
      </c>
      <c r="V25" t="str">
        <f t="shared" ca="1" si="0"/>
        <v><![CDATA[الإثنين]]></v>
      </c>
      <c r="W25">
        <f t="shared" ca="1" si="4"/>
        <v>2</v>
      </c>
      <c r="X25">
        <f t="shared" ca="1" si="5"/>
        <v>39</v>
      </c>
      <c r="Y25">
        <f ca="1"><![CDATA[IF(table1[[#This Row],[اليوم]]="الأحد",Y24+1,Y24)]]></f>
        <v>5</v>
      </c>
      <c r="Z25" s="5" t="str">
        <f t="shared" ca="1" si="6"/>
        <v>24/1/1441</v>
      </c>
      <c r="AA25" s="24">
        <f t="shared" ca="1" si="1"/>
        <v>4</v>
      </c>
      <c r="AB25" s="24" t="str">
        <f ca="1"><![CDATA[CONCATENATE(TEXT(table1[[#This Row],[شهر هـ]],"00"),(TEXT(table1[[#This Row],[يوم هـ]],"00")))]]></f>
        <v>0124</v>
      </c>
      <c r="AC25" s="24" t="str">
        <f ca="1">TEXT(table1[[#This Row],[Tm]],"m")</f>
        <v>9</v>
      </c>
      <c r="AD25" s="24">
        <f ca="1">IF(TODAY()=table1[[#This Row],[Tm]],1,0)</f>
        <v>0</v>
      </c>
      <c r="AE25" s="5"/>
    </row>
    <row r="26" spans="2:35" x14ac:dyDescent="0.3">
      <c r="B26">
        <v>1342</v>
      </c>
      <c r="C26" s="4">
        <v>8626</v>
      </c>
      <c r="D26">
        <v>0</v>
      </c>
      <c r="E26">
        <v>1</v>
      </c>
      <c r="F26">
        <v>0</v>
      </c>
      <c r="G26">
        <v>1</v>
      </c>
      <c r="H26">
        <v>0</v>
      </c>
      <c r="I26">
        <v>1</v>
      </c>
      <c r="J26">
        <v>0</v>
      </c>
      <c r="K26">
        <v>1</v>
      </c>
      <c r="L26">
        <v>0</v>
      </c>
      <c r="M26">
        <v>1</v>
      </c>
      <c r="N26">
        <v>1</v>
      </c>
      <c r="O26">
        <v>0</v>
      </c>
      <c r="P26" t="str">
        <f t="shared" ca="1" si="2"/>
        <v>010503</v>
      </c>
      <c r="Q26">
        <f t="shared" ca="1" si="7"/>
        <v>25</v>
      </c>
      <c r="R26">
        <f ca="1">
<![CDATA[IF(table1[[#This Row],[يوم هـ]]]><![CDATA[]>0,1,99)]]>        </f>
        <v>1</v>
      </c>
      <c r="S26" s="4">
        <f t="shared" ca="1" si="3"/>
        <v>43732</v>
      </c>
      <c r="T26" s="4" t="str">
        <f ca="1">TEXT(table1[[#This Row],[Tm]],"mmmm")</f>
        <v><![CDATA[سبتمبر]]></v>
      </c>
      <c r="U26" s="4" t="str">
        <f ca="1">IF(TEXT(table1[[#This Row],[Tm]],"d")="1",TEXT(table1[[#This Row],[Tm]],"d -mmmm"),TEXT(table1[[#This Row],[Tm]],"d"))</f>
        <v>24</v>
      </c>
      <c r="V26" t="str">
        <f t="shared" ca="1" si="0"/>
        <v><![CDATA[الثلاثاء]]></v>
      </c>
      <c r="W26">
        <f t="shared" ca="1" si="4"/>
        <v>3</v>
      </c>
      <c r="X26">
        <f t="shared" ca="1" si="5"/>
        <v>39</v>
      </c>
      <c r="Y26">
        <f ca="1"><![CDATA[IF(table1[[#This Row],[اليوم]]="الأحد",Y25+1,Y25)]]></f>
        <v>5</v>
      </c>
      <c r="Z26" s="5" t="str">
        <f t="shared" ca="1" si="6"/>
        <v>25/1/1441</v>
      </c>
      <c r="AA26" s="24">
        <f t="shared" ca="1" si="1"/>
        <v>4</v>
      </c>
      <c r="AB26" s="24" t="str">
        <f ca="1"><![CDATA[CONCATENATE(TEXT(table1[[#This Row],[شهر هـ]],"00"),(TEXT(table1[[#This Row],[يوم هـ]],"00")))]]></f>
        <v>0125</v>
      </c>
      <c r="AC26" s="24" t="str">
        <f ca="1">TEXT(table1[[#This Row],[Tm]],"m")</f>
        <v>9</v>
      </c>
      <c r="AD26" s="24">
        <f ca="1">IF(TODAY()=table1[[#This Row],[Tm]],1,0)</f>
        <v>0</v>
      </c>
      <c r="AE26" s="5"/>
    </row>
    <row r="27" spans="2:35" x14ac:dyDescent="0.3">
      <c r="B27">
        <v>1343</v>
      </c>
      <c r="C27" s="4">
        <v>8980</v>
      </c>
      <c r="D27">
        <v>1</v>
      </c>
      <c r="E27">
        <v>0</v>
      </c>
      <c r="F27">
        <v>1</v>
      </c>
      <c r="G27">
        <v>0</v>
      </c>
      <c r="H27">
        <v>1</v>
      </c>
      <c r="I27">
        <v>0</v>
      </c>
      <c r="J27">
        <v>1</v>
      </c>
      <c r="K27">
        <v>0</v>
      </c>
      <c r="L27">
        <v>1</v>
      </c>
      <c r="M27">
        <v>0</v>
      </c>
      <c r="N27">
        <v>1</v>
      </c>
      <c r="O27">
        <v>0</v>
      </c>
      <c r="P27" t="str">
        <f t="shared" ca="1" si="2"/>
        <v>010504</v>
      </c>
      <c r="Q27">
        <f t="shared" ca="1" si="7"/>
        <v>26</v>
      </c>
      <c r="R27">
        <f ca="1">
<![CDATA[IF(table1[[#This Row],[يوم هـ]]]><![CDATA[]>0,1,99)]]>        </f>
        <v>1</v>
      </c>
      <c r="S27" s="4">
        <f t="shared" ca="1" si="3"/>
        <v>43733</v>
      </c>
      <c r="T27" s="4" t="str">
        <f ca="1">TEXT(table1[[#This Row],[Tm]],"mmmm")</f>
        <v><![CDATA[سبتمبر]]></v>
      </c>
      <c r="U27" s="4" t="str">
        <f ca="1">IF(TEXT(table1[[#This Row],[Tm]],"d")="1",TEXT(table1[[#This Row],[Tm]],"d -mmmm"),TEXT(table1[[#This Row],[Tm]],"d"))</f>
        <v>25</v>
      </c>
      <c r="V27" t="str">
        <f t="shared" ca="1" si="0"/>
        <v><![CDATA[الأربعاء]]></v>
      </c>
      <c r="W27">
        <f t="shared" ca="1" si="4"/>
        <v>4</v>
      </c>
      <c r="X27">
        <f t="shared" ca="1" si="5"/>
        <v>39</v>
      </c>
      <c r="Y27">
        <f ca="1"><![CDATA[IF(table1[[#This Row],[اليوم]]="الأحد",Y26+1,Y26)]]></f>
        <v>5</v>
      </c>
      <c r="Z27" s="5" t="str">
        <f t="shared" ca="1" si="6"/>
        <v>26/1/1441</v>
      </c>
      <c r="AA27" s="24">
        <f t="shared" ca="1" si="1"/>
        <v>4</v>
      </c>
      <c r="AB27" s="24" t="str">
        <f ca="1"><![CDATA[CONCATENATE(TEXT(table1[[#This Row],[شهر هـ]],"00"),(TEXT(table1[[#This Row],[يوم هـ]],"00")))]]></f>
        <v>0126</v>
      </c>
      <c r="AC27" s="24" t="str">
        <f ca="1">TEXT(table1[[#This Row],[Tm]],"m")</f>
        <v>9</v>
      </c>
      <c r="AD27" s="24">
        <f ca="1">IF(TODAY()=table1[[#This Row],[Tm]],1,0)</f>
        <v>0</v>
      </c>
      <c r="AE27" s="5"/>
    </row>
    <row r="28" spans="2:35" x14ac:dyDescent="0.3">
      <c r="B28">
        <v>1344</v>
      </c>
      <c r="C28" s="4">
        <v>9334</v>
      </c>
      <c r="D28">
        <v>1</v>
      </c>
      <c r="E28">
        <v>1</v>
      </c>
      <c r="F28">
        <v>0</v>
      </c>
      <c r="G28">
        <v>1</v>
      </c>
      <c r="H28">
        <v>0</v>
      </c>
      <c r="I28">
        <v>1</v>
      </c>
      <c r="J28">
        <v>0</v>
      </c>
      <c r="K28">
        <v>1</v>
      </c>
      <c r="L28">
        <v>0</v>
      </c>
      <c r="M28">
        <v>0</v>
      </c>
      <c r="N28">
        <v>1</v>
      </c>
      <c r="O28">
        <v>0</v>
      </c>
      <c r="P28" t="str">
        <f t="shared" ca="1" si="2"/>
        <v>010505</v>
      </c>
      <c r="Q28">
        <f t="shared" ca="1" si="7"/>
        <v>27</v>
      </c>
      <c r="R28">
        <f ca="1">
<![CDATA[IF(table1[[#This Row],[يوم هـ]]]><![CDATA[]>0,1,99)]]>        </f>
        <v>1</v>
      </c>
      <c r="S28" s="4">
        <f t="shared" ca="1" si="3"/>
        <v>43734</v>
      </c>
      <c r="T28" s="4" t="str">
        <f ca="1">TEXT(table1[[#This Row],[Tm]],"mmmm")</f>
        <v><![CDATA[سبتمبر]]></v>
      </c>
      <c r="U28" s="4" t="str">
        <f ca="1">IF(TEXT(table1[[#This Row],[Tm]],"d")="1",TEXT(table1[[#This Row],[Tm]],"d -mmmm"),TEXT(table1[[#This Row],[Tm]],"d"))</f>
        <v>26</v>
      </c>
      <c r="V28" t="str">
        <f t="shared" ca="1" si="0"/>
        <v><![CDATA[الخميس]]></v>
      </c>
      <c r="W28">
        <f t="shared" ca="1" si="4"/>
        <v>5</v>
      </c>
      <c r="X28">
        <f t="shared" ca="1" si="5"/>
        <v>39</v>
      </c>
      <c r="Y28">
        <f ca="1"><![CDATA[IF(table1[[#This Row],[اليوم]]="الأحد",Y27+1,Y27)]]></f>
        <v>5</v>
      </c>
      <c r="Z28" s="5" t="str">
        <f t="shared" ca="1" si="6"/>
        <v>27/1/1441</v>
      </c>
      <c r="AA28" s="24">
        <f t="shared" ca="1" si="1"/>
        <v>4</v>
      </c>
      <c r="AB28" s="24" t="str">
        <f ca="1"><![CDATA[CONCATENATE(TEXT(table1[[#This Row],[شهر هـ]],"00"),(TEXT(table1[[#This Row],[يوم هـ]],"00")))]]></f>
        <v>0127</v>
      </c>
      <c r="AC28" s="24" t="str">
        <f ca="1">TEXT(table1[[#This Row],[Tm]],"m")</f>
        <v>9</v>
      </c>
      <c r="AD28" s="24">
        <f ca="1">IF(TODAY()=table1[[#This Row],[Tm]],1,0)</f>
        <v>0</v>
      </c>
      <c r="AE28" s="5"/>
    </row>
    <row r="29" spans="2:35" x14ac:dyDescent="0.3">
      <c r="B29">
        <v>1345</v>
      </c>
      <c r="C29" s="4">
        <v>9688</v>
      </c>
      <c r="D29">
        <v>1</v>
      </c>
      <c r="E29">
        <v>1</v>
      </c>
      <c r="F29">
        <v>0</v>
      </c>
      <c r="G29">
        <v>1</v>
      </c>
      <c r="H29">
        <v>1</v>
      </c>
      <c r="I29">
        <v>0</v>
      </c>
      <c r="J29">
        <v>1</v>
      </c>
      <c r="K29">
        <v>0</v>
      </c>
      <c r="L29">
        <v>1</v>
      </c>
      <c r="M29">
        <v>0</v>
      </c>
      <c r="N29">
        <v>0</v>
      </c>
      <c r="O29">
        <v>1</v>
      </c>
      <c r="P29" t="str">
        <f t="shared" ca="1" si="2"/>
        <v>010506</v>
      </c>
      <c r="Q29">
        <f t="shared" ca="1" si="7"/>
        <v>28</v>
      </c>
      <c r="R29">
        <f ca="1">
<![CDATA[IF(table1[[#This Row],[يوم هـ]]]><![CDATA[]>0,1,99)]]>        </f>
        <v>1</v>
      </c>
      <c r="S29" s="4">
        <f t="shared" ca="1" si="3"/>
        <v>43735</v>
      </c>
      <c r="T29" s="4" t="str">
        <f ca="1">TEXT(table1[[#This Row],[Tm]],"mmmm")</f>
        <v><![CDATA[سبتمبر]]></v>
      </c>
      <c r="U29" s="4" t="str">
        <f ca="1">IF(TEXT(table1[[#This Row],[Tm]],"d")="1",TEXT(table1[[#This Row],[Tm]],"d -mmmm"),TEXT(table1[[#This Row],[Tm]],"d"))</f>
        <v>27</v>
      </c>
      <c r="V29" t="str">
        <f t="shared" ca="1" si="0"/>
        <v><![CDATA[الجمعة]]></v>
      </c>
      <c r="W29">
        <f t="shared" ca="1" si="4"/>
        <v>6</v>
      </c>
      <c r="X29">
        <f t="shared" ca="1" si="5"/>
        <v>39</v>
      </c>
      <c r="Y29">
        <f ca="1"><![CDATA[IF(table1[[#This Row],[اليوم]]="الأحد",Y28+1,Y28)]]></f>
        <v>5</v>
      </c>
      <c r="Z29" s="5" t="str">
        <f t="shared" ca="1" si="6"/>
        <v>28/1/1441</v>
      </c>
      <c r="AA29" s="24">
        <f t="shared" ca="1" si="1"/>
        <v>4</v>
      </c>
      <c r="AB29" s="24" t="str">
        <f ca="1"><![CDATA[CONCATENATE(TEXT(table1[[#This Row],[شهر هـ]],"00"),(TEXT(table1[[#This Row],[يوم هـ]],"00")))]]></f>
        <v>0128</v>
      </c>
      <c r="AC29" s="24" t="str">
        <f ca="1">TEXT(table1[[#This Row],[Tm]],"m")</f>
        <v>9</v>
      </c>
      <c r="AD29" s="24">
        <f ca="1">IF(TODAY()=table1[[#This Row],[Tm]],1,0)</f>
        <v>0</v>
      </c>
      <c r="AE29" s="5"/>
    </row>
    <row r="30" spans="2:35" x14ac:dyDescent="0.3">
      <c r="B30">
        <v>1346</v>
      </c>
      <c r="C30" s="4">
        <v>10043</v>
      </c>
      <c r="D30">
        <v>0</v>
      </c>
      <c r="E30">
        <v>1</v>
      </c>
      <c r="F30">
        <v>0</v>
      </c>
      <c r="G30">
        <v>1</v>
      </c>
      <c r="H30">
        <v>1</v>
      </c>
      <c r="I30">
        <v>1</v>
      </c>
      <c r="J30">
        <v>0</v>
      </c>
      <c r="K30">
        <v>1</v>
      </c>
      <c r="L30">
        <v>0</v>
      </c>
      <c r="M30">
        <v>1</v>
      </c>
      <c r="N30">
        <v>0</v>
      </c>
      <c r="O30">
        <v>0</v>
      </c>
      <c r="P30" t="str">
        <f t="shared" ca="1" si="2"/>
        <v>010507</v>
      </c>
      <c r="Q30">
        <f t="shared" ca="1" si="7"/>
        <v>29</v>
      </c>
      <c r="R30">
        <f ca="1">
<![CDATA[IF(table1[[#This Row],[يوم هـ]]]><![CDATA[]>0,1,99)]]>        </f>
        <v>1</v>
      </c>
      <c r="S30" s="4">
        <f t="shared" ca="1" si="3"/>
        <v>43736</v>
      </c>
      <c r="T30" s="4" t="str">
        <f ca="1">TEXT(table1[[#This Row],[Tm]],"mmmm")</f>
        <v><![CDATA[سبتمبر]]></v>
      </c>
      <c r="U30" s="4" t="str">
        <f ca="1">IF(TEXT(table1[[#This Row],[Tm]],"d")="1",TEXT(table1[[#This Row],[Tm]],"d -mmmm"),TEXT(table1[[#This Row],[Tm]],"d"))</f>
        <v>28</v>
      </c>
      <c r="V30" t="str">
        <f t="shared" ca="1" si="0"/>
        <v><![CDATA[السبت]]></v>
      </c>
      <c r="W30">
        <f t="shared" ca="1" si="4"/>
        <v>7</v>
      </c>
      <c r="X30">
        <f t="shared" ca="1" si="5"/>
        <v>39</v>
      </c>
      <c r="Y30">
        <f ca="1"><![CDATA[IF(table1[[#This Row],[اليوم]]="الأحد",Y29+1,Y29)]]></f>
        <v>5</v>
      </c>
      <c r="Z30" s="5" t="str">
        <f t="shared" ca="1" si="6"/>
        <v>29/1/1441</v>
      </c>
      <c r="AA30" s="24">
        <f t="shared" ca="1" si="1"/>
        <v>4</v>
      </c>
      <c r="AB30" s="24" t="str">
        <f ca="1"><![CDATA[CONCATENATE(TEXT(table1[[#This Row],[شهر هـ]],"00"),(TEXT(table1[[#This Row],[يوم هـ]],"00")))]]></f>
        <v>0129</v>
      </c>
      <c r="AC30" s="24" t="str">
        <f ca="1">TEXT(table1[[#This Row],[Tm]],"m")</f>
        <v>9</v>
      </c>
      <c r="AD30" s="24">
        <f ca="1">IF(TODAY()=table1[[#This Row],[Tm]],1,0)</f>
        <v>0</v>
      </c>
      <c r="AE30" s="5"/>
    </row>
    <row r="31" spans="2:35" x14ac:dyDescent="0.3">
      <c r="B31">
        <v>1347</v>
      </c>
      <c r="C31" s="4">
        <v>10397</v>
      </c>
      <c r="D31">
        <v>1</v>
      </c>
      <c r="E31">
        <v>0</v>
      </c>
      <c r="F31">
        <v>1</v>
      </c>
      <c r="G31">
        <v>0</v>
      </c>
      <c r="H31">
        <v>1</v>
      </c>
      <c r="I31">
        <v>1</v>
      </c>
      <c r="J31">
        <v>1</v>
      </c>
      <c r="K31">
        <v>0</v>
      </c>
      <c r="L31">
        <v>1</v>
      </c>
      <c r="M31">
        <v>0</v>
      </c>
      <c r="N31">
        <v>1</v>
      </c>
      <c r="O31">
        <v>0</v>
      </c>
      <c r="P31" t="str">
        <f t="shared" ca="1" si="2"/>
        <v>010601</v>
      </c>
      <c r="Q31">
        <f t="shared" ca="1" si="7"/>
        <v>30</v>
      </c>
      <c r="R31">
        <f ca="1">
<![CDATA[IF(table1[[#This Row],[يوم هـ]]]><![CDATA[]>0,1,99)]]>        </f>
        <v>1</v>
      </c>
      <c r="S31" s="4">
        <f t="shared" ca="1" si="3"/>
        <v>43737</v>
      </c>
      <c r="T31" s="4" t="str">
        <f ca="1">TEXT(table1[[#This Row],[Tm]],"mmmm")</f>
        <v><![CDATA[سبتمبر]]></v>
      </c>
      <c r="U31" s="4" t="str">
        <f ca="1">IF(TEXT(table1[[#This Row],[Tm]],"d")="1",TEXT(table1[[#This Row],[Tm]],"d -mmmm"),TEXT(table1[[#This Row],[Tm]],"d"))</f>
        <v>29</v>
      </c>
      <c r="V31" t="str">
        <f t="shared" ca="1" si="0"/>
        <v><![CDATA[الأحد]]></v>
      </c>
      <c r="W31">
        <f t="shared" ca="1" si="4"/>
        <v>1</v>
      </c>
      <c r="X31">
        <f t="shared" ca="1" si="5"/>
        <v>40</v>
      </c>
      <c r="Y31">
        <f ca="1"><![CDATA[IF(table1[[#This Row],[اليوم]]="الأحد",Y30+1,Y30)]]></f>
        <v>6</v>
      </c>
      <c r="Z31" s="5" t="str">
        <f t="shared" ca="1" si="6"/>
        <v>30/1/1441</v>
      </c>
      <c r="AA31" s="24">
        <f t="shared" ca="1" si="1"/>
        <v>4</v>
      </c>
      <c r="AB31" s="24" t="str">
        <f ca="1"><![CDATA[CONCATENATE(TEXT(table1[[#This Row],[شهر هـ]],"00"),(TEXT(table1[[#This Row],[يوم هـ]],"00")))]]></f>
        <v>0130</v>
      </c>
      <c r="AC31" s="24" t="str">
        <f ca="1">TEXT(table1[[#This Row],[Tm]],"m")</f>
        <v>9</v>
      </c>
      <c r="AD31" s="24">
        <f ca="1">IF(TODAY()=table1[[#This Row],[Tm]],1,0)</f>
        <v>0</v>
      </c>
      <c r="AE31" s="5"/>
    </row>
    <row r="32" spans="2:35" x14ac:dyDescent="0.3">
      <c r="B32">
        <v>1348</v>
      </c>
      <c r="C32" s="4">
        <v>10752</v>
      </c>
      <c r="D32">
        <v>0</v>
      </c>
      <c r="E32">
        <v>1</v>
      </c>
      <c r="F32">
        <v>0</v>
      </c>
      <c r="G32">
        <v>0</v>
      </c>
      <c r="H32">
        <v>1</v>
      </c>
      <c r="I32">
        <v>1</v>
      </c>
      <c r="J32">
        <v>0</v>
      </c>
      <c r="K32">
        <v>1</v>
      </c>
      <c r="L32">
        <v>1</v>
      </c>
      <c r="M32">
        <v>1</v>
      </c>
      <c r="N32">
        <v>0</v>
      </c>
      <c r="O32">
        <v>1</v>
      </c>
      <c r="P32" t="str">
        <f t="shared" ca="1" si="2"/>
        <v/>
      </c>
      <c r="Q32">
        <f ca="1">OFFSET(E2,MATCH($A$2,$B$2:$B$184,0)-1,0,1,1)</f>
        <v>0</v>
      </c>
      <c r="R32">
        <f ca="1">
<![CDATA[IF(table1[[#This Row],[يوم هـ]]]><![CDATA[]>0,2,99)]]>        </f>
        <v>99</v>
      </c>
      <c r="S32" s="4">
        <f ca="1">EDATE(S31,0)+IF(Q32&gt;0,(1),0)</f>
        <v>43737</v>
      </c>
      <c r="T32" s="4" t="str">
        <f ca="1">TEXT(table1[[#This Row],[Tm]],"mmmm")</f>
        <v><![CDATA[سبتمبر]]></v>
      </c>
      <c r="U32" s="4" t="str">
        <f ca="1">IF(TEXT(table1[[#This Row],[Tm]],"d")="1",TEXT(table1[[#This Row],[Tm]],"d -mmmm"),TEXT(table1[[#This Row],[Tm]],"d"))</f>
        <v>29</v>
      </c>
      <c r="V32" t="str">
        <f t="shared" ca="1" si="0"/>
        <v/>
      </c>
      <c r="W32" t="str">
        <f t="shared" ca="1" si="4"/>
        <v/>
      </c>
      <c r="X32">
        <f t="shared" ca="1" si="5"/>
        <v>40</v>
      </c>
      <c r="Y32">
        <f ca="1"><![CDATA[IF(table1[[#This Row],[اليوم]]="الأحد",Y31+1,Y31)]]></f>
        <v>6</v>
      </c>
      <c r="Z32" s="5" t="str">
        <f t="shared" ca="1" si="6"/>
        <v/>
      </c>
      <c r="AA32" s="24">
        <f t="shared" ca="1" si="1"/>
        <v>4</v>
      </c>
      <c r="AB32" s="24" t="str">
        <f ca="1"><![CDATA[CONCATENATE(TEXT(table1[[#This Row],[شهر هـ]],"00"),(TEXT(table1[[#This Row],[يوم هـ]],"00")))]]></f>
        <v>9900</v>
      </c>
      <c r="AC32" s="24" t="str">
        <f ca="1">TEXT(table1[[#This Row],[Tm]],"m")</f>
        <v>9</v>
      </c>
      <c r="AD32" s="24">
        <f ca="1">IF(TODAY()=table1[[#This Row],[Tm]],1,0)</f>
        <v>0</v>
      </c>
      <c r="AE32" s="5"/>
    </row>
    <row r="33" spans="2:31" x14ac:dyDescent="0.3">
      <c r="B33">
        <v>1349</v>
      </c>
      <c r="C33" s="4">
        <v>11107</v>
      </c>
      <c r="D33">
        <v>0</v>
      </c>
      <c r="E33">
        <v>0</v>
      </c>
      <c r="F33">
        <v>1</v>
      </c>
      <c r="G33">
        <v>0</v>
      </c>
      <c r="H33">
        <v>0</v>
      </c>
      <c r="I33">
        <v>1</v>
      </c>
      <c r="J33">
        <v>1</v>
      </c>
      <c r="K33">
        <v>0</v>
      </c>
      <c r="L33">
        <v>1</v>
      </c>
      <c r="M33">
        <v>1</v>
      </c>
      <c r="N33">
        <v>1</v>
      </c>
      <c r="O33">
        <v>0</v>
      </c>
      <c r="P33" t="str">
        <f t="shared" ca="1" si="2"/>
        <v>020602</v>
      </c>
      <c r="Q33">
        <f ca="1">Q32+1</f>
        <v>1</v>
      </c>
      <c r="R33">
        <f ca="1">
<![CDATA[IF(table1[[#This Row],[يوم هـ]]]><![CDATA[]>0,2,99)]]>        </f>
        <v>2</v>
      </c>
      <c r="S33" s="4">
        <f t="shared" ca="1" si="3"/>
        <v>43738</v>
      </c>
      <c r="T33" s="4" t="str">
        <f ca="1">TEXT(table1[[#This Row],[Tm]],"mmmm")</f>
        <v><![CDATA[سبتمبر]]></v>
      </c>
      <c r="U33" s="4" t="str">
        <f ca="1">IF(TEXT(table1[[#This Row],[Tm]],"d")="1",TEXT(table1[[#This Row],[Tm]],"d -mmmm"),TEXT(table1[[#This Row],[Tm]],"d"))</f>
        <v>30</v>
      </c>
      <c r="V33" t="str">
        <f t="shared" ca="1" si="0"/>
        <v><![CDATA[الإثنين]]></v>
      </c>
      <c r="W33">
        <f t="shared" ca="1" si="4"/>
        <v>2</v>
      </c>
      <c r="X33">
        <f t="shared" ca="1" si="5"/>
        <v>40</v>
      </c>
      <c r="Y33">
        <f ca="1"><![CDATA[IF(table1[[#This Row],[اليوم]]="الأحد",Y32+1,Y32)]]></f>
        <v>6</v>
      </c>
      <c r="Z33" s="5" t="str">
        <f t="shared" ca="1" si="6"/>
        <v>1/2/1441</v>
      </c>
      <c r="AA33" s="24">
        <f t="shared" ca="1" si="1"/>
        <v>4</v>
      </c>
      <c r="AB33" s="24" t="str">
        <f ca="1"><![CDATA[CONCATENATE(TEXT(table1[[#This Row],[شهر هـ]],"00"),(TEXT(table1[[#This Row],[يوم هـ]],"00")))]]></f>
        <v>0201</v>
      </c>
      <c r="AC33" s="24" t="str">
        <f ca="1">TEXT(table1[[#This Row],[Tm]],"m")</f>
        <v>9</v>
      </c>
      <c r="AD33" s="24">
        <f ca="1">IF(TODAY()=table1[[#This Row],[Tm]],1,0)</f>
        <v>0</v>
      </c>
      <c r="AE33" s="5"/>
    </row>
    <row r="34" spans="2:31" x14ac:dyDescent="0.3">
      <c r="B34">
        <v>1350</v>
      </c>
      <c r="C34" s="4">
        <v>11461</v>
      </c>
      <c r="D34">
        <v>1</v>
      </c>
      <c r="E34">
        <v>0</v>
      </c>
      <c r="F34">
        <v>0</v>
      </c>
      <c r="G34">
        <v>1</v>
      </c>
      <c r="H34">
        <v>0</v>
      </c>
      <c r="I34">
        <v>0</v>
      </c>
      <c r="J34">
        <v>1</v>
      </c>
      <c r="K34">
        <v>0</v>
      </c>
      <c r="L34">
        <v>1</v>
      </c>
      <c r="M34">
        <v>1</v>
      </c>
      <c r="N34">
        <v>1</v>
      </c>
      <c r="O34">
        <v>0</v>
      </c>
      <c r="P34" t="str">
        <f t="shared" ca="1" si="2"/>
        <v>020603</v>
      </c>
      <c r="Q34">
        <f t="shared" ref="Q34:Q61" ca="1" si="8">Q33+1</f>
        <v>2</v>
      </c>
      <c r="R34">
        <f ca="1">
<![CDATA[IF(table1[[#This Row],[يوم هـ]]]><![CDATA[]>0,2,99)]]>        </f>
        <v>2</v>
      </c>
      <c r="S34" s="4">
        <f t="shared" ca="1" si="3"/>
        <v>43739</v>
      </c>
      <c r="T34" s="4" t="str">
        <f ca="1">TEXT(table1[[#This Row],[Tm]],"mmmm")</f>
        <v><![CDATA[أكتوبر]]></v>
      </c>
      <c r="U34" s="4" t="str">
        <f ca="1">IF(TEXT(table1[[#This Row],[Tm]],"d")="1",TEXT(table1[[#This Row],[Tm]],"d -mmmm"),TEXT(table1[[#This Row],[Tm]],"d"))</f>
        <v><![CDATA[1 -أكتوبر]]></v>
      </c>
      <c r="V34" t="str">
        <f t="shared" ca="1" si="0"/>
        <v><![CDATA[الثلاثاء]]></v>
      </c>
      <c r="W34">
        <f t="shared" ca="1" si="4"/>
        <v>3</v>
      </c>
      <c r="X34">
        <f t="shared" ca="1" si="5"/>
        <v>40</v>
      </c>
      <c r="Y34">
        <f ca="1"><![CDATA[IF(table1[[#This Row],[اليوم]]="الأحد",Y33+1,Y33)]]></f>
        <v>6</v>
      </c>
      <c r="Z34" s="5" t="str">
        <f t="shared" ca="1" si="6"/>
        <v>2/2/1441</v>
      </c>
      <c r="AA34" s="24">
        <f t="shared" ca="1" si="1"/>
        <v>4</v>
      </c>
      <c r="AB34" s="24" t="str">
        <f ca="1"><![CDATA[CONCATENATE(TEXT(table1[[#This Row],[شهر هـ]],"00"),(TEXT(table1[[#This Row],[يوم هـ]],"00")))]]></f>
        <v>0202</v>
      </c>
      <c r="AC34" s="24" t="str">
        <f ca="1">TEXT(table1[[#This Row],[Tm]],"m")</f>
        <v>10</v>
      </c>
      <c r="AD34" s="24">
        <f ca="1">IF(TODAY()=table1[[#This Row],[Tm]],1,0)</f>
        <v>0</v>
      </c>
      <c r="AE34" s="5"/>
    </row>
    <row r="35" spans="2:31" x14ac:dyDescent="0.3">
      <c r="B35">
        <v>1351</v>
      </c>
      <c r="C35" s="4">
        <v>11815</v>
      </c>
      <c r="D35">
        <v>1</v>
      </c>
      <c r="E35">
        <v>0</v>
      </c>
      <c r="F35">
        <v>1</v>
      </c>
      <c r="G35">
        <v>0</v>
      </c>
      <c r="H35">
        <v>1</v>
      </c>
      <c r="I35">
        <v>0</v>
      </c>
      <c r="J35">
        <v>1</v>
      </c>
      <c r="K35">
        <v>0</v>
      </c>
      <c r="L35">
        <v>0</v>
      </c>
      <c r="M35">
        <v>1</v>
      </c>
      <c r="N35">
        <v>1</v>
      </c>
      <c r="O35">
        <v>0</v>
      </c>
      <c r="P35" t="str">
        <f t="shared" ca="1" si="2"/>
        <v>020604</v>
      </c>
      <c r="Q35">
        <f t="shared" ca="1" si="8"/>
        <v>3</v>
      </c>
      <c r="R35">
        <f ca="1">
<![CDATA[IF(table1[[#This Row],[يوم هـ]]]><![CDATA[]>0,2,99)]]>        </f>
        <v>2</v>
      </c>
      <c r="S35" s="4">
        <f t="shared" ca="1" si="3"/>
        <v>43740</v>
      </c>
      <c r="T35" s="4" t="str">
        <f ca="1">TEXT(table1[[#This Row],[Tm]],"mmmm")</f>
        <v><![CDATA[أكتوبر]]></v>
      </c>
      <c r="U35" s="4" t="str">
        <f ca="1">IF(TEXT(table1[[#This Row],[Tm]],"d")="1",TEXT(table1[[#This Row],[Tm]],"d -mmmm"),TEXT(table1[[#This Row],[Tm]],"d"))</f>
        <v>2</v>
      </c>
      <c r="V35" t="str">
        <f t="shared" ca="1" si="0"/>
        <v><![CDATA[الأربعاء]]></v>
      </c>
      <c r="W35">
        <f t="shared" ca="1" si="4"/>
        <v>4</v>
      </c>
      <c r="X35">
        <f t="shared" ca="1" si="5"/>
        <v>40</v>
      </c>
      <c r="Y35">
        <f ca="1"><![CDATA[IF(table1[[#This Row],[اليوم]]="الأحد",Y34+1,Y34)]]></f>
        <v>6</v>
      </c>
      <c r="Z35" s="5" t="str">
        <f t="shared" ca="1" si="6"/>
        <v>3/2/1441</v>
      </c>
      <c r="AA35" s="24">
        <f t="shared" ca="1" si="1"/>
        <v>4</v>
      </c>
      <c r="AB35" s="24" t="str">
        <f ca="1"><![CDATA[CONCATENATE(TEXT(table1[[#This Row],[شهر هـ]],"00"),(TEXT(table1[[#This Row],[يوم هـ]],"00")))]]></f>
        <v>0203</v>
      </c>
      <c r="AC35" s="24" t="str">
        <f ca="1">TEXT(table1[[#This Row],[Tm]],"m")</f>
        <v>10</v>
      </c>
      <c r="AD35" s="24">
        <f ca="1">IF(TODAY()=table1[[#This Row],[Tm]],1,0)</f>
        <v>0</v>
      </c>
      <c r="AE35" s="5"/>
    </row>
    <row r="36" spans="2:31" x14ac:dyDescent="0.3">
      <c r="B36">
        <v>1352</v>
      </c>
      <c r="C36" s="4">
        <v>12169</v>
      </c>
      <c r="D36">
        <v>1</v>
      </c>
      <c r="E36">
        <v>1</v>
      </c>
      <c r="F36">
        <v>0</v>
      </c>
      <c r="G36">
        <v>1</v>
      </c>
      <c r="H36">
        <v>0</v>
      </c>
      <c r="I36">
        <v>1</v>
      </c>
      <c r="J36">
        <v>0</v>
      </c>
      <c r="K36">
        <v>1</v>
      </c>
      <c r="L36">
        <v>0</v>
      </c>
      <c r="M36">
        <v>1</v>
      </c>
      <c r="N36">
        <v>0</v>
      </c>
      <c r="O36">
        <v>0</v>
      </c>
      <c r="P36" t="str">
        <f t="shared" ca="1" si="2"/>
        <v>020605</v>
      </c>
      <c r="Q36">
        <f t="shared" ca="1" si="8"/>
        <v>4</v>
      </c>
      <c r="R36">
        <f ca="1">
<![CDATA[IF(table1[[#This Row],[يوم هـ]]]><![CDATA[]>0,2,99)]]>        </f>
        <v>2</v>
      </c>
      <c r="S36" s="4">
        <f t="shared" ca="1" si="3"/>
        <v>43741</v>
      </c>
      <c r="T36" s="4" t="str">
        <f ca="1">TEXT(table1[[#This Row],[Tm]],"mmmm")</f>
        <v><![CDATA[أكتوبر]]></v>
      </c>
      <c r="U36" s="4" t="str">
        <f ca="1">IF(TEXT(table1[[#This Row],[Tm]],"d")="1",TEXT(table1[[#This Row],[Tm]],"d -mmmm"),TEXT(table1[[#This Row],[Tm]],"d"))</f>
        <v>3</v>
      </c>
      <c r="V36" t="str">
        <f t="shared" ca="1" si="0"/>
        <v><![CDATA[الخميس]]></v>
      </c>
      <c r="W36">
        <f t="shared" ca="1" si="4"/>
        <v>5</v>
      </c>
      <c r="X36">
        <f t="shared" ca="1" si="5"/>
        <v>40</v>
      </c>
      <c r="Y36">
        <f ca="1"><![CDATA[IF(table1[[#This Row],[اليوم]]="الأحد",Y35+1,Y35)]]></f>
        <v>6</v>
      </c>
      <c r="Z36" s="5" t="str">
        <f t="shared" ca="1" si="6"/>
        <v>4/2/1441</v>
      </c>
      <c r="AA36" s="24">
        <f t="shared" ca="1" si="1"/>
        <v>4</v>
      </c>
      <c r="AB36" s="24" t="str">
        <f ca="1"><![CDATA[CONCATENATE(TEXT(table1[[#This Row],[شهر هـ]],"00"),(TEXT(table1[[#This Row],[يوم هـ]],"00")))]]></f>
        <v>0204</v>
      </c>
      <c r="AC36" s="24" t="str">
        <f ca="1">TEXT(table1[[#This Row],[Tm]],"m")</f>
        <v>10</v>
      </c>
      <c r="AD36" s="24">
        <f ca="1">IF(TODAY()=table1[[#This Row],[Tm]],1,0)</f>
        <v>0</v>
      </c>
      <c r="AE36" s="5"/>
    </row>
    <row r="37" spans="2:31" x14ac:dyDescent="0.3">
      <c r="B37">
        <v>1353</v>
      </c>
      <c r="C37" s="4">
        <v>12523</v>
      </c>
      <c r="D37">
        <v>1</v>
      </c>
      <c r="E37">
        <v>1</v>
      </c>
      <c r="F37">
        <v>0</v>
      </c>
      <c r="G37">
        <v>1</v>
      </c>
      <c r="H37">
        <v>1</v>
      </c>
      <c r="I37">
        <v>0</v>
      </c>
      <c r="J37">
        <v>1</v>
      </c>
      <c r="K37">
        <v>0</v>
      </c>
      <c r="L37">
        <v>1</v>
      </c>
      <c r="M37">
        <v>0</v>
      </c>
      <c r="N37">
        <v>1</v>
      </c>
      <c r="O37">
        <v>0</v>
      </c>
      <c r="P37" t="str">
        <f t="shared" ca="1" si="2"/>
        <v>020606</v>
      </c>
      <c r="Q37">
        <f t="shared" ca="1" si="8"/>
        <v>5</v>
      </c>
      <c r="R37">
        <f ca="1">
<![CDATA[IF(table1[[#This Row],[يوم هـ]]]><![CDATA[]>0,2,99)]]>        </f>
        <v>2</v>
      </c>
      <c r="S37" s="4">
        <f t="shared" ca="1" si="3"/>
        <v>43742</v>
      </c>
      <c r="T37" s="4" t="str">
        <f ca="1">TEXT(table1[[#This Row],[Tm]],"mmmm")</f>
        <v><![CDATA[أكتوبر]]></v>
      </c>
      <c r="U37" s="4" t="str">
        <f ca="1">IF(TEXT(table1[[#This Row],[Tm]],"d")="1",TEXT(table1[[#This Row],[Tm]],"d -mmmm"),TEXT(table1[[#This Row],[Tm]],"d"))</f>
        <v>4</v>
      </c>
      <c r="V37" t="str">
        <f t="shared" ca="1" si="0"/>
        <v><![CDATA[الجمعة]]></v>
      </c>
      <c r="W37">
        <f t="shared" ca="1" si="4"/>
        <v>6</v>
      </c>
      <c r="X37">
        <f t="shared" ca="1" si="5"/>
        <v>40</v>
      </c>
      <c r="Y37">
        <f ca="1"><![CDATA[IF(table1[[#This Row],[اليوم]]="الأحد",Y36+1,Y36)]]></f>
        <v>6</v>
      </c>
      <c r="Z37" s="5" t="str">
        <f t="shared" ca="1" si="6"/>
        <v>5/2/1441</v>
      </c>
      <c r="AA37" s="24">
        <f t="shared" ca="1" si="1"/>
        <v>4</v>
      </c>
      <c r="AB37" s="24" t="str">
        <f ca="1"><![CDATA[CONCATENATE(TEXT(table1[[#This Row],[شهر هـ]],"00"),(TEXT(table1[[#This Row],[يوم هـ]],"00")))]]></f>
        <v>0205</v>
      </c>
      <c r="AC37" s="24" t="str">
        <f ca="1">TEXT(table1[[#This Row],[Tm]],"m")</f>
        <v>10</v>
      </c>
      <c r="AD37" s="24">
        <f ca="1">IF(TODAY()=table1[[#This Row],[Tm]],1,0)</f>
        <v>0</v>
      </c>
      <c r="AE37" s="5"/>
    </row>
    <row r="38" spans="2:31" x14ac:dyDescent="0.3">
      <c r="B38">
        <v>1354</v>
      </c>
      <c r="C38" s="4">
        <v>12878</v>
      </c>
      <c r="D38">
        <v>0</v>
      </c>
      <c r="E38">
        <v>1</v>
      </c>
      <c r="F38">
        <v>0</v>
      </c>
      <c r="G38">
        <v>1</v>
      </c>
      <c r="H38">
        <v>1</v>
      </c>
      <c r="I38">
        <v>0</v>
      </c>
      <c r="J38">
        <v>1</v>
      </c>
      <c r="K38">
        <v>1</v>
      </c>
      <c r="L38">
        <v>0</v>
      </c>
      <c r="M38">
        <v>1</v>
      </c>
      <c r="N38">
        <v>0</v>
      </c>
      <c r="O38">
        <v>1</v>
      </c>
      <c r="P38" t="str">
        <f t="shared" ca="1" si="2"/>
        <v>020607</v>
      </c>
      <c r="Q38">
        <f t="shared" ca="1" si="8"/>
        <v>6</v>
      </c>
      <c r="R38">
        <f ca="1">
<![CDATA[IF(table1[[#This Row],[يوم هـ]]]><![CDATA[]>0,2,99)]]>        </f>
        <v>2</v>
      </c>
      <c r="S38" s="4">
        <f t="shared" ca="1" si="3"/>
        <v>43743</v>
      </c>
      <c r="T38" s="4" t="str">
        <f ca="1">TEXT(table1[[#This Row],[Tm]],"mmmm")</f>
        <v><![CDATA[أكتوبر]]></v>
      </c>
      <c r="U38" s="4" t="str">
        <f ca="1">IF(TEXT(table1[[#This Row],[Tm]],"d")="1",TEXT(table1[[#This Row],[Tm]],"d -mmmm"),TEXT(table1[[#This Row],[Tm]],"d"))</f>
        <v>5</v>
      </c>
      <c r="V38" t="str">
        <f t="shared" ca="1" si="0"/>
        <v><![CDATA[السبت]]></v>
      </c>
      <c r="W38">
        <f t="shared" ca="1" si="4"/>
        <v>7</v>
      </c>
      <c r="X38">
        <f t="shared" ca="1" si="5"/>
        <v>40</v>
      </c>
      <c r="Y38">
        <f ca="1"><![CDATA[IF(table1[[#This Row],[اليوم]]="الأحد",Y37+1,Y37)]]></f>
        <v>6</v>
      </c>
      <c r="Z38" s="5" t="str">
        <f t="shared" ca="1" si="6"/>
        <v>6/2/1441</v>
      </c>
      <c r="AA38" s="24">
        <f t="shared" ca="1" si="1"/>
        <v>4</v>
      </c>
      <c r="AB38" s="24" t="str">
        <f ca="1"><![CDATA[CONCATENATE(TEXT(table1[[#This Row],[شهر هـ]],"00"),(TEXT(table1[[#This Row],[يوم هـ]],"00")))]]></f>
        <v>0206</v>
      </c>
      <c r="AC38" s="24" t="str">
        <f ca="1">TEXT(table1[[#This Row],[Tm]],"m")</f>
        <v>10</v>
      </c>
      <c r="AD38" s="24">
        <f ca="1">IF(TODAY()=table1[[#This Row],[Tm]],1,0)</f>
        <v>0</v>
      </c>
      <c r="AE38" s="5"/>
    </row>
    <row r="39" spans="2:31" x14ac:dyDescent="0.3">
      <c r="B39">
        <v>1355</v>
      </c>
      <c r="C39" s="4">
        <v>13233</v>
      </c>
      <c r="D39">
        <v>0</v>
      </c>
      <c r="E39">
        <v>0</v>
      </c>
      <c r="F39">
        <v>1</v>
      </c>
      <c r="G39">
        <v>0</v>
      </c>
      <c r="H39">
        <v>1</v>
      </c>
      <c r="I39">
        <v>0</v>
      </c>
      <c r="J39">
        <v>1</v>
      </c>
      <c r="K39">
        <v>1</v>
      </c>
      <c r="L39">
        <v>0</v>
      </c>
      <c r="M39">
        <v>1</v>
      </c>
      <c r="N39">
        <v>1</v>
      </c>
      <c r="O39">
        <v>0</v>
      </c>
      <c r="P39" t="str">
        <f t="shared" ca="1" si="2"/>
        <v>020701</v>
      </c>
      <c r="Q39">
        <f t="shared" ca="1" si="8"/>
        <v>7</v>
      </c>
      <c r="R39">
        <f ca="1">
<![CDATA[IF(table1[[#This Row],[يوم هـ]]]><![CDATA[]>0,2,99)]]>        </f>
        <v>2</v>
      </c>
      <c r="S39" s="4">
        <f t="shared" ca="1" si="3"/>
        <v>43744</v>
      </c>
      <c r="T39" s="4" t="str">
        <f ca="1">TEXT(table1[[#This Row],[Tm]],"mmmm")</f>
        <v><![CDATA[أكتوبر]]></v>
      </c>
      <c r="U39" s="4" t="str">
        <f ca="1">IF(TEXT(table1[[#This Row],[Tm]],"d")="1",TEXT(table1[[#This Row],[Tm]],"d -mmmm"),TEXT(table1[[#This Row],[Tm]],"d"))</f>
        <v>6</v>
      </c>
      <c r="V39" t="str">
        <f t="shared" ca="1" si="0"/>
        <v><![CDATA[الأحد]]></v>
      </c>
      <c r="W39">
        <f t="shared" ca="1" si="4"/>
        <v>1</v>
      </c>
      <c r="X39">
        <f t="shared" ca="1" si="5"/>
        <v>41</v>
      </c>
      <c r="Y39">
        <f ca="1"><![CDATA[IF(table1[[#This Row],[اليوم]]="الأحد",Y38+1,Y38)]]></f>
        <v>7</v>
      </c>
      <c r="Z39" s="5" t="str">
        <f t="shared" ca="1" si="6"/>
        <v>7/2/1441</v>
      </c>
      <c r="AA39" s="24">
        <f t="shared" ca="1" si="1"/>
        <v>4</v>
      </c>
      <c r="AB39" s="24" t="str">
        <f ca="1"><![CDATA[CONCATENATE(TEXT(table1[[#This Row],[شهر هـ]],"00"),(TEXT(table1[[#This Row],[يوم هـ]],"00")))]]></f>
        <v>0207</v>
      </c>
      <c r="AC39" s="24" t="str">
        <f ca="1">TEXT(table1[[#This Row],[Tm]],"m")</f>
        <v>10</v>
      </c>
      <c r="AD39" s="24">
        <f ca="1">IF(TODAY()=table1[[#This Row],[Tm]],1,0)</f>
        <v>0</v>
      </c>
      <c r="AE39" s="5"/>
    </row>
    <row r="40" spans="2:31" x14ac:dyDescent="0.3">
      <c r="B40">
        <v>1356</v>
      </c>
      <c r="C40" s="4">
        <v>13587</v>
      </c>
      <c r="D40">
        <v>1</v>
      </c>
      <c r="E40">
        <v>0</v>
      </c>
      <c r="F40">
        <v>0</v>
      </c>
      <c r="G40">
        <v>1</v>
      </c>
      <c r="H40">
        <v>0</v>
      </c>
      <c r="I40">
        <v>0</v>
      </c>
      <c r="J40">
        <v>1</v>
      </c>
      <c r="K40">
        <v>1</v>
      </c>
      <c r="L40">
        <v>0</v>
      </c>
      <c r="M40">
        <v>1</v>
      </c>
      <c r="N40">
        <v>1</v>
      </c>
      <c r="O40">
        <v>1</v>
      </c>
      <c r="P40" t="str">
        <f t="shared" ca="1" si="2"/>
        <v>020702</v>
      </c>
      <c r="Q40">
        <f t="shared" ca="1" si="8"/>
        <v>8</v>
      </c>
      <c r="R40">
        <f ca="1">
<![CDATA[IF(table1[[#This Row],[يوم هـ]]]><![CDATA[]>0,2,99)]]>        </f>
        <v>2</v>
      </c>
      <c r="S40" s="4">
        <f t="shared" ca="1" si="3"/>
        <v>43745</v>
      </c>
      <c r="T40" s="4" t="str">
        <f ca="1">TEXT(table1[[#This Row],[Tm]],"mmmm")</f>
        <v><![CDATA[أكتوبر]]></v>
      </c>
      <c r="U40" s="4" t="str">
        <f ca="1">IF(TEXT(table1[[#This Row],[Tm]],"d")="1",TEXT(table1[[#This Row],[Tm]],"d -mmmm"),TEXT(table1[[#This Row],[Tm]],"d"))</f>
        <v>7</v>
      </c>
      <c r="V40" t="str">
        <f t="shared" ca="1" si="0"/>
        <v><![CDATA[الإثنين]]></v>
      </c>
      <c r="W40">
        <f t="shared" ca="1" si="4"/>
        <v>2</v>
      </c>
      <c r="X40">
        <f t="shared" ca="1" si="5"/>
        <v>41</v>
      </c>
      <c r="Y40">
        <f ca="1"><![CDATA[IF(table1[[#This Row],[اليوم]]="الأحد",Y39+1,Y39)]]></f>
        <v>7</v>
      </c>
      <c r="Z40" s="5" t="str">
        <f t="shared" ca="1" si="6"/>
        <v>8/2/1441</v>
      </c>
      <c r="AA40" s="24">
        <f t="shared" ca="1" si="1"/>
        <v>4</v>
      </c>
      <c r="AB40" s="24" t="str">
        <f ca="1"><![CDATA[CONCATENATE(TEXT(table1[[#This Row],[شهر هـ]],"00"),(TEXT(table1[[#This Row],[يوم هـ]],"00")))]]></f>
        <v>0208</v>
      </c>
      <c r="AC40" s="24" t="str">
        <f ca="1">TEXT(table1[[#This Row],[Tm]],"m")</f>
        <v>10</v>
      </c>
      <c r="AD40" s="24">
        <f ca="1">IF(TODAY()=table1[[#This Row],[Tm]],1,0)</f>
        <v>0</v>
      </c>
      <c r="AE40" s="5"/>
    </row>
    <row r="41" spans="2:31" x14ac:dyDescent="0.3">
      <c r="B41">
        <v>1357</v>
      </c>
      <c r="C41" s="4">
        <v>13942</v>
      </c>
      <c r="D41">
        <v>0</v>
      </c>
      <c r="E41">
        <v>1</v>
      </c>
      <c r="F41">
        <v>0</v>
      </c>
      <c r="G41">
        <v>0</v>
      </c>
      <c r="H41">
        <v>1</v>
      </c>
      <c r="I41">
        <v>0</v>
      </c>
      <c r="J41">
        <v>0</v>
      </c>
      <c r="K41">
        <v>1</v>
      </c>
      <c r="L41">
        <v>1</v>
      </c>
      <c r="M41">
        <v>0</v>
      </c>
      <c r="N41">
        <v>1</v>
      </c>
      <c r="O41">
        <v>1</v>
      </c>
      <c r="P41" t="str">
        <f t="shared" ca="1" si="2"/>
        <v>020703</v>
      </c>
      <c r="Q41">
        <f t="shared" ca="1" si="8"/>
        <v>9</v>
      </c>
      <c r="R41">
        <f ca="1">
<![CDATA[IF(table1[[#This Row],[يوم هـ]]]><![CDATA[]>0,2,99)]]>        </f>
        <v>2</v>
      </c>
      <c r="S41" s="4">
        <f t="shared" ca="1" si="3"/>
        <v>43746</v>
      </c>
      <c r="T41" s="4" t="str">
        <f ca="1">TEXT(table1[[#This Row],[Tm]],"mmmm")</f>
        <v><![CDATA[أكتوبر]]></v>
      </c>
      <c r="U41" s="4" t="str">
        <f ca="1">IF(TEXT(table1[[#This Row],[Tm]],"d")="1",TEXT(table1[[#This Row],[Tm]],"d -mmmm"),TEXT(table1[[#This Row],[Tm]],"d"))</f>
        <v>8</v>
      </c>
      <c r="V41" t="str">
        <f t="shared" ca="1" si="0"/>
        <v><![CDATA[الثلاثاء]]></v>
      </c>
      <c r="W41">
        <f t="shared" ca="1" si="4"/>
        <v>3</v>
      </c>
      <c r="X41">
        <f t="shared" ca="1" si="5"/>
        <v>41</v>
      </c>
      <c r="Y41">
        <f ca="1"><![CDATA[IF(table1[[#This Row],[اليوم]]="الأحد",Y40+1,Y40)]]></f>
        <v>7</v>
      </c>
      <c r="Z41" s="5" t="str">
        <f t="shared" ca="1" si="6"/>
        <v>9/2/1441</v>
      </c>
      <c r="AA41" s="24">
        <f t="shared" ca="1" si="1"/>
        <v>4</v>
      </c>
      <c r="AB41" s="24" t="str">
        <f ca="1"><![CDATA[CONCATENATE(TEXT(table1[[#This Row],[شهر هـ]],"00"),(TEXT(table1[[#This Row],[يوم هـ]],"00")))]]></f>
        <v>0209</v>
      </c>
      <c r="AC41" s="24" t="str">
        <f ca="1">TEXT(table1[[#This Row],[Tm]],"m")</f>
        <v>10</v>
      </c>
      <c r="AD41" s="24">
        <f ca="1">IF(TODAY()=table1[[#This Row],[Tm]],1,0)</f>
        <v>0</v>
      </c>
      <c r="AE41" s="5"/>
    </row>
    <row r="42" spans="2:31" x14ac:dyDescent="0.3">
      <c r="B42">
        <v>1358</v>
      </c>
      <c r="C42" s="4">
        <v>14296</v>
      </c>
      <c r="D42">
        <v>1</v>
      </c>
      <c r="E42">
        <v>0</v>
      </c>
      <c r="F42">
        <v>1</v>
      </c>
      <c r="G42">
        <v>0</v>
      </c>
      <c r="H42">
        <v>0</v>
      </c>
      <c r="I42">
        <v>1</v>
      </c>
      <c r="J42">
        <v>0</v>
      </c>
      <c r="K42">
        <v>0</v>
      </c>
      <c r="L42">
        <v>1</v>
      </c>
      <c r="M42">
        <v>0</v>
      </c>
      <c r="N42">
        <v>1</v>
      </c>
      <c r="O42">
        <v>1</v>
      </c>
      <c r="P42" t="str">
        <f t="shared" ca="1" si="2"/>
        <v>020704</v>
      </c>
      <c r="Q42">
        <f t="shared" ca="1" si="8"/>
        <v>10</v>
      </c>
      <c r="R42">
        <f ca="1">
<![CDATA[IF(table1[[#This Row],[يوم هـ]]]><![CDATA[]>0,2,99)]]>        </f>
        <v>2</v>
      </c>
      <c r="S42" s="4">
        <f t="shared" ca="1" si="3"/>
        <v>43747</v>
      </c>
      <c r="T42" s="4" t="str">
        <f ca="1">TEXT(table1[[#This Row],[Tm]],"mmmm")</f>
        <v><![CDATA[أكتوبر]]></v>
      </c>
      <c r="U42" s="4" t="str">
        <f ca="1">IF(TEXT(table1[[#This Row],[Tm]],"d")="1",TEXT(table1[[#This Row],[Tm]],"d -mmmm"),TEXT(table1[[#This Row],[Tm]],"d"))</f>
        <v>9</v>
      </c>
      <c r="V42" t="str">
        <f t="shared" ca="1" si="0"/>
        <v><![CDATA[الأربعاء]]></v>
      </c>
      <c r="W42">
        <f t="shared" ca="1" si="4"/>
        <v>4</v>
      </c>
      <c r="X42">
        <f t="shared" ca="1" si="5"/>
        <v>41</v>
      </c>
      <c r="Y42">
        <f ca="1"><![CDATA[IF(table1[[#This Row],[اليوم]]="الأحد",Y41+1,Y41)]]></f>
        <v>7</v>
      </c>
      <c r="Z42" s="5" t="str">
        <f t="shared" ca="1" si="6"/>
        <v>10/2/1441</v>
      </c>
      <c r="AA42" s="24">
        <f t="shared" ca="1" si="1"/>
        <v>4</v>
      </c>
      <c r="AB42" s="24" t="str">
        <f ca="1"><![CDATA[CONCATENATE(TEXT(table1[[#This Row],[شهر هـ]],"00"),(TEXT(table1[[#This Row],[يوم هـ]],"00")))]]></f>
        <v>0210</v>
      </c>
      <c r="AC42" s="24" t="str">
        <f ca="1">TEXT(table1[[#This Row],[Tm]],"m")</f>
        <v>10</v>
      </c>
      <c r="AD42" s="24">
        <f ca="1">IF(TODAY()=table1[[#This Row],[Tm]],1,0)</f>
        <v>0</v>
      </c>
      <c r="AE42" s="5"/>
    </row>
    <row r="43" spans="2:31" x14ac:dyDescent="0.3">
      <c r="B43">
        <v>1359</v>
      </c>
      <c r="C43" s="4">
        <v>14650</v>
      </c>
      <c r="D43">
        <v>1</v>
      </c>
      <c r="E43">
        <v>0</v>
      </c>
      <c r="F43">
        <v>1</v>
      </c>
      <c r="G43">
        <v>1</v>
      </c>
      <c r="H43">
        <v>0</v>
      </c>
      <c r="I43">
        <v>0</v>
      </c>
      <c r="J43">
        <v>1</v>
      </c>
      <c r="K43">
        <v>0</v>
      </c>
      <c r="L43">
        <v>0</v>
      </c>
      <c r="M43">
        <v>1</v>
      </c>
      <c r="N43">
        <v>0</v>
      </c>
      <c r="O43">
        <v>1</v>
      </c>
      <c r="P43" t="str">
        <f t="shared" ca="1" si="2"/>
        <v>020705</v>
      </c>
      <c r="Q43">
        <f t="shared" ca="1" si="8"/>
        <v>11</v>
      </c>
      <c r="R43">
        <f ca="1">
<![CDATA[IF(table1[[#This Row],[يوم هـ]]]><![CDATA[]>0,2,99)]]>        </f>
        <v>2</v>
      </c>
      <c r="S43" s="4">
        <f t="shared" ca="1" si="3"/>
        <v>43748</v>
      </c>
      <c r="T43" s="4" t="str">
        <f ca="1">TEXT(table1[[#This Row],[Tm]],"mmmm")</f>
        <v><![CDATA[أكتوبر]]></v>
      </c>
      <c r="U43" s="4" t="str">
        <f ca="1">IF(TEXT(table1[[#This Row],[Tm]],"d")="1",TEXT(table1[[#This Row],[Tm]],"d -mmmm"),TEXT(table1[[#This Row],[Tm]],"d"))</f>
        <v>10</v>
      </c>
      <c r="V43" t="str">
        <f t="shared" ca="1" si="0"/>
        <v><![CDATA[الخميس]]></v>
      </c>
      <c r="W43">
        <f t="shared" ca="1" si="4"/>
        <v>5</v>
      </c>
      <c r="X43">
        <f t="shared" ca="1" si="5"/>
        <v>41</v>
      </c>
      <c r="Y43">
        <f ca="1"><![CDATA[IF(table1[[#This Row],[اليوم]]="الأحد",Y42+1,Y42)]]></f>
        <v>7</v>
      </c>
      <c r="Z43" s="5" t="str">
        <f t="shared" ca="1" si="6"/>
        <v>11/2/1441</v>
      </c>
      <c r="AA43" s="24">
        <f t="shared" ca="1" si="1"/>
        <v>4</v>
      </c>
      <c r="AB43" s="24" t="str">
        <f ca="1"><![CDATA[CONCATENATE(TEXT(table1[[#This Row],[شهر هـ]],"00"),(TEXT(table1[[#This Row],[يوم هـ]],"00")))]]></f>
        <v>0211</v>
      </c>
      <c r="AC43" s="24" t="str">
        <f ca="1">TEXT(table1[[#This Row],[Tm]],"m")</f>
        <v>10</v>
      </c>
      <c r="AD43" s="24">
        <f ca="1">IF(TODAY()=table1[[#This Row],[Tm]],1,0)</f>
        <v>0</v>
      </c>
      <c r="AE43" s="5"/>
    </row>
    <row r="44" spans="2:31" x14ac:dyDescent="0.3">
      <c r="B44">
        <v>1360</v>
      </c>
      <c r="C44" s="4">
        <v>15004</v>
      </c>
      <c r="D44">
        <v>1</v>
      </c>
      <c r="E44">
        <v>0</v>
      </c>
      <c r="F44">
        <v>1</v>
      </c>
      <c r="G44">
        <v>1</v>
      </c>
      <c r="H44">
        <v>0</v>
      </c>
      <c r="I44">
        <v>1</v>
      </c>
      <c r="J44">
        <v>0</v>
      </c>
      <c r="K44">
        <v>1</v>
      </c>
      <c r="L44">
        <v>0</v>
      </c>
      <c r="M44">
        <v>1</v>
      </c>
      <c r="N44">
        <v>0</v>
      </c>
      <c r="O44">
        <v>0</v>
      </c>
      <c r="P44" t="str">
        <f t="shared" ca="1" si="2"/>
        <v>020706</v>
      </c>
      <c r="Q44">
        <f t="shared" ca="1" si="8"/>
        <v>12</v>
      </c>
      <c r="R44">
        <f ca="1">
<![CDATA[IF(table1[[#This Row],[يوم هـ]]]><![CDATA[]>0,2,99)]]>        </f>
        <v>2</v>
      </c>
      <c r="S44" s="4">
        <f t="shared" ca="1" si="3"/>
        <v>43749</v>
      </c>
      <c r="T44" s="4" t="str">
        <f ca="1">TEXT(table1[[#This Row],[Tm]],"mmmm")</f>
        <v><![CDATA[أكتوبر]]></v>
      </c>
      <c r="U44" s="4" t="str">
        <f ca="1">IF(TEXT(table1[[#This Row],[Tm]],"d")="1",TEXT(table1[[#This Row],[Tm]],"d -mmmm"),TEXT(table1[[#This Row],[Tm]],"d"))</f>
        <v>11</v>
      </c>
      <c r="V44" t="str">
        <f t="shared" ca="1" si="0"/>
        <v><![CDATA[الجمعة]]></v>
      </c>
      <c r="W44">
        <f t="shared" ca="1" si="4"/>
        <v>6</v>
      </c>
      <c r="X44">
        <f t="shared" ca="1" si="5"/>
        <v>41</v>
      </c>
      <c r="Y44">
        <f ca="1"><![CDATA[IF(table1[[#This Row],[اليوم]]="الأحد",Y43+1,Y43)]]></f>
        <v>7</v>
      </c>
      <c r="Z44" s="5" t="str">
        <f t="shared" ca="1" si="6"/>
        <v>12/2/1441</v>
      </c>
      <c r="AA44" s="24">
        <f t="shared" ca="1" si="1"/>
        <v>4</v>
      </c>
      <c r="AB44" s="24" t="str">
        <f ca="1"><![CDATA[CONCATENATE(TEXT(table1[[#This Row],[شهر هـ]],"00"),(TEXT(table1[[#This Row],[يوم هـ]],"00")))]]></f>
        <v>0212</v>
      </c>
      <c r="AC44" s="24" t="str">
        <f ca="1">TEXT(table1[[#This Row],[Tm]],"m")</f>
        <v>10</v>
      </c>
      <c r="AD44" s="24">
        <f ca="1">IF(TODAY()=table1[[#This Row],[Tm]],1,0)</f>
        <v>0</v>
      </c>
      <c r="AE44" s="5"/>
    </row>
    <row r="45" spans="2:31" x14ac:dyDescent="0.3">
      <c r="B45">
        <v>1361</v>
      </c>
      <c r="C45" s="4">
        <v>15358</v>
      </c>
      <c r="D45">
        <v>1</v>
      </c>
      <c r="E45">
        <v>0</v>
      </c>
      <c r="F45">
        <v>1</v>
      </c>
      <c r="G45">
        <v>1</v>
      </c>
      <c r="H45">
        <v>0</v>
      </c>
      <c r="I45">
        <v>1</v>
      </c>
      <c r="J45">
        <v>1</v>
      </c>
      <c r="K45">
        <v>0</v>
      </c>
      <c r="L45">
        <v>1</v>
      </c>
      <c r="M45">
        <v>0</v>
      </c>
      <c r="N45">
        <v>1</v>
      </c>
      <c r="O45">
        <v>0</v>
      </c>
      <c r="P45" t="str">
        <f t="shared" ca="1" si="2"/>
        <v>020707</v>
      </c>
      <c r="Q45">
        <f t="shared" ca="1" si="8"/>
        <v>13</v>
      </c>
      <c r="R45">
        <f ca="1">
<![CDATA[IF(table1[[#This Row],[يوم هـ]]]><![CDATA[]>0,2,99)]]>        </f>
        <v>2</v>
      </c>
      <c r="S45" s="4">
        <f t="shared" ca="1" si="3"/>
        <v>43750</v>
      </c>
      <c r="T45" s="4" t="str">
        <f ca="1">TEXT(table1[[#This Row],[Tm]],"mmmm")</f>
        <v><![CDATA[أكتوبر]]></v>
      </c>
      <c r="U45" s="4" t="str">
        <f ca="1">IF(TEXT(table1[[#This Row],[Tm]],"d")="1",TEXT(table1[[#This Row],[Tm]],"d -mmmm"),TEXT(table1[[#This Row],[Tm]],"d"))</f>
        <v>12</v>
      </c>
      <c r="V45" t="str">
        <f t="shared" ca="1" si="0"/>
        <v><![CDATA[السبت]]></v>
      </c>
      <c r="W45">
        <f t="shared" ca="1" si="4"/>
        <v>7</v>
      </c>
      <c r="X45">
        <f t="shared" ca="1" si="5"/>
        <v>41</v>
      </c>
      <c r="Y45">
        <f ca="1"><![CDATA[IF(table1[[#This Row],[اليوم]]="الأحد",Y44+1,Y44)]]></f>
        <v>7</v>
      </c>
      <c r="Z45" s="5" t="str">
        <f t="shared" ca="1" si="6"/>
        <v>13/2/1441</v>
      </c>
      <c r="AA45" s="24">
        <f t="shared" ca="1" si="1"/>
        <v>4</v>
      </c>
      <c r="AB45" s="24" t="str">
        <f ca="1"><![CDATA[CONCATENATE(TEXT(table1[[#This Row],[شهر هـ]],"00"),(TEXT(table1[[#This Row],[يوم هـ]],"00")))]]></f>
        <v>0213</v>
      </c>
      <c r="AC45" s="24" t="str">
        <f ca="1">TEXT(table1[[#This Row],[Tm]],"m")</f>
        <v>10</v>
      </c>
      <c r="AD45" s="24">
        <f ca="1">IF(TODAY()=table1[[#This Row],[Tm]],1,0)</f>
        <v>0</v>
      </c>
      <c r="AE45" s="5"/>
    </row>
    <row r="46" spans="2:31" x14ac:dyDescent="0.3">
      <c r="B46">
        <v>1362</v>
      </c>
      <c r="C46" s="4">
        <v>15713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1</v>
      </c>
      <c r="M46">
        <v>1</v>
      </c>
      <c r="N46">
        <v>0</v>
      </c>
      <c r="O46">
        <v>1</v>
      </c>
      <c r="P46" t="str">
        <f t="shared" ca="1" si="2"/>
        <v>020801</v>
      </c>
      <c r="Q46">
        <f t="shared" ca="1" si="8"/>
        <v>14</v>
      </c>
      <c r="R46">
        <f ca="1">
<![CDATA[IF(table1[[#This Row],[يوم هـ]]]><![CDATA[]>0,2,99)]]>        </f>
        <v>2</v>
      </c>
      <c r="S46" s="4">
        <f t="shared" ca="1" si="3"/>
        <v>43751</v>
      </c>
      <c r="T46" s="4" t="str">
        <f ca="1">TEXT(table1[[#This Row],[Tm]],"mmmm")</f>
        <v><![CDATA[أكتوبر]]></v>
      </c>
      <c r="U46" s="4" t="str">
        <f ca="1">IF(TEXT(table1[[#This Row],[Tm]],"d")="1",TEXT(table1[[#This Row],[Tm]],"d -mmmm"),TEXT(table1[[#This Row],[Tm]],"d"))</f>
        <v>13</v>
      </c>
      <c r="V46" t="str">
        <f t="shared" ca="1" si="0"/>
        <v><![CDATA[الأحد]]></v>
      </c>
      <c r="W46">
        <f t="shared" ca="1" si="4"/>
        <v>1</v>
      </c>
      <c r="X46">
        <f t="shared" ca="1" si="5"/>
        <v>42</v>
      </c>
      <c r="Y46">
        <f ca="1"><![CDATA[IF(table1[[#This Row],[اليوم]]="الأحد",Y45+1,Y45)]]></f>
        <v>8</v>
      </c>
      <c r="Z46" s="5" t="str">
        <f t="shared" ca="1" si="6"/>
        <v>14/2/1441</v>
      </c>
      <c r="AA46" s="24">
        <f t="shared" ca="1" si="1"/>
        <v>4</v>
      </c>
      <c r="AB46" s="24" t="str">
        <f ca="1"><![CDATA[CONCATENATE(TEXT(table1[[#This Row],[شهر هـ]],"00"),(TEXT(table1[[#This Row],[يوم هـ]],"00")))]]></f>
        <v>0214</v>
      </c>
      <c r="AC46" s="24" t="str">
        <f ca="1">TEXT(table1[[#This Row],[Tm]],"m")</f>
        <v>10</v>
      </c>
      <c r="AD46" s="24">
        <f ca="1">IF(TODAY()=table1[[#This Row],[Tm]],1,0)</f>
        <v>0</v>
      </c>
      <c r="AE46" s="5"/>
    </row>
    <row r="47" spans="2:31" x14ac:dyDescent="0.3">
      <c r="B47">
        <v>1363</v>
      </c>
      <c r="C47" s="4">
        <v>16068</v>
      </c>
      <c r="D47">
        <v>0</v>
      </c>
      <c r="E47">
        <v>1</v>
      </c>
      <c r="F47">
        <v>0</v>
      </c>
      <c r="G47">
        <v>0</v>
      </c>
      <c r="H47">
        <v>1</v>
      </c>
      <c r="I47">
        <v>0</v>
      </c>
      <c r="J47">
        <v>1</v>
      </c>
      <c r="K47">
        <v>0</v>
      </c>
      <c r="L47">
        <v>1</v>
      </c>
      <c r="M47">
        <v>1</v>
      </c>
      <c r="N47">
        <v>0</v>
      </c>
      <c r="O47">
        <v>1</v>
      </c>
      <c r="P47" t="str">
        <f t="shared" ca="1" si="2"/>
        <v>020802</v>
      </c>
      <c r="Q47">
        <f t="shared" ca="1" si="8"/>
        <v>15</v>
      </c>
      <c r="R47">
        <f ca="1">
<![CDATA[IF(table1[[#This Row],[يوم هـ]]]><![CDATA[]>0,2,99)]]>        </f>
        <v>2</v>
      </c>
      <c r="S47" s="4">
        <f t="shared" ca="1" si="3"/>
        <v>43752</v>
      </c>
      <c r="T47" s="4" t="str">
        <f ca="1">TEXT(table1[[#This Row],[Tm]],"mmmm")</f>
        <v><![CDATA[أكتوبر]]></v>
      </c>
      <c r="U47" s="4" t="str">
        <f ca="1">IF(TEXT(table1[[#This Row],[Tm]],"d")="1",TEXT(table1[[#This Row],[Tm]],"d -mmmm"),TEXT(table1[[#This Row],[Tm]],"d"))</f>
        <v>14</v>
      </c>
      <c r="V47" t="str">
        <f t="shared" ca="1" si="0"/>
        <v><![CDATA[الإثنين]]></v>
      </c>
      <c r="W47">
        <f t="shared" ca="1" si="4"/>
        <v>2</v>
      </c>
      <c r="X47">
        <f t="shared" ca="1" si="5"/>
        <v>42</v>
      </c>
      <c r="Y47">
        <f ca="1"><![CDATA[IF(table1[[#This Row],[اليوم]]="الأحد",Y46+1,Y46)]]></f>
        <v>8</v>
      </c>
      <c r="Z47" s="5" t="str">
        <f t="shared" ca="1" si="6"/>
        <v>15/2/1441</v>
      </c>
      <c r="AA47" s="24">
        <f t="shared" ca="1" si="1"/>
        <v>4</v>
      </c>
      <c r="AB47" s="24" t="str">
        <f ca="1"><![CDATA[CONCATENATE(TEXT(table1[[#This Row],[شهر هـ]],"00"),(TEXT(table1[[#This Row],[يوم هـ]],"00")))]]></f>
        <v>0215</v>
      </c>
      <c r="AC47" s="24" t="str">
        <f ca="1">TEXT(table1[[#This Row],[Tm]],"m")</f>
        <v>10</v>
      </c>
      <c r="AD47" s="24">
        <f ca="1">IF(TODAY()=table1[[#This Row],[Tm]],1,0)</f>
        <v>0</v>
      </c>
      <c r="AE47" s="5"/>
    </row>
    <row r="48" spans="2:31" x14ac:dyDescent="0.3">
      <c r="B48">
        <v>1364</v>
      </c>
      <c r="C48" s="4">
        <v>16422</v>
      </c>
      <c r="D48">
        <v>1</v>
      </c>
      <c r="E48">
        <v>0</v>
      </c>
      <c r="F48">
        <v>1</v>
      </c>
      <c r="G48">
        <v>0</v>
      </c>
      <c r="H48">
        <v>0</v>
      </c>
      <c r="I48">
        <v>1</v>
      </c>
      <c r="J48">
        <v>0</v>
      </c>
      <c r="K48">
        <v>1</v>
      </c>
      <c r="L48">
        <v>0</v>
      </c>
      <c r="M48">
        <v>1</v>
      </c>
      <c r="N48">
        <v>0</v>
      </c>
      <c r="O48">
        <v>1</v>
      </c>
      <c r="P48" t="str">
        <f t="shared" ca="1" si="2"/>
        <v>020803</v>
      </c>
      <c r="Q48">
        <f t="shared" ca="1" si="8"/>
        <v>16</v>
      </c>
      <c r="R48">
        <f ca="1">
<![CDATA[IF(table1[[#This Row],[يوم هـ]]]><![CDATA[]>0,2,99)]]>        </f>
        <v>2</v>
      </c>
      <c r="S48" s="4">
        <f t="shared" ca="1" si="3"/>
        <v>43753</v>
      </c>
      <c r="T48" s="4" t="str">
        <f ca="1">TEXT(table1[[#This Row],[Tm]],"mmmm")</f>
        <v><![CDATA[أكتوبر]]></v>
      </c>
      <c r="U48" s="4" t="str">
        <f ca="1">IF(TEXT(table1[[#This Row],[Tm]],"d")="1",TEXT(table1[[#This Row],[Tm]],"d -mmmm"),TEXT(table1[[#This Row],[Tm]],"d"))</f>
        <v>15</v>
      </c>
      <c r="V48" t="str">
        <f t="shared" ca="1" si="0"/>
        <v><![CDATA[الثلاثاء]]></v>
      </c>
      <c r="W48">
        <f t="shared" ca="1" si="4"/>
        <v>3</v>
      </c>
      <c r="X48">
        <f t="shared" ca="1" si="5"/>
        <v>42</v>
      </c>
      <c r="Y48">
        <f ca="1"><![CDATA[IF(table1[[#This Row],[اليوم]]="الأحد",Y47+1,Y47)]]></f>
        <v>8</v>
      </c>
      <c r="Z48" s="5" t="str">
        <f t="shared" ca="1" si="6"/>
        <v>16/2/1441</v>
      </c>
      <c r="AA48" s="24">
        <f t="shared" ca="1" si="1"/>
        <v>4</v>
      </c>
      <c r="AB48" s="24" t="str">
        <f ca="1"><![CDATA[CONCATENATE(TEXT(table1[[#This Row],[شهر هـ]],"00"),(TEXT(table1[[#This Row],[يوم هـ]],"00")))]]></f>
        <v>0216</v>
      </c>
      <c r="AC48" s="24" t="str">
        <f ca="1">TEXT(table1[[#This Row],[Tm]],"m")</f>
        <v>10</v>
      </c>
      <c r="AD48" s="24">
        <f ca="1">IF(TODAY()=table1[[#This Row],[Tm]],1,0)</f>
        <v>0</v>
      </c>
      <c r="AE48" s="5"/>
    </row>
    <row r="49" spans="2:31" x14ac:dyDescent="0.3">
      <c r="B49">
        <v>1365</v>
      </c>
      <c r="C49" s="4">
        <v>16776</v>
      </c>
      <c r="D49">
        <v>1</v>
      </c>
      <c r="E49">
        <v>1</v>
      </c>
      <c r="F49">
        <v>0</v>
      </c>
      <c r="G49">
        <v>1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0</v>
      </c>
      <c r="O49">
        <v>1</v>
      </c>
      <c r="P49" t="str">
        <f t="shared" ca="1" si="2"/>
        <v>020804</v>
      </c>
      <c r="Q49">
        <f t="shared" ca="1" si="8"/>
        <v>17</v>
      </c>
      <c r="R49">
        <f ca="1">
<![CDATA[IF(table1[[#This Row],[يوم هـ]]]><![CDATA[]>0,2,99)]]>        </f>
        <v>2</v>
      </c>
      <c r="S49" s="4">
        <f t="shared" ca="1" si="3"/>
        <v>43754</v>
      </c>
      <c r="T49" s="4" t="str">
        <f ca="1">TEXT(table1[[#This Row],[Tm]],"mmmm")</f>
        <v><![CDATA[أكتوبر]]></v>
      </c>
      <c r="U49" s="4" t="str">
        <f ca="1">IF(TEXT(table1[[#This Row],[Tm]],"d")="1",TEXT(table1[[#This Row],[Tm]],"d -mmmm"),TEXT(table1[[#This Row],[Tm]],"d"))</f>
        <v>16</v>
      </c>
      <c r="V49" t="str">
        <f t="shared" ca="1" si="0"/>
        <v><![CDATA[الأربعاء]]></v>
      </c>
      <c r="W49">
        <f t="shared" ca="1" si="4"/>
        <v>4</v>
      </c>
      <c r="X49">
        <f t="shared" ca="1" si="5"/>
        <v>42</v>
      </c>
      <c r="Y49">
        <f ca="1"><![CDATA[IF(table1[[#This Row],[اليوم]]="الأحد",Y48+1,Y48)]]></f>
        <v>8</v>
      </c>
      <c r="Z49" s="5" t="str">
        <f t="shared" ca="1" si="6"/>
        <v>17/2/1441</v>
      </c>
      <c r="AA49" s="24">
        <f t="shared" ca="1" si="1"/>
        <v>4</v>
      </c>
      <c r="AB49" s="24" t="str">
        <f ca="1"><![CDATA[CONCATENATE(TEXT(table1[[#This Row],[شهر هـ]],"00"),(TEXT(table1[[#This Row],[يوم هـ]],"00")))]]></f>
        <v>0217</v>
      </c>
      <c r="AC49" s="24" t="str">
        <f ca="1">TEXT(table1[[#This Row],[Tm]],"m")</f>
        <v>10</v>
      </c>
      <c r="AD49" s="24">
        <f ca="1">IF(TODAY()=table1[[#This Row],[Tm]],1,0)</f>
        <v>0</v>
      </c>
      <c r="AE49" s="5"/>
    </row>
    <row r="50" spans="2:31" x14ac:dyDescent="0.3">
      <c r="B50">
        <v>1366</v>
      </c>
      <c r="C50" s="4">
        <v>17130</v>
      </c>
      <c r="D50">
        <v>1</v>
      </c>
      <c r="E50">
        <v>1</v>
      </c>
      <c r="F50">
        <v>1</v>
      </c>
      <c r="G50">
        <v>0</v>
      </c>
      <c r="H50">
        <v>1</v>
      </c>
      <c r="I50">
        <v>0</v>
      </c>
      <c r="J50">
        <v>0</v>
      </c>
      <c r="K50">
        <v>1</v>
      </c>
      <c r="L50">
        <v>0</v>
      </c>
      <c r="M50">
        <v>0</v>
      </c>
      <c r="N50">
        <v>1</v>
      </c>
      <c r="O50">
        <v>0</v>
      </c>
      <c r="P50" t="str">
        <f t="shared" ca="1" si="2"/>
        <v>020805</v>
      </c>
      <c r="Q50">
        <f t="shared" ca="1" si="8"/>
        <v>18</v>
      </c>
      <c r="R50">
        <f ca="1">
<![CDATA[IF(table1[[#This Row],[يوم هـ]]]><![CDATA[]>0,2,99)]]>        </f>
        <v>2</v>
      </c>
      <c r="S50" s="4">
        <f t="shared" ca="1" si="3"/>
        <v>43755</v>
      </c>
      <c r="T50" s="4" t="str">
        <f ca="1">TEXT(table1[[#This Row],[Tm]],"mmmm")</f>
        <v><![CDATA[أكتوبر]]></v>
      </c>
      <c r="U50" s="4" t="str">
        <f ca="1">IF(TEXT(table1[[#This Row],[Tm]],"d")="1",TEXT(table1[[#This Row],[Tm]],"d -mmmm"),TEXT(table1[[#This Row],[Tm]],"d"))</f>
        <v>17</v>
      </c>
      <c r="V50" t="str">
        <f t="shared" ca="1" si="0"/>
        <v><![CDATA[الخميس]]></v>
      </c>
      <c r="W50">
        <f t="shared" ca="1" si="4"/>
        <v>5</v>
      </c>
      <c r="X50">
        <f t="shared" ca="1" si="5"/>
        <v>42</v>
      </c>
      <c r="Y50">
        <f ca="1"><![CDATA[IF(table1[[#This Row],[اليوم]]="الأحد",Y49+1,Y49)]]></f>
        <v>8</v>
      </c>
      <c r="Z50" s="5" t="str">
        <f t="shared" ca="1" si="6"/>
        <v>18/2/1441</v>
      </c>
      <c r="AA50" s="24">
        <f t="shared" ca="1" si="1"/>
        <v>4</v>
      </c>
      <c r="AB50" s="24" t="str">
        <f ca="1"><![CDATA[CONCATENATE(TEXT(table1[[#This Row],[شهر هـ]],"00"),(TEXT(table1[[#This Row],[يوم هـ]],"00")))]]></f>
        <v>0218</v>
      </c>
      <c r="AC50" s="24" t="str">
        <f ca="1">TEXT(table1[[#This Row],[Tm]],"m")</f>
        <v>10</v>
      </c>
      <c r="AD50" s="24">
        <f ca="1">IF(TODAY()=table1[[#This Row],[Tm]],1,0)</f>
        <v>0</v>
      </c>
      <c r="AE50" s="5"/>
    </row>
    <row r="51" spans="2:31" x14ac:dyDescent="0.3">
      <c r="B51">
        <v>1367</v>
      </c>
      <c r="C51" s="4">
        <v>17484</v>
      </c>
      <c r="D51">
        <v>1</v>
      </c>
      <c r="E51">
        <v>1</v>
      </c>
      <c r="F51">
        <v>1</v>
      </c>
      <c r="G51">
        <v>0</v>
      </c>
      <c r="H51">
        <v>1</v>
      </c>
      <c r="I51">
        <v>1</v>
      </c>
      <c r="J51">
        <v>0</v>
      </c>
      <c r="K51">
        <v>0</v>
      </c>
      <c r="L51">
        <v>1</v>
      </c>
      <c r="M51">
        <v>0</v>
      </c>
      <c r="N51">
        <v>0</v>
      </c>
      <c r="O51">
        <v>1</v>
      </c>
      <c r="P51" t="str">
        <f t="shared" ca="1" si="2"/>
        <v>020806</v>
      </c>
      <c r="Q51">
        <f t="shared" ca="1" si="8"/>
        <v>19</v>
      </c>
      <c r="R51">
        <f ca="1">
<![CDATA[IF(table1[[#This Row],[يوم هـ]]]><![CDATA[]>0,2,99)]]>        </f>
        <v>2</v>
      </c>
      <c r="S51" s="4">
        <f t="shared" ca="1" si="3"/>
        <v>43756</v>
      </c>
      <c r="T51" s="4" t="str">
        <f ca="1">TEXT(table1[[#This Row],[Tm]],"mmmm")</f>
        <v><![CDATA[أكتوبر]]></v>
      </c>
      <c r="U51" s="4" t="str">
        <f ca="1">IF(TEXT(table1[[#This Row],[Tm]],"d")="1",TEXT(table1[[#This Row],[Tm]],"d -mmmm"),TEXT(table1[[#This Row],[Tm]],"d"))</f>
        <v>18</v>
      </c>
      <c r="V51" t="str">
        <f t="shared" ca="1" si="0"/>
        <v><![CDATA[الجمعة]]></v>
      </c>
      <c r="W51">
        <f t="shared" ca="1" si="4"/>
        <v>6</v>
      </c>
      <c r="X51">
        <f t="shared" ca="1" si="5"/>
        <v>42</v>
      </c>
      <c r="Y51">
        <f ca="1"><![CDATA[IF(table1[[#This Row],[اليوم]]="الأحد",Y50+1,Y50)]]></f>
        <v>8</v>
      </c>
      <c r="Z51" s="5" t="str">
        <f t="shared" ca="1" si="6"/>
        <v>19/2/1441</v>
      </c>
      <c r="AA51" s="24">
        <f t="shared" ca="1" si="1"/>
        <v>4</v>
      </c>
      <c r="AB51" s="24" t="str">
        <f ca="1"><![CDATA[CONCATENATE(TEXT(table1[[#This Row],[شهر هـ]],"00"),(TEXT(table1[[#This Row],[يوم هـ]],"00")))]]></f>
        <v>0219</v>
      </c>
      <c r="AC51" s="24" t="str">
        <f ca="1">TEXT(table1[[#This Row],[Tm]],"m")</f>
        <v>10</v>
      </c>
      <c r="AD51" s="24">
        <f ca="1">IF(TODAY()=table1[[#This Row],[Tm]],1,0)</f>
        <v>0</v>
      </c>
      <c r="AE51" s="5"/>
    </row>
    <row r="52" spans="2:31" x14ac:dyDescent="0.3">
      <c r="B52">
        <v>1368</v>
      </c>
      <c r="C52" s="4">
        <v>17839</v>
      </c>
      <c r="D52">
        <v>0</v>
      </c>
      <c r="E52">
        <v>1</v>
      </c>
      <c r="F52">
        <v>1</v>
      </c>
      <c r="G52">
        <v>0</v>
      </c>
      <c r="H52">
        <v>1</v>
      </c>
      <c r="I52">
        <v>1</v>
      </c>
      <c r="J52">
        <v>0</v>
      </c>
      <c r="K52">
        <v>1</v>
      </c>
      <c r="L52">
        <v>0</v>
      </c>
      <c r="M52">
        <v>1</v>
      </c>
      <c r="N52">
        <v>0</v>
      </c>
      <c r="O52">
        <v>0</v>
      </c>
      <c r="P52" t="str">
        <f t="shared" ca="1" si="2"/>
        <v>020807</v>
      </c>
      <c r="Q52">
        <f t="shared" ca="1" si="8"/>
        <v>20</v>
      </c>
      <c r="R52">
        <f ca="1">
<![CDATA[IF(table1[[#This Row],[يوم هـ]]]><![CDATA[]>0,2,99)]]>        </f>
        <v>2</v>
      </c>
      <c r="S52" s="4">
        <f t="shared" ca="1" si="3"/>
        <v>43757</v>
      </c>
      <c r="T52" s="4" t="str">
        <f ca="1">TEXT(table1[[#This Row],[Tm]],"mmmm")</f>
        <v><![CDATA[أكتوبر]]></v>
      </c>
      <c r="U52" s="4" t="str">
        <f ca="1">IF(TEXT(table1[[#This Row],[Tm]],"d")="1",TEXT(table1[[#This Row],[Tm]],"d -mmmm"),TEXT(table1[[#This Row],[Tm]],"d"))</f>
        <v>19</v>
      </c>
      <c r="V52" t="str">
        <f t="shared" ca="1" si="0"/>
        <v><![CDATA[السبت]]></v>
      </c>
      <c r="W52">
        <f t="shared" ca="1" si="4"/>
        <v>7</v>
      </c>
      <c r="X52">
        <f t="shared" ca="1" si="5"/>
        <v>42</v>
      </c>
      <c r="Y52">
        <f ca="1"><![CDATA[IF(table1[[#This Row],[اليوم]]="الأحد",Y51+1,Y51)]]></f>
        <v>8</v>
      </c>
      <c r="Z52" s="5" t="str">
        <f t="shared" ca="1" si="6"/>
        <v>20/2/1441</v>
      </c>
      <c r="AA52" s="24">
        <f t="shared" ca="1" si="1"/>
        <v>4</v>
      </c>
      <c r="AB52" s="24" t="str">
        <f ca="1"><![CDATA[CONCATENATE(TEXT(table1[[#This Row],[شهر هـ]],"00"),(TEXT(table1[[#This Row],[يوم هـ]],"00")))]]></f>
        <v>0220</v>
      </c>
      <c r="AC52" s="24" t="str">
        <f ca="1">TEXT(table1[[#This Row],[Tm]],"m")</f>
        <v>10</v>
      </c>
      <c r="AD52" s="24">
        <f ca="1">IF(TODAY()=table1[[#This Row],[Tm]],1,0)</f>
        <v>0</v>
      </c>
      <c r="AE52" s="5"/>
    </row>
    <row r="53" spans="2:31" x14ac:dyDescent="0.3">
      <c r="B53">
        <v>1369</v>
      </c>
      <c r="C53" s="4">
        <v>18193</v>
      </c>
      <c r="D53">
        <v>1</v>
      </c>
      <c r="E53">
        <v>0</v>
      </c>
      <c r="F53">
        <v>1</v>
      </c>
      <c r="G53">
        <v>0</v>
      </c>
      <c r="H53">
        <v>1</v>
      </c>
      <c r="I53">
        <v>1</v>
      </c>
      <c r="J53">
        <v>1</v>
      </c>
      <c r="K53">
        <v>0</v>
      </c>
      <c r="L53">
        <v>1</v>
      </c>
      <c r="M53">
        <v>0</v>
      </c>
      <c r="N53">
        <v>1</v>
      </c>
      <c r="O53">
        <v>0</v>
      </c>
      <c r="P53" t="str">
        <f t="shared" ca="1" si="2"/>
        <v>020901</v>
      </c>
      <c r="Q53">
        <f t="shared" ca="1" si="8"/>
        <v>21</v>
      </c>
      <c r="R53">
        <f ca="1">
<![CDATA[IF(table1[[#This Row],[يوم هـ]]]><![CDATA[]>0,2,99)]]>        </f>
        <v>2</v>
      </c>
      <c r="S53" s="4">
        <f t="shared" ca="1" si="3"/>
        <v>43758</v>
      </c>
      <c r="T53" s="4" t="str">
        <f ca="1">TEXT(table1[[#This Row],[Tm]],"mmmm")</f>
        <v><![CDATA[أكتوبر]]></v>
      </c>
      <c r="U53" s="4" t="str">
        <f ca="1">IF(TEXT(table1[[#This Row],[Tm]],"d")="1",TEXT(table1[[#This Row],[Tm]],"d -mmmm"),TEXT(table1[[#This Row],[Tm]],"d"))</f>
        <v>20</v>
      </c>
      <c r="V53" t="str">
        <f t="shared" ca="1" si="0"/>
        <v><![CDATA[الأحد]]></v>
      </c>
      <c r="W53">
        <f t="shared" ca="1" si="4"/>
        <v>1</v>
      </c>
      <c r="X53">
        <f t="shared" ca="1" si="5"/>
        <v>43</v>
      </c>
      <c r="Y53">
        <f ca="1"><![CDATA[IF(table1[[#This Row],[اليوم]]="الأحد",Y52+1,Y52)]]></f>
        <v>9</v>
      </c>
      <c r="Z53" s="5" t="str">
        <f t="shared" ca="1" si="6"/>
        <v>21/2/1441</v>
      </c>
      <c r="AA53" s="24">
        <f t="shared" ca="1" si="1"/>
        <v>4</v>
      </c>
      <c r="AB53" s="24" t="str">
        <f ca="1"><![CDATA[CONCATENATE(TEXT(table1[[#This Row],[شهر هـ]],"00"),(TEXT(table1[[#This Row],[يوم هـ]],"00")))]]></f>
        <v>0221</v>
      </c>
      <c r="AC53" s="24" t="str">
        <f ca="1">TEXT(table1[[#This Row],[Tm]],"m")</f>
        <v>10</v>
      </c>
      <c r="AD53" s="24">
        <f ca="1">IF(TODAY()=table1[[#This Row],[Tm]],1,0)</f>
        <v>0</v>
      </c>
      <c r="AE53" s="5"/>
    </row>
    <row r="54" spans="2:31" x14ac:dyDescent="0.3">
      <c r="B54">
        <v>1370</v>
      </c>
      <c r="C54" s="4">
        <v>18548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1</v>
      </c>
      <c r="M54">
        <v>0</v>
      </c>
      <c r="N54">
        <v>1</v>
      </c>
      <c r="O54">
        <v>1</v>
      </c>
      <c r="P54" t="str">
        <f t="shared" ca="1" si="2"/>
        <v>020902</v>
      </c>
      <c r="Q54">
        <f t="shared" ca="1" si="8"/>
        <v>22</v>
      </c>
      <c r="R54">
        <f ca="1">
<![CDATA[IF(table1[[#This Row],[يوم هـ]]]><![CDATA[]>0,2,99)]]>        </f>
        <v>2</v>
      </c>
      <c r="S54" s="4">
        <f t="shared" ca="1" si="3"/>
        <v>43759</v>
      </c>
      <c r="T54" s="4" t="str">
        <f ca="1">TEXT(table1[[#This Row],[Tm]],"mmmm")</f>
        <v><![CDATA[أكتوبر]]></v>
      </c>
      <c r="U54" s="4" t="str">
        <f ca="1">IF(TEXT(table1[[#This Row],[Tm]],"d")="1",TEXT(table1[[#This Row],[Tm]],"d -mmmm"),TEXT(table1[[#This Row],[Tm]],"d"))</f>
        <v>21</v>
      </c>
      <c r="V54" t="str">
        <f t="shared" ca="1" si="0"/>
        <v><![CDATA[الإثنين]]></v>
      </c>
      <c r="W54">
        <f t="shared" ca="1" si="4"/>
        <v>2</v>
      </c>
      <c r="X54">
        <f t="shared" ca="1" si="5"/>
        <v>43</v>
      </c>
      <c r="Y54">
        <f ca="1"><![CDATA[IF(table1[[#This Row],[اليوم]]="الأحد",Y53+1,Y53)]]></f>
        <v>9</v>
      </c>
      <c r="Z54" s="5" t="str">
        <f t="shared" ca="1" si="6"/>
        <v>22/2/1441</v>
      </c>
      <c r="AA54" s="24">
        <f t="shared" ca="1" si="1"/>
        <v>4</v>
      </c>
      <c r="AB54" s="24" t="str">
        <f ca="1"><![CDATA[CONCATENATE(TEXT(table1[[#This Row],[شهر هـ]],"00"),(TEXT(table1[[#This Row],[يوم هـ]],"00")))]]></f>
        <v>0222</v>
      </c>
      <c r="AC54" s="24" t="str">
        <f ca="1">TEXT(table1[[#This Row],[Tm]],"m")</f>
        <v>10</v>
      </c>
      <c r="AD54" s="24">
        <f ca="1">IF(TODAY()=table1[[#This Row],[Tm]],1,0)</f>
        <v>0</v>
      </c>
      <c r="AE54" s="5"/>
    </row>
    <row r="55" spans="2:31" x14ac:dyDescent="0.3">
      <c r="B55">
        <v>1371</v>
      </c>
      <c r="C55" s="4">
        <v>18903</v>
      </c>
      <c r="D55">
        <v>0</v>
      </c>
      <c r="E55">
        <v>1</v>
      </c>
      <c r="F55">
        <v>0</v>
      </c>
      <c r="G55">
        <v>0</v>
      </c>
      <c r="H55">
        <v>1</v>
      </c>
      <c r="I55">
        <v>0</v>
      </c>
      <c r="J55">
        <v>1</v>
      </c>
      <c r="K55">
        <v>0</v>
      </c>
      <c r="L55">
        <v>1</v>
      </c>
      <c r="M55">
        <v>0</v>
      </c>
      <c r="N55">
        <v>1</v>
      </c>
      <c r="O55">
        <v>1</v>
      </c>
      <c r="P55" t="str">
        <f t="shared" ca="1" si="2"/>
        <v>020903</v>
      </c>
      <c r="Q55">
        <f t="shared" ca="1" si="8"/>
        <v>23</v>
      </c>
      <c r="R55">
        <f ca="1">
<![CDATA[IF(table1[[#This Row],[يوم هـ]]]><![CDATA[]>0,2,99)]]>        </f>
        <v>2</v>
      </c>
      <c r="S55" s="4">
        <f t="shared" ca="1" si="3"/>
        <v>43760</v>
      </c>
      <c r="T55" s="4" t="str">
        <f ca="1">TEXT(table1[[#This Row],[Tm]],"mmmm")</f>
        <v><![CDATA[أكتوبر]]></v>
      </c>
      <c r="U55" s="4" t="str">
        <f ca="1">IF(TEXT(table1[[#This Row],[Tm]],"d")="1",TEXT(table1[[#This Row],[Tm]],"d -mmmm"),TEXT(table1[[#This Row],[Tm]],"d"))</f>
        <v>22</v>
      </c>
      <c r="V55" t="str">
        <f t="shared" ca="1" si="0"/>
        <v><![CDATA[الثلاثاء]]></v>
      </c>
      <c r="W55">
        <f t="shared" ca="1" si="4"/>
        <v>3</v>
      </c>
      <c r="X55">
        <f t="shared" ca="1" si="5"/>
        <v>43</v>
      </c>
      <c r="Y55">
        <f ca="1"><![CDATA[IF(table1[[#This Row],[اليوم]]="الأحد",Y54+1,Y54)]]></f>
        <v>9</v>
      </c>
      <c r="Z55" s="5" t="str">
        <f t="shared" ca="1" si="6"/>
        <v>23/2/1441</v>
      </c>
      <c r="AA55" s="24">
        <f t="shared" ca="1" si="1"/>
        <v>4</v>
      </c>
      <c r="AB55" s="24" t="str">
        <f ca="1"><![CDATA[CONCATENATE(TEXT(table1[[#This Row],[شهر هـ]],"00"),(TEXT(table1[[#This Row],[يوم هـ]],"00")))]]></f>
        <v>0223</v>
      </c>
      <c r="AC55" s="24" t="str">
        <f ca="1">TEXT(table1[[#This Row],[Tm]],"m")</f>
        <v>10</v>
      </c>
      <c r="AD55" s="24">
        <f ca="1">IF(TODAY()=table1[[#This Row],[Tm]],1,0)</f>
        <v>0</v>
      </c>
      <c r="AE55" s="5"/>
    </row>
    <row r="56" spans="2:31" x14ac:dyDescent="0.3">
      <c r="B56">
        <v>1372</v>
      </c>
      <c r="C56" s="4">
        <v>19257</v>
      </c>
      <c r="D56">
        <v>0</v>
      </c>
      <c r="E56">
        <v>1</v>
      </c>
      <c r="F56">
        <v>1</v>
      </c>
      <c r="G56">
        <v>0</v>
      </c>
      <c r="H56">
        <v>1</v>
      </c>
      <c r="I56">
        <v>0</v>
      </c>
      <c r="J56">
        <v>0</v>
      </c>
      <c r="K56">
        <v>1</v>
      </c>
      <c r="L56">
        <v>0</v>
      </c>
      <c r="M56">
        <v>1</v>
      </c>
      <c r="N56">
        <v>0</v>
      </c>
      <c r="O56">
        <v>1</v>
      </c>
      <c r="P56" t="str">
        <f t="shared" ca="1" si="2"/>
        <v>020904</v>
      </c>
      <c r="Q56">
        <f t="shared" ca="1" si="8"/>
        <v>24</v>
      </c>
      <c r="R56">
        <f ca="1">
<![CDATA[IF(table1[[#This Row],[يوم هـ]]]><![CDATA[]>0,2,99)]]>        </f>
        <v>2</v>
      </c>
      <c r="S56" s="4">
        <f t="shared" ca="1" si="3"/>
        <v>43761</v>
      </c>
      <c r="T56" s="4" t="str">
        <f ca="1">TEXT(table1[[#This Row],[Tm]],"mmmm")</f>
        <v><![CDATA[أكتوبر]]></v>
      </c>
      <c r="U56" s="4" t="str">
        <f ca="1">IF(TEXT(table1[[#This Row],[Tm]],"d")="1",TEXT(table1[[#This Row],[Tm]],"d -mmmm"),TEXT(table1[[#This Row],[Tm]],"d"))</f>
        <v>23</v>
      </c>
      <c r="V56" t="str">
        <f t="shared" ca="1" si="0"/>
        <v><![CDATA[الأربعاء]]></v>
      </c>
      <c r="W56">
        <f t="shared" ca="1" si="4"/>
        <v>4</v>
      </c>
      <c r="X56">
        <f t="shared" ca="1" si="5"/>
        <v>43</v>
      </c>
      <c r="Y56">
        <f ca="1"><![CDATA[IF(table1[[#This Row],[اليوم]]="الأحد",Y55+1,Y55)]]></f>
        <v>9</v>
      </c>
      <c r="Z56" s="5" t="str">
        <f t="shared" ca="1" si="6"/>
        <v>24/2/1441</v>
      </c>
      <c r="AA56" s="24">
        <f t="shared" ca="1" si="1"/>
        <v>4</v>
      </c>
      <c r="AB56" s="24" t="str">
        <f ca="1"><![CDATA[CONCATENATE(TEXT(table1[[#This Row],[شهر هـ]],"00"),(TEXT(table1[[#This Row],[يوم هـ]],"00")))]]></f>
        <v>0224</v>
      </c>
      <c r="AC56" s="24" t="str">
        <f ca="1">TEXT(table1[[#This Row],[Tm]],"m")</f>
        <v>10</v>
      </c>
      <c r="AD56" s="24">
        <f ca="1">IF(TODAY()=table1[[#This Row],[Tm]],1,0)</f>
        <v>0</v>
      </c>
      <c r="AE56" s="5"/>
    </row>
    <row r="57" spans="2:31" x14ac:dyDescent="0.3">
      <c r="B57">
        <v>1373</v>
      </c>
      <c r="C57" s="4">
        <v>19611</v>
      </c>
      <c r="D57">
        <v>1</v>
      </c>
      <c r="E57">
        <v>0</v>
      </c>
      <c r="F57">
        <v>1</v>
      </c>
      <c r="G57">
        <v>1</v>
      </c>
      <c r="H57">
        <v>0</v>
      </c>
      <c r="I57">
        <v>1</v>
      </c>
      <c r="J57">
        <v>0</v>
      </c>
      <c r="K57">
        <v>0</v>
      </c>
      <c r="L57">
        <v>1</v>
      </c>
      <c r="M57">
        <v>0</v>
      </c>
      <c r="N57">
        <v>0</v>
      </c>
      <c r="O57">
        <v>1</v>
      </c>
      <c r="P57" t="str">
        <f t="shared" ca="1" si="2"/>
        <v>020905</v>
      </c>
      <c r="Q57">
        <f t="shared" ca="1" si="8"/>
        <v>25</v>
      </c>
      <c r="R57">
        <f ca="1">
<![CDATA[IF(table1[[#This Row],[يوم هـ]]]><![CDATA[]>0,2,99)]]>        </f>
        <v>2</v>
      </c>
      <c r="S57" s="4">
        <f t="shared" ca="1" si="3"/>
        <v>43762</v>
      </c>
      <c r="T57" s="4" t="str">
        <f ca="1">TEXT(table1[[#This Row],[Tm]],"mmmm")</f>
        <v><![CDATA[أكتوبر]]></v>
      </c>
      <c r="U57" s="4" t="str">
        <f ca="1">IF(TEXT(table1[[#This Row],[Tm]],"d")="1",TEXT(table1[[#This Row],[Tm]],"d -mmmm"),TEXT(table1[[#This Row],[Tm]],"d"))</f>
        <v>24</v>
      </c>
      <c r="V57" t="str">
        <f t="shared" ca="1" si="0"/>
        <v><![CDATA[الخميس]]></v>
      </c>
      <c r="W57">
        <f t="shared" ca="1" si="4"/>
        <v>5</v>
      </c>
      <c r="X57">
        <f t="shared" ca="1" si="5"/>
        <v>43</v>
      </c>
      <c r="Y57">
        <f ca="1"><![CDATA[IF(table1[[#This Row],[اليوم]]="الأحد",Y56+1,Y56)]]></f>
        <v>9</v>
      </c>
      <c r="Z57" s="5" t="str">
        <f t="shared" ca="1" si="6"/>
        <v>25/2/1441</v>
      </c>
      <c r="AA57" s="24">
        <f t="shared" ca="1" si="1"/>
        <v>4</v>
      </c>
      <c r="AB57" s="24" t="str">
        <f ca="1"><![CDATA[CONCATENATE(TEXT(table1[[#This Row],[شهر هـ]],"00"),(TEXT(table1[[#This Row],[يوم هـ]],"00")))]]></f>
        <v>0225</v>
      </c>
      <c r="AC57" s="24" t="str">
        <f ca="1">TEXT(table1[[#This Row],[Tm]],"m")</f>
        <v>10</v>
      </c>
      <c r="AD57" s="24">
        <f ca="1">IF(TODAY()=table1[[#This Row],[Tm]],1,0)</f>
        <v>0</v>
      </c>
      <c r="AE57" s="5"/>
    </row>
    <row r="58" spans="2:31" x14ac:dyDescent="0.3">
      <c r="B58">
        <v>1374</v>
      </c>
      <c r="C58" s="4">
        <v>19965</v>
      </c>
      <c r="D58">
        <v>1</v>
      </c>
      <c r="E58">
        <v>0</v>
      </c>
      <c r="F58">
        <v>1</v>
      </c>
      <c r="G58">
        <v>1</v>
      </c>
      <c r="H58">
        <v>1</v>
      </c>
      <c r="I58">
        <v>0</v>
      </c>
      <c r="J58">
        <v>1</v>
      </c>
      <c r="K58">
        <v>0</v>
      </c>
      <c r="L58">
        <v>0</v>
      </c>
      <c r="M58">
        <v>1</v>
      </c>
      <c r="N58">
        <v>0</v>
      </c>
      <c r="O58">
        <v>0</v>
      </c>
      <c r="P58" t="str">
        <f t="shared" ca="1" si="2"/>
        <v>020906</v>
      </c>
      <c r="Q58">
        <f t="shared" ca="1" si="8"/>
        <v>26</v>
      </c>
      <c r="R58">
        <f ca="1">
<![CDATA[IF(table1[[#This Row],[يوم هـ]]]><![CDATA[]>0,2,99)]]>        </f>
        <v>2</v>
      </c>
      <c r="S58" s="4">
        <f t="shared" ca="1" si="3"/>
        <v>43763</v>
      </c>
      <c r="T58" s="4" t="str">
        <f ca="1">TEXT(table1[[#This Row],[Tm]],"mmmm")</f>
        <v><![CDATA[أكتوبر]]></v>
      </c>
      <c r="U58" s="4" t="str">
        <f ca="1">IF(TEXT(table1[[#This Row],[Tm]],"d")="1",TEXT(table1[[#This Row],[Tm]],"d -mmmm"),TEXT(table1[[#This Row],[Tm]],"d"))</f>
        <v>25</v>
      </c>
      <c r="V58" t="str">
        <f t="shared" ca="1" si="0"/>
        <v><![CDATA[الجمعة]]></v>
      </c>
      <c r="W58">
        <f t="shared" ca="1" si="4"/>
        <v>6</v>
      </c>
      <c r="X58">
        <f t="shared" ca="1" si="5"/>
        <v>43</v>
      </c>
      <c r="Y58">
        <f ca="1"><![CDATA[IF(table1[[#This Row],[اليوم]]="الأحد",Y57+1,Y57)]]></f>
        <v>9</v>
      </c>
      <c r="Z58" s="5" t="str">
        <f t="shared" ca="1" si="6"/>
        <v>26/2/1441</v>
      </c>
      <c r="AA58" s="24">
        <f t="shared" ca="1" si="1"/>
        <v>4</v>
      </c>
      <c r="AB58" s="24" t="str">
        <f ca="1"><![CDATA[CONCATENATE(TEXT(table1[[#This Row],[شهر هـ]],"00"),(TEXT(table1[[#This Row],[يوم هـ]],"00")))]]></f>
        <v>0226</v>
      </c>
      <c r="AC58" s="24" t="str">
        <f ca="1">TEXT(table1[[#This Row],[Tm]],"m")</f>
        <v>10</v>
      </c>
      <c r="AD58" s="24">
        <f ca="1">IF(TODAY()=table1[[#This Row],[Tm]],1,0)</f>
        <v>0</v>
      </c>
      <c r="AE58" s="5"/>
    </row>
    <row r="59" spans="2:31" x14ac:dyDescent="0.3">
      <c r="B59">
        <v>1375</v>
      </c>
      <c r="C59" s="4">
        <v>20319</v>
      </c>
      <c r="D59">
        <v>1</v>
      </c>
      <c r="E59">
        <v>0</v>
      </c>
      <c r="F59">
        <v>1</v>
      </c>
      <c r="G59">
        <v>1</v>
      </c>
      <c r="H59">
        <v>1</v>
      </c>
      <c r="I59">
        <v>0</v>
      </c>
      <c r="J59">
        <v>1</v>
      </c>
      <c r="K59">
        <v>1</v>
      </c>
      <c r="L59">
        <v>0</v>
      </c>
      <c r="M59">
        <v>0</v>
      </c>
      <c r="N59">
        <v>1</v>
      </c>
      <c r="O59">
        <v>0</v>
      </c>
      <c r="P59" t="str">
        <f t="shared" ca="1" si="2"/>
        <v>020907</v>
      </c>
      <c r="Q59">
        <f t="shared" ca="1" si="8"/>
        <v>27</v>
      </c>
      <c r="R59">
        <f ca="1">
<![CDATA[IF(table1[[#This Row],[يوم هـ]]]><![CDATA[]>0,2,99)]]>        </f>
        <v>2</v>
      </c>
      <c r="S59" s="4">
        <f t="shared" ca="1" si="3"/>
        <v>43764</v>
      </c>
      <c r="T59" s="4" t="str">
        <f ca="1">TEXT(table1[[#This Row],[Tm]],"mmmm")</f>
        <v><![CDATA[أكتوبر]]></v>
      </c>
      <c r="U59" s="4" t="str">
        <f ca="1">IF(TEXT(table1[[#This Row],[Tm]],"d")="1",TEXT(table1[[#This Row],[Tm]],"d -mmmm"),TEXT(table1[[#This Row],[Tm]],"d"))</f>
        <v>26</v>
      </c>
      <c r="V59" t="str">
        <f t="shared" ca="1" si="0"/>
        <v><![CDATA[السبت]]></v>
      </c>
      <c r="W59">
        <f t="shared" ca="1" si="4"/>
        <v>7</v>
      </c>
      <c r="X59">
        <f t="shared" ca="1" si="5"/>
        <v>43</v>
      </c>
      <c r="Y59">
        <f ca="1"><![CDATA[IF(table1[[#This Row],[اليوم]]="الأحد",Y58+1,Y58)]]></f>
        <v>9</v>
      </c>
      <c r="Z59" s="5" t="str">
        <f t="shared" ca="1" si="6"/>
        <v>27/2/1441</v>
      </c>
      <c r="AA59" s="24">
        <f t="shared" ca="1" si="1"/>
        <v>4</v>
      </c>
      <c r="AB59" s="24" t="str">
        <f ca="1"><![CDATA[CONCATENATE(TEXT(table1[[#This Row],[شهر هـ]],"00"),(TEXT(table1[[#This Row],[يوم هـ]],"00")))]]></f>
        <v>0227</v>
      </c>
      <c r="AC59" s="24" t="str">
        <f ca="1">TEXT(table1[[#This Row],[Tm]],"m")</f>
        <v>10</v>
      </c>
      <c r="AD59" s="24">
        <f ca="1">IF(TODAY()=table1[[#This Row],[Tm]],1,0)</f>
        <v>0</v>
      </c>
      <c r="AE59" s="5"/>
    </row>
    <row r="60" spans="2:31" x14ac:dyDescent="0.3">
      <c r="B60">
        <v>1376</v>
      </c>
      <c r="C60" s="4">
        <v>20674</v>
      </c>
      <c r="D60">
        <v>0</v>
      </c>
      <c r="E60">
        <v>1</v>
      </c>
      <c r="F60">
        <v>0</v>
      </c>
      <c r="G60">
        <v>1</v>
      </c>
      <c r="H60">
        <v>1</v>
      </c>
      <c r="I60">
        <v>0</v>
      </c>
      <c r="J60">
        <v>1</v>
      </c>
      <c r="K60">
        <v>1</v>
      </c>
      <c r="L60">
        <v>0</v>
      </c>
      <c r="M60">
        <v>1</v>
      </c>
      <c r="N60">
        <v>0</v>
      </c>
      <c r="O60">
        <v>1</v>
      </c>
      <c r="P60" t="str">
        <f t="shared" ca="1" si="2"/>
        <v>021001</v>
      </c>
      <c r="Q60">
        <f t="shared" ca="1" si="8"/>
        <v>28</v>
      </c>
      <c r="R60">
        <f ca="1">
<![CDATA[IF(table1[[#This Row],[يوم هـ]]]><![CDATA[]>0,2,99)]]>        </f>
        <v>2</v>
      </c>
      <c r="S60" s="4">
        <f t="shared" ca="1" si="3"/>
        <v>43765</v>
      </c>
      <c r="T60" s="4" t="str">
        <f ca="1">TEXT(table1[[#This Row],[Tm]],"mmmm")</f>
        <v><![CDATA[أكتوبر]]></v>
      </c>
      <c r="U60" s="4" t="str">
        <f ca="1">IF(TEXT(table1[[#This Row],[Tm]],"d")="1",TEXT(table1[[#This Row],[Tm]],"d -mmmm"),TEXT(table1[[#This Row],[Tm]],"d"))</f>
        <v>27</v>
      </c>
      <c r="V60" t="str">
        <f t="shared" ca="1" si="0"/>
        <v><![CDATA[الأحد]]></v>
      </c>
      <c r="W60">
        <f t="shared" ca="1" si="4"/>
        <v>1</v>
      </c>
      <c r="X60">
        <f t="shared" ca="1" si="5"/>
        <v>44</v>
      </c>
      <c r="Y60">
        <f ca="1"><![CDATA[IF(table1[[#This Row],[اليوم]]="الأحد",Y59+1,Y59)]]></f>
        <v>10</v>
      </c>
      <c r="Z60" s="5" t="str">
        <f t="shared" ca="1" si="6"/>
        <v>28/2/1441</v>
      </c>
      <c r="AA60" s="24">
        <f t="shared" ca="1" si="1"/>
        <v>4</v>
      </c>
      <c r="AB60" s="24" t="str">
        <f ca="1"><![CDATA[CONCATENATE(TEXT(table1[[#This Row],[شهر هـ]],"00"),(TEXT(table1[[#This Row],[يوم هـ]],"00")))]]></f>
        <v>0228</v>
      </c>
      <c r="AC60" s="24" t="str">
        <f ca="1">TEXT(table1[[#This Row],[Tm]],"m")</f>
        <v>10</v>
      </c>
      <c r="AD60" s="24">
        <f ca="1">IF(TODAY()=table1[[#This Row],[Tm]],1,0)</f>
        <v>0</v>
      </c>
      <c r="AE60" s="5"/>
    </row>
    <row r="61" spans="2:31" x14ac:dyDescent="0.3">
      <c r="B61">
        <v>1377</v>
      </c>
      <c r="C61" s="4">
        <v>21029</v>
      </c>
      <c r="D61">
        <v>0</v>
      </c>
      <c r="E61">
        <v>0</v>
      </c>
      <c r="F61">
        <v>1</v>
      </c>
      <c r="G61">
        <v>0</v>
      </c>
      <c r="H61">
        <v>1</v>
      </c>
      <c r="I61">
        <v>0</v>
      </c>
      <c r="J61">
        <v>1</v>
      </c>
      <c r="K61">
        <v>1</v>
      </c>
      <c r="L61">
        <v>1</v>
      </c>
      <c r="M61">
        <v>0</v>
      </c>
      <c r="N61">
        <v>1</v>
      </c>
      <c r="O61">
        <v>0</v>
      </c>
      <c r="P61" t="str">
        <f t="shared" ca="1" si="2"/>
        <v>021002</v>
      </c>
      <c r="Q61">
        <f t="shared" ca="1" si="8"/>
        <v>29</v>
      </c>
      <c r="R61">
        <f ca="1">
<![CDATA[IF(table1[[#This Row],[يوم هـ]]]><![CDATA[]>0,2,99)]]>        </f>
        <v>2</v>
      </c>
      <c r="S61" s="4">
        <f t="shared" ca="1" si="3"/>
        <v>43766</v>
      </c>
      <c r="T61" s="4" t="str">
        <f ca="1">TEXT(table1[[#This Row],[Tm]],"mmmm")</f>
        <v><![CDATA[أكتوبر]]></v>
      </c>
      <c r="U61" s="4" t="str">
        <f ca="1">IF(TEXT(table1[[#This Row],[Tm]],"d")="1",TEXT(table1[[#This Row],[Tm]],"d -mmmm"),TEXT(table1[[#This Row],[Tm]],"d"))</f>
        <v>28</v>
      </c>
      <c r="V61" t="str">
        <f t="shared" ca="1" si="0"/>
        <v><![CDATA[الإثنين]]></v>
      </c>
      <c r="W61">
        <f t="shared" ca="1" si="4"/>
        <v>2</v>
      </c>
      <c r="X61">
        <f t="shared" ca="1" si="5"/>
        <v>44</v>
      </c>
      <c r="Y61">
        <f ca="1"><![CDATA[IF(table1[[#This Row],[اليوم]]="الأحد",Y60+1,Y60)]]></f>
        <v>10</v>
      </c>
      <c r="Z61" s="5" t="str">
        <f t="shared" ca="1" si="6"/>
        <v>29/2/1441</v>
      </c>
      <c r="AA61" s="24">
        <f t="shared" ca="1" si="1"/>
        <v>4</v>
      </c>
      <c r="AB61" s="24" t="str">
        <f ca="1"><![CDATA[CONCATENATE(TEXT(table1[[#This Row],[شهر هـ]],"00"),(TEXT(table1[[#This Row],[يوم هـ]],"00")))]]></f>
        <v>0229</v>
      </c>
      <c r="AC61" s="24" t="str">
        <f ca="1">TEXT(table1[[#This Row],[Tm]],"m")</f>
        <v>10</v>
      </c>
      <c r="AD61" s="24">
        <f ca="1">IF(TODAY()=table1[[#This Row],[Tm]],1,0)</f>
        <v>0</v>
      </c>
      <c r="AE61" s="5"/>
    </row>
    <row r="62" spans="2:31" x14ac:dyDescent="0.3">
      <c r="B62">
        <v>1378</v>
      </c>
      <c r="C62" s="4">
        <v>21383</v>
      </c>
      <c r="D62">
        <v>1</v>
      </c>
      <c r="E62">
        <v>0</v>
      </c>
      <c r="F62">
        <v>0</v>
      </c>
      <c r="G62">
        <v>1</v>
      </c>
      <c r="H62">
        <v>0</v>
      </c>
      <c r="I62">
        <v>1</v>
      </c>
      <c r="J62">
        <v>0</v>
      </c>
      <c r="K62">
        <v>1</v>
      </c>
      <c r="L62">
        <v>1</v>
      </c>
      <c r="M62">
        <v>0</v>
      </c>
      <c r="N62">
        <v>1</v>
      </c>
      <c r="O62">
        <v>1</v>
      </c>
      <c r="P62" t="str">
        <f t="shared" ca="1" si="2"/>
        <v>031003</v>
      </c>
      <c r="Q62">
        <f ca="1">OFFSET(F2,MATCH($A$2,$B$2:$B$184,0)-1,0,1,1)</f>
        <v>1</v>
      </c>
      <c r="R62">
        <f ca="1">
<![CDATA[IF(table1[[#This Row],[يوم هـ]]]><![CDATA[]>0,3,99)]]>        </f>
        <v>3</v>
      </c>
      <c r="S62" s="4">
        <f t="shared" ca="1" si="3"/>
        <v>43767</v>
      </c>
      <c r="T62" s="4" t="str">
        <f ca="1">TEXT(table1[[#This Row],[Tm]],"mmmm")</f>
        <v><![CDATA[أكتوبر]]></v>
      </c>
      <c r="U62" s="4" t="str">
        <f ca="1">IF(TEXT(table1[[#This Row],[Tm]],"d")="1",TEXT(table1[[#This Row],[Tm]],"d -mmmm"),TEXT(table1[[#This Row],[Tm]],"d"))</f>
        <v>29</v>
      </c>
      <c r="V62" t="str">
        <f t="shared" ca="1" si="0"/>
        <v><![CDATA[الثلاثاء]]></v>
      </c>
      <c r="W62">
        <f t="shared" ca="1" si="4"/>
        <v>3</v>
      </c>
      <c r="X62">
        <f t="shared" ca="1" si="5"/>
        <v>44</v>
      </c>
      <c r="Y62">
        <f ca="1"><![CDATA[IF(table1[[#This Row],[اليوم]]="الأحد",Y61+1,Y61)]]></f>
        <v>10</v>
      </c>
      <c r="Z62" s="5" t="str">
        <f t="shared" ca="1" si="6"/>
        <v>1/3/1441</v>
      </c>
      <c r="AA62" s="24">
        <f t="shared" ca="1" si="1"/>
        <v>4</v>
      </c>
      <c r="AB62" s="24" t="str">
        <f ca="1"><![CDATA[CONCATENATE(TEXT(table1[[#This Row],[شهر هـ]],"00"),(TEXT(table1[[#This Row],[يوم هـ]],"00")))]]></f>
        <v>0301</v>
      </c>
      <c r="AC62" s="24" t="str">
        <f ca="1">TEXT(table1[[#This Row],[Tm]],"m")</f>
        <v>10</v>
      </c>
      <c r="AD62" s="24">
        <f ca="1">IF(TODAY()=table1[[#This Row],[Tm]],1,0)</f>
        <v>0</v>
      </c>
      <c r="AE62" s="5"/>
    </row>
    <row r="63" spans="2:31" x14ac:dyDescent="0.3">
      <c r="B63">
        <v>1379</v>
      </c>
      <c r="C63" s="4">
        <v>21738</v>
      </c>
      <c r="D63">
        <v>0</v>
      </c>
      <c r="E63">
        <v>1</v>
      </c>
      <c r="F63">
        <v>0</v>
      </c>
      <c r="G63">
        <v>0</v>
      </c>
      <c r="H63">
        <v>1</v>
      </c>
      <c r="I63">
        <v>0</v>
      </c>
      <c r="J63">
        <v>1</v>
      </c>
      <c r="K63">
        <v>0</v>
      </c>
      <c r="L63">
        <v>1</v>
      </c>
      <c r="M63">
        <v>0</v>
      </c>
      <c r="N63">
        <v>1</v>
      </c>
      <c r="O63">
        <v>1</v>
      </c>
      <c r="P63" t="str">
        <f t="shared" ca="1" si="2"/>
        <v>031004</v>
      </c>
      <c r="Q63">
        <f ca="1">Q62+1</f>
        <v>2</v>
      </c>
      <c r="R63">
        <f ca="1">
<![CDATA[IF(table1[[#This Row],[يوم هـ]]]><![CDATA[]>0,3,99)]]>        </f>
        <v>3</v>
      </c>
      <c r="S63" s="4">
        <f t="shared" ca="1" si="3"/>
        <v>43768</v>
      </c>
      <c r="T63" s="4" t="str">
        <f ca="1">TEXT(table1[[#This Row],[Tm]],"mmmm")</f>
        <v><![CDATA[أكتوبر]]></v>
      </c>
      <c r="U63" s="4" t="str">
        <f ca="1">IF(TEXT(table1[[#This Row],[Tm]],"d")="1",TEXT(table1[[#This Row],[Tm]],"d -mmmm"),TEXT(table1[[#This Row],[Tm]],"d"))</f>
        <v>30</v>
      </c>
      <c r="V63" t="str">
        <f t="shared" ca="1" si="0"/>
        <v><![CDATA[الأربعاء]]></v>
      </c>
      <c r="W63">
        <f t="shared" ca="1" si="4"/>
        <v>4</v>
      </c>
      <c r="X63">
        <f t="shared" ca="1" si="5"/>
        <v>44</v>
      </c>
      <c r="Y63">
        <f ca="1"><![CDATA[IF(table1[[#This Row],[اليوم]]="الأحد",Y62+1,Y62)]]></f>
        <v>10</v>
      </c>
      <c r="Z63" s="5" t="str">
        <f t="shared" ca="1" si="6"/>
        <v>2/3/1441</v>
      </c>
      <c r="AA63" s="24">
        <f t="shared" ca="1" si="1"/>
        <v>4</v>
      </c>
      <c r="AB63" s="24" t="str">
        <f ca="1"><![CDATA[CONCATENATE(TEXT(table1[[#This Row],[شهر هـ]],"00"),(TEXT(table1[[#This Row],[يوم هـ]],"00")))]]></f>
        <v>0302</v>
      </c>
      <c r="AC63" s="24" t="str">
        <f ca="1">TEXT(table1[[#This Row],[Tm]],"m")</f>
        <v>10</v>
      </c>
      <c r="AD63" s="24">
        <f ca="1">IF(TODAY()=table1[[#This Row],[Tm]],1,0)</f>
        <v>0</v>
      </c>
      <c r="AE63" s="5"/>
    </row>
    <row r="64" spans="2:31" x14ac:dyDescent="0.3">
      <c r="B64">
        <v>1380</v>
      </c>
      <c r="C64" s="4">
        <v>22092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0</v>
      </c>
      <c r="K64">
        <v>1</v>
      </c>
      <c r="L64">
        <v>0</v>
      </c>
      <c r="M64">
        <v>1</v>
      </c>
      <c r="N64">
        <v>0</v>
      </c>
      <c r="O64">
        <v>1</v>
      </c>
      <c r="P64" t="str">
        <f t="shared" ca="1" si="2"/>
        <v>031005</v>
      </c>
      <c r="Q64">
        <f t="shared" ref="Q64:Q91" ca="1" si="9">Q63+1</f>
        <v>3</v>
      </c>
      <c r="R64">
        <f ca="1">
<![CDATA[IF(table1[[#This Row],[يوم هـ]]]><![CDATA[]>0,3,99)]]>        </f>
        <v>3</v>
      </c>
      <c r="S64" s="4">
        <f t="shared" ca="1" si="3"/>
        <v>43769</v>
      </c>
      <c r="T64" s="4" t="str">
        <f ca="1">TEXT(table1[[#This Row],[Tm]],"mmmm")</f>
        <v><![CDATA[أكتوبر]]></v>
      </c>
      <c r="U64" s="4" t="str">
        <f ca="1">IF(TEXT(table1[[#This Row],[Tm]],"d")="1",TEXT(table1[[#This Row],[Tm]],"d -mmmm"),TEXT(table1[[#This Row],[Tm]],"d"))</f>
        <v>31</v>
      </c>
      <c r="V64" t="str">
        <f t="shared" ca="1" si="0"/>
        <v><![CDATA[الخميس]]></v>
      </c>
      <c r="W64">
        <f t="shared" ca="1" si="4"/>
        <v>5</v>
      </c>
      <c r="X64">
        <f t="shared" ca="1" si="5"/>
        <v>44</v>
      </c>
      <c r="Y64">
        <f ca="1"><![CDATA[IF(table1[[#This Row],[اليوم]]="الأحد",Y63+1,Y63)]]></f>
        <v>10</v>
      </c>
      <c r="Z64" s="5" t="str">
        <f t="shared" ca="1" si="6"/>
        <v>3/3/1441</v>
      </c>
      <c r="AA64" s="24">
        <f t="shared" ca="1" si="1"/>
        <v>4</v>
      </c>
      <c r="AB64" s="24" t="str">
        <f ca="1"><![CDATA[CONCATENATE(TEXT(table1[[#This Row],[شهر هـ]],"00"),(TEXT(table1[[#This Row],[يوم هـ]],"00")))]]></f>
        <v>0303</v>
      </c>
      <c r="AC64" s="24" t="str">
        <f ca="1">TEXT(table1[[#This Row],[Tm]],"m")</f>
        <v>10</v>
      </c>
      <c r="AD64" s="24">
        <f ca="1">IF(TODAY()=table1[[#This Row],[Tm]],1,0)</f>
        <v>0</v>
      </c>
      <c r="AE64" s="5"/>
    </row>
    <row r="65" spans="2:31" x14ac:dyDescent="0.3">
      <c r="B65">
        <v>1381</v>
      </c>
      <c r="C65" s="4">
        <v>22446</v>
      </c>
      <c r="D65">
        <v>0</v>
      </c>
      <c r="E65">
        <v>1</v>
      </c>
      <c r="F65">
        <v>1</v>
      </c>
      <c r="G65">
        <v>0</v>
      </c>
      <c r="H65">
        <v>1</v>
      </c>
      <c r="I65">
        <v>0</v>
      </c>
      <c r="J65">
        <v>1</v>
      </c>
      <c r="K65">
        <v>1</v>
      </c>
      <c r="L65">
        <v>0</v>
      </c>
      <c r="M65">
        <v>0</v>
      </c>
      <c r="N65">
        <v>1</v>
      </c>
      <c r="O65">
        <v>0</v>
      </c>
      <c r="P65" t="str">
        <f t="shared" ca="1" si="2"/>
        <v>031006</v>
      </c>
      <c r="Q65">
        <f t="shared" ca="1" si="9"/>
        <v>4</v>
      </c>
      <c r="R65">
        <f ca="1">
<![CDATA[IF(table1[[#This Row],[يوم هـ]]]><![CDATA[]>0,3,99)]]>        </f>
        <v>3</v>
      </c>
      <c r="S65" s="4">
        <f t="shared" ca="1" si="3"/>
        <v>43770</v>
      </c>
      <c r="T65" s="4" t="str">
        <f ca="1">TEXT(table1[[#This Row],[Tm]],"mmmm")</f>
        <v><![CDATA[نوفمبر]]></v>
      </c>
      <c r="U65" s="4" t="str">
        <f ca="1">IF(TEXT(table1[[#This Row],[Tm]],"d")="1",TEXT(table1[[#This Row],[Tm]],"d -mmmm"),TEXT(table1[[#This Row],[Tm]],"d"))</f>
        <v><![CDATA[1 -نوفمبر]]></v>
      </c>
      <c r="V65" t="str">
        <f t="shared" ca="1" si="0"/>
        <v><![CDATA[الجمعة]]></v>
      </c>
      <c r="W65">
        <f t="shared" ca="1" si="4"/>
        <v>6</v>
      </c>
      <c r="X65">
        <f t="shared" ca="1" si="5"/>
        <v>44</v>
      </c>
      <c r="Y65">
        <f ca="1"><![CDATA[IF(table1[[#This Row],[اليوم]]="الأحد",Y64+1,Y64)]]></f>
        <v>10</v>
      </c>
      <c r="Z65" s="5" t="str">
        <f t="shared" ca="1" si="6"/>
        <v>4/3/1441</v>
      </c>
      <c r="AA65" s="24">
        <f t="shared" ca="1" si="1"/>
        <v>4</v>
      </c>
      <c r="AB65" s="24" t="str">
        <f ca="1"><![CDATA[CONCATENATE(TEXT(table1[[#This Row],[شهر هـ]],"00"),(TEXT(table1[[#This Row],[يوم هـ]],"00")))]]></f>
        <v>0304</v>
      </c>
      <c r="AC65" s="24" t="str">
        <f ca="1">TEXT(table1[[#This Row],[Tm]],"m")</f>
        <v>11</v>
      </c>
      <c r="AD65" s="24">
        <f ca="1">IF(TODAY()=table1[[#This Row],[Tm]],1,0)</f>
        <v>0</v>
      </c>
      <c r="AE65" s="5"/>
    </row>
    <row r="66" spans="2:31" x14ac:dyDescent="0.3">
      <c r="B66">
        <v>1382</v>
      </c>
      <c r="C66" s="4">
        <v>22800</v>
      </c>
      <c r="D66">
        <v>0</v>
      </c>
      <c r="E66">
        <v>1</v>
      </c>
      <c r="F66">
        <v>1</v>
      </c>
      <c r="G66">
        <v>0</v>
      </c>
      <c r="H66">
        <v>1</v>
      </c>
      <c r="I66">
        <v>1</v>
      </c>
      <c r="J66">
        <v>0</v>
      </c>
      <c r="K66">
        <v>1</v>
      </c>
      <c r="L66">
        <v>1</v>
      </c>
      <c r="M66">
        <v>0</v>
      </c>
      <c r="N66">
        <v>0</v>
      </c>
      <c r="O66">
        <v>1</v>
      </c>
      <c r="P66" t="str">
        <f t="shared" ca="1" si="2"/>
        <v>031007</v>
      </c>
      <c r="Q66">
        <f t="shared" ca="1" si="9"/>
        <v>5</v>
      </c>
      <c r="R66">
        <f ca="1">
<![CDATA[IF(table1[[#This Row],[يوم هـ]]]><![CDATA[]>0,3,99)]]>        </f>
        <v>3</v>
      </c>
      <c r="S66" s="4">
        <f t="shared" ca="1" si="3"/>
        <v>43771</v>
      </c>
      <c r="T66" s="4" t="str">
        <f ca="1">TEXT(table1[[#This Row],[Tm]],"mmmm")</f>
        <v><![CDATA[نوفمبر]]></v>
      </c>
      <c r="U66" s="4" t="str">
        <f ca="1">IF(TEXT(table1[[#This Row],[Tm]],"d")="1",TEXT(table1[[#This Row],[Tm]],"d -mmmm"),TEXT(table1[[#This Row],[Tm]],"d"))</f>
        <v>2</v>
      </c>
      <c r="V66" t="str">
        <f t="shared" ref="V66:V129" ca="1" si="10">IF(Q66&gt;0,TEXT(S66,"dddd"),"")</f>
        <v><![CDATA[السبت]]></v>
      </c>
      <c r="W66">
        <f t="shared" ca="1" si="4"/>
        <v>7</v>
      </c>
      <c r="X66">
        <f t="shared" ca="1" si="5"/>
        <v>44</v>
      </c>
      <c r="Y66">
        <f ca="1"><![CDATA[IF(table1[[#This Row],[اليوم]]="الأحد",Y65+1,Y65)]]></f>
        <v>10</v>
      </c>
      <c r="Z66" s="5" t="str">
        <f t="shared" ca="1" si="6"/>
        <v>5/3/1441</v>
      </c>
      <c r="AA66" s="24">
        <f t="shared" ref="AA66:AA129" ca="1" si="11">INDEX($AH$14:$AH$18,MATCH(TEXT(S66,"mm/dd"),INDEX(TEXT($AG$14:$AG$18,"mm/dd"),,),1),)</f>
        <v>4</v>
      </c>
      <c r="AB66" s="24" t="str">
        <f ca="1"><![CDATA[CONCATENATE(TEXT(table1[[#This Row],[شهر هـ]],"00"),(TEXT(table1[[#This Row],[يوم هـ]],"00")))]]></f>
        <v>0305</v>
      </c>
      <c r="AC66" s="24" t="str">
        <f ca="1">TEXT(table1[[#This Row],[Tm]],"m")</f>
        <v>11</v>
      </c>
      <c r="AD66" s="24">
        <f ca="1">IF(TODAY()=table1[[#This Row],[Tm]],1,0)</f>
        <v>0</v>
      </c>
      <c r="AE66" s="5"/>
    </row>
    <row r="67" spans="2:31" x14ac:dyDescent="0.3">
      <c r="B67">
        <v>1383</v>
      </c>
      <c r="C67" s="4">
        <v>23155</v>
      </c>
      <c r="D67">
        <v>0</v>
      </c>
      <c r="E67">
        <v>0</v>
      </c>
      <c r="F67">
        <v>1</v>
      </c>
      <c r="G67">
        <v>0</v>
      </c>
      <c r="H67">
        <v>1</v>
      </c>
      <c r="I67">
        <v>1</v>
      </c>
      <c r="J67">
        <v>1</v>
      </c>
      <c r="K67">
        <v>0</v>
      </c>
      <c r="L67">
        <v>1</v>
      </c>
      <c r="M67">
        <v>1</v>
      </c>
      <c r="N67">
        <v>0</v>
      </c>
      <c r="O67">
        <v>0</v>
      </c>
      <c r="P67" t="str">
        <f t="shared" ref="P67:P130" ca="1" si="12">IF(Q67&gt;0,CONCATENATE(TEXT(R67,"00"),TEXT(Y67,"00"),TEXT(W67,"00")),"")</f>
        <v>031101</v>
      </c>
      <c r="Q67">
        <f t="shared" ca="1" si="9"/>
        <v>6</v>
      </c>
      <c r="R67">
        <f ca="1">
<![CDATA[IF(table1[[#This Row],[يوم هـ]]]><![CDATA[]>0,3,99)]]>        </f>
        <v>3</v>
      </c>
      <c r="S67" s="4">
        <f t="shared" ref="S67:S130" ca="1" si="13">EDATE(S66,0)+IF(Q67&gt;0,(1),0)</f>
        <v>43772</v>
      </c>
      <c r="T67" s="4" t="str">
        <f ca="1">TEXT(table1[[#This Row],[Tm]],"mmmm")</f>
        <v><![CDATA[نوفمبر]]></v>
      </c>
      <c r="U67" s="4" t="str">
        <f ca="1">IF(TEXT(table1[[#This Row],[Tm]],"d")="1",TEXT(table1[[#This Row],[Tm]],"d -mmmm"),TEXT(table1[[#This Row],[Tm]],"d"))</f>
        <v>3</v>
      </c>
      <c r="V67" t="str">
        <f t="shared" ca="1" si="10"/>
        <v><![CDATA[الأحد]]></v>
      </c>
      <c r="W67">
        <f t="shared" ref="W67:W130" ca="1" si="14">IF(Q67&gt;0,WEEKDAY(S67,17),"")</f>
        <v>1</v>
      </c>
      <c r="X67">
        <f t="shared" ref="X67:X130" ca="1" si="15">WEEKNUM(S67,1)</f>
        <v>45</v>
      </c>
      <c r="Y67">
        <f ca="1"><![CDATA[IF(table1[[#This Row],[اليوم]]="الأحد",Y66+1,Y66)]]></f>
        <v>11</v>
      </c>
      <c r="Z67" s="5" t="str">
        <f t="shared" ref="Z67:Z130" ca="1" si="16">IF(Q67&gt;0,Q67 &amp; "/" &amp; R67 &amp; "/" &amp; $A$2,"")</f>
        <v>6/3/1441</v>
      </c>
      <c r="AA67" s="24">
        <f t="shared" ca="1" si="11"/>
        <v>4</v>
      </c>
      <c r="AB67" s="24" t="str">
        <f ca="1"><![CDATA[CONCATENATE(TEXT(table1[[#This Row],[شهر هـ]],"00"),(TEXT(table1[[#This Row],[يوم هـ]],"00")))]]></f>
        <v>0306</v>
      </c>
      <c r="AC67" s="24" t="str">
        <f ca="1">TEXT(table1[[#This Row],[Tm]],"m")</f>
        <v>11</v>
      </c>
      <c r="AD67" s="24">
        <f ca="1">IF(TODAY()=table1[[#This Row],[Tm]],1,0)</f>
        <v>0</v>
      </c>
      <c r="AE67" s="5"/>
    </row>
    <row r="68" spans="2:31" x14ac:dyDescent="0.3">
      <c r="B68">
        <v>1384</v>
      </c>
      <c r="C68" s="4">
        <v>23509</v>
      </c>
      <c r="D68">
        <v>1</v>
      </c>
      <c r="E68">
        <v>0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1</v>
      </c>
      <c r="M68">
        <v>1</v>
      </c>
      <c r="N68">
        <v>1</v>
      </c>
      <c r="O68">
        <v>0</v>
      </c>
      <c r="P68" t="str">
        <f t="shared" ca="1" si="12"/>
        <v>031102</v>
      </c>
      <c r="Q68">
        <f t="shared" ca="1" si="9"/>
        <v>7</v>
      </c>
      <c r="R68">
        <f ca="1">
<![CDATA[IF(table1[[#This Row],[يوم هـ]]]><![CDATA[]>0,3,99)]]>        </f>
        <v>3</v>
      </c>
      <c r="S68" s="4">
        <f t="shared" ca="1" si="13"/>
        <v>43773</v>
      </c>
      <c r="T68" s="4" t="str">
        <f ca="1">TEXT(table1[[#This Row],[Tm]],"mmmm")</f>
        <v><![CDATA[نوفمبر]]></v>
      </c>
      <c r="U68" s="4" t="str">
        <f ca="1">IF(TEXT(table1[[#This Row],[Tm]],"d")="1",TEXT(table1[[#This Row],[Tm]],"d -mmmm"),TEXT(table1[[#This Row],[Tm]],"d"))</f>
        <v>4</v>
      </c>
      <c r="V68" t="str">
        <f t="shared" ca="1" si="10"/>
        <v><![CDATA[الإثنين]]></v>
      </c>
      <c r="W68">
        <f t="shared" ca="1" si="14"/>
        <v>2</v>
      </c>
      <c r="X68">
        <f t="shared" ca="1" si="15"/>
        <v>45</v>
      </c>
      <c r="Y68">
        <f ca="1"><![CDATA[IF(table1[[#This Row],[اليوم]]="الأحد",Y67+1,Y67)]]></f>
        <v>11</v>
      </c>
      <c r="Z68" s="5" t="str">
        <f t="shared" ca="1" si="16"/>
        <v>7/3/1441</v>
      </c>
      <c r="AA68" s="24">
        <f t="shared" ca="1" si="11"/>
        <v>4</v>
      </c>
      <c r="AB68" s="24" t="str">
        <f ca="1"><![CDATA[CONCATENATE(TEXT(table1[[#This Row],[شهر هـ]],"00"),(TEXT(table1[[#This Row],[يوم هـ]],"00")))]]></f>
        <v>0307</v>
      </c>
      <c r="AC68" s="24" t="str">
        <f ca="1">TEXT(table1[[#This Row],[Tm]],"m")</f>
        <v>11</v>
      </c>
      <c r="AD68" s="24">
        <f ca="1">IF(TODAY()=table1[[#This Row],[Tm]],1,0)</f>
        <v>0</v>
      </c>
      <c r="AE68" s="5"/>
    </row>
    <row r="69" spans="2:31" x14ac:dyDescent="0.3">
      <c r="B69">
        <v>1385</v>
      </c>
      <c r="C69" s="4">
        <v>23864</v>
      </c>
      <c r="D69">
        <v>0</v>
      </c>
      <c r="E69">
        <v>1</v>
      </c>
      <c r="F69">
        <v>0</v>
      </c>
      <c r="G69">
        <v>0</v>
      </c>
      <c r="H69">
        <v>1</v>
      </c>
      <c r="I69">
        <v>0</v>
      </c>
      <c r="J69">
        <v>1</v>
      </c>
      <c r="K69">
        <v>0</v>
      </c>
      <c r="L69">
        <v>1</v>
      </c>
      <c r="M69">
        <v>1</v>
      </c>
      <c r="N69">
        <v>1</v>
      </c>
      <c r="O69">
        <v>0</v>
      </c>
      <c r="P69" t="str">
        <f t="shared" ca="1" si="12"/>
        <v>031103</v>
      </c>
      <c r="Q69">
        <f t="shared" ca="1" si="9"/>
        <v>8</v>
      </c>
      <c r="R69">
        <f ca="1">
<![CDATA[IF(table1[[#This Row],[يوم هـ]]]><![CDATA[]>0,3,99)]]>        </f>
        <v>3</v>
      </c>
      <c r="S69" s="4">
        <f t="shared" ca="1" si="13"/>
        <v>43774</v>
      </c>
      <c r="T69" s="4" t="str">
        <f ca="1">TEXT(table1[[#This Row],[Tm]],"mmmm")</f>
        <v><![CDATA[نوفمبر]]></v>
      </c>
      <c r="U69" s="4" t="str">
        <f ca="1">IF(TEXT(table1[[#This Row],[Tm]],"d")="1",TEXT(table1[[#This Row],[Tm]],"d -mmmm"),TEXT(table1[[#This Row],[Tm]],"d"))</f>
        <v>5</v>
      </c>
      <c r="V69" t="str">
        <f t="shared" ca="1" si="10"/>
        <v><![CDATA[الثلاثاء]]></v>
      </c>
      <c r="W69">
        <f t="shared" ca="1" si="14"/>
        <v>3</v>
      </c>
      <c r="X69">
        <f t="shared" ca="1" si="15"/>
        <v>45</v>
      </c>
      <c r="Y69">
        <f ca="1"><![CDATA[IF(table1[[#This Row],[اليوم]]="الأحد",Y68+1,Y68)]]></f>
        <v>11</v>
      </c>
      <c r="Z69" s="5" t="str">
        <f t="shared" ca="1" si="16"/>
        <v>8/3/1441</v>
      </c>
      <c r="AA69" s="24">
        <f t="shared" ca="1" si="11"/>
        <v>4</v>
      </c>
      <c r="AB69" s="24" t="str">
        <f ca="1"><![CDATA[CONCATENATE(TEXT(table1[[#This Row],[شهر هـ]],"00"),(TEXT(table1[[#This Row],[يوم هـ]],"00")))]]></f>
        <v>0308</v>
      </c>
      <c r="AC69" s="24" t="str">
        <f ca="1">TEXT(table1[[#This Row],[Tm]],"m")</f>
        <v>11</v>
      </c>
      <c r="AD69" s="24">
        <f ca="1">IF(TODAY()=table1[[#This Row],[Tm]],1,0)</f>
        <v>0</v>
      </c>
      <c r="AE69" s="5"/>
    </row>
    <row r="70" spans="2:31" x14ac:dyDescent="0.3">
      <c r="B70">
        <v>1386</v>
      </c>
      <c r="C70" s="4">
        <v>24218</v>
      </c>
      <c r="D70">
        <v>1</v>
      </c>
      <c r="E70">
        <v>0</v>
      </c>
      <c r="F70">
        <v>1</v>
      </c>
      <c r="G70">
        <v>0</v>
      </c>
      <c r="H70">
        <v>0</v>
      </c>
      <c r="I70">
        <v>1</v>
      </c>
      <c r="J70">
        <v>0</v>
      </c>
      <c r="K70">
        <v>1</v>
      </c>
      <c r="L70">
        <v>0</v>
      </c>
      <c r="M70">
        <v>1</v>
      </c>
      <c r="N70">
        <v>1</v>
      </c>
      <c r="O70">
        <v>0</v>
      </c>
      <c r="P70" t="str">
        <f t="shared" ca="1" si="12"/>
        <v>031104</v>
      </c>
      <c r="Q70">
        <f t="shared" ca="1" si="9"/>
        <v>9</v>
      </c>
      <c r="R70">
        <f ca="1">
<![CDATA[IF(table1[[#This Row],[يوم هـ]]]><![CDATA[]>0,3,99)]]>        </f>
        <v>3</v>
      </c>
      <c r="S70" s="4">
        <f t="shared" ca="1" si="13"/>
        <v>43775</v>
      </c>
      <c r="T70" s="4" t="str">
        <f ca="1">TEXT(table1[[#This Row],[Tm]],"mmmm")</f>
        <v><![CDATA[نوفمبر]]></v>
      </c>
      <c r="U70" s="4" t="str">
        <f ca="1">IF(TEXT(table1[[#This Row],[Tm]],"d")="1",TEXT(table1[[#This Row],[Tm]],"d -mmmm"),TEXT(table1[[#This Row],[Tm]],"d"))</f>
        <v>6</v>
      </c>
      <c r="V70" t="str">
        <f t="shared" ca="1" si="10"/>
        <v><![CDATA[الأربعاء]]></v>
      </c>
      <c r="W70">
        <f t="shared" ca="1" si="14"/>
        <v>4</v>
      </c>
      <c r="X70">
        <f t="shared" ca="1" si="15"/>
        <v>45</v>
      </c>
      <c r="Y70">
        <f ca="1"><![CDATA[IF(table1[[#This Row],[اليوم]]="الأحد",Y69+1,Y69)]]></f>
        <v>11</v>
      </c>
      <c r="Z70" s="5" t="str">
        <f t="shared" ca="1" si="16"/>
        <v>9/3/1441</v>
      </c>
      <c r="AA70" s="24">
        <f t="shared" ca="1" si="11"/>
        <v>4</v>
      </c>
      <c r="AB70" s="24" t="str">
        <f ca="1"><![CDATA[CONCATENATE(TEXT(table1[[#This Row],[شهر هـ]],"00"),(TEXT(table1[[#This Row],[يوم هـ]],"00")))]]></f>
        <v>0309</v>
      </c>
      <c r="AC70" s="24" t="str">
        <f ca="1">TEXT(table1[[#This Row],[Tm]],"m")</f>
        <v>11</v>
      </c>
      <c r="AD70" s="24">
        <f ca="1">IF(TODAY()=table1[[#This Row],[Tm]],1,0)</f>
        <v>0</v>
      </c>
      <c r="AE70" s="5"/>
    </row>
    <row r="71" spans="2:31" x14ac:dyDescent="0.3">
      <c r="B71">
        <v>1387</v>
      </c>
      <c r="C71" s="4">
        <v>24572</v>
      </c>
      <c r="D71">
        <v>1</v>
      </c>
      <c r="E71">
        <v>1</v>
      </c>
      <c r="F71">
        <v>0</v>
      </c>
      <c r="G71">
        <v>1</v>
      </c>
      <c r="H71">
        <v>0</v>
      </c>
      <c r="I71">
        <v>0</v>
      </c>
      <c r="J71">
        <v>1</v>
      </c>
      <c r="K71">
        <v>0</v>
      </c>
      <c r="L71">
        <v>1</v>
      </c>
      <c r="M71">
        <v>0</v>
      </c>
      <c r="N71">
        <v>1</v>
      </c>
      <c r="O71">
        <v>0</v>
      </c>
      <c r="P71" t="str">
        <f t="shared" ca="1" si="12"/>
        <v>031105</v>
      </c>
      <c r="Q71">
        <f t="shared" ca="1" si="9"/>
        <v>10</v>
      </c>
      <c r="R71">
        <f ca="1">
<![CDATA[IF(table1[[#This Row],[يوم هـ]]]><![CDATA[]>0,3,99)]]>        </f>
        <v>3</v>
      </c>
      <c r="S71" s="4">
        <f t="shared" ca="1" si="13"/>
        <v>43776</v>
      </c>
      <c r="T71" s="4" t="str">
        <f ca="1">TEXT(table1[[#This Row],[Tm]],"mmmm")</f>
        <v><![CDATA[نوفمبر]]></v>
      </c>
      <c r="U71" s="4" t="str">
        <f ca="1">IF(TEXT(table1[[#This Row],[Tm]],"d")="1",TEXT(table1[[#This Row],[Tm]],"d -mmmm"),TEXT(table1[[#This Row],[Tm]],"d"))</f>
        <v>7</v>
      </c>
      <c r="V71" t="str">
        <f t="shared" ca="1" si="10"/>
        <v><![CDATA[الخميس]]></v>
      </c>
      <c r="W71">
        <f t="shared" ca="1" si="14"/>
        <v>5</v>
      </c>
      <c r="X71">
        <f t="shared" ca="1" si="15"/>
        <v>45</v>
      </c>
      <c r="Y71">
        <f ca="1"><![CDATA[IF(table1[[#This Row],[اليوم]]="الأحد",Y70+1,Y70)]]></f>
        <v>11</v>
      </c>
      <c r="Z71" s="5" t="str">
        <f t="shared" ca="1" si="16"/>
        <v>10/3/1441</v>
      </c>
      <c r="AA71" s="24">
        <f t="shared" ca="1" si="11"/>
        <v>4</v>
      </c>
      <c r="AB71" s="24" t="str">
        <f ca="1"><![CDATA[CONCATENATE(TEXT(table1[[#This Row],[شهر هـ]],"00"),(TEXT(table1[[#This Row],[يوم هـ]],"00")))]]></f>
        <v>0310</v>
      </c>
      <c r="AC71" s="24" t="str">
        <f ca="1">TEXT(table1[[#This Row],[Tm]],"m")</f>
        <v>11</v>
      </c>
      <c r="AD71" s="24">
        <f ca="1">IF(TODAY()=table1[[#This Row],[Tm]],1,0)</f>
        <v>0</v>
      </c>
      <c r="AE71" s="5"/>
    </row>
    <row r="72" spans="2:31" x14ac:dyDescent="0.3">
      <c r="B72">
        <v>1388</v>
      </c>
      <c r="C72" s="4">
        <v>24926</v>
      </c>
      <c r="D72">
        <v>1</v>
      </c>
      <c r="E72">
        <v>1</v>
      </c>
      <c r="F72">
        <v>0</v>
      </c>
      <c r="G72">
        <v>1</v>
      </c>
      <c r="H72">
        <v>0</v>
      </c>
      <c r="I72">
        <v>1</v>
      </c>
      <c r="J72">
        <v>0</v>
      </c>
      <c r="K72">
        <v>1</v>
      </c>
      <c r="L72">
        <v>0</v>
      </c>
      <c r="M72">
        <v>1</v>
      </c>
      <c r="N72">
        <v>0</v>
      </c>
      <c r="O72">
        <v>1</v>
      </c>
      <c r="P72" t="str">
        <f t="shared" ca="1" si="12"/>
        <v>031106</v>
      </c>
      <c r="Q72">
        <f t="shared" ca="1" si="9"/>
        <v>11</v>
      </c>
      <c r="R72">
        <f ca="1">
<![CDATA[IF(table1[[#This Row],[يوم هـ]]]><![CDATA[]>0,3,99)]]>        </f>
        <v>3</v>
      </c>
      <c r="S72" s="4">
        <f t="shared" ca="1" si="13"/>
        <v>43777</v>
      </c>
      <c r="T72" s="4" t="str">
        <f ca="1">TEXT(table1[[#This Row],[Tm]],"mmmm")</f>
        <v><![CDATA[نوفمبر]]></v>
      </c>
      <c r="U72" s="4" t="str">
        <f ca="1">IF(TEXT(table1[[#This Row],[Tm]],"d")="1",TEXT(table1[[#This Row],[Tm]],"d -mmmm"),TEXT(table1[[#This Row],[Tm]],"d"))</f>
        <v>8</v>
      </c>
      <c r="V72" t="str">
        <f t="shared" ca="1" si="10"/>
        <v><![CDATA[الجمعة]]></v>
      </c>
      <c r="W72">
        <f t="shared" ca="1" si="14"/>
        <v>6</v>
      </c>
      <c r="X72">
        <f t="shared" ca="1" si="15"/>
        <v>45</v>
      </c>
      <c r="Y72">
        <f ca="1"><![CDATA[IF(table1[[#This Row],[اليوم]]="الأحد",Y71+1,Y71)]]></f>
        <v>11</v>
      </c>
      <c r="Z72" s="5" t="str">
        <f t="shared" ca="1" si="16"/>
        <v>11/3/1441</v>
      </c>
      <c r="AA72" s="24">
        <f t="shared" ca="1" si="11"/>
        <v>4</v>
      </c>
      <c r="AB72" s="24" t="str">
        <f ca="1"><![CDATA[CONCATENATE(TEXT(table1[[#This Row],[شهر هـ]],"00"),(TEXT(table1[[#This Row],[يوم هـ]],"00")))]]></f>
        <v>0311</v>
      </c>
      <c r="AC72" s="24" t="str">
        <f ca="1">TEXT(table1[[#This Row],[Tm]],"m")</f>
        <v>11</v>
      </c>
      <c r="AD72" s="24">
        <f ca="1">IF(TODAY()=table1[[#This Row],[Tm]],1,0)</f>
        <v>0</v>
      </c>
      <c r="AE72" s="5"/>
    </row>
    <row r="73" spans="2:31" x14ac:dyDescent="0.3">
      <c r="B73">
        <v>1389</v>
      </c>
      <c r="C73" s="4">
        <v>25281</v>
      </c>
      <c r="D73">
        <v>0</v>
      </c>
      <c r="E73">
        <v>1</v>
      </c>
      <c r="F73">
        <v>0</v>
      </c>
      <c r="G73">
        <v>1</v>
      </c>
      <c r="H73">
        <v>1</v>
      </c>
      <c r="I73">
        <v>0</v>
      </c>
      <c r="J73">
        <v>1</v>
      </c>
      <c r="K73">
        <v>0</v>
      </c>
      <c r="L73">
        <v>1</v>
      </c>
      <c r="M73">
        <v>0</v>
      </c>
      <c r="N73">
        <v>1</v>
      </c>
      <c r="O73">
        <v>0</v>
      </c>
      <c r="P73" t="str">
        <f t="shared" ca="1" si="12"/>
        <v>031107</v>
      </c>
      <c r="Q73">
        <f t="shared" ca="1" si="9"/>
        <v>12</v>
      </c>
      <c r="R73">
        <f ca="1">
<![CDATA[IF(table1[[#This Row],[يوم هـ]]]><![CDATA[]>0,3,99)]]>        </f>
        <v>3</v>
      </c>
      <c r="S73" s="4">
        <f t="shared" ca="1" si="13"/>
        <v>43778</v>
      </c>
      <c r="T73" s="4" t="str">
        <f ca="1">TEXT(table1[[#This Row],[Tm]],"mmmm")</f>
        <v><![CDATA[نوفمبر]]></v>
      </c>
      <c r="U73" s="4" t="str">
        <f ca="1">IF(TEXT(table1[[#This Row],[Tm]],"d")="1",TEXT(table1[[#This Row],[Tm]],"d -mmmm"),TEXT(table1[[#This Row],[Tm]],"d"))</f>
        <v>9</v>
      </c>
      <c r="V73" t="str">
        <f t="shared" ca="1" si="10"/>
        <v><![CDATA[السبت]]></v>
      </c>
      <c r="W73">
        <f t="shared" ca="1" si="14"/>
        <v>7</v>
      </c>
      <c r="X73">
        <f t="shared" ca="1" si="15"/>
        <v>45</v>
      </c>
      <c r="Y73">
        <f ca="1"><![CDATA[IF(table1[[#This Row],[اليوم]]="الأحد",Y72+1,Y72)]]></f>
        <v>11</v>
      </c>
      <c r="Z73" s="5" t="str">
        <f t="shared" ca="1" si="16"/>
        <v>12/3/1441</v>
      </c>
      <c r="AA73" s="24">
        <f t="shared" ca="1" si="11"/>
        <v>4</v>
      </c>
      <c r="AB73" s="24" t="str">
        <f ca="1"><![CDATA[CONCATENATE(TEXT(table1[[#This Row],[شهر هـ]],"00"),(TEXT(table1[[#This Row],[يوم هـ]],"00")))]]></f>
        <v>0312</v>
      </c>
      <c r="AC73" s="24" t="str">
        <f ca="1">TEXT(table1[[#This Row],[Tm]],"m")</f>
        <v>11</v>
      </c>
      <c r="AD73" s="24">
        <f ca="1">IF(TODAY()=table1[[#This Row],[Tm]],1,0)</f>
        <v>0</v>
      </c>
      <c r="AE73" s="5"/>
    </row>
    <row r="74" spans="2:31" x14ac:dyDescent="0.3">
      <c r="B74">
        <v>1390</v>
      </c>
      <c r="C74" s="4">
        <v>25635</v>
      </c>
      <c r="D74">
        <v>1</v>
      </c>
      <c r="E74">
        <v>0</v>
      </c>
      <c r="F74">
        <v>1</v>
      </c>
      <c r="G74">
        <v>0</v>
      </c>
      <c r="H74">
        <v>1</v>
      </c>
      <c r="I74">
        <v>0</v>
      </c>
      <c r="J74">
        <v>1</v>
      </c>
      <c r="K74">
        <v>1</v>
      </c>
      <c r="L74">
        <v>0</v>
      </c>
      <c r="M74">
        <v>1</v>
      </c>
      <c r="N74">
        <v>0</v>
      </c>
      <c r="O74">
        <v>1</v>
      </c>
      <c r="P74" t="str">
        <f t="shared" ca="1" si="12"/>
        <v>031201</v>
      </c>
      <c r="Q74">
        <f t="shared" ca="1" si="9"/>
        <v>13</v>
      </c>
      <c r="R74">
        <f ca="1">
<![CDATA[IF(table1[[#This Row],[يوم هـ]]]><![CDATA[]>0,3,99)]]>        </f>
        <v>3</v>
      </c>
      <c r="S74" s="4">
        <f t="shared" ca="1" si="13"/>
        <v>43779</v>
      </c>
      <c r="T74" s="4" t="str">
        <f ca="1">TEXT(table1[[#This Row],[Tm]],"mmmm")</f>
        <v><![CDATA[نوفمبر]]></v>
      </c>
      <c r="U74" s="4" t="str">
        <f ca="1">IF(TEXT(table1[[#This Row],[Tm]],"d")="1",TEXT(table1[[#This Row],[Tm]],"d -mmmm"),TEXT(table1[[#This Row],[Tm]],"d"))</f>
        <v>10</v>
      </c>
      <c r="V74" t="str">
        <f t="shared" ca="1" si="10"/>
        <v><![CDATA[الأحد]]></v>
      </c>
      <c r="W74">
        <f t="shared" ca="1" si="14"/>
        <v>1</v>
      </c>
      <c r="X74">
        <f t="shared" ca="1" si="15"/>
        <v>46</v>
      </c>
      <c r="Y74">
        <f ca="1"><![CDATA[IF(table1[[#This Row],[اليوم]]="الأحد",Y73+1,Y73)]]></f>
        <v>12</v>
      </c>
      <c r="Z74" s="5" t="str">
        <f t="shared" ca="1" si="16"/>
        <v>13/3/1441</v>
      </c>
      <c r="AA74" s="24">
        <f t="shared" ca="1" si="11"/>
        <v>4</v>
      </c>
      <c r="AB74" s="24" t="str">
        <f ca="1"><![CDATA[CONCATENATE(TEXT(table1[[#This Row],[شهر هـ]],"00"),(TEXT(table1[[#This Row],[يوم هـ]],"00")))]]></f>
        <v>0313</v>
      </c>
      <c r="AC74" s="24" t="str">
        <f ca="1">TEXT(table1[[#This Row],[Tm]],"m")</f>
        <v>11</v>
      </c>
      <c r="AD74" s="24">
        <f ca="1">IF(TODAY()=table1[[#This Row],[Tm]],1,0)</f>
        <v>0</v>
      </c>
      <c r="AE74" s="5"/>
    </row>
    <row r="75" spans="2:31" x14ac:dyDescent="0.3">
      <c r="B75">
        <v>1391</v>
      </c>
      <c r="C75" s="4">
        <v>25990</v>
      </c>
      <c r="D75">
        <v>0</v>
      </c>
      <c r="E75">
        <v>1</v>
      </c>
      <c r="F75">
        <v>0</v>
      </c>
      <c r="G75">
        <v>0</v>
      </c>
      <c r="H75">
        <v>1</v>
      </c>
      <c r="I75">
        <v>0</v>
      </c>
      <c r="J75">
        <v>1</v>
      </c>
      <c r="K75">
        <v>1</v>
      </c>
      <c r="L75">
        <v>1</v>
      </c>
      <c r="M75">
        <v>0</v>
      </c>
      <c r="N75">
        <v>1</v>
      </c>
      <c r="O75">
        <v>1</v>
      </c>
      <c r="P75" t="str">
        <f t="shared" ca="1" si="12"/>
        <v>031202</v>
      </c>
      <c r="Q75">
        <f t="shared" ca="1" si="9"/>
        <v>14</v>
      </c>
      <c r="R75">
        <f ca="1">
<![CDATA[IF(table1[[#This Row],[يوم هـ]]]><![CDATA[]>0,3,99)]]>        </f>
        <v>3</v>
      </c>
      <c r="S75" s="4">
        <f t="shared" ca="1" si="13"/>
        <v>43780</v>
      </c>
      <c r="T75" s="4" t="str">
        <f ca="1">TEXT(table1[[#This Row],[Tm]],"mmmm")</f>
        <v><![CDATA[نوفمبر]]></v>
      </c>
      <c r="U75" s="4" t="str">
        <f ca="1">IF(TEXT(table1[[#This Row],[Tm]],"d")="1",TEXT(table1[[#This Row],[Tm]],"d -mmmm"),TEXT(table1[[#This Row],[Tm]],"d"))</f>
        <v>11</v>
      </c>
      <c r="V75" t="str">
        <f t="shared" ca="1" si="10"/>
        <v><![CDATA[الإثنين]]></v>
      </c>
      <c r="W75">
        <f t="shared" ca="1" si="14"/>
        <v>2</v>
      </c>
      <c r="X75">
        <f t="shared" ca="1" si="15"/>
        <v>46</v>
      </c>
      <c r="Y75">
        <f ca="1"><![CDATA[IF(table1[[#This Row],[اليوم]]="الأحد",Y74+1,Y74)]]></f>
        <v>12</v>
      </c>
      <c r="Z75" s="5" t="str">
        <f t="shared" ca="1" si="16"/>
        <v>14/3/1441</v>
      </c>
      <c r="AA75" s="24">
        <f t="shared" ca="1" si="11"/>
        <v>4</v>
      </c>
      <c r="AB75" s="24" t="str">
        <f ca="1"><![CDATA[CONCATENATE(TEXT(table1[[#This Row],[شهر هـ]],"00"),(TEXT(table1[[#This Row],[يوم هـ]],"00")))]]></f>
        <v>0314</v>
      </c>
      <c r="AC75" s="24" t="str">
        <f ca="1">TEXT(table1[[#This Row],[Tm]],"m")</f>
        <v>11</v>
      </c>
      <c r="AD75" s="24">
        <f ca="1">IF(TODAY()=table1[[#This Row],[Tm]],1,0)</f>
        <v>0</v>
      </c>
      <c r="AE75" s="5"/>
    </row>
    <row r="76" spans="2:31" x14ac:dyDescent="0.3">
      <c r="B76">
        <v>1392</v>
      </c>
      <c r="C76" s="4">
        <v>26345</v>
      </c>
      <c r="D76">
        <v>0</v>
      </c>
      <c r="E76">
        <v>0</v>
      </c>
      <c r="F76">
        <v>1</v>
      </c>
      <c r="G76">
        <v>0</v>
      </c>
      <c r="H76">
        <v>0</v>
      </c>
      <c r="I76">
        <v>1</v>
      </c>
      <c r="J76">
        <v>0</v>
      </c>
      <c r="K76">
        <v>1</v>
      </c>
      <c r="L76">
        <v>1</v>
      </c>
      <c r="M76">
        <v>0</v>
      </c>
      <c r="N76">
        <v>1</v>
      </c>
      <c r="O76">
        <v>1</v>
      </c>
      <c r="P76" t="str">
        <f t="shared" ca="1" si="12"/>
        <v>031203</v>
      </c>
      <c r="Q76">
        <f t="shared" ca="1" si="9"/>
        <v>15</v>
      </c>
      <c r="R76">
        <f ca="1">
<![CDATA[IF(table1[[#This Row],[يوم هـ]]]><![CDATA[]>0,3,99)]]>        </f>
        <v>3</v>
      </c>
      <c r="S76" s="4">
        <f t="shared" ca="1" si="13"/>
        <v>43781</v>
      </c>
      <c r="T76" s="4" t="str">
        <f ca="1">TEXT(table1[[#This Row],[Tm]],"mmmm")</f>
        <v><![CDATA[نوفمبر]]></v>
      </c>
      <c r="U76" s="4" t="str">
        <f ca="1">IF(TEXT(table1[[#This Row],[Tm]],"d")="1",TEXT(table1[[#This Row],[Tm]],"d -mmmm"),TEXT(table1[[#This Row],[Tm]],"d"))</f>
        <v>12</v>
      </c>
      <c r="V76" t="str">
        <f t="shared" ca="1" si="10"/>
        <v><![CDATA[الثلاثاء]]></v>
      </c>
      <c r="W76">
        <f t="shared" ca="1" si="14"/>
        <v>3</v>
      </c>
      <c r="X76">
        <f t="shared" ca="1" si="15"/>
        <v>46</v>
      </c>
      <c r="Y76">
        <f ca="1"><![CDATA[IF(table1[[#This Row],[اليوم]]="الأحد",Y75+1,Y75)]]></f>
        <v>12</v>
      </c>
      <c r="Z76" s="5" t="str">
        <f t="shared" ca="1" si="16"/>
        <v>15/3/1441</v>
      </c>
      <c r="AA76" s="24">
        <f t="shared" ca="1" si="11"/>
        <v>4</v>
      </c>
      <c r="AB76" s="24" t="str">
        <f ca="1"><![CDATA[CONCATENATE(TEXT(table1[[#This Row],[شهر هـ]],"00"),(TEXT(table1[[#This Row],[يوم هـ]],"00")))]]></f>
        <v>0315</v>
      </c>
      <c r="AC76" s="24" t="str">
        <f ca="1">TEXT(table1[[#This Row],[Tm]],"m")</f>
        <v>11</v>
      </c>
      <c r="AD76" s="24">
        <f ca="1">IF(TODAY()=table1[[#This Row],[Tm]],1,0)</f>
        <v>0</v>
      </c>
      <c r="AE76" s="5"/>
    </row>
    <row r="77" spans="2:31" x14ac:dyDescent="0.3">
      <c r="B77">
        <v>1393</v>
      </c>
      <c r="C77" s="4">
        <v>26699</v>
      </c>
      <c r="D77">
        <v>1</v>
      </c>
      <c r="E77">
        <v>0</v>
      </c>
      <c r="F77">
        <v>0</v>
      </c>
      <c r="G77">
        <v>1</v>
      </c>
      <c r="H77">
        <v>0</v>
      </c>
      <c r="I77">
        <v>0</v>
      </c>
      <c r="J77">
        <v>1</v>
      </c>
      <c r="K77">
        <v>0</v>
      </c>
      <c r="L77">
        <v>1</v>
      </c>
      <c r="M77">
        <v>0</v>
      </c>
      <c r="N77">
        <v>1</v>
      </c>
      <c r="O77">
        <v>1</v>
      </c>
      <c r="P77" t="str">
        <f t="shared" ca="1" si="12"/>
        <v>031204</v>
      </c>
      <c r="Q77">
        <f t="shared" ca="1" si="9"/>
        <v>16</v>
      </c>
      <c r="R77">
        <f ca="1">
<![CDATA[IF(table1[[#This Row],[يوم هـ]]]><![CDATA[]>0,3,99)]]>        </f>
        <v>3</v>
      </c>
      <c r="S77" s="4">
        <f t="shared" ca="1" si="13"/>
        <v>43782</v>
      </c>
      <c r="T77" s="4" t="str">
        <f ca="1">TEXT(table1[[#This Row],[Tm]],"mmmm")</f>
        <v><![CDATA[نوفمبر]]></v>
      </c>
      <c r="U77" s="4" t="str">
        <f ca="1">IF(TEXT(table1[[#This Row],[Tm]],"d")="1",TEXT(table1[[#This Row],[Tm]],"d -mmmm"),TEXT(table1[[#This Row],[Tm]],"d"))</f>
        <v>13</v>
      </c>
      <c r="V77" t="str">
        <f t="shared" ca="1" si="10"/>
        <v><![CDATA[الأربعاء]]></v>
      </c>
      <c r="W77">
        <f t="shared" ca="1" si="14"/>
        <v>4</v>
      </c>
      <c r="X77">
        <f t="shared" ca="1" si="15"/>
        <v>46</v>
      </c>
      <c r="Y77">
        <f ca="1"><![CDATA[IF(table1[[#This Row],[اليوم]]="الأحد",Y76+1,Y76)]]></f>
        <v>12</v>
      </c>
      <c r="Z77" s="5" t="str">
        <f t="shared" ca="1" si="16"/>
        <v>16/3/1441</v>
      </c>
      <c r="AA77" s="24">
        <f t="shared" ca="1" si="11"/>
        <v>4</v>
      </c>
      <c r="AB77" s="24" t="str">
        <f ca="1"><![CDATA[CONCATENATE(TEXT(table1[[#This Row],[شهر هـ]],"00"),(TEXT(table1[[#This Row],[يوم هـ]],"00")))]]></f>
        <v>0316</v>
      </c>
      <c r="AC77" s="24" t="str">
        <f ca="1">TEXT(table1[[#This Row],[Tm]],"m")</f>
        <v>11</v>
      </c>
      <c r="AD77" s="24">
        <f ca="1">IF(TODAY()=table1[[#This Row],[Tm]],1,0)</f>
        <v>0</v>
      </c>
      <c r="AE77" s="5"/>
    </row>
    <row r="78" spans="2:31" x14ac:dyDescent="0.3">
      <c r="B78">
        <v>1394</v>
      </c>
      <c r="C78" s="4">
        <v>27053</v>
      </c>
      <c r="D78">
        <v>1</v>
      </c>
      <c r="E78">
        <v>0</v>
      </c>
      <c r="F78">
        <v>1</v>
      </c>
      <c r="G78">
        <v>0</v>
      </c>
      <c r="H78">
        <v>1</v>
      </c>
      <c r="I78">
        <v>0</v>
      </c>
      <c r="J78">
        <v>0</v>
      </c>
      <c r="K78">
        <v>1</v>
      </c>
      <c r="L78">
        <v>0</v>
      </c>
      <c r="M78">
        <v>1</v>
      </c>
      <c r="N78">
        <v>0</v>
      </c>
      <c r="O78">
        <v>1</v>
      </c>
      <c r="P78" t="str">
        <f t="shared" ca="1" si="12"/>
        <v>031205</v>
      </c>
      <c r="Q78">
        <f t="shared" ca="1" si="9"/>
        <v>17</v>
      </c>
      <c r="R78">
        <f ca="1">
<![CDATA[IF(table1[[#This Row],[يوم هـ]]]><![CDATA[]>0,3,99)]]>        </f>
        <v>3</v>
      </c>
      <c r="S78" s="4">
        <f t="shared" ca="1" si="13"/>
        <v>43783</v>
      </c>
      <c r="T78" s="4" t="str">
        <f ca="1">TEXT(table1[[#This Row],[Tm]],"mmmm")</f>
        <v><![CDATA[نوفمبر]]></v>
      </c>
      <c r="U78" s="4" t="str">
        <f ca="1">IF(TEXT(table1[[#This Row],[Tm]],"d")="1",TEXT(table1[[#This Row],[Tm]],"d -mmmm"),TEXT(table1[[#This Row],[Tm]],"d"))</f>
        <v>14</v>
      </c>
      <c r="V78" t="str">
        <f t="shared" ca="1" si="10"/>
        <v><![CDATA[الخميس]]></v>
      </c>
      <c r="W78">
        <f t="shared" ca="1" si="14"/>
        <v>5</v>
      </c>
      <c r="X78">
        <f t="shared" ca="1" si="15"/>
        <v>46</v>
      </c>
      <c r="Y78">
        <f ca="1"><![CDATA[IF(table1[[#This Row],[اليوم]]="الأحد",Y77+1,Y77)]]></f>
        <v>12</v>
      </c>
      <c r="Z78" s="5" t="str">
        <f t="shared" ca="1" si="16"/>
        <v>17/3/1441</v>
      </c>
      <c r="AA78" s="24">
        <f t="shared" ca="1" si="11"/>
        <v>4</v>
      </c>
      <c r="AB78" s="24" t="str">
        <f ca="1"><![CDATA[CONCATENATE(TEXT(table1[[#This Row],[شهر هـ]],"00"),(TEXT(table1[[#This Row],[يوم هـ]],"00")))]]></f>
        <v>0317</v>
      </c>
      <c r="AC78" s="24" t="str">
        <f ca="1">TEXT(table1[[#This Row],[Tm]],"m")</f>
        <v>11</v>
      </c>
      <c r="AD78" s="24">
        <f ca="1">IF(TODAY()=table1[[#This Row],[Tm]],1,0)</f>
        <v>0</v>
      </c>
      <c r="AE78" s="5"/>
    </row>
    <row r="79" spans="2:31" x14ac:dyDescent="0.3">
      <c r="B79">
        <v>1395</v>
      </c>
      <c r="C79" s="4">
        <v>27407</v>
      </c>
      <c r="D79">
        <v>1</v>
      </c>
      <c r="E79">
        <v>0</v>
      </c>
      <c r="F79">
        <v>1</v>
      </c>
      <c r="G79">
        <v>1</v>
      </c>
      <c r="H79">
        <v>0</v>
      </c>
      <c r="I79">
        <v>1</v>
      </c>
      <c r="J79">
        <v>0</v>
      </c>
      <c r="K79">
        <v>0</v>
      </c>
      <c r="L79">
        <v>1</v>
      </c>
      <c r="M79">
        <v>0</v>
      </c>
      <c r="N79">
        <v>1</v>
      </c>
      <c r="O79">
        <v>0</v>
      </c>
      <c r="P79" t="str">
        <f t="shared" ca="1" si="12"/>
        <v>031206</v>
      </c>
      <c r="Q79">
        <f t="shared" ca="1" si="9"/>
        <v>18</v>
      </c>
      <c r="R79">
        <f ca="1">
<![CDATA[IF(table1[[#This Row],[يوم هـ]]]><![CDATA[]>0,3,99)]]>        </f>
        <v>3</v>
      </c>
      <c r="S79" s="4">
        <f t="shared" ca="1" si="13"/>
        <v>43784</v>
      </c>
      <c r="T79" s="4" t="str">
        <f ca="1">TEXT(table1[[#This Row],[Tm]],"mmmm")</f>
        <v><![CDATA[نوفمبر]]></v>
      </c>
      <c r="U79" s="4" t="str">
        <f ca="1">IF(TEXT(table1[[#This Row],[Tm]],"d")="1",TEXT(table1[[#This Row],[Tm]],"d -mmmm"),TEXT(table1[[#This Row],[Tm]],"d"))</f>
        <v>15</v>
      </c>
      <c r="V79" t="str">
        <f t="shared" ca="1" si="10"/>
        <v><![CDATA[الجمعة]]></v>
      </c>
      <c r="W79">
        <f t="shared" ca="1" si="14"/>
        <v>6</v>
      </c>
      <c r="X79">
        <f t="shared" ca="1" si="15"/>
        <v>46</v>
      </c>
      <c r="Y79">
        <f ca="1"><![CDATA[IF(table1[[#This Row],[اليوم]]="الأحد",Y78+1,Y78)]]></f>
        <v>12</v>
      </c>
      <c r="Z79" s="5" t="str">
        <f t="shared" ca="1" si="16"/>
        <v>18/3/1441</v>
      </c>
      <c r="AA79" s="24">
        <f t="shared" ca="1" si="11"/>
        <v>4</v>
      </c>
      <c r="AB79" s="24" t="str">
        <f ca="1"><![CDATA[CONCATENATE(TEXT(table1[[#This Row],[شهر هـ]],"00"),(TEXT(table1[[#This Row],[يوم هـ]],"00")))]]></f>
        <v>0318</v>
      </c>
      <c r="AC79" s="24" t="str">
        <f ca="1">TEXT(table1[[#This Row],[Tm]],"m")</f>
        <v>11</v>
      </c>
      <c r="AD79" s="24">
        <f ca="1">IF(TODAY()=table1[[#This Row],[Tm]],1,0)</f>
        <v>0</v>
      </c>
      <c r="AE79" s="5"/>
    </row>
    <row r="80" spans="2:31" x14ac:dyDescent="0.3">
      <c r="B80">
        <v>1396</v>
      </c>
      <c r="C80" s="4">
        <v>27761</v>
      </c>
      <c r="D80">
        <v>1</v>
      </c>
      <c r="E80">
        <v>0</v>
      </c>
      <c r="F80">
        <v>1</v>
      </c>
      <c r="G80">
        <v>1</v>
      </c>
      <c r="H80">
        <v>1</v>
      </c>
      <c r="I80">
        <v>0</v>
      </c>
      <c r="J80">
        <v>1</v>
      </c>
      <c r="K80">
        <v>0</v>
      </c>
      <c r="L80">
        <v>0</v>
      </c>
      <c r="M80">
        <v>1</v>
      </c>
      <c r="N80">
        <v>0</v>
      </c>
      <c r="O80">
        <v>1</v>
      </c>
      <c r="P80" t="str">
        <f t="shared" ca="1" si="12"/>
        <v>031207</v>
      </c>
      <c r="Q80">
        <f t="shared" ca="1" si="9"/>
        <v>19</v>
      </c>
      <c r="R80">
        <f ca="1">
<![CDATA[IF(table1[[#This Row],[يوم هـ]]]><![CDATA[]>0,3,99)]]>        </f>
        <v>3</v>
      </c>
      <c r="S80" s="4">
        <f t="shared" ca="1" si="13"/>
        <v>43785</v>
      </c>
      <c r="T80" s="4" t="str">
        <f ca="1">TEXT(table1[[#This Row],[Tm]],"mmmm")</f>
        <v><![CDATA[نوفمبر]]></v>
      </c>
      <c r="U80" s="4" t="str">
        <f ca="1">IF(TEXT(table1[[#This Row],[Tm]],"d")="1",TEXT(table1[[#This Row],[Tm]],"d -mmmm"),TEXT(table1[[#This Row],[Tm]],"d"))</f>
        <v>16</v>
      </c>
      <c r="V80" t="str">
        <f t="shared" ca="1" si="10"/>
        <v><![CDATA[السبت]]></v>
      </c>
      <c r="W80">
        <f t="shared" ca="1" si="14"/>
        <v>7</v>
      </c>
      <c r="X80">
        <f t="shared" ca="1" si="15"/>
        <v>46</v>
      </c>
      <c r="Y80">
        <f ca="1"><![CDATA[IF(table1[[#This Row],[اليوم]]="الأحد",Y79+1,Y79)]]></f>
        <v>12</v>
      </c>
      <c r="Z80" s="5" t="str">
        <f t="shared" ca="1" si="16"/>
        <v>19/3/1441</v>
      </c>
      <c r="AA80" s="24">
        <f t="shared" ca="1" si="11"/>
        <v>4</v>
      </c>
      <c r="AB80" s="24" t="str">
        <f ca="1"><![CDATA[CONCATENATE(TEXT(table1[[#This Row],[شهر هـ]],"00"),(TEXT(table1[[#This Row],[يوم هـ]],"00")))]]></f>
        <v>0319</v>
      </c>
      <c r="AC80" s="24" t="str">
        <f ca="1">TEXT(table1[[#This Row],[Tm]],"m")</f>
        <v>11</v>
      </c>
      <c r="AD80" s="24">
        <f ca="1">IF(TODAY()=table1[[#This Row],[Tm]],1,0)</f>
        <v>0</v>
      </c>
      <c r="AE80" s="5"/>
    </row>
    <row r="81" spans="2:31" x14ac:dyDescent="0.3">
      <c r="B81">
        <v>1397</v>
      </c>
      <c r="C81" s="4">
        <v>28116</v>
      </c>
      <c r="D81">
        <v>0</v>
      </c>
      <c r="E81">
        <v>1</v>
      </c>
      <c r="F81">
        <v>0</v>
      </c>
      <c r="G81">
        <v>1</v>
      </c>
      <c r="H81">
        <v>1</v>
      </c>
      <c r="I81">
        <v>0</v>
      </c>
      <c r="J81">
        <v>1</v>
      </c>
      <c r="K81">
        <v>0</v>
      </c>
      <c r="L81">
        <v>1</v>
      </c>
      <c r="M81">
        <v>0</v>
      </c>
      <c r="N81">
        <v>1</v>
      </c>
      <c r="O81">
        <v>0</v>
      </c>
      <c r="P81" t="str">
        <f t="shared" ca="1" si="12"/>
        <v>031301</v>
      </c>
      <c r="Q81">
        <f t="shared" ca="1" si="9"/>
        <v>20</v>
      </c>
      <c r="R81">
        <f ca="1">
<![CDATA[IF(table1[[#This Row],[يوم هـ]]]><![CDATA[]>0,3,99)]]>        </f>
        <v>3</v>
      </c>
      <c r="S81" s="4">
        <f t="shared" ca="1" si="13"/>
        <v>43786</v>
      </c>
      <c r="T81" s="4" t="str">
        <f ca="1">TEXT(table1[[#This Row],[Tm]],"mmmm")</f>
        <v><![CDATA[نوفمبر]]></v>
      </c>
      <c r="U81" s="4" t="str">
        <f ca="1">IF(TEXT(table1[[#This Row],[Tm]],"d")="1",TEXT(table1[[#This Row],[Tm]],"d -mmmm"),TEXT(table1[[#This Row],[Tm]],"d"))</f>
        <v>17</v>
      </c>
      <c r="V81" t="str">
        <f t="shared" ca="1" si="10"/>
        <v><![CDATA[الأحد]]></v>
      </c>
      <c r="W81">
        <f t="shared" ca="1" si="14"/>
        <v>1</v>
      </c>
      <c r="X81">
        <f t="shared" ca="1" si="15"/>
        <v>47</v>
      </c>
      <c r="Y81">
        <f ca="1"><![CDATA[IF(table1[[#This Row],[اليوم]]="الأحد",Y80+1,Y80)]]></f>
        <v>13</v>
      </c>
      <c r="Z81" s="5" t="str">
        <f t="shared" ca="1" si="16"/>
        <v>20/3/1441</v>
      </c>
      <c r="AA81" s="24">
        <f t="shared" ca="1" si="11"/>
        <v>4</v>
      </c>
      <c r="AB81" s="24" t="str">
        <f ca="1"><![CDATA[CONCATENATE(TEXT(table1[[#This Row],[شهر هـ]],"00"),(TEXT(table1[[#This Row],[يوم هـ]],"00")))]]></f>
        <v>0320</v>
      </c>
      <c r="AC81" s="24" t="str">
        <f ca="1">TEXT(table1[[#This Row],[Tm]],"m")</f>
        <v>11</v>
      </c>
      <c r="AD81" s="24">
        <f ca="1">IF(TODAY()=table1[[#This Row],[Tm]],1,0)</f>
        <v>0</v>
      </c>
      <c r="AE81" s="5"/>
    </row>
    <row r="82" spans="2:31" x14ac:dyDescent="0.3">
      <c r="B82">
        <v>1398</v>
      </c>
      <c r="C82" s="4">
        <v>28470</v>
      </c>
      <c r="D82">
        <v>1</v>
      </c>
      <c r="E82">
        <v>0</v>
      </c>
      <c r="F82">
        <v>1</v>
      </c>
      <c r="G82">
        <v>0</v>
      </c>
      <c r="H82">
        <v>1</v>
      </c>
      <c r="I82">
        <v>0</v>
      </c>
      <c r="J82">
        <v>1</v>
      </c>
      <c r="K82">
        <v>1</v>
      </c>
      <c r="L82">
        <v>0</v>
      </c>
      <c r="M82">
        <v>1</v>
      </c>
      <c r="N82">
        <v>0</v>
      </c>
      <c r="O82">
        <v>1</v>
      </c>
      <c r="P82" t="str">
        <f t="shared" ca="1" si="12"/>
        <v>031302</v>
      </c>
      <c r="Q82">
        <f t="shared" ca="1" si="9"/>
        <v>21</v>
      </c>
      <c r="R82">
        <f ca="1">
<![CDATA[IF(table1[[#This Row],[يوم هـ]]]><![CDATA[]>0,3,99)]]>        </f>
        <v>3</v>
      </c>
      <c r="S82" s="4">
        <f t="shared" ca="1" si="13"/>
        <v>43787</v>
      </c>
      <c r="T82" s="4" t="str">
        <f ca="1">TEXT(table1[[#This Row],[Tm]],"mmmm")</f>
        <v><![CDATA[نوفمبر]]></v>
      </c>
      <c r="U82" s="4" t="str">
        <f ca="1">IF(TEXT(table1[[#This Row],[Tm]],"d")="1",TEXT(table1[[#This Row],[Tm]],"d -mmmm"),TEXT(table1[[#This Row],[Tm]],"d"))</f>
        <v>18</v>
      </c>
      <c r="V82" t="str">
        <f t="shared" ca="1" si="10"/>
        <v><![CDATA[الإثنين]]></v>
      </c>
      <c r="W82">
        <f t="shared" ca="1" si="14"/>
        <v>2</v>
      </c>
      <c r="X82">
        <f t="shared" ca="1" si="15"/>
        <v>47</v>
      </c>
      <c r="Y82">
        <f ca="1"><![CDATA[IF(table1[[#This Row],[اليوم]]="الأحد",Y81+1,Y81)]]></f>
        <v>13</v>
      </c>
      <c r="Z82" s="5" t="str">
        <f t="shared" ca="1" si="16"/>
        <v>21/3/1441</v>
      </c>
      <c r="AA82" s="24">
        <f t="shared" ca="1" si="11"/>
        <v>4</v>
      </c>
      <c r="AB82" s="24" t="str">
        <f ca="1"><![CDATA[CONCATENATE(TEXT(table1[[#This Row],[شهر هـ]],"00"),(TEXT(table1[[#This Row],[يوم هـ]],"00")))]]></f>
        <v>0321</v>
      </c>
      <c r="AC82" s="24" t="str">
        <f ca="1">TEXT(table1[[#This Row],[Tm]],"m")</f>
        <v>11</v>
      </c>
      <c r="AD82" s="24">
        <f ca="1">IF(TODAY()=table1[[#This Row],[Tm]],1,0)</f>
        <v>0</v>
      </c>
      <c r="AE82" s="5"/>
    </row>
    <row r="83" spans="2:31" x14ac:dyDescent="0.3">
      <c r="B83">
        <v>1399</v>
      </c>
      <c r="C83" s="4">
        <v>28825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0</v>
      </c>
      <c r="K83">
        <v>1</v>
      </c>
      <c r="L83">
        <v>0</v>
      </c>
      <c r="M83">
        <v>1</v>
      </c>
      <c r="N83">
        <v>1</v>
      </c>
      <c r="O83">
        <v>0</v>
      </c>
      <c r="P83" t="str">
        <f t="shared" ca="1" si="12"/>
        <v>031303</v>
      </c>
      <c r="Q83">
        <f t="shared" ca="1" si="9"/>
        <v>22</v>
      </c>
      <c r="R83">
        <f ca="1">
<![CDATA[IF(table1[[#This Row],[يوم هـ]]]><![CDATA[]>0,3,99)]]>        </f>
        <v>3</v>
      </c>
      <c r="S83" s="4">
        <f t="shared" ca="1" si="13"/>
        <v>43788</v>
      </c>
      <c r="T83" s="4" t="str">
        <f ca="1">TEXT(table1[[#This Row],[Tm]],"mmmm")</f>
        <v><![CDATA[نوفمبر]]></v>
      </c>
      <c r="U83" s="4" t="str">
        <f ca="1">IF(TEXT(table1[[#This Row],[Tm]],"d")="1",TEXT(table1[[#This Row],[Tm]],"d -mmmm"),TEXT(table1[[#This Row],[Tm]],"d"))</f>
        <v>19</v>
      </c>
      <c r="V83" t="str">
        <f t="shared" ca="1" si="10"/>
        <v><![CDATA[الثلاثاء]]></v>
      </c>
      <c r="W83">
        <f t="shared" ca="1" si="14"/>
        <v>3</v>
      </c>
      <c r="X83">
        <f t="shared" ca="1" si="15"/>
        <v>47</v>
      </c>
      <c r="Y83">
        <f ca="1"><![CDATA[IF(table1[[#This Row],[اليوم]]="الأحد",Y82+1,Y82)]]></f>
        <v>13</v>
      </c>
      <c r="Z83" s="5" t="str">
        <f t="shared" ca="1" si="16"/>
        <v>22/3/1441</v>
      </c>
      <c r="AA83" s="24">
        <f t="shared" ca="1" si="11"/>
        <v>4</v>
      </c>
      <c r="AB83" s="24" t="str">
        <f ca="1"><![CDATA[CONCATENATE(TEXT(table1[[#This Row],[شهر هـ]],"00"),(TEXT(table1[[#This Row],[يوم هـ]],"00")))]]></f>
        <v>0322</v>
      </c>
      <c r="AC83" s="24" t="str">
        <f ca="1">TEXT(table1[[#This Row],[Tm]],"m")</f>
        <v>11</v>
      </c>
      <c r="AD83" s="24">
        <f ca="1">IF(TODAY()=table1[[#This Row],[Tm]],1,0)</f>
        <v>0</v>
      </c>
      <c r="AE83" s="5"/>
    </row>
    <row r="84" spans="2:31" x14ac:dyDescent="0.3">
      <c r="B84">
        <v>1400</v>
      </c>
      <c r="C84" s="4">
        <v>29179</v>
      </c>
      <c r="D84">
        <v>1</v>
      </c>
      <c r="E84">
        <v>0</v>
      </c>
      <c r="F84">
        <v>1</v>
      </c>
      <c r="G84">
        <v>0</v>
      </c>
      <c r="H84">
        <v>1</v>
      </c>
      <c r="I84">
        <v>0</v>
      </c>
      <c r="J84">
        <v>0</v>
      </c>
      <c r="K84">
        <v>1</v>
      </c>
      <c r="L84">
        <v>0</v>
      </c>
      <c r="M84">
        <v>1</v>
      </c>
      <c r="N84">
        <v>1</v>
      </c>
      <c r="O84">
        <v>0</v>
      </c>
      <c r="P84" t="str">
        <f t="shared" ca="1" si="12"/>
        <v>031304</v>
      </c>
      <c r="Q84">
        <f t="shared" ca="1" si="9"/>
        <v>23</v>
      </c>
      <c r="R84">
        <f ca="1">
<![CDATA[IF(table1[[#This Row],[يوم هـ]]]><![CDATA[]>0,3,99)]]>        </f>
        <v>3</v>
      </c>
      <c r="S84" s="4">
        <f t="shared" ca="1" si="13"/>
        <v>43789</v>
      </c>
      <c r="T84" s="4" t="str">
        <f ca="1">TEXT(table1[[#This Row],[Tm]],"mmmm")</f>
        <v><![CDATA[نوفمبر]]></v>
      </c>
      <c r="U84" s="4" t="str">
        <f ca="1">IF(TEXT(table1[[#This Row],[Tm]],"d")="1",TEXT(table1[[#This Row],[Tm]],"d -mmmm"),TEXT(table1[[#This Row],[Tm]],"d"))</f>
        <v>20</v>
      </c>
      <c r="V84" t="str">
        <f t="shared" ca="1" si="10"/>
        <v><![CDATA[الأربعاء]]></v>
      </c>
      <c r="W84">
        <f t="shared" ca="1" si="14"/>
        <v>4</v>
      </c>
      <c r="X84">
        <f t="shared" ca="1" si="15"/>
        <v>47</v>
      </c>
      <c r="Y84">
        <f ca="1"><![CDATA[IF(table1[[#This Row],[اليوم]]="الأحد",Y83+1,Y83)]]></f>
        <v>13</v>
      </c>
      <c r="Z84" s="5" t="str">
        <f t="shared" ca="1" si="16"/>
        <v>23/3/1441</v>
      </c>
      <c r="AA84" s="24">
        <f t="shared" ca="1" si="11"/>
        <v>4</v>
      </c>
      <c r="AB84" s="24" t="str">
        <f ca="1"><![CDATA[CONCATENATE(TEXT(table1[[#This Row],[شهر هـ]],"00"),(TEXT(table1[[#This Row],[يوم هـ]],"00")))]]></f>
        <v>0323</v>
      </c>
      <c r="AC84" s="24" t="str">
        <f ca="1">TEXT(table1[[#This Row],[Tm]],"m")</f>
        <v>11</v>
      </c>
      <c r="AD84" s="24">
        <f ca="1">IF(TODAY()=table1[[#This Row],[Tm]],1,0)</f>
        <v>0</v>
      </c>
      <c r="AE84" s="5"/>
    </row>
    <row r="85" spans="2:31" x14ac:dyDescent="0.3">
      <c r="B85">
        <v>1401</v>
      </c>
      <c r="C85" s="4">
        <v>29533</v>
      </c>
      <c r="D85">
        <v>1</v>
      </c>
      <c r="E85">
        <v>1</v>
      </c>
      <c r="F85">
        <v>0</v>
      </c>
      <c r="G85">
        <v>1</v>
      </c>
      <c r="H85">
        <v>0</v>
      </c>
      <c r="I85">
        <v>1</v>
      </c>
      <c r="J85">
        <v>0</v>
      </c>
      <c r="K85">
        <v>0</v>
      </c>
      <c r="L85">
        <v>1</v>
      </c>
      <c r="M85">
        <v>0</v>
      </c>
      <c r="N85">
        <v>1</v>
      </c>
      <c r="O85">
        <v>0</v>
      </c>
      <c r="P85" t="str">
        <f t="shared" ca="1" si="12"/>
        <v>031305</v>
      </c>
      <c r="Q85">
        <f t="shared" ca="1" si="9"/>
        <v>24</v>
      </c>
      <c r="R85">
        <f ca="1">
<![CDATA[IF(table1[[#This Row],[يوم هـ]]]><![CDATA[]>0,3,99)]]>        </f>
        <v>3</v>
      </c>
      <c r="S85" s="4">
        <f t="shared" ca="1" si="13"/>
        <v>43790</v>
      </c>
      <c r="T85" s="4" t="str">
        <f ca="1">TEXT(table1[[#This Row],[Tm]],"mmmm")</f>
        <v><![CDATA[نوفمبر]]></v>
      </c>
      <c r="U85" s="4" t="str">
        <f ca="1">IF(TEXT(table1[[#This Row],[Tm]],"d")="1",TEXT(table1[[#This Row],[Tm]],"d -mmmm"),TEXT(table1[[#This Row],[Tm]],"d"))</f>
        <v>21</v>
      </c>
      <c r="V85" t="str">
        <f t="shared" ca="1" si="10"/>
        <v><![CDATA[الخميس]]></v>
      </c>
      <c r="W85">
        <f t="shared" ca="1" si="14"/>
        <v>5</v>
      </c>
      <c r="X85">
        <f t="shared" ca="1" si="15"/>
        <v>47</v>
      </c>
      <c r="Y85">
        <f ca="1"><![CDATA[IF(table1[[#This Row],[اليوم]]="الأحد",Y84+1,Y84)]]></f>
        <v>13</v>
      </c>
      <c r="Z85" s="5" t="str">
        <f t="shared" ca="1" si="16"/>
        <v>24/3/1441</v>
      </c>
      <c r="AA85" s="24">
        <f t="shared" ca="1" si="11"/>
        <v>4</v>
      </c>
      <c r="AB85" s="24" t="str">
        <f ca="1"><![CDATA[CONCATENATE(TEXT(table1[[#This Row],[شهر هـ]],"00"),(TEXT(table1[[#This Row],[يوم هـ]],"00")))]]></f>
        <v>0324</v>
      </c>
      <c r="AC85" s="24" t="str">
        <f ca="1">TEXT(table1[[#This Row],[Tm]],"m")</f>
        <v>11</v>
      </c>
      <c r="AD85" s="24">
        <f ca="1">IF(TODAY()=table1[[#This Row],[Tm]],1,0)</f>
        <v>0</v>
      </c>
      <c r="AE85" s="5"/>
    </row>
    <row r="86" spans="2:31" x14ac:dyDescent="0.3">
      <c r="B86">
        <v>1402</v>
      </c>
      <c r="C86" s="4">
        <v>29887</v>
      </c>
      <c r="D86">
        <v>1</v>
      </c>
      <c r="E86">
        <v>1</v>
      </c>
      <c r="F86">
        <v>1</v>
      </c>
      <c r="G86">
        <v>0</v>
      </c>
      <c r="H86">
        <v>1</v>
      </c>
      <c r="I86">
        <v>0</v>
      </c>
      <c r="J86">
        <v>1</v>
      </c>
      <c r="K86">
        <v>0</v>
      </c>
      <c r="L86">
        <v>0</v>
      </c>
      <c r="M86">
        <v>1</v>
      </c>
      <c r="N86">
        <v>0</v>
      </c>
      <c r="O86">
        <v>1</v>
      </c>
      <c r="P86" t="str">
        <f t="shared" ca="1" si="12"/>
        <v>031306</v>
      </c>
      <c r="Q86">
        <f t="shared" ca="1" si="9"/>
        <v>25</v>
      </c>
      <c r="R86">
        <f ca="1">
<![CDATA[IF(table1[[#This Row],[يوم هـ]]]><![CDATA[]>0,3,99)]]>        </f>
        <v>3</v>
      </c>
      <c r="S86" s="4">
        <f t="shared" ca="1" si="13"/>
        <v>43791</v>
      </c>
      <c r="T86" s="4" t="str">
        <f ca="1">TEXT(table1[[#This Row],[Tm]],"mmmm")</f>
        <v><![CDATA[نوفمبر]]></v>
      </c>
      <c r="U86" s="4" t="str">
        <f ca="1">IF(TEXT(table1[[#This Row],[Tm]],"d")="1",TEXT(table1[[#This Row],[Tm]],"d -mmmm"),TEXT(table1[[#This Row],[Tm]],"d"))</f>
        <v>22</v>
      </c>
      <c r="V86" t="str">
        <f t="shared" ca="1" si="10"/>
        <v><![CDATA[الجمعة]]></v>
      </c>
      <c r="W86">
        <f t="shared" ca="1" si="14"/>
        <v>6</v>
      </c>
      <c r="X86">
        <f t="shared" ca="1" si="15"/>
        <v>47</v>
      </c>
      <c r="Y86">
        <f ca="1"><![CDATA[IF(table1[[#This Row],[اليوم]]="الأحد",Y85+1,Y85)]]></f>
        <v>13</v>
      </c>
      <c r="Z86" s="5" t="str">
        <f t="shared" ca="1" si="16"/>
        <v>25/3/1441</v>
      </c>
      <c r="AA86" s="24">
        <f t="shared" ca="1" si="11"/>
        <v>4</v>
      </c>
      <c r="AB86" s="24" t="str">
        <f ca="1"><![CDATA[CONCATENATE(TEXT(table1[[#This Row],[شهر هـ]],"00"),(TEXT(table1[[#This Row],[يوم هـ]],"00")))]]></f>
        <v>0325</v>
      </c>
      <c r="AC86" s="24" t="str">
        <f ca="1">TEXT(table1[[#This Row],[Tm]],"m")</f>
        <v>11</v>
      </c>
      <c r="AD86" s="24">
        <f ca="1">IF(TODAY()=table1[[#This Row],[Tm]],1,0)</f>
        <v>0</v>
      </c>
      <c r="AE86" s="5"/>
    </row>
    <row r="87" spans="2:31" x14ac:dyDescent="0.3">
      <c r="B87">
        <v>1403</v>
      </c>
      <c r="C87" s="4">
        <v>30242</v>
      </c>
      <c r="D87">
        <v>0</v>
      </c>
      <c r="E87">
        <v>1</v>
      </c>
      <c r="F87">
        <v>1</v>
      </c>
      <c r="G87">
        <v>1</v>
      </c>
      <c r="H87">
        <v>0</v>
      </c>
      <c r="I87">
        <v>1</v>
      </c>
      <c r="J87">
        <v>0</v>
      </c>
      <c r="K87">
        <v>1</v>
      </c>
      <c r="L87">
        <v>0</v>
      </c>
      <c r="M87">
        <v>0</v>
      </c>
      <c r="N87">
        <v>1</v>
      </c>
      <c r="O87">
        <v>0</v>
      </c>
      <c r="P87" t="str">
        <f t="shared" ca="1" si="12"/>
        <v>031307</v>
      </c>
      <c r="Q87">
        <f t="shared" ca="1" si="9"/>
        <v>26</v>
      </c>
      <c r="R87">
        <f ca="1">
<![CDATA[IF(table1[[#This Row],[يوم هـ]]]><![CDATA[]>0,3,99)]]>        </f>
        <v>3</v>
      </c>
      <c r="S87" s="4">
        <f t="shared" ca="1" si="13"/>
        <v>43792</v>
      </c>
      <c r="T87" s="4" t="str">
        <f ca="1">TEXT(table1[[#This Row],[Tm]],"mmmm")</f>
        <v><![CDATA[نوفمبر]]></v>
      </c>
      <c r="U87" s="4" t="str">
        <f ca="1">IF(TEXT(table1[[#This Row],[Tm]],"d")="1",TEXT(table1[[#This Row],[Tm]],"d -mmmm"),TEXT(table1[[#This Row],[Tm]],"d"))</f>
        <v>23</v>
      </c>
      <c r="V87" t="str">
        <f t="shared" ca="1" si="10"/>
        <v><![CDATA[السبت]]></v>
      </c>
      <c r="W87">
        <f t="shared" ca="1" si="14"/>
        <v>7</v>
      </c>
      <c r="X87">
        <f t="shared" ca="1" si="15"/>
        <v>47</v>
      </c>
      <c r="Y87">
        <f ca="1"><![CDATA[IF(table1[[#This Row],[اليوم]]="الأحد",Y86+1,Y86)]]></f>
        <v>13</v>
      </c>
      <c r="Z87" s="5" t="str">
        <f t="shared" ca="1" si="16"/>
        <v>26/3/1441</v>
      </c>
      <c r="AA87" s="24">
        <f t="shared" ca="1" si="11"/>
        <v>4</v>
      </c>
      <c r="AB87" s="24" t="str">
        <f ca="1"><![CDATA[CONCATENATE(TEXT(table1[[#This Row],[شهر هـ]],"00"),(TEXT(table1[[#This Row],[يوم هـ]],"00")))]]></f>
        <v>0326</v>
      </c>
      <c r="AC87" s="24" t="str">
        <f ca="1">TEXT(table1[[#This Row],[Tm]],"m")</f>
        <v>11</v>
      </c>
      <c r="AD87" s="24">
        <f ca="1">IF(TODAY()=table1[[#This Row],[Tm]],1,0)</f>
        <v>0</v>
      </c>
      <c r="AE87" s="5"/>
    </row>
    <row r="88" spans="2:31" x14ac:dyDescent="0.3">
      <c r="B88">
        <v>1404</v>
      </c>
      <c r="C88" s="4">
        <v>30596</v>
      </c>
      <c r="D88">
        <v>0</v>
      </c>
      <c r="E88">
        <v>1</v>
      </c>
      <c r="F88">
        <v>1</v>
      </c>
      <c r="G88">
        <v>0</v>
      </c>
      <c r="H88">
        <v>1</v>
      </c>
      <c r="I88">
        <v>1</v>
      </c>
      <c r="J88">
        <v>1</v>
      </c>
      <c r="K88">
        <v>0</v>
      </c>
      <c r="L88">
        <v>1</v>
      </c>
      <c r="M88">
        <v>0</v>
      </c>
      <c r="N88">
        <v>0</v>
      </c>
      <c r="O88">
        <v>1</v>
      </c>
      <c r="P88" t="str">
        <f t="shared" ca="1" si="12"/>
        <v>031401</v>
      </c>
      <c r="Q88">
        <f t="shared" ca="1" si="9"/>
        <v>27</v>
      </c>
      <c r="R88">
        <f ca="1">
<![CDATA[IF(table1[[#This Row],[يوم هـ]]]><![CDATA[]>0,3,99)]]>        </f>
        <v>3</v>
      </c>
      <c r="S88" s="4">
        <f t="shared" ca="1" si="13"/>
        <v>43793</v>
      </c>
      <c r="T88" s="4" t="str">
        <f ca="1">TEXT(table1[[#This Row],[Tm]],"mmmm")</f>
        <v><![CDATA[نوفمبر]]></v>
      </c>
      <c r="U88" s="4" t="str">
        <f ca="1">IF(TEXT(table1[[#This Row],[Tm]],"d")="1",TEXT(table1[[#This Row],[Tm]],"d -mmmm"),TEXT(table1[[#This Row],[Tm]],"d"))</f>
        <v>24</v>
      </c>
      <c r="V88" t="str">
        <f t="shared" ca="1" si="10"/>
        <v><![CDATA[الأحد]]></v>
      </c>
      <c r="W88">
        <f t="shared" ca="1" si="14"/>
        <v>1</v>
      </c>
      <c r="X88">
        <f t="shared" ca="1" si="15"/>
        <v>48</v>
      </c>
      <c r="Y88">
        <f ca="1"><![CDATA[IF(table1[[#This Row],[اليوم]]="الأحد",Y87+1,Y87)]]></f>
        <v>14</v>
      </c>
      <c r="Z88" s="5" t="str">
        <f t="shared" ca="1" si="16"/>
        <v>27/3/1441</v>
      </c>
      <c r="AA88" s="24">
        <f t="shared" ca="1" si="11"/>
        <v>4</v>
      </c>
      <c r="AB88" s="24" t="str">
        <f ca="1"><![CDATA[CONCATENATE(TEXT(table1[[#This Row],[شهر هـ]],"00"),(TEXT(table1[[#This Row],[يوم هـ]],"00")))]]></f>
        <v>0327</v>
      </c>
      <c r="AC88" s="24" t="str">
        <f ca="1">TEXT(table1[[#This Row],[Tm]],"m")</f>
        <v>11</v>
      </c>
      <c r="AD88" s="24">
        <f ca="1">IF(TODAY()=table1[[#This Row],[Tm]],1,0)</f>
        <v>0</v>
      </c>
      <c r="AE88" s="5"/>
    </row>
    <row r="89" spans="2:31" x14ac:dyDescent="0.3">
      <c r="B89">
        <v>1405</v>
      </c>
      <c r="C89" s="4">
        <v>30951</v>
      </c>
      <c r="D89">
        <v>0</v>
      </c>
      <c r="E89">
        <v>0</v>
      </c>
      <c r="F89">
        <v>1</v>
      </c>
      <c r="G89">
        <v>1</v>
      </c>
      <c r="H89">
        <v>0</v>
      </c>
      <c r="I89">
        <v>1</v>
      </c>
      <c r="J89">
        <v>1</v>
      </c>
      <c r="K89">
        <v>0</v>
      </c>
      <c r="L89">
        <v>1</v>
      </c>
      <c r="M89">
        <v>0</v>
      </c>
      <c r="N89">
        <v>1</v>
      </c>
      <c r="O89">
        <v>0</v>
      </c>
      <c r="P89" t="str">
        <f t="shared" ca="1" si="12"/>
        <v>031402</v>
      </c>
      <c r="Q89">
        <f t="shared" ca="1" si="9"/>
        <v>28</v>
      </c>
      <c r="R89">
        <f ca="1">
<![CDATA[IF(table1[[#This Row],[يوم هـ]]]><![CDATA[]>0,3,99)]]>        </f>
        <v>3</v>
      </c>
      <c r="S89" s="4">
        <f t="shared" ca="1" si="13"/>
        <v>43794</v>
      </c>
      <c r="T89" s="4" t="str">
        <f ca="1">TEXT(table1[[#This Row],[Tm]],"mmmm")</f>
        <v><![CDATA[نوفمبر]]></v>
      </c>
      <c r="U89" s="4" t="str">
        <f ca="1">IF(TEXT(table1[[#This Row],[Tm]],"d")="1",TEXT(table1[[#This Row],[Tm]],"d -mmmm"),TEXT(table1[[#This Row],[Tm]],"d"))</f>
        <v>25</v>
      </c>
      <c r="V89" t="str">
        <f t="shared" ca="1" si="10"/>
        <v><![CDATA[الإثنين]]></v>
      </c>
      <c r="W89">
        <f t="shared" ca="1" si="14"/>
        <v>2</v>
      </c>
      <c r="X89">
        <f t="shared" ca="1" si="15"/>
        <v>48</v>
      </c>
      <c r="Y89">
        <f ca="1"><![CDATA[IF(table1[[#This Row],[اليوم]]="الأحد",Y88+1,Y88)]]></f>
        <v>14</v>
      </c>
      <c r="Z89" s="5" t="str">
        <f t="shared" ca="1" si="16"/>
        <v>28/3/1441</v>
      </c>
      <c r="AA89" s="24">
        <f t="shared" ca="1" si="11"/>
        <v>4</v>
      </c>
      <c r="AB89" s="24" t="str">
        <f ca="1"><![CDATA[CONCATENATE(TEXT(table1[[#This Row],[شهر هـ]],"00"),(TEXT(table1[[#This Row],[يوم هـ]],"00")))]]></f>
        <v>0328</v>
      </c>
      <c r="AC89" s="24" t="str">
        <f ca="1">TEXT(table1[[#This Row],[Tm]],"m")</f>
        <v>11</v>
      </c>
      <c r="AD89" s="24">
        <f ca="1">IF(TODAY()=table1[[#This Row],[Tm]],1,0)</f>
        <v>0</v>
      </c>
      <c r="AE89" s="5"/>
    </row>
    <row r="90" spans="2:31" x14ac:dyDescent="0.3">
      <c r="B90">
        <v>1406</v>
      </c>
      <c r="C90" s="4">
        <v>31305</v>
      </c>
      <c r="D90">
        <v>1</v>
      </c>
      <c r="E90">
        <v>0</v>
      </c>
      <c r="F90">
        <v>1</v>
      </c>
      <c r="G90">
        <v>0</v>
      </c>
      <c r="H90">
        <v>1</v>
      </c>
      <c r="I90">
        <v>0</v>
      </c>
      <c r="J90">
        <v>1</v>
      </c>
      <c r="K90">
        <v>0</v>
      </c>
      <c r="L90">
        <v>1</v>
      </c>
      <c r="M90">
        <v>1</v>
      </c>
      <c r="N90">
        <v>0</v>
      </c>
      <c r="O90">
        <v>1</v>
      </c>
      <c r="P90" t="str">
        <f t="shared" ca="1" si="12"/>
        <v>031403</v>
      </c>
      <c r="Q90">
        <f t="shared" ca="1" si="9"/>
        <v>29</v>
      </c>
      <c r="R90">
        <f ca="1">
<![CDATA[IF(table1[[#This Row],[يوم هـ]]]><![CDATA[]>0,3,99)]]>        </f>
        <v>3</v>
      </c>
      <c r="S90" s="4">
        <f t="shared" ca="1" si="13"/>
        <v>43795</v>
      </c>
      <c r="T90" s="4" t="str">
        <f ca="1">TEXT(table1[[#This Row],[Tm]],"mmmm")</f>
        <v><![CDATA[نوفمبر]]></v>
      </c>
      <c r="U90" s="4" t="str">
        <f ca="1">IF(TEXT(table1[[#This Row],[Tm]],"d")="1",TEXT(table1[[#This Row],[Tm]],"d -mmmm"),TEXT(table1[[#This Row],[Tm]],"d"))</f>
        <v>26</v>
      </c>
      <c r="V90" t="str">
        <f t="shared" ca="1" si="10"/>
        <v><![CDATA[الثلاثاء]]></v>
      </c>
      <c r="W90">
        <f t="shared" ca="1" si="14"/>
        <v>3</v>
      </c>
      <c r="X90">
        <f t="shared" ca="1" si="15"/>
        <v>48</v>
      </c>
      <c r="Y90">
        <f ca="1"><![CDATA[IF(table1[[#This Row],[اليوم]]="الأحد",Y89+1,Y89)]]></f>
        <v>14</v>
      </c>
      <c r="Z90" s="5" t="str">
        <f t="shared" ca="1" si="16"/>
        <v>29/3/1441</v>
      </c>
      <c r="AA90" s="24">
        <f t="shared" ca="1" si="11"/>
        <v>4</v>
      </c>
      <c r="AB90" s="24" t="str">
        <f ca="1"><![CDATA[CONCATENATE(TEXT(table1[[#This Row],[شهر هـ]],"00"),(TEXT(table1[[#This Row],[يوم هـ]],"00")))]]></f>
        <v>0329</v>
      </c>
      <c r="AC90" s="24" t="str">
        <f ca="1">TEXT(table1[[#This Row],[Tm]],"m")</f>
        <v>11</v>
      </c>
      <c r="AD90" s="24">
        <f ca="1">IF(TODAY()=table1[[#This Row],[Tm]],1,0)</f>
        <v>0</v>
      </c>
      <c r="AE90" s="5"/>
    </row>
    <row r="91" spans="2:31" x14ac:dyDescent="0.3">
      <c r="B91">
        <v>1407</v>
      </c>
      <c r="C91" s="4">
        <v>31660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0</v>
      </c>
      <c r="K91">
        <v>1</v>
      </c>
      <c r="L91">
        <v>0</v>
      </c>
      <c r="M91">
        <v>1</v>
      </c>
      <c r="N91">
        <v>0</v>
      </c>
      <c r="O91">
        <v>1</v>
      </c>
      <c r="P91" t="str">
        <f t="shared" ca="1" si="12"/>
        <v>031404</v>
      </c>
      <c r="Q91">
        <f t="shared" ca="1" si="9"/>
        <v>30</v>
      </c>
      <c r="R91">
        <f ca="1">
<![CDATA[IF(table1[[#This Row],[يوم هـ]]]><![CDATA[]>0,3,99)]]>        </f>
        <v>3</v>
      </c>
      <c r="S91" s="4">
        <f t="shared" ca="1" si="13"/>
        <v>43796</v>
      </c>
      <c r="T91" s="4" t="str">
        <f ca="1">TEXT(table1[[#This Row],[Tm]],"mmmm")</f>
        <v><![CDATA[نوفمبر]]></v>
      </c>
      <c r="U91" s="4" t="str">
        <f ca="1">IF(TEXT(table1[[#This Row],[Tm]],"d")="1",TEXT(table1[[#This Row],[Tm]],"d -mmmm"),TEXT(table1[[#This Row],[Tm]],"d"))</f>
        <v>27</v>
      </c>
      <c r="V91" t="str">
        <f t="shared" ca="1" si="10"/>
        <v><![CDATA[الأربعاء]]></v>
      </c>
      <c r="W91">
        <f t="shared" ca="1" si="14"/>
        <v>4</v>
      </c>
      <c r="X91">
        <f t="shared" ca="1" si="15"/>
        <v>48</v>
      </c>
      <c r="Y91">
        <f ca="1"><![CDATA[IF(table1[[#This Row],[اليوم]]="الأحد",Y90+1,Y90)]]></f>
        <v>14</v>
      </c>
      <c r="Z91" s="5" t="str">
        <f t="shared" ca="1" si="16"/>
        <v>30/3/1441</v>
      </c>
      <c r="AA91" s="24">
        <f t="shared" ca="1" si="11"/>
        <v>4</v>
      </c>
      <c r="AB91" s="24" t="str">
        <f ca="1"><![CDATA[CONCATENATE(TEXT(table1[[#This Row],[شهر هـ]],"00"),(TEXT(table1[[#This Row],[يوم هـ]],"00")))]]></f>
        <v>0330</v>
      </c>
      <c r="AC91" s="24" t="str">
        <f ca="1">TEXT(table1[[#This Row],[Tm]],"m")</f>
        <v>11</v>
      </c>
      <c r="AD91" s="24">
        <f ca="1">IF(TODAY()=table1[[#This Row],[Tm]],1,0)</f>
        <v>0</v>
      </c>
      <c r="AE91" s="5"/>
    </row>
    <row r="92" spans="2:31" x14ac:dyDescent="0.3">
      <c r="B92">
        <v>1408</v>
      </c>
      <c r="C92" s="4">
        <v>32014</v>
      </c>
      <c r="D92">
        <v>1</v>
      </c>
      <c r="E92">
        <v>0</v>
      </c>
      <c r="F92">
        <v>1</v>
      </c>
      <c r="G92">
        <v>0</v>
      </c>
      <c r="H92">
        <v>1</v>
      </c>
      <c r="I92">
        <v>0</v>
      </c>
      <c r="J92">
        <v>1</v>
      </c>
      <c r="K92">
        <v>0</v>
      </c>
      <c r="L92">
        <v>0</v>
      </c>
      <c r="M92">
        <v>1</v>
      </c>
      <c r="N92">
        <v>0</v>
      </c>
      <c r="O92">
        <v>1</v>
      </c>
      <c r="P92" t="str">
        <f t="shared" ca="1" si="12"/>
        <v/>
      </c>
      <c r="Q92">
        <f ca="1">OFFSET(G2,MATCH($A$2,$B$2:$B$184,0)-1,0,1,1)</f>
        <v>0</v>
      </c>
      <c r="R92">
        <f ca="1">
<![CDATA[IF(table1[[#This Row],[يوم هـ]]]><![CDATA[]>0,4,99)]]>        </f>
        <v>99</v>
      </c>
      <c r="S92" s="4">
        <f ca="1">EDATE(S91,0)+IF(Q92&gt;0,(1),0)</f>
        <v>43796</v>
      </c>
      <c r="T92" s="4" t="str">
        <f ca="1">TEXT(table1[[#This Row],[Tm]],"mmmm")</f>
        <v><![CDATA[نوفمبر]]></v>
      </c>
      <c r="U92" s="4" t="str">
        <f ca="1">IF(TEXT(table1[[#This Row],[Tm]],"d")="1",TEXT(table1[[#This Row],[Tm]],"d -mmmm"),TEXT(table1[[#This Row],[Tm]],"d"))</f>
        <v>27</v>
      </c>
      <c r="V92" t="str">
        <f t="shared" ca="1" si="10"/>
        <v/>
      </c>
      <c r="W92" t="str">
        <f t="shared" ca="1" si="14"/>
        <v/>
      </c>
      <c r="X92">
        <f t="shared" ca="1" si="15"/>
        <v>48</v>
      </c>
      <c r="Y92">
        <f ca="1"><![CDATA[IF(table1[[#This Row],[اليوم]]="الأحد",Y91+1,Y91)]]></f>
        <v>14</v>
      </c>
      <c r="Z92" s="5" t="str">
        <f t="shared" ca="1" si="16"/>
        <v/>
      </c>
      <c r="AA92" s="24">
        <f t="shared" ca="1" si="11"/>
        <v>4</v>
      </c>
      <c r="AB92" s="24" t="str">
        <f ca="1"><![CDATA[CONCATENATE(TEXT(table1[[#This Row],[شهر هـ]],"00"),(TEXT(table1[[#This Row],[يوم هـ]],"00")))]]></f>
        <v>9900</v>
      </c>
      <c r="AC92" s="24" t="str">
        <f ca="1">TEXT(table1[[#This Row],[Tm]],"m")</f>
        <v>11</v>
      </c>
      <c r="AD92" s="24">
        <f ca="1">IF(TODAY()=table1[[#This Row],[Tm]],1,0)</f>
        <v>0</v>
      </c>
      <c r="AE92" s="5"/>
    </row>
    <row r="93" spans="2:31" x14ac:dyDescent="0.3">
      <c r="B93">
        <v>1409</v>
      </c>
      <c r="C93" s="4">
        <v>32368</v>
      </c>
      <c r="D93">
        <v>1</v>
      </c>
      <c r="E93">
        <v>0</v>
      </c>
      <c r="F93">
        <v>1</v>
      </c>
      <c r="G93">
        <v>1</v>
      </c>
      <c r="H93">
        <v>0</v>
      </c>
      <c r="I93">
        <v>1</v>
      </c>
      <c r="J93">
        <v>0</v>
      </c>
      <c r="K93">
        <v>1</v>
      </c>
      <c r="L93">
        <v>0</v>
      </c>
      <c r="M93">
        <v>0</v>
      </c>
      <c r="N93">
        <v>1</v>
      </c>
      <c r="O93">
        <v>0</v>
      </c>
      <c r="P93" t="str">
        <f t="shared" ca="1" si="12"/>
        <v>041405</v>
      </c>
      <c r="Q93">
        <f ca="1">Q92+1</f>
        <v>1</v>
      </c>
      <c r="R93">
        <f ca="1">
<![CDATA[IF(table1[[#This Row],[يوم هـ]]]><![CDATA[]>0,4,99)]]>        </f>
        <v>4</v>
      </c>
      <c r="S93" s="4">
        <f t="shared" ca="1" si="13"/>
        <v>43797</v>
      </c>
      <c r="T93" s="4" t="str">
        <f ca="1">TEXT(table1[[#This Row],[Tm]],"mmmm")</f>
        <v><![CDATA[نوفمبر]]></v>
      </c>
      <c r="U93" s="4" t="str">
        <f ca="1">IF(TEXT(table1[[#This Row],[Tm]],"d")="1",TEXT(table1[[#This Row],[Tm]],"d -mmmm"),TEXT(table1[[#This Row],[Tm]],"d"))</f>
        <v>28</v>
      </c>
      <c r="V93" t="str">
        <f t="shared" ca="1" si="10"/>
        <v><![CDATA[الخميس]]></v>
      </c>
      <c r="W93">
        <f t="shared" ca="1" si="14"/>
        <v>5</v>
      </c>
      <c r="X93">
        <f t="shared" ca="1" si="15"/>
        <v>48</v>
      </c>
      <c r="Y93">
        <f ca="1"><![CDATA[IF(table1[[#This Row],[اليوم]]="الأحد",Y92+1,Y92)]]></f>
        <v>14</v>
      </c>
      <c r="Z93" s="5" t="str">
        <f t="shared" ca="1" si="16"/>
        <v>1/4/1441</v>
      </c>
      <c r="AA93" s="24">
        <f t="shared" ca="1" si="11"/>
        <v>4</v>
      </c>
      <c r="AB93" s="24" t="str">
        <f ca="1"><![CDATA[CONCATENATE(TEXT(table1[[#This Row],[شهر هـ]],"00"),(TEXT(table1[[#This Row],[يوم هـ]],"00")))]]></f>
        <v>0401</v>
      </c>
      <c r="AC93" s="24" t="str">
        <f ca="1">TEXT(table1[[#This Row],[Tm]],"m")</f>
        <v>11</v>
      </c>
      <c r="AD93" s="24">
        <f ca="1">IF(TODAY()=table1[[#This Row],[Tm]],1,0)</f>
        <v>0</v>
      </c>
      <c r="AE93" s="5"/>
    </row>
    <row r="94" spans="2:31" x14ac:dyDescent="0.3">
      <c r="B94">
        <v>1410</v>
      </c>
      <c r="C94" s="4">
        <v>32722</v>
      </c>
      <c r="D94">
        <v>1</v>
      </c>
      <c r="E94">
        <v>0</v>
      </c>
      <c r="F94">
        <v>1</v>
      </c>
      <c r="G94">
        <v>1</v>
      </c>
      <c r="H94">
        <v>1</v>
      </c>
      <c r="I94">
        <v>0</v>
      </c>
      <c r="J94">
        <v>1</v>
      </c>
      <c r="K94">
        <v>0</v>
      </c>
      <c r="L94">
        <v>1</v>
      </c>
      <c r="M94">
        <v>0</v>
      </c>
      <c r="N94">
        <v>0</v>
      </c>
      <c r="O94">
        <v>1</v>
      </c>
      <c r="P94" t="str">
        <f t="shared" ca="1" si="12"/>
        <v>041406</v>
      </c>
      <c r="Q94">
        <f t="shared" ref="Q94:Q121" ca="1" si="17">Q93+1</f>
        <v>2</v>
      </c>
      <c r="R94">
        <f ca="1">
<![CDATA[IF(table1[[#This Row],[يوم هـ]]]><![CDATA[]>0,4,99)]]>        </f>
        <v>4</v>
      </c>
      <c r="S94" s="4">
        <f t="shared" ca="1" si="13"/>
        <v>43798</v>
      </c>
      <c r="T94" s="4" t="str">
        <f ca="1">TEXT(table1[[#This Row],[Tm]],"mmmm")</f>
        <v><![CDATA[نوفمبر]]></v>
      </c>
      <c r="U94" s="4" t="str">
        <f ca="1">IF(TEXT(table1[[#This Row],[Tm]],"d")="1",TEXT(table1[[#This Row],[Tm]],"d -mmmm"),TEXT(table1[[#This Row],[Tm]],"d"))</f>
        <v>29</v>
      </c>
      <c r="V94" t="str">
        <f t="shared" ca="1" si="10"/>
        <v><![CDATA[الجمعة]]></v>
      </c>
      <c r="W94">
        <f t="shared" ca="1" si="14"/>
        <v>6</v>
      </c>
      <c r="X94">
        <f t="shared" ca="1" si="15"/>
        <v>48</v>
      </c>
      <c r="Y94">
        <f ca="1"><![CDATA[IF(table1[[#This Row],[اليوم]]="الأحد",Y93+1,Y93)]]></f>
        <v>14</v>
      </c>
      <c r="Z94" s="5" t="str">
        <f t="shared" ca="1" si="16"/>
        <v>2/4/1441</v>
      </c>
      <c r="AA94" s="24">
        <f t="shared" ca="1" si="11"/>
        <v>4</v>
      </c>
      <c r="AB94" s="24" t="str">
        <f ca="1"><![CDATA[CONCATENATE(TEXT(table1[[#This Row],[شهر هـ]],"00"),(TEXT(table1[[#This Row],[يوم هـ]],"00")))]]></f>
        <v>0402</v>
      </c>
      <c r="AC94" s="24" t="str">
        <f ca="1">TEXT(table1[[#This Row],[Tm]],"m")</f>
        <v>11</v>
      </c>
      <c r="AD94" s="24">
        <f ca="1">IF(TODAY()=table1[[#This Row],[Tm]],1,0)</f>
        <v>0</v>
      </c>
      <c r="AE94" s="5"/>
    </row>
    <row r="95" spans="2:31" x14ac:dyDescent="0.3">
      <c r="B95">
        <v>1411</v>
      </c>
      <c r="C95" s="4">
        <v>33077</v>
      </c>
      <c r="D95">
        <v>0</v>
      </c>
      <c r="E95">
        <v>1</v>
      </c>
      <c r="F95">
        <v>0</v>
      </c>
      <c r="G95">
        <v>1</v>
      </c>
      <c r="H95">
        <v>1</v>
      </c>
      <c r="I95">
        <v>0</v>
      </c>
      <c r="J95">
        <v>1</v>
      </c>
      <c r="K95">
        <v>1</v>
      </c>
      <c r="L95">
        <v>0</v>
      </c>
      <c r="M95">
        <v>1</v>
      </c>
      <c r="N95">
        <v>0</v>
      </c>
      <c r="O95">
        <v>0</v>
      </c>
      <c r="P95" t="str">
        <f t="shared" ca="1" si="12"/>
        <v>041407</v>
      </c>
      <c r="Q95">
        <f t="shared" ca="1" si="17"/>
        <v>3</v>
      </c>
      <c r="R95">
        <f ca="1">
<![CDATA[IF(table1[[#This Row],[يوم هـ]]]><![CDATA[]>0,4,99)]]>        </f>
        <v>4</v>
      </c>
      <c r="S95" s="4">
        <f t="shared" ca="1" si="13"/>
        <v>43799</v>
      </c>
      <c r="T95" s="4" t="str">
        <f ca="1">TEXT(table1[[#This Row],[Tm]],"mmmm")</f>
        <v><![CDATA[نوفمبر]]></v>
      </c>
      <c r="U95" s="4" t="str">
        <f ca="1">IF(TEXT(table1[[#This Row],[Tm]],"d")="1",TEXT(table1[[#This Row],[Tm]],"d -mmmm"),TEXT(table1[[#This Row],[Tm]],"d"))</f>
        <v>30</v>
      </c>
      <c r="V95" t="str">
        <f t="shared" ca="1" si="10"/>
        <v><![CDATA[السبت]]></v>
      </c>
      <c r="W95">
        <f t="shared" ca="1" si="14"/>
        <v>7</v>
      </c>
      <c r="X95">
        <f t="shared" ca="1" si="15"/>
        <v>48</v>
      </c>
      <c r="Y95">
        <f ca="1"><![CDATA[IF(table1[[#This Row],[اليوم]]="الأحد",Y94+1,Y94)]]></f>
        <v>14</v>
      </c>
      <c r="Z95" s="5" t="str">
        <f t="shared" ca="1" si="16"/>
        <v>3/4/1441</v>
      </c>
      <c r="AA95" s="24">
        <f t="shared" ca="1" si="11"/>
        <v>4</v>
      </c>
      <c r="AB95" s="24" t="str">
        <f ca="1"><![CDATA[CONCATENATE(TEXT(table1[[#This Row],[شهر هـ]],"00"),(TEXT(table1[[#This Row],[يوم هـ]],"00")))]]></f>
        <v>0403</v>
      </c>
      <c r="AC95" s="24" t="str">
        <f ca="1">TEXT(table1[[#This Row],[Tm]],"m")</f>
        <v>11</v>
      </c>
      <c r="AD95" s="24">
        <f ca="1">IF(TODAY()=table1[[#This Row],[Tm]],1,0)</f>
        <v>0</v>
      </c>
      <c r="AE95" s="5"/>
    </row>
    <row r="96" spans="2:31" x14ac:dyDescent="0.3">
      <c r="B96">
        <v>1412</v>
      </c>
      <c r="C96" s="4">
        <v>33431</v>
      </c>
      <c r="D96">
        <v>1</v>
      </c>
      <c r="E96">
        <v>0</v>
      </c>
      <c r="F96">
        <v>0</v>
      </c>
      <c r="G96">
        <v>1</v>
      </c>
      <c r="H96">
        <v>1</v>
      </c>
      <c r="I96">
        <v>0</v>
      </c>
      <c r="J96">
        <v>1</v>
      </c>
      <c r="K96">
        <v>1</v>
      </c>
      <c r="L96">
        <v>1</v>
      </c>
      <c r="M96">
        <v>0</v>
      </c>
      <c r="N96">
        <v>1</v>
      </c>
      <c r="O96">
        <v>0</v>
      </c>
      <c r="P96" t="str">
        <f t="shared" ca="1" si="12"/>
        <v>041501</v>
      </c>
      <c r="Q96">
        <f t="shared" ca="1" si="17"/>
        <v>4</v>
      </c>
      <c r="R96">
        <f ca="1">
<![CDATA[IF(table1[[#This Row],[يوم هـ]]]><![CDATA[]>0,4,99)]]>        </f>
        <v>4</v>
      </c>
      <c r="S96" s="4">
        <f t="shared" ca="1" si="13"/>
        <v>43800</v>
      </c>
      <c r="T96" s="4" t="str">
        <f ca="1">TEXT(table1[[#This Row],[Tm]],"mmmm")</f>
        <v><![CDATA[ديسمبر]]></v>
      </c>
      <c r="U96" s="4" t="str">
        <f ca="1">IF(TEXT(table1[[#This Row],[Tm]],"d")="1",TEXT(table1[[#This Row],[Tm]],"d -mmmm"),TEXT(table1[[#This Row],[Tm]],"d"))</f>
        <v><![CDATA[1 -ديسمبر]]></v>
      </c>
      <c r="V96" t="str">
        <f t="shared" ca="1" si="10"/>
        <v><![CDATA[الأحد]]></v>
      </c>
      <c r="W96">
        <f t="shared" ca="1" si="14"/>
        <v>1</v>
      </c>
      <c r="X96">
        <f t="shared" ca="1" si="15"/>
        <v>49</v>
      </c>
      <c r="Y96">
        <f ca="1"><![CDATA[IF(table1[[#This Row],[اليوم]]="الأحد",Y95+1,Y95)]]></f>
        <v>15</v>
      </c>
      <c r="Z96" s="5" t="str">
        <f t="shared" ca="1" si="16"/>
        <v>4/4/1441</v>
      </c>
      <c r="AA96" s="24">
        <f t="shared" ca="1" si="11"/>
        <v>4</v>
      </c>
      <c r="AB96" s="24" t="str">
        <f ca="1"><![CDATA[CONCATENATE(TEXT(table1[[#This Row],[شهر هـ]],"00"),(TEXT(table1[[#This Row],[يوم هـ]],"00")))]]></f>
        <v>0404</v>
      </c>
      <c r="AC96" s="24" t="str">
        <f ca="1">TEXT(table1[[#This Row],[Tm]],"m")</f>
        <v>12</v>
      </c>
      <c r="AD96" s="24">
        <f ca="1">IF(TODAY()=table1[[#This Row],[Tm]],1,0)</f>
        <v>0</v>
      </c>
      <c r="AE96" s="5"/>
    </row>
    <row r="97" spans="2:31" x14ac:dyDescent="0.3">
      <c r="B97">
        <v>1413</v>
      </c>
      <c r="C97" s="4">
        <v>33786</v>
      </c>
      <c r="D97">
        <v>0</v>
      </c>
      <c r="E97">
        <v>1</v>
      </c>
      <c r="F97">
        <v>0</v>
      </c>
      <c r="G97">
        <v>0</v>
      </c>
      <c r="H97">
        <v>1</v>
      </c>
      <c r="I97">
        <v>1</v>
      </c>
      <c r="J97">
        <v>0</v>
      </c>
      <c r="K97">
        <v>1</v>
      </c>
      <c r="L97">
        <v>1</v>
      </c>
      <c r="M97">
        <v>0</v>
      </c>
      <c r="N97">
        <v>1</v>
      </c>
      <c r="O97">
        <v>1</v>
      </c>
      <c r="P97" t="str">
        <f t="shared" ca="1" si="12"/>
        <v>041502</v>
      </c>
      <c r="Q97">
        <f t="shared" ca="1" si="17"/>
        <v>5</v>
      </c>
      <c r="R97">
        <f ca="1">
<![CDATA[IF(table1[[#This Row],[يوم هـ]]]><![CDATA[]>0,4,99)]]>        </f>
        <v>4</v>
      </c>
      <c r="S97" s="4">
        <f t="shared" ca="1" si="13"/>
        <v>43801</v>
      </c>
      <c r="T97" s="4" t="str">
        <f ca="1">TEXT(table1[[#This Row],[Tm]],"mmmm")</f>
        <v><![CDATA[ديسمبر]]></v>
      </c>
      <c r="U97" s="4" t="str">
        <f ca="1">IF(TEXT(table1[[#This Row],[Tm]],"d")="1",TEXT(table1[[#This Row],[Tm]],"d -mmmm"),TEXT(table1[[#This Row],[Tm]],"d"))</f>
        <v>2</v>
      </c>
      <c r="V97" t="str">
        <f t="shared" ca="1" si="10"/>
        <v><![CDATA[الإثنين]]></v>
      </c>
      <c r="W97">
        <f t="shared" ca="1" si="14"/>
        <v>2</v>
      </c>
      <c r="X97">
        <f t="shared" ca="1" si="15"/>
        <v>49</v>
      </c>
      <c r="Y97">
        <f ca="1"><![CDATA[IF(table1[[#This Row],[اليوم]]="الأحد",Y96+1,Y96)]]></f>
        <v>15</v>
      </c>
      <c r="Z97" s="5" t="str">
        <f t="shared" ca="1" si="16"/>
        <v>5/4/1441</v>
      </c>
      <c r="AA97" s="24">
        <f t="shared" ca="1" si="11"/>
        <v>4</v>
      </c>
      <c r="AB97" s="24" t="str">
        <f ca="1"><![CDATA[CONCATENATE(TEXT(table1[[#This Row],[شهر هـ]],"00"),(TEXT(table1[[#This Row],[يوم هـ]],"00")))]]></f>
        <v>0405</v>
      </c>
      <c r="AC97" s="24" t="str">
        <f ca="1">TEXT(table1[[#This Row],[Tm]],"m")</f>
        <v>12</v>
      </c>
      <c r="AD97" s="24">
        <f ca="1">IF(TODAY()=table1[[#This Row],[Tm]],1,0)</f>
        <v>0</v>
      </c>
      <c r="AE97" s="5"/>
    </row>
    <row r="98" spans="2:31" x14ac:dyDescent="0.3">
      <c r="B98">
        <v>1414</v>
      </c>
      <c r="C98" s="4">
        <v>34141</v>
      </c>
      <c r="D98">
        <v>0</v>
      </c>
      <c r="E98">
        <v>0</v>
      </c>
      <c r="F98">
        <v>1</v>
      </c>
      <c r="G98">
        <v>0</v>
      </c>
      <c r="H98">
        <v>0</v>
      </c>
      <c r="I98">
        <v>1</v>
      </c>
      <c r="J98">
        <v>0</v>
      </c>
      <c r="K98">
        <v>1</v>
      </c>
      <c r="L98">
        <v>1</v>
      </c>
      <c r="M98">
        <v>1</v>
      </c>
      <c r="N98">
        <v>0</v>
      </c>
      <c r="O98">
        <v>1</v>
      </c>
      <c r="P98" t="str">
        <f t="shared" ca="1" si="12"/>
        <v>041503</v>
      </c>
      <c r="Q98">
        <f t="shared" ca="1" si="17"/>
        <v>6</v>
      </c>
      <c r="R98">
        <f ca="1">
<![CDATA[IF(table1[[#This Row],[يوم هـ]]]><![CDATA[]>0,4,99)]]>        </f>
        <v>4</v>
      </c>
      <c r="S98" s="4">
        <f t="shared" ca="1" si="13"/>
        <v>43802</v>
      </c>
      <c r="T98" s="4" t="str">
        <f ca="1">TEXT(table1[[#This Row],[Tm]],"mmmm")</f>
        <v><![CDATA[ديسمبر]]></v>
      </c>
      <c r="U98" s="4" t="str">
        <f ca="1">IF(TEXT(table1[[#This Row],[Tm]],"d")="1",TEXT(table1[[#This Row],[Tm]],"d -mmmm"),TEXT(table1[[#This Row],[Tm]],"d"))</f>
        <v>3</v>
      </c>
      <c r="V98" t="str">
        <f t="shared" ca="1" si="10"/>
        <v><![CDATA[الثلاثاء]]></v>
      </c>
      <c r="W98">
        <f t="shared" ca="1" si="14"/>
        <v>3</v>
      </c>
      <c r="X98">
        <f t="shared" ca="1" si="15"/>
        <v>49</v>
      </c>
      <c r="Y98">
        <f ca="1"><![CDATA[IF(table1[[#This Row],[اليوم]]="الأحد",Y97+1,Y97)]]></f>
        <v>15</v>
      </c>
      <c r="Z98" s="5" t="str">
        <f t="shared" ca="1" si="16"/>
        <v>6/4/1441</v>
      </c>
      <c r="AA98" s="24">
        <f t="shared" ca="1" si="11"/>
        <v>4</v>
      </c>
      <c r="AB98" s="24" t="str">
        <f ca="1"><![CDATA[CONCATENATE(TEXT(table1[[#This Row],[شهر هـ]],"00"),(TEXT(table1[[#This Row],[يوم هـ]],"00")))]]></f>
        <v>0406</v>
      </c>
      <c r="AC98" s="24" t="str">
        <f ca="1">TEXT(table1[[#This Row],[Tm]],"m")</f>
        <v>12</v>
      </c>
      <c r="AD98" s="24">
        <f ca="1">IF(TODAY()=table1[[#This Row],[Tm]],1,0)</f>
        <v>0</v>
      </c>
      <c r="AE98" s="5"/>
    </row>
    <row r="99" spans="2:31" x14ac:dyDescent="0.3">
      <c r="B99">
        <v>1415</v>
      </c>
      <c r="C99" s="4">
        <v>34495</v>
      </c>
      <c r="D99">
        <v>0</v>
      </c>
      <c r="E99">
        <v>1</v>
      </c>
      <c r="F99">
        <v>0</v>
      </c>
      <c r="G99">
        <v>1</v>
      </c>
      <c r="H99">
        <v>0</v>
      </c>
      <c r="I99">
        <v>0</v>
      </c>
      <c r="J99">
        <v>1</v>
      </c>
      <c r="K99">
        <v>0</v>
      </c>
      <c r="L99">
        <v>1</v>
      </c>
      <c r="M99">
        <v>1</v>
      </c>
      <c r="N99">
        <v>0</v>
      </c>
      <c r="O99">
        <v>1</v>
      </c>
      <c r="P99" t="str">
        <f t="shared" ca="1" si="12"/>
        <v>041504</v>
      </c>
      <c r="Q99">
        <f t="shared" ca="1" si="17"/>
        <v>7</v>
      </c>
      <c r="R99">
        <f ca="1">
<![CDATA[IF(table1[[#This Row],[يوم هـ]]]><![CDATA[]>0,4,99)]]>        </f>
        <v>4</v>
      </c>
      <c r="S99" s="4">
        <f t="shared" ca="1" si="13"/>
        <v>43803</v>
      </c>
      <c r="T99" s="4" t="str">
        <f ca="1">TEXT(table1[[#This Row],[Tm]],"mmmm")</f>
        <v><![CDATA[ديسمبر]]></v>
      </c>
      <c r="U99" s="4" t="str">
        <f ca="1">IF(TEXT(table1[[#This Row],[Tm]],"d")="1",TEXT(table1[[#This Row],[Tm]],"d -mmmm"),TEXT(table1[[#This Row],[Tm]],"d"))</f>
        <v>4</v>
      </c>
      <c r="V99" t="str">
        <f t="shared" ca="1" si="10"/>
        <v><![CDATA[الأربعاء]]></v>
      </c>
      <c r="W99">
        <f t="shared" ca="1" si="14"/>
        <v>4</v>
      </c>
      <c r="X99">
        <f t="shared" ca="1" si="15"/>
        <v>49</v>
      </c>
      <c r="Y99">
        <f ca="1"><![CDATA[IF(table1[[#This Row],[اليوم]]="الأحد",Y98+1,Y98)]]></f>
        <v>15</v>
      </c>
      <c r="Z99" s="5" t="str">
        <f t="shared" ca="1" si="16"/>
        <v>7/4/1441</v>
      </c>
      <c r="AA99" s="24">
        <f t="shared" ca="1" si="11"/>
        <v>4</v>
      </c>
      <c r="AB99" s="24" t="str">
        <f ca="1"><![CDATA[CONCATENATE(TEXT(table1[[#This Row],[شهر هـ]],"00"),(TEXT(table1[[#This Row],[يوم هـ]],"00")))]]></f>
        <v>0407</v>
      </c>
      <c r="AC99" s="24" t="str">
        <f ca="1">TEXT(table1[[#This Row],[Tm]],"m")</f>
        <v>12</v>
      </c>
      <c r="AD99" s="24">
        <f ca="1">IF(TODAY()=table1[[#This Row],[Tm]],1,0)</f>
        <v>0</v>
      </c>
      <c r="AE99" s="5"/>
    </row>
    <row r="100" spans="2:31" x14ac:dyDescent="0.3">
      <c r="B100">
        <v>1416</v>
      </c>
      <c r="C100" s="4">
        <v>34849</v>
      </c>
      <c r="D100">
        <v>1</v>
      </c>
      <c r="E100">
        <v>0</v>
      </c>
      <c r="F100">
        <v>1</v>
      </c>
      <c r="G100">
        <v>0</v>
      </c>
      <c r="H100">
        <v>1</v>
      </c>
      <c r="I100">
        <v>0</v>
      </c>
      <c r="J100">
        <v>1</v>
      </c>
      <c r="K100">
        <v>0</v>
      </c>
      <c r="L100">
        <v>0</v>
      </c>
      <c r="M100">
        <v>1</v>
      </c>
      <c r="N100">
        <v>0</v>
      </c>
      <c r="O100">
        <v>1</v>
      </c>
      <c r="P100" t="str">
        <f t="shared" ca="1" si="12"/>
        <v>041505</v>
      </c>
      <c r="Q100">
        <f t="shared" ca="1" si="17"/>
        <v>8</v>
      </c>
      <c r="R100">
        <f ca="1">
<![CDATA[IF(table1[[#This Row],[يوم هـ]]]><![CDATA[]>0,4,99)]]>        </f>
        <v>4</v>
      </c>
      <c r="S100" s="4">
        <f t="shared" ca="1" si="13"/>
        <v>43804</v>
      </c>
      <c r="T100" s="4" t="str">
        <f ca="1">TEXT(table1[[#This Row],[Tm]],"mmmm")</f>
        <v><![CDATA[ديسمبر]]></v>
      </c>
      <c r="U100" s="4" t="str">
        <f ca="1">IF(TEXT(table1[[#This Row],[Tm]],"d")="1",TEXT(table1[[#This Row],[Tm]],"d -mmmm"),TEXT(table1[[#This Row],[Tm]],"d"))</f>
        <v>5</v>
      </c>
      <c r="V100" t="str">
        <f t="shared" ca="1" si="10"/>
        <v><![CDATA[الخميس]]></v>
      </c>
      <c r="W100">
        <f t="shared" ca="1" si="14"/>
        <v>5</v>
      </c>
      <c r="X100">
        <f t="shared" ca="1" si="15"/>
        <v>49</v>
      </c>
      <c r="Y100">
        <f ca="1"><![CDATA[IF(table1[[#This Row],[اليوم]]="الأحد",Y99+1,Y99)]]></f>
        <v>15</v>
      </c>
      <c r="Z100" s="5" t="str">
        <f t="shared" ca="1" si="16"/>
        <v>8/4/1441</v>
      </c>
      <c r="AA100" s="24">
        <f t="shared" ca="1" si="11"/>
        <v>4</v>
      </c>
      <c r="AB100" s="24" t="str">
        <f ca="1"><![CDATA[CONCATENATE(TEXT(table1[[#This Row],[شهر هـ]],"00"),(TEXT(table1[[#This Row],[يوم هـ]],"00")))]]></f>
        <v>0408</v>
      </c>
      <c r="AC100" s="24" t="str">
        <f ca="1">TEXT(table1[[#This Row],[Tm]],"m")</f>
        <v>12</v>
      </c>
      <c r="AD100" s="24">
        <f ca="1">IF(TODAY()=table1[[#This Row],[Tm]],1,0)</f>
        <v>0</v>
      </c>
      <c r="AE100" s="5"/>
    </row>
    <row r="101" spans="2:31" x14ac:dyDescent="0.3">
      <c r="B101">
        <v>1417</v>
      </c>
      <c r="C101" s="4">
        <v>35203</v>
      </c>
      <c r="D101">
        <v>1</v>
      </c>
      <c r="E101">
        <v>0</v>
      </c>
      <c r="F101">
        <v>1</v>
      </c>
      <c r="G101">
        <v>0</v>
      </c>
      <c r="H101">
        <v>1</v>
      </c>
      <c r="I101">
        <v>1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 t="str">
        <f t="shared" ca="1" si="12"/>
        <v>041506</v>
      </c>
      <c r="Q101">
        <f t="shared" ca="1" si="17"/>
        <v>9</v>
      </c>
      <c r="R101">
        <f ca="1">
<![CDATA[IF(table1[[#This Row],[يوم هـ]]]><![CDATA[]>0,4,99)]]>        </f>
        <v>4</v>
      </c>
      <c r="S101" s="4">
        <f t="shared" ca="1" si="13"/>
        <v>43805</v>
      </c>
      <c r="T101" s="4" t="str">
        <f ca="1">TEXT(table1[[#This Row],[Tm]],"mmmm")</f>
        <v><![CDATA[ديسمبر]]></v>
      </c>
      <c r="U101" s="4" t="str">
        <f ca="1">IF(TEXT(table1[[#This Row],[Tm]],"d")="1",TEXT(table1[[#This Row],[Tm]],"d -mmmm"),TEXT(table1[[#This Row],[Tm]],"d"))</f>
        <v>6</v>
      </c>
      <c r="V101" t="str">
        <f t="shared" ca="1" si="10"/>
        <v><![CDATA[الجمعة]]></v>
      </c>
      <c r="W101">
        <f t="shared" ca="1" si="14"/>
        <v>6</v>
      </c>
      <c r="X101">
        <f t="shared" ca="1" si="15"/>
        <v>49</v>
      </c>
      <c r="Y101">
        <f ca="1"><![CDATA[IF(table1[[#This Row],[اليوم]]="الأحد",Y100+1,Y100)]]></f>
        <v>15</v>
      </c>
      <c r="Z101" s="5" t="str">
        <f t="shared" ca="1" si="16"/>
        <v>9/4/1441</v>
      </c>
      <c r="AA101" s="24">
        <f t="shared" ca="1" si="11"/>
        <v>4</v>
      </c>
      <c r="AB101" s="24" t="str">
        <f ca="1"><![CDATA[CONCATENATE(TEXT(table1[[#This Row],[شهر هـ]],"00"),(TEXT(table1[[#This Row],[يوم هـ]],"00")))]]></f>
        <v>0409</v>
      </c>
      <c r="AC101" s="24" t="str">
        <f ca="1">TEXT(table1[[#This Row],[Tm]],"m")</f>
        <v>12</v>
      </c>
      <c r="AD101" s="24">
        <f ca="1">IF(TODAY()=table1[[#This Row],[Tm]],1,0)</f>
        <v>0</v>
      </c>
      <c r="AE101" s="5"/>
    </row>
    <row r="102" spans="2:31" x14ac:dyDescent="0.3">
      <c r="B102">
        <v>1418</v>
      </c>
      <c r="C102" s="4">
        <v>35557</v>
      </c>
      <c r="D102">
        <v>1</v>
      </c>
      <c r="E102">
        <v>0</v>
      </c>
      <c r="F102">
        <v>1</v>
      </c>
      <c r="G102">
        <v>0</v>
      </c>
      <c r="H102">
        <v>1</v>
      </c>
      <c r="I102">
        <v>1</v>
      </c>
      <c r="J102">
        <v>1</v>
      </c>
      <c r="K102">
        <v>0</v>
      </c>
      <c r="L102">
        <v>1</v>
      </c>
      <c r="M102">
        <v>0</v>
      </c>
      <c r="N102">
        <v>1</v>
      </c>
      <c r="O102">
        <v>0</v>
      </c>
      <c r="P102" t="str">
        <f t="shared" ca="1" si="12"/>
        <v>041507</v>
      </c>
      <c r="Q102">
        <f t="shared" ca="1" si="17"/>
        <v>10</v>
      </c>
      <c r="R102">
        <f ca="1">
<![CDATA[IF(table1[[#This Row],[يوم هـ]]]><![CDATA[]>0,4,99)]]>        </f>
        <v>4</v>
      </c>
      <c r="S102" s="4">
        <f t="shared" ca="1" si="13"/>
        <v>43806</v>
      </c>
      <c r="T102" s="4" t="str">
        <f ca="1">TEXT(table1[[#This Row],[Tm]],"mmmm")</f>
        <v><![CDATA[ديسمبر]]></v>
      </c>
      <c r="U102" s="4" t="str">
        <f ca="1">IF(TEXT(table1[[#This Row],[Tm]],"d")="1",TEXT(table1[[#This Row],[Tm]],"d -mmmm"),TEXT(table1[[#This Row],[Tm]],"d"))</f>
        <v>7</v>
      </c>
      <c r="V102" t="str">
        <f t="shared" ca="1" si="10"/>
        <v><![CDATA[السبت]]></v>
      </c>
      <c r="W102">
        <f t="shared" ca="1" si="14"/>
        <v>7</v>
      </c>
      <c r="X102">
        <f t="shared" ca="1" si="15"/>
        <v>49</v>
      </c>
      <c r="Y102">
        <f ca="1"><![CDATA[IF(table1[[#This Row],[اليوم]]="الأحد",Y101+1,Y101)]]></f>
        <v>15</v>
      </c>
      <c r="Z102" s="5" t="str">
        <f t="shared" ca="1" si="16"/>
        <v>10/4/1441</v>
      </c>
      <c r="AA102" s="24">
        <f t="shared" ca="1" si="11"/>
        <v>1</v>
      </c>
      <c r="AB102" s="24" t="str">
        <f ca="1"><![CDATA[CONCATENATE(TEXT(table1[[#This Row],[شهر هـ]],"00"),(TEXT(table1[[#This Row],[يوم هـ]],"00")))]]></f>
        <v>0410</v>
      </c>
      <c r="AC102" s="24" t="str">
        <f ca="1">TEXT(table1[[#This Row],[Tm]],"m")</f>
        <v>12</v>
      </c>
      <c r="AD102" s="24">
        <f ca="1">IF(TODAY()=table1[[#This Row],[Tm]],1,0)</f>
        <v>0</v>
      </c>
      <c r="AE102" s="5"/>
    </row>
    <row r="103" spans="2:31" x14ac:dyDescent="0.3">
      <c r="B103">
        <v>1419</v>
      </c>
      <c r="C103" s="4">
        <v>35912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1</v>
      </c>
      <c r="M103">
        <v>1</v>
      </c>
      <c r="N103">
        <v>0</v>
      </c>
      <c r="O103">
        <v>1</v>
      </c>
      <c r="P103" t="str">
        <f t="shared" ca="1" si="12"/>
        <v>041601</v>
      </c>
      <c r="Q103">
        <f t="shared" ca="1" si="17"/>
        <v>11</v>
      </c>
      <c r="R103">
        <f ca="1">
<![CDATA[IF(table1[[#This Row],[يوم هـ]]]><![CDATA[]>0,4,99)]]>        </f>
        <v>4</v>
      </c>
      <c r="S103" s="4">
        <f t="shared" ca="1" si="13"/>
        <v>43807</v>
      </c>
      <c r="T103" s="4" t="str">
        <f ca="1">TEXT(table1[[#This Row],[Tm]],"mmmm")</f>
        <v><![CDATA[ديسمبر]]></v>
      </c>
      <c r="U103" s="4" t="str">
        <f ca="1">IF(TEXT(table1[[#This Row],[Tm]],"d")="1",TEXT(table1[[#This Row],[Tm]],"d -mmmm"),TEXT(table1[[#This Row],[Tm]],"d"))</f>
        <v>8</v>
      </c>
      <c r="V103" t="str">
        <f t="shared" ca="1" si="10"/>
        <v><![CDATA[الأحد]]></v>
      </c>
      <c r="W103">
        <f t="shared" ca="1" si="14"/>
        <v>1</v>
      </c>
      <c r="X103">
        <f t="shared" ca="1" si="15"/>
        <v>50</v>
      </c>
      <c r="Y103">
        <f ca="1"><![CDATA[IF(table1[[#This Row],[اليوم]]="الأحد",Y102+1,Y102)]]></f>
        <v>16</v>
      </c>
      <c r="Z103" s="5" t="str">
        <f t="shared" ca="1" si="16"/>
        <v>11/4/1441</v>
      </c>
      <c r="AA103" s="24">
        <f t="shared" ca="1" si="11"/>
        <v>1</v>
      </c>
      <c r="AB103" s="24" t="str">
        <f ca="1"><![CDATA[CONCATENATE(TEXT(table1[[#This Row],[شهر هـ]],"00"),(TEXT(table1[[#This Row],[يوم هـ]],"00")))]]></f>
        <v>0411</v>
      </c>
      <c r="AC103" s="24" t="str">
        <f ca="1">TEXT(table1[[#This Row],[Tm]],"m")</f>
        <v>12</v>
      </c>
      <c r="AD103" s="24">
        <f ca="1">IF(TODAY()=table1[[#This Row],[Tm]],1,0)</f>
        <v>0</v>
      </c>
      <c r="AE103" s="5"/>
    </row>
    <row r="104" spans="2:31" x14ac:dyDescent="0.3">
      <c r="B104">
        <v>1420</v>
      </c>
      <c r="C104" s="4">
        <v>36267</v>
      </c>
      <c r="D104">
        <v>0</v>
      </c>
      <c r="E104">
        <v>1</v>
      </c>
      <c r="F104">
        <v>0</v>
      </c>
      <c r="G104">
        <v>0</v>
      </c>
      <c r="H104">
        <v>1</v>
      </c>
      <c r="I104">
        <v>0</v>
      </c>
      <c r="J104">
        <v>1</v>
      </c>
      <c r="K104">
        <v>1</v>
      </c>
      <c r="L104">
        <v>1</v>
      </c>
      <c r="M104">
        <v>1</v>
      </c>
      <c r="N104">
        <v>0</v>
      </c>
      <c r="O104">
        <v>1</v>
      </c>
      <c r="P104" t="str">
        <f t="shared" ca="1" si="12"/>
        <v>041602</v>
      </c>
      <c r="Q104">
        <f t="shared" ca="1" si="17"/>
        <v>12</v>
      </c>
      <c r="R104">
        <f ca="1">
<![CDATA[IF(table1[[#This Row],[يوم هـ]]]><![CDATA[]>0,4,99)]]>        </f>
        <v>4</v>
      </c>
      <c r="S104" s="4">
        <f t="shared" ca="1" si="13"/>
        <v>43808</v>
      </c>
      <c r="T104" s="4" t="str">
        <f ca="1">TEXT(table1[[#This Row],[Tm]],"mmmm")</f>
        <v><![CDATA[ديسمبر]]></v>
      </c>
      <c r="U104" s="4" t="str">
        <f ca="1">IF(TEXT(table1[[#This Row],[Tm]],"d")="1",TEXT(table1[[#This Row],[Tm]],"d -mmmm"),TEXT(table1[[#This Row],[Tm]],"d"))</f>
        <v>9</v>
      </c>
      <c r="V104" t="str">
        <f t="shared" ca="1" si="10"/>
        <v><![CDATA[الإثنين]]></v>
      </c>
      <c r="W104">
        <f t="shared" ca="1" si="14"/>
        <v>2</v>
      </c>
      <c r="X104">
        <f t="shared" ca="1" si="15"/>
        <v>50</v>
      </c>
      <c r="Y104">
        <f ca="1"><![CDATA[IF(table1[[#This Row],[اليوم]]="الأحد",Y103+1,Y103)]]></f>
        <v>16</v>
      </c>
      <c r="Z104" s="5" t="str">
        <f t="shared" ca="1" si="16"/>
        <v>12/4/1441</v>
      </c>
      <c r="AA104" s="24">
        <f t="shared" ca="1" si="11"/>
        <v>1</v>
      </c>
      <c r="AB104" s="24" t="str">
        <f ca="1"><![CDATA[CONCATENATE(TEXT(table1[[#This Row],[شهر هـ]],"00"),(TEXT(table1[[#This Row],[يوم هـ]],"00")))]]></f>
        <v>0412</v>
      </c>
      <c r="AC104" s="24" t="str">
        <f ca="1">TEXT(table1[[#This Row],[Tm]],"m")</f>
        <v>12</v>
      </c>
      <c r="AD104" s="24">
        <f ca="1">IF(TODAY()=table1[[#This Row],[Tm]],1,0)</f>
        <v>0</v>
      </c>
      <c r="AE104" s="5"/>
    </row>
    <row r="105" spans="2:31" x14ac:dyDescent="0.3">
      <c r="B105">
        <v>1421</v>
      </c>
      <c r="C105" s="4">
        <v>36622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1</v>
      </c>
      <c r="K105">
        <v>1</v>
      </c>
      <c r="L105">
        <v>1</v>
      </c>
      <c r="M105">
        <v>1</v>
      </c>
      <c r="N105">
        <v>0</v>
      </c>
      <c r="O105">
        <v>1</v>
      </c>
      <c r="P105" t="str">
        <f t="shared" ca="1" si="12"/>
        <v>041603</v>
      </c>
      <c r="Q105">
        <f t="shared" ca="1" si="17"/>
        <v>13</v>
      </c>
      <c r="R105">
        <f ca="1">
<![CDATA[IF(table1[[#This Row],[يوم هـ]]]><![CDATA[]>0,4,99)]]>        </f>
        <v>4</v>
      </c>
      <c r="S105" s="4">
        <f t="shared" ca="1" si="13"/>
        <v>43809</v>
      </c>
      <c r="T105" s="4" t="str">
        <f ca="1">TEXT(table1[[#This Row],[Tm]],"mmmm")</f>
        <v><![CDATA[ديسمبر]]></v>
      </c>
      <c r="U105" s="4" t="str">
        <f ca="1">IF(TEXT(table1[[#This Row],[Tm]],"d")="1",TEXT(table1[[#This Row],[Tm]],"d -mmmm"),TEXT(table1[[#This Row],[Tm]],"d"))</f>
        <v>10</v>
      </c>
      <c r="V105" t="str">
        <f t="shared" ca="1" si="10"/>
        <v><![CDATA[الثلاثاء]]></v>
      </c>
      <c r="W105">
        <f t="shared" ca="1" si="14"/>
        <v>3</v>
      </c>
      <c r="X105">
        <f t="shared" ca="1" si="15"/>
        <v>50</v>
      </c>
      <c r="Y105">
        <f ca="1"><![CDATA[IF(table1[[#This Row],[اليوم]]="الأحد",Y104+1,Y104)]]></f>
        <v>16</v>
      </c>
      <c r="Z105" s="5" t="str">
        <f t="shared" ca="1" si="16"/>
        <v>13/4/1441</v>
      </c>
      <c r="AA105" s="24">
        <f t="shared" ca="1" si="11"/>
        <v>1</v>
      </c>
      <c r="AB105" s="24" t="str">
        <f ca="1"><![CDATA[CONCATENATE(TEXT(table1[[#This Row],[شهر هـ]],"00"),(TEXT(table1[[#This Row],[يوم هـ]],"00")))]]></f>
        <v>0413</v>
      </c>
      <c r="AC105" s="24" t="str">
        <f ca="1">TEXT(table1[[#This Row],[Tm]],"m")</f>
        <v>12</v>
      </c>
      <c r="AD105" s="24">
        <f ca="1">IF(TODAY()=table1[[#This Row],[Tm]],1,0)</f>
        <v>0</v>
      </c>
      <c r="AE105" s="5"/>
    </row>
    <row r="106" spans="2:31" x14ac:dyDescent="0.3">
      <c r="B106">
        <v>1422</v>
      </c>
      <c r="C106" s="4">
        <v>36976</v>
      </c>
      <c r="D106">
        <v>1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1</v>
      </c>
      <c r="L106">
        <v>1</v>
      </c>
      <c r="M106">
        <v>1</v>
      </c>
      <c r="N106">
        <v>0</v>
      </c>
      <c r="O106">
        <v>1</v>
      </c>
      <c r="P106" t="str">
        <f t="shared" ca="1" si="12"/>
        <v>041604</v>
      </c>
      <c r="Q106">
        <f t="shared" ca="1" si="17"/>
        <v>14</v>
      </c>
      <c r="R106">
        <f ca="1">
<![CDATA[IF(table1[[#This Row],[يوم هـ]]]><![CDATA[]>0,4,99)]]>        </f>
        <v>4</v>
      </c>
      <c r="S106" s="4">
        <f t="shared" ca="1" si="13"/>
        <v>43810</v>
      </c>
      <c r="T106" s="4" t="str">
        <f ca="1">TEXT(table1[[#This Row],[Tm]],"mmmm")</f>
        <v><![CDATA[ديسمبر]]></v>
      </c>
      <c r="U106" s="4" t="str">
        <f ca="1">IF(TEXT(table1[[#This Row],[Tm]],"d")="1",TEXT(table1[[#This Row],[Tm]],"d -mmmm"),TEXT(table1[[#This Row],[Tm]],"d"))</f>
        <v>11</v>
      </c>
      <c r="V106" t="str">
        <f t="shared" ca="1" si="10"/>
        <v><![CDATA[الأربعاء]]></v>
      </c>
      <c r="W106">
        <f t="shared" ca="1" si="14"/>
        <v>4</v>
      </c>
      <c r="X106">
        <f t="shared" ca="1" si="15"/>
        <v>50</v>
      </c>
      <c r="Y106">
        <f ca="1"><![CDATA[IF(table1[[#This Row],[اليوم]]="الأحد",Y105+1,Y105)]]></f>
        <v>16</v>
      </c>
      <c r="Z106" s="5" t="str">
        <f t="shared" ca="1" si="16"/>
        <v>14/4/1441</v>
      </c>
      <c r="AA106" s="24">
        <f t="shared" ca="1" si="11"/>
        <v>1</v>
      </c>
      <c r="AB106" s="24" t="str">
        <f ca="1"><![CDATA[CONCATENATE(TEXT(table1[[#This Row],[شهر هـ]],"00"),(TEXT(table1[[#This Row],[يوم هـ]],"00")))]]></f>
        <v>0414</v>
      </c>
      <c r="AC106" s="24" t="str">
        <f ca="1">TEXT(table1[[#This Row],[Tm]],"m")</f>
        <v>12</v>
      </c>
      <c r="AD106" s="24">
        <f ca="1">IF(TODAY()=table1[[#This Row],[Tm]],1,0)</f>
        <v>0</v>
      </c>
      <c r="AE106" s="5"/>
    </row>
    <row r="107" spans="2:31" x14ac:dyDescent="0.3">
      <c r="B107">
        <v>1423</v>
      </c>
      <c r="C107" s="4">
        <v>37330</v>
      </c>
      <c r="D107">
        <v>1</v>
      </c>
      <c r="E107">
        <v>0</v>
      </c>
      <c r="F107">
        <v>1</v>
      </c>
      <c r="G107">
        <v>0</v>
      </c>
      <c r="H107">
        <v>1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1</v>
      </c>
      <c r="P107" t="str">
        <f t="shared" ca="1" si="12"/>
        <v>041605</v>
      </c>
      <c r="Q107">
        <f t="shared" ca="1" si="17"/>
        <v>15</v>
      </c>
      <c r="R107">
        <f ca="1">
<![CDATA[IF(table1[[#This Row],[يوم هـ]]]><![CDATA[]>0,4,99)]]>        </f>
        <v>4</v>
      </c>
      <c r="S107" s="4">
        <f t="shared" ca="1" si="13"/>
        <v>43811</v>
      </c>
      <c r="T107" s="4" t="str">
        <f ca="1">TEXT(table1[[#This Row],[Tm]],"mmmm")</f>
        <v><![CDATA[ديسمبر]]></v>
      </c>
      <c r="U107" s="4" t="str">
        <f ca="1">IF(TEXT(table1[[#This Row],[Tm]],"d")="1",TEXT(table1[[#This Row],[Tm]],"d -mmmm"),TEXT(table1[[#This Row],[Tm]],"d"))</f>
        <v>12</v>
      </c>
      <c r="V107" t="str">
        <f t="shared" ca="1" si="10"/>
        <v><![CDATA[الخميس]]></v>
      </c>
      <c r="W107">
        <f t="shared" ca="1" si="14"/>
        <v>5</v>
      </c>
      <c r="X107">
        <f t="shared" ca="1" si="15"/>
        <v>50</v>
      </c>
      <c r="Y107">
        <f ca="1"><![CDATA[IF(table1[[#This Row],[اليوم]]="الأحد",Y106+1,Y106)]]></f>
        <v>16</v>
      </c>
      <c r="Z107" s="5" t="str">
        <f t="shared" ca="1" si="16"/>
        <v>15/4/1441</v>
      </c>
      <c r="AA107" s="24">
        <f t="shared" ca="1" si="11"/>
        <v>1</v>
      </c>
      <c r="AB107" s="24" t="str">
        <f ca="1"><![CDATA[CONCATENATE(TEXT(table1[[#This Row],[شهر هـ]],"00"),(TEXT(table1[[#This Row],[يوم هـ]],"00")))]]></f>
        <v>0415</v>
      </c>
      <c r="AC107" s="24" t="str">
        <f ca="1">TEXT(table1[[#This Row],[Tm]],"m")</f>
        <v>12</v>
      </c>
      <c r="AD107" s="24">
        <f ca="1">IF(TODAY()=table1[[#This Row],[Tm]],1,0)</f>
        <v>0</v>
      </c>
      <c r="AE107" s="5"/>
    </row>
    <row r="108" spans="2:31" x14ac:dyDescent="0.3">
      <c r="B108">
        <v>1424</v>
      </c>
      <c r="C108" s="4">
        <v>37684</v>
      </c>
      <c r="D108">
        <v>1</v>
      </c>
      <c r="E108">
        <v>0</v>
      </c>
      <c r="F108">
        <v>1</v>
      </c>
      <c r="G108">
        <v>1</v>
      </c>
      <c r="H108">
        <v>0</v>
      </c>
      <c r="I108">
        <v>1</v>
      </c>
      <c r="J108">
        <v>0</v>
      </c>
      <c r="K108">
        <v>0</v>
      </c>
      <c r="L108">
        <v>1</v>
      </c>
      <c r="M108">
        <v>0</v>
      </c>
      <c r="N108">
        <v>1</v>
      </c>
      <c r="O108">
        <v>0</v>
      </c>
      <c r="P108" t="str">
        <f t="shared" ca="1" si="12"/>
        <v>041606</v>
      </c>
      <c r="Q108">
        <f t="shared" ca="1" si="17"/>
        <v>16</v>
      </c>
      <c r="R108">
        <f ca="1">
<![CDATA[IF(table1[[#This Row],[يوم هـ]]]><![CDATA[]>0,4,99)]]>        </f>
        <v>4</v>
      </c>
      <c r="S108" s="4">
        <f t="shared" ca="1" si="13"/>
        <v>43812</v>
      </c>
      <c r="T108" s="4" t="str">
        <f ca="1">TEXT(table1[[#This Row],[Tm]],"mmmm")</f>
        <v><![CDATA[ديسمبر]]></v>
      </c>
      <c r="U108" s="4" t="str">
        <f ca="1">IF(TEXT(table1[[#This Row],[Tm]],"d")="1",TEXT(table1[[#This Row],[Tm]],"d -mmmm"),TEXT(table1[[#This Row],[Tm]],"d"))</f>
        <v>13</v>
      </c>
      <c r="V108" t="str">
        <f t="shared" ca="1" si="10"/>
        <v><![CDATA[الجمعة]]></v>
      </c>
      <c r="W108">
        <f t="shared" ca="1" si="14"/>
        <v>6</v>
      </c>
      <c r="X108">
        <f t="shared" ca="1" si="15"/>
        <v>50</v>
      </c>
      <c r="Y108">
        <f ca="1"><![CDATA[IF(table1[[#This Row],[اليوم]]="الأحد",Y107+1,Y107)]]></f>
        <v>16</v>
      </c>
      <c r="Z108" s="5" t="str">
        <f t="shared" ca="1" si="16"/>
        <v>16/4/1441</v>
      </c>
      <c r="AA108" s="24">
        <f t="shared" ca="1" si="11"/>
        <v>1</v>
      </c>
      <c r="AB108" s="24" t="str">
        <f ca="1"><![CDATA[CONCATENATE(TEXT(table1[[#This Row],[شهر هـ]],"00"),(TEXT(table1[[#This Row],[يوم هـ]],"00")))]]></f>
        <v>0416</v>
      </c>
      <c r="AC108" s="24" t="str">
        <f ca="1">TEXT(table1[[#This Row],[Tm]],"m")</f>
        <v>12</v>
      </c>
      <c r="AD108" s="24">
        <f ca="1">IF(TODAY()=table1[[#This Row],[Tm]],1,0)</f>
        <v>0</v>
      </c>
      <c r="AE108" s="5"/>
    </row>
    <row r="109" spans="2:31" x14ac:dyDescent="0.3">
      <c r="B109">
        <v>1425</v>
      </c>
      <c r="C109" s="4">
        <v>38038</v>
      </c>
      <c r="D109">
        <v>1</v>
      </c>
      <c r="E109">
        <v>0</v>
      </c>
      <c r="F109">
        <v>1</v>
      </c>
      <c r="G109">
        <v>1</v>
      </c>
      <c r="H109">
        <v>0</v>
      </c>
      <c r="I109">
        <v>1</v>
      </c>
      <c r="J109">
        <v>0</v>
      </c>
      <c r="K109">
        <v>1</v>
      </c>
      <c r="L109">
        <v>1</v>
      </c>
      <c r="M109">
        <v>0</v>
      </c>
      <c r="N109">
        <v>1</v>
      </c>
      <c r="O109">
        <v>0</v>
      </c>
      <c r="P109" t="str">
        <f t="shared" ca="1" si="12"/>
        <v>041607</v>
      </c>
      <c r="Q109">
        <f t="shared" ca="1" si="17"/>
        <v>17</v>
      </c>
      <c r="R109">
        <f ca="1">
<![CDATA[IF(table1[[#This Row],[يوم هـ]]]><![CDATA[]>0,4,99)]]>        </f>
        <v>4</v>
      </c>
      <c r="S109" s="4">
        <f t="shared" ca="1" si="13"/>
        <v>43813</v>
      </c>
      <c r="T109" s="4" t="str">
        <f ca="1">TEXT(table1[[#This Row],[Tm]],"mmmm")</f>
        <v><![CDATA[ديسمبر]]></v>
      </c>
      <c r="U109" s="4" t="str">
        <f ca="1">IF(TEXT(table1[[#This Row],[Tm]],"d")="1",TEXT(table1[[#This Row],[Tm]],"d -mmmm"),TEXT(table1[[#This Row],[Tm]],"d"))</f>
        <v>14</v>
      </c>
      <c r="V109" t="str">
        <f t="shared" ca="1" si="10"/>
        <v><![CDATA[السبت]]></v>
      </c>
      <c r="W109">
        <f t="shared" ca="1" si="14"/>
        <v>7</v>
      </c>
      <c r="X109">
        <f t="shared" ca="1" si="15"/>
        <v>50</v>
      </c>
      <c r="Y109">
        <f ca="1"><![CDATA[IF(table1[[#This Row],[اليوم]]="الأحد",Y108+1,Y108)]]></f>
        <v>16</v>
      </c>
      <c r="Z109" s="5" t="str">
        <f t="shared" ca="1" si="16"/>
        <v>17/4/1441</v>
      </c>
      <c r="AA109" s="24">
        <f t="shared" ca="1" si="11"/>
        <v>1</v>
      </c>
      <c r="AB109" s="24" t="str">
        <f ca="1"><![CDATA[CONCATENATE(TEXT(table1[[#This Row],[شهر هـ]],"00"),(TEXT(table1[[#This Row],[يوم هـ]],"00")))]]></f>
        <v>0417</v>
      </c>
      <c r="AC109" s="24" t="str">
        <f ca="1">TEXT(table1[[#This Row],[Tm]],"m")</f>
        <v>12</v>
      </c>
      <c r="AD109" s="24">
        <f ca="1">IF(TODAY()=table1[[#This Row],[Tm]],1,0)</f>
        <v>0</v>
      </c>
      <c r="AE109" s="5"/>
    </row>
    <row r="110" spans="2:31" x14ac:dyDescent="0.3">
      <c r="B110">
        <v>1426</v>
      </c>
      <c r="C110" s="4">
        <v>38393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1</v>
      </c>
      <c r="M110">
        <v>1</v>
      </c>
      <c r="N110">
        <v>0</v>
      </c>
      <c r="O110">
        <v>1</v>
      </c>
      <c r="P110" t="str">
        <f t="shared" ca="1" si="12"/>
        <v>041701</v>
      </c>
      <c r="Q110">
        <f t="shared" ca="1" si="17"/>
        <v>18</v>
      </c>
      <c r="R110">
        <f ca="1">
<![CDATA[IF(table1[[#This Row],[يوم هـ]]]><![CDATA[]>0,4,99)]]>        </f>
        <v>4</v>
      </c>
      <c r="S110" s="4">
        <f t="shared" ca="1" si="13"/>
        <v>43814</v>
      </c>
      <c r="T110" s="4" t="str">
        <f ca="1">TEXT(table1[[#This Row],[Tm]],"mmmm")</f>
        <v><![CDATA[ديسمبر]]></v>
      </c>
      <c r="U110" s="4" t="str">
        <f ca="1">IF(TEXT(table1[[#This Row],[Tm]],"d")="1",TEXT(table1[[#This Row],[Tm]],"d -mmmm"),TEXT(table1[[#This Row],[Tm]],"d"))</f>
        <v>15</v>
      </c>
      <c r="V110" t="str">
        <f t="shared" ca="1" si="10"/>
        <v><![CDATA[الأحد]]></v>
      </c>
      <c r="W110">
        <f t="shared" ca="1" si="14"/>
        <v>1</v>
      </c>
      <c r="X110">
        <f t="shared" ca="1" si="15"/>
        <v>51</v>
      </c>
      <c r="Y110">
        <f ca="1"><![CDATA[IF(table1[[#This Row],[اليوم]]="الأحد",Y109+1,Y109)]]></f>
        <v>17</v>
      </c>
      <c r="Z110" s="5" t="str">
        <f t="shared" ca="1" si="16"/>
        <v>18/4/1441</v>
      </c>
      <c r="AA110" s="24">
        <f t="shared" ca="1" si="11"/>
        <v>1</v>
      </c>
      <c r="AB110" s="24" t="str">
        <f ca="1"><![CDATA[CONCATENATE(TEXT(table1[[#This Row],[شهر هـ]],"00"),(TEXT(table1[[#This Row],[يوم هـ]],"00")))]]></f>
        <v>0418</v>
      </c>
      <c r="AC110" s="24" t="str">
        <f ca="1">TEXT(table1[[#This Row],[Tm]],"m")</f>
        <v>12</v>
      </c>
      <c r="AD110" s="24">
        <f ca="1">IF(TODAY()=table1[[#This Row],[Tm]],1,0)</f>
        <v>1</v>
      </c>
      <c r="AE110" s="5"/>
    </row>
    <row r="111" spans="2:31" x14ac:dyDescent="0.3">
      <c r="B111">
        <v>1427</v>
      </c>
      <c r="C111" s="4">
        <v>38748</v>
      </c>
      <c r="D111">
        <v>0</v>
      </c>
      <c r="E111">
        <v>0</v>
      </c>
      <c r="F111">
        <v>1</v>
      </c>
      <c r="G111">
        <v>0</v>
      </c>
      <c r="H111">
        <v>1</v>
      </c>
      <c r="I111">
        <v>0</v>
      </c>
      <c r="J111">
        <v>1</v>
      </c>
      <c r="K111">
        <v>1</v>
      </c>
      <c r="L111">
        <v>0</v>
      </c>
      <c r="M111">
        <v>1</v>
      </c>
      <c r="N111">
        <v>1</v>
      </c>
      <c r="O111">
        <v>0</v>
      </c>
      <c r="P111" t="str">
        <f t="shared" ca="1" si="12"/>
        <v>041702</v>
      </c>
      <c r="Q111">
        <f t="shared" ca="1" si="17"/>
        <v>19</v>
      </c>
      <c r="R111">
        <f ca="1">
<![CDATA[IF(table1[[#This Row],[يوم هـ]]]><![CDATA[]>0,4,99)]]>        </f>
        <v>4</v>
      </c>
      <c r="S111" s="4">
        <f t="shared" ca="1" si="13"/>
        <v>43815</v>
      </c>
      <c r="T111" s="4" t="str">
        <f ca="1">TEXT(table1[[#This Row],[Tm]],"mmmm")</f>
        <v><![CDATA[ديسمبر]]></v>
      </c>
      <c r="U111" s="4" t="str">
        <f ca="1">IF(TEXT(table1[[#This Row],[Tm]],"d")="1",TEXT(table1[[#This Row],[Tm]],"d -mmmm"),TEXT(table1[[#This Row],[Tm]],"d"))</f>
        <v>16</v>
      </c>
      <c r="V111" t="str">
        <f t="shared" ca="1" si="10"/>
        <v><![CDATA[الإثنين]]></v>
      </c>
      <c r="W111">
        <f t="shared" ca="1" si="14"/>
        <v>2</v>
      </c>
      <c r="X111">
        <f t="shared" ca="1" si="15"/>
        <v>51</v>
      </c>
      <c r="Y111">
        <f ca="1"><![CDATA[IF(table1[[#This Row],[اليوم]]="الأحد",Y110+1,Y110)]]></f>
        <v>17</v>
      </c>
      <c r="Z111" s="5" t="str">
        <f t="shared" ca="1" si="16"/>
        <v>19/4/1441</v>
      </c>
      <c r="AA111" s="24">
        <f t="shared" ca="1" si="11"/>
        <v>1</v>
      </c>
      <c r="AB111" s="24" t="str">
        <f ca="1"><![CDATA[CONCATENATE(TEXT(table1[[#This Row],[شهر هـ]],"00"),(TEXT(table1[[#This Row],[يوم هـ]],"00")))]]></f>
        <v>0419</v>
      </c>
      <c r="AC111" s="24" t="str">
        <f ca="1">TEXT(table1[[#This Row],[Tm]],"m")</f>
        <v>12</v>
      </c>
      <c r="AD111" s="24">
        <f ca="1">IF(TODAY()=table1[[#This Row],[Tm]],1,0)</f>
        <v>0</v>
      </c>
      <c r="AE111" s="5"/>
    </row>
    <row r="112" spans="2:31" x14ac:dyDescent="0.3">
      <c r="B112">
        <v>1428</v>
      </c>
      <c r="C112" s="4">
        <v>39102</v>
      </c>
      <c r="D112">
        <v>1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1</v>
      </c>
      <c r="K112">
        <v>1</v>
      </c>
      <c r="L112">
        <v>1</v>
      </c>
      <c r="M112">
        <v>0</v>
      </c>
      <c r="N112">
        <v>1</v>
      </c>
      <c r="O112">
        <v>1</v>
      </c>
      <c r="P112" t="str">
        <f t="shared" ca="1" si="12"/>
        <v>041703</v>
      </c>
      <c r="Q112">
        <f t="shared" ca="1" si="17"/>
        <v>20</v>
      </c>
      <c r="R112">
        <f ca="1">
<![CDATA[IF(table1[[#This Row],[يوم هـ]]]><![CDATA[]>0,4,99)]]>        </f>
        <v>4</v>
      </c>
      <c r="S112" s="4">
        <f t="shared" ca="1" si="13"/>
        <v>43816</v>
      </c>
      <c r="T112" s="4" t="str">
        <f ca="1">TEXT(table1[[#This Row],[Tm]],"mmmm")</f>
        <v><![CDATA[ديسمبر]]></v>
      </c>
      <c r="U112" s="4" t="str">
        <f ca="1">IF(TEXT(table1[[#This Row],[Tm]],"d")="1",TEXT(table1[[#This Row],[Tm]],"d -mmmm"),TEXT(table1[[#This Row],[Tm]],"d"))</f>
        <v>17</v>
      </c>
      <c r="V112" t="str">
        <f t="shared" ca="1" si="10"/>
        <v><![CDATA[الثلاثاء]]></v>
      </c>
      <c r="W112">
        <f t="shared" ca="1" si="14"/>
        <v>3</v>
      </c>
      <c r="X112">
        <f t="shared" ca="1" si="15"/>
        <v>51</v>
      </c>
      <c r="Y112">
        <f ca="1"><![CDATA[IF(table1[[#This Row],[اليوم]]="الأحد",Y111+1,Y111)]]></f>
        <v>17</v>
      </c>
      <c r="Z112" s="5" t="str">
        <f t="shared" ca="1" si="16"/>
        <v>20/4/1441</v>
      </c>
      <c r="AA112" s="24">
        <f t="shared" ca="1" si="11"/>
        <v>1</v>
      </c>
      <c r="AB112" s="24" t="str">
        <f ca="1"><![CDATA[CONCATENATE(TEXT(table1[[#This Row],[شهر هـ]],"00"),(TEXT(table1[[#This Row],[يوم هـ]],"00")))]]></f>
        <v>0420</v>
      </c>
      <c r="AC112" s="24" t="str">
        <f ca="1">TEXT(table1[[#This Row],[Tm]],"m")</f>
        <v>12</v>
      </c>
      <c r="AD112" s="24">
        <f ca="1">IF(TODAY()=table1[[#This Row],[Tm]],1,0)</f>
        <v>0</v>
      </c>
      <c r="AE112" s="5"/>
    </row>
    <row r="113" spans="2:31" x14ac:dyDescent="0.3">
      <c r="B113">
        <v>1429</v>
      </c>
      <c r="C113" s="4">
        <v>39457</v>
      </c>
      <c r="D113">
        <v>0</v>
      </c>
      <c r="E113">
        <v>1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1</v>
      </c>
      <c r="L113">
        <v>1</v>
      </c>
      <c r="M113">
        <v>0</v>
      </c>
      <c r="N113">
        <v>1</v>
      </c>
      <c r="O113">
        <v>1</v>
      </c>
      <c r="P113" t="str">
        <f t="shared" ca="1" si="12"/>
        <v>041704</v>
      </c>
      <c r="Q113">
        <f t="shared" ca="1" si="17"/>
        <v>21</v>
      </c>
      <c r="R113">
        <f ca="1">
<![CDATA[IF(table1[[#This Row],[يوم هـ]]]><![CDATA[]>0,4,99)]]>        </f>
        <v>4</v>
      </c>
      <c r="S113" s="4">
        <f t="shared" ca="1" si="13"/>
        <v>43817</v>
      </c>
      <c r="T113" s="4" t="str">
        <f ca="1">TEXT(table1[[#This Row],[Tm]],"mmmm")</f>
        <v><![CDATA[ديسمبر]]></v>
      </c>
      <c r="U113" s="4" t="str">
        <f ca="1">IF(TEXT(table1[[#This Row],[Tm]],"d")="1",TEXT(table1[[#This Row],[Tm]],"d -mmmm"),TEXT(table1[[#This Row],[Tm]],"d"))</f>
        <v>18</v>
      </c>
      <c r="V113" t="str">
        <f t="shared" ca="1" si="10"/>
        <v><![CDATA[الأربعاء]]></v>
      </c>
      <c r="W113">
        <f t="shared" ca="1" si="14"/>
        <v>4</v>
      </c>
      <c r="X113">
        <f t="shared" ca="1" si="15"/>
        <v>51</v>
      </c>
      <c r="Y113">
        <f ca="1"><![CDATA[IF(table1[[#This Row],[اليوم]]="الأحد",Y112+1,Y112)]]></f>
        <v>17</v>
      </c>
      <c r="Z113" s="5" t="str">
        <f t="shared" ca="1" si="16"/>
        <v>21/4/1441</v>
      </c>
      <c r="AA113" s="24">
        <f t="shared" ca="1" si="11"/>
        <v>1</v>
      </c>
      <c r="AB113" s="24" t="str">
        <f ca="1"><![CDATA[CONCATENATE(TEXT(table1[[#This Row],[شهر هـ]],"00"),(TEXT(table1[[#This Row],[يوم هـ]],"00")))]]></f>
        <v>0421</v>
      </c>
      <c r="AC113" s="24" t="str">
        <f ca="1">TEXT(table1[[#This Row],[Tm]],"m")</f>
        <v>12</v>
      </c>
      <c r="AD113" s="24">
        <f ca="1">IF(TODAY()=table1[[#This Row],[Tm]],1,0)</f>
        <v>0</v>
      </c>
      <c r="AE113" s="5"/>
    </row>
    <row r="114" spans="2:31" x14ac:dyDescent="0.3">
      <c r="B114">
        <v>1430</v>
      </c>
      <c r="C114" s="4">
        <v>39811</v>
      </c>
      <c r="D114">
        <v>0</v>
      </c>
      <c r="E114">
        <v>1</v>
      </c>
      <c r="F114">
        <v>1</v>
      </c>
      <c r="G114">
        <v>0</v>
      </c>
      <c r="H114">
        <v>0</v>
      </c>
      <c r="I114">
        <v>1</v>
      </c>
      <c r="J114">
        <v>0</v>
      </c>
      <c r="K114">
        <v>1</v>
      </c>
      <c r="L114">
        <v>0</v>
      </c>
      <c r="M114">
        <v>1</v>
      </c>
      <c r="N114">
        <v>0</v>
      </c>
      <c r="O114">
        <v>1</v>
      </c>
      <c r="P114" t="str">
        <f t="shared" ca="1" si="12"/>
        <v>041705</v>
      </c>
      <c r="Q114">
        <f t="shared" ca="1" si="17"/>
        <v>22</v>
      </c>
      <c r="R114">
        <f ca="1">
<![CDATA[IF(table1[[#This Row],[يوم هـ]]]><![CDATA[]>0,4,99)]]>        </f>
        <v>4</v>
      </c>
      <c r="S114" s="4">
        <f t="shared" ca="1" si="13"/>
        <v>43818</v>
      </c>
      <c r="T114" s="4" t="str">
        <f ca="1">TEXT(table1[[#This Row],[Tm]],"mmmm")</f>
        <v><![CDATA[ديسمبر]]></v>
      </c>
      <c r="U114" s="4" t="str">
        <f ca="1">IF(TEXT(table1[[#This Row],[Tm]],"d")="1",TEXT(table1[[#This Row],[Tm]],"d -mmmm"),TEXT(table1[[#This Row],[Tm]],"d"))</f>
        <v>19</v>
      </c>
      <c r="V114" t="str">
        <f t="shared" ca="1" si="10"/>
        <v><![CDATA[الخميس]]></v>
      </c>
      <c r="W114">
        <f t="shared" ca="1" si="14"/>
        <v>5</v>
      </c>
      <c r="X114">
        <f t="shared" ca="1" si="15"/>
        <v>51</v>
      </c>
      <c r="Y114">
        <f ca="1"><![CDATA[IF(table1[[#This Row],[اليوم]]="الأحد",Y113+1,Y113)]]></f>
        <v>17</v>
      </c>
      <c r="Z114" s="5" t="str">
        <f t="shared" ca="1" si="16"/>
        <v>22/4/1441</v>
      </c>
      <c r="AA114" s="24">
        <f t="shared" ca="1" si="11"/>
        <v>1</v>
      </c>
      <c r="AB114" s="24" t="str">
        <f ca="1"><![CDATA[CONCATENATE(TEXT(table1[[#This Row],[شهر هـ]],"00"),(TEXT(table1[[#This Row],[يوم هـ]],"00")))]]></f>
        <v>0422</v>
      </c>
      <c r="AC114" s="24" t="str">
        <f ca="1">TEXT(table1[[#This Row],[Tm]],"m")</f>
        <v>12</v>
      </c>
      <c r="AD114" s="24">
        <f ca="1">IF(TODAY()=table1[[#This Row],[Tm]],1,0)</f>
        <v>0</v>
      </c>
      <c r="AE114" s="5"/>
    </row>
    <row r="115" spans="2:31" x14ac:dyDescent="0.3">
      <c r="B115">
        <v>1431</v>
      </c>
      <c r="C115" s="4">
        <v>40165</v>
      </c>
      <c r="D115">
        <v>0</v>
      </c>
      <c r="E115">
        <v>1</v>
      </c>
      <c r="F115">
        <v>1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1</v>
      </c>
      <c r="M115">
        <v>0</v>
      </c>
      <c r="N115">
        <v>0</v>
      </c>
      <c r="O115">
        <v>1</v>
      </c>
      <c r="P115" t="str">
        <f t="shared" ca="1" si="12"/>
        <v>041706</v>
      </c>
      <c r="Q115">
        <f t="shared" ca="1" si="17"/>
        <v>23</v>
      </c>
      <c r="R115">
        <f ca="1">
<![CDATA[IF(table1[[#This Row],[يوم هـ]]]><![CDATA[]>0,4,99)]]>        </f>
        <v>4</v>
      </c>
      <c r="S115" s="4">
        <f t="shared" ca="1" si="13"/>
        <v>43819</v>
      </c>
      <c r="T115" s="4" t="str">
        <f ca="1">TEXT(table1[[#This Row],[Tm]],"mmmm")</f>
        <v><![CDATA[ديسمبر]]></v>
      </c>
      <c r="U115" s="4" t="str">
        <f ca="1">IF(TEXT(table1[[#This Row],[Tm]],"d")="1",TEXT(table1[[#This Row],[Tm]],"d -mmmm"),TEXT(table1[[#This Row],[Tm]],"d"))</f>
        <v>20</v>
      </c>
      <c r="V115" t="str">
        <f t="shared" ca="1" si="10"/>
        <v><![CDATA[الجمعة]]></v>
      </c>
      <c r="W115">
        <f t="shared" ca="1" si="14"/>
        <v>6</v>
      </c>
      <c r="X115">
        <f t="shared" ca="1" si="15"/>
        <v>51</v>
      </c>
      <c r="Y115">
        <f ca="1"><![CDATA[IF(table1[[#This Row],[اليوم]]="الأحد",Y114+1,Y114)]]></f>
        <v>17</v>
      </c>
      <c r="Z115" s="5" t="str">
        <f t="shared" ca="1" si="16"/>
        <v>23/4/1441</v>
      </c>
      <c r="AA115" s="24">
        <f t="shared" ca="1" si="11"/>
        <v>1</v>
      </c>
      <c r="AB115" s="24" t="str">
        <f ca="1"><![CDATA[CONCATENATE(TEXT(table1[[#This Row],[شهر هـ]],"00"),(TEXT(table1[[#This Row],[يوم هـ]],"00")))]]></f>
        <v>0423</v>
      </c>
      <c r="AC115" s="24" t="str">
        <f ca="1">TEXT(table1[[#This Row],[Tm]],"m")</f>
        <v>12</v>
      </c>
      <c r="AD115" s="24">
        <f ca="1">IF(TODAY()=table1[[#This Row],[Tm]],1,0)</f>
        <v>0</v>
      </c>
      <c r="AE115" s="5"/>
    </row>
    <row r="116" spans="2:31" x14ac:dyDescent="0.3">
      <c r="B116">
        <v>1432</v>
      </c>
      <c r="C116" s="4">
        <v>40519</v>
      </c>
      <c r="D116">
        <v>0</v>
      </c>
      <c r="E116">
        <v>1</v>
      </c>
      <c r="F116">
        <v>1</v>
      </c>
      <c r="G116">
        <v>1</v>
      </c>
      <c r="H116">
        <v>0</v>
      </c>
      <c r="I116">
        <v>1</v>
      </c>
      <c r="J116">
        <v>0</v>
      </c>
      <c r="K116">
        <v>1</v>
      </c>
      <c r="L116">
        <v>0</v>
      </c>
      <c r="M116">
        <v>1</v>
      </c>
      <c r="N116">
        <v>0</v>
      </c>
      <c r="O116">
        <v>0</v>
      </c>
      <c r="P116" t="str">
        <f t="shared" ca="1" si="12"/>
        <v>041707</v>
      </c>
      <c r="Q116">
        <f t="shared" ca="1" si="17"/>
        <v>24</v>
      </c>
      <c r="R116">
        <f ca="1">
<![CDATA[IF(table1[[#This Row],[يوم هـ]]]><![CDATA[]>0,4,99)]]>        </f>
        <v>4</v>
      </c>
      <c r="S116" s="4">
        <f t="shared" ca="1" si="13"/>
        <v>43820</v>
      </c>
      <c r="T116" s="4" t="str">
        <f ca="1">TEXT(table1[[#This Row],[Tm]],"mmmm")</f>
        <v><![CDATA[ديسمبر]]></v>
      </c>
      <c r="U116" s="4" t="str">
        <f ca="1">IF(TEXT(table1[[#This Row],[Tm]],"d")="1",TEXT(table1[[#This Row],[Tm]],"d -mmmm"),TEXT(table1[[#This Row],[Tm]],"d"))</f>
        <v>21</v>
      </c>
      <c r="V116" t="str">
        <f t="shared" ca="1" si="10"/>
        <v><![CDATA[السبت]]></v>
      </c>
      <c r="W116">
        <f t="shared" ca="1" si="14"/>
        <v>7</v>
      </c>
      <c r="X116">
        <f t="shared" ca="1" si="15"/>
        <v>51</v>
      </c>
      <c r="Y116">
        <f ca="1"><![CDATA[IF(table1[[#This Row],[اليوم]]="الأحد",Y115+1,Y115)]]></f>
        <v>17</v>
      </c>
      <c r="Z116" s="5" t="str">
        <f t="shared" ca="1" si="16"/>
        <v>24/4/1441</v>
      </c>
      <c r="AA116" s="24">
        <f t="shared" ca="1" si="11"/>
        <v>1</v>
      </c>
      <c r="AB116" s="24" t="str">
        <f ca="1"><![CDATA[CONCATENATE(TEXT(table1[[#This Row],[شهر هـ]],"00"),(TEXT(table1[[#This Row],[يوم هـ]],"00")))]]></f>
        <v>0424</v>
      </c>
      <c r="AC116" s="24" t="str">
        <f ca="1">TEXT(table1[[#This Row],[Tm]],"m")</f>
        <v>12</v>
      </c>
      <c r="AD116" s="24">
        <f ca="1">IF(TODAY()=table1[[#This Row],[Tm]],1,0)</f>
        <v>0</v>
      </c>
      <c r="AE116" s="5"/>
    </row>
    <row r="117" spans="2:31" x14ac:dyDescent="0.3">
      <c r="B117">
        <v>1433</v>
      </c>
      <c r="C117" s="4">
        <v>40873</v>
      </c>
      <c r="D117">
        <v>1</v>
      </c>
      <c r="E117">
        <v>0</v>
      </c>
      <c r="F117">
        <v>1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1</v>
      </c>
      <c r="M117">
        <v>0</v>
      </c>
      <c r="N117">
        <v>1</v>
      </c>
      <c r="O117">
        <v>0</v>
      </c>
      <c r="P117" t="str">
        <f t="shared" ca="1" si="12"/>
        <v>041801</v>
      </c>
      <c r="Q117">
        <f t="shared" ca="1" si="17"/>
        <v>25</v>
      </c>
      <c r="R117">
        <f ca="1">
<![CDATA[IF(table1[[#This Row],[يوم هـ]]]><![CDATA[]>0,4,99)]]>        </f>
        <v>4</v>
      </c>
      <c r="S117" s="4">
        <f t="shared" ca="1" si="13"/>
        <v>43821</v>
      </c>
      <c r="T117" s="4" t="str">
        <f ca="1">TEXT(table1[[#This Row],[Tm]],"mmmm")</f>
        <v><![CDATA[ديسمبر]]></v>
      </c>
      <c r="U117" s="4" t="str">
        <f ca="1">IF(TEXT(table1[[#This Row],[Tm]],"d")="1",TEXT(table1[[#This Row],[Tm]],"d -mmmm"),TEXT(table1[[#This Row],[Tm]],"d"))</f>
        <v>22</v>
      </c>
      <c r="V117" t="str">
        <f t="shared" ca="1" si="10"/>
        <v><![CDATA[الأحد]]></v>
      </c>
      <c r="W117">
        <f t="shared" ca="1" si="14"/>
        <v>1</v>
      </c>
      <c r="X117">
        <f t="shared" ca="1" si="15"/>
        <v>52</v>
      </c>
      <c r="Y117">
        <f ca="1"><![CDATA[IF(table1[[#This Row],[اليوم]]="الأحد",Y116+1,Y116)]]></f>
        <v>18</v>
      </c>
      <c r="Z117" s="5" t="str">
        <f t="shared" ca="1" si="16"/>
        <v>25/4/1441</v>
      </c>
      <c r="AA117" s="24">
        <f t="shared" ca="1" si="11"/>
        <v>1</v>
      </c>
      <c r="AB117" s="24" t="str">
        <f ca="1"><![CDATA[CONCATENATE(TEXT(table1[[#This Row],[شهر هـ]],"00"),(TEXT(table1[[#This Row],[يوم هـ]],"00")))]]></f>
        <v>0425</v>
      </c>
      <c r="AC117" s="24" t="str">
        <f ca="1">TEXT(table1[[#This Row],[Tm]],"m")</f>
        <v>12</v>
      </c>
      <c r="AD117" s="24">
        <f ca="1">IF(TODAY()=table1[[#This Row],[Tm]],1,0)</f>
        <v>0</v>
      </c>
      <c r="AE117" s="5"/>
    </row>
    <row r="118" spans="2:31" x14ac:dyDescent="0.3">
      <c r="B118">
        <v>1434</v>
      </c>
      <c r="C118" s="4">
        <v>41228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1</v>
      </c>
      <c r="M118">
        <v>1</v>
      </c>
      <c r="N118">
        <v>0</v>
      </c>
      <c r="O118">
        <v>0</v>
      </c>
      <c r="P118" t="str">
        <f t="shared" ca="1" si="12"/>
        <v>041802</v>
      </c>
      <c r="Q118">
        <f t="shared" ca="1" si="17"/>
        <v>26</v>
      </c>
      <c r="R118">
        <f ca="1">
<![CDATA[IF(table1[[#This Row],[يوم هـ]]]><![CDATA[]>0,4,99)]]>        </f>
        <v>4</v>
      </c>
      <c r="S118" s="4">
        <f t="shared" ca="1" si="13"/>
        <v>43822</v>
      </c>
      <c r="T118" s="4" t="str">
        <f ca="1">TEXT(table1[[#This Row],[Tm]],"mmmm")</f>
        <v><![CDATA[ديسمبر]]></v>
      </c>
      <c r="U118" s="4" t="str">
        <f ca="1">IF(TEXT(table1[[#This Row],[Tm]],"d")="1",TEXT(table1[[#This Row],[Tm]],"d -mmmm"),TEXT(table1[[#This Row],[Tm]],"d"))</f>
        <v>23</v>
      </c>
      <c r="V118" t="str">
        <f t="shared" ca="1" si="10"/>
        <v><![CDATA[الإثنين]]></v>
      </c>
      <c r="W118">
        <f t="shared" ca="1" si="14"/>
        <v>2</v>
      </c>
      <c r="X118">
        <f t="shared" ca="1" si="15"/>
        <v>52</v>
      </c>
      <c r="Y118">
        <f ca="1"><![CDATA[IF(table1[[#This Row],[اليوم]]="الأحد",Y117+1,Y117)]]></f>
        <v>18</v>
      </c>
      <c r="Z118" s="5" t="str">
        <f t="shared" ca="1" si="16"/>
        <v>26/4/1441</v>
      </c>
      <c r="AA118" s="24">
        <f t="shared" ca="1" si="11"/>
        <v>1</v>
      </c>
      <c r="AB118" s="24" t="str">
        <f ca="1"><![CDATA[CONCATENATE(TEXT(table1[[#This Row],[شهر هـ]],"00"),(TEXT(table1[[#This Row],[يوم هـ]],"00")))]]></f>
        <v>0426</v>
      </c>
      <c r="AC118" s="24" t="str">
        <f ca="1">TEXT(table1[[#This Row],[Tm]],"m")</f>
        <v>12</v>
      </c>
      <c r="AD118" s="24">
        <f ca="1">IF(TODAY()=table1[[#This Row],[Tm]],1,0)</f>
        <v>0</v>
      </c>
      <c r="AE118" s="5"/>
    </row>
    <row r="119" spans="2:31" x14ac:dyDescent="0.3">
      <c r="B119">
        <v>1435</v>
      </c>
      <c r="C119" s="4">
        <v>41582</v>
      </c>
      <c r="D119">
        <v>1</v>
      </c>
      <c r="E119">
        <v>0</v>
      </c>
      <c r="F119">
        <v>1</v>
      </c>
      <c r="G119">
        <v>0</v>
      </c>
      <c r="H119">
        <v>1</v>
      </c>
      <c r="I119">
        <v>0</v>
      </c>
      <c r="J119">
        <v>1</v>
      </c>
      <c r="K119">
        <v>0</v>
      </c>
      <c r="L119">
        <v>1</v>
      </c>
      <c r="M119">
        <v>1</v>
      </c>
      <c r="N119">
        <v>0</v>
      </c>
      <c r="O119">
        <v>1</v>
      </c>
      <c r="P119" t="str">
        <f t="shared" ca="1" si="12"/>
        <v>041803</v>
      </c>
      <c r="Q119">
        <f t="shared" ca="1" si="17"/>
        <v>27</v>
      </c>
      <c r="R119">
        <f ca="1">
<![CDATA[IF(table1[[#This Row],[يوم هـ]]]><![CDATA[]>0,4,99)]]>        </f>
        <v>4</v>
      </c>
      <c r="S119" s="4">
        <f t="shared" ca="1" si="13"/>
        <v>43823</v>
      </c>
      <c r="T119" s="4" t="str">
        <f ca="1">TEXT(table1[[#This Row],[Tm]],"mmmm")</f>
        <v><![CDATA[ديسمبر]]></v>
      </c>
      <c r="U119" s="4" t="str">
        <f ca="1">IF(TEXT(table1[[#This Row],[Tm]],"d")="1",TEXT(table1[[#This Row],[Tm]],"d -mmmm"),TEXT(table1[[#This Row],[Tm]],"d"))</f>
        <v>24</v>
      </c>
      <c r="V119" t="str">
        <f t="shared" ca="1" si="10"/>
        <v><![CDATA[الثلاثاء]]></v>
      </c>
      <c r="W119">
        <f t="shared" ca="1" si="14"/>
        <v>3</v>
      </c>
      <c r="X119">
        <f t="shared" ca="1" si="15"/>
        <v>52</v>
      </c>
      <c r="Y119">
        <f ca="1"><![CDATA[IF(table1[[#This Row],[اليوم]]="الأحد",Y118+1,Y118)]]></f>
        <v>18</v>
      </c>
      <c r="Z119" s="5" t="str">
        <f t="shared" ca="1" si="16"/>
        <v>27/4/1441</v>
      </c>
      <c r="AA119" s="24">
        <f t="shared" ca="1" si="11"/>
        <v>1</v>
      </c>
      <c r="AB119" s="24" t="str">
        <f ca="1"><![CDATA[CONCATENATE(TEXT(table1[[#This Row],[شهر هـ]],"00"),(TEXT(table1[[#This Row],[يوم هـ]],"00")))]]></f>
        <v>0427</v>
      </c>
      <c r="AC119" s="24" t="str">
        <f ca="1">TEXT(table1[[#This Row],[Tm]],"m")</f>
        <v>12</v>
      </c>
      <c r="AD119" s="24">
        <f ca="1">IF(TODAY()=table1[[#This Row],[Tm]],1,0)</f>
        <v>0</v>
      </c>
      <c r="AE119" s="5"/>
    </row>
    <row r="120" spans="2:31" x14ac:dyDescent="0.3">
      <c r="B120">
        <v>1436</v>
      </c>
      <c r="C120" s="4">
        <v>41937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0</v>
      </c>
      <c r="K120">
        <v>1</v>
      </c>
      <c r="L120">
        <v>0</v>
      </c>
      <c r="M120">
        <v>1</v>
      </c>
      <c r="N120">
        <v>0</v>
      </c>
      <c r="O120">
        <v>1</v>
      </c>
      <c r="P120" t="str">
        <f t="shared" ca="1" si="12"/>
        <v>041804</v>
      </c>
      <c r="Q120">
        <f t="shared" ca="1" si="17"/>
        <v>28</v>
      </c>
      <c r="R120">
        <f ca="1">
<![CDATA[IF(table1[[#This Row],[يوم هـ]]]><![CDATA[]>0,4,99)]]>        </f>
        <v>4</v>
      </c>
      <c r="S120" s="4">
        <f t="shared" ca="1" si="13"/>
        <v>43824</v>
      </c>
      <c r="T120" s="4" t="str">
        <f ca="1">TEXT(table1[[#This Row],[Tm]],"mmmm")</f>
        <v><![CDATA[ديسمبر]]></v>
      </c>
      <c r="U120" s="4" t="str">
        <f ca="1">IF(TEXT(table1[[#This Row],[Tm]],"d")="1",TEXT(table1[[#This Row],[Tm]],"d -mmmm"),TEXT(table1[[#This Row],[Tm]],"d"))</f>
        <v>25</v>
      </c>
      <c r="V120" t="str">
        <f t="shared" ca="1" si="10"/>
        <v><![CDATA[الأربعاء]]></v>
      </c>
      <c r="W120">
        <f t="shared" ca="1" si="14"/>
        <v>4</v>
      </c>
      <c r="X120">
        <f t="shared" ca="1" si="15"/>
        <v>52</v>
      </c>
      <c r="Y120">
        <f ca="1"><![CDATA[IF(table1[[#This Row],[اليوم]]="الأحد",Y119+1,Y119)]]></f>
        <v>18</v>
      </c>
      <c r="Z120" s="5" t="str">
        <f t="shared" ca="1" si="16"/>
        <v>28/4/1441</v>
      </c>
      <c r="AA120" s="24">
        <f t="shared" ca="1" si="11"/>
        <v>1</v>
      </c>
      <c r="AB120" s="24" t="str">
        <f ca="1"><![CDATA[CONCATENATE(TEXT(table1[[#This Row],[شهر هـ]],"00"),(TEXT(table1[[#This Row],[يوم هـ]],"00")))]]></f>
        <v>0428</v>
      </c>
      <c r="AC120" s="24" t="str">
        <f ca="1">TEXT(table1[[#This Row],[Tm]],"m")</f>
        <v>12</v>
      </c>
      <c r="AD120" s="24">
        <f ca="1">IF(TODAY()=table1[[#This Row],[Tm]],1,0)</f>
        <v>0</v>
      </c>
      <c r="AE120" s="5"/>
    </row>
    <row r="121" spans="2:31" x14ac:dyDescent="0.3">
      <c r="B121">
        <v>1437</v>
      </c>
      <c r="C121" s="4">
        <v>42291</v>
      </c>
      <c r="D121">
        <v>1</v>
      </c>
      <c r="E121">
        <v>0</v>
      </c>
      <c r="F121">
        <v>1</v>
      </c>
      <c r="G121">
        <v>1</v>
      </c>
      <c r="H121">
        <v>0</v>
      </c>
      <c r="I121">
        <v>0</v>
      </c>
      <c r="J121">
        <v>1</v>
      </c>
      <c r="K121">
        <v>0</v>
      </c>
      <c r="L121">
        <v>1</v>
      </c>
      <c r="M121">
        <v>0</v>
      </c>
      <c r="N121">
        <v>0</v>
      </c>
      <c r="O121">
        <v>1</v>
      </c>
      <c r="P121" t="str">
        <f t="shared" ca="1" si="12"/>
        <v>041805</v>
      </c>
      <c r="Q121">
        <f t="shared" ca="1" si="17"/>
        <v>29</v>
      </c>
      <c r="R121">
        <f ca="1">
<![CDATA[IF(table1[[#This Row],[يوم هـ]]]><![CDATA[]>0,4,99)]]>        </f>
        <v>4</v>
      </c>
      <c r="S121" s="4">
        <f t="shared" ca="1" si="13"/>
        <v>43825</v>
      </c>
      <c r="T121" s="4" t="str">
        <f ca="1">TEXT(table1[[#This Row],[Tm]],"mmmm")</f>
        <v><![CDATA[ديسمبر]]></v>
      </c>
      <c r="U121" s="4" t="str">
        <f ca="1">IF(TEXT(table1[[#This Row],[Tm]],"d")="1",TEXT(table1[[#This Row],[Tm]],"d -mmmm"),TEXT(table1[[#This Row],[Tm]],"d"))</f>
        <v>26</v>
      </c>
      <c r="V121" t="str">
        <f t="shared" ca="1" si="10"/>
        <v><![CDATA[الخميس]]></v>
      </c>
      <c r="W121">
        <f t="shared" ca="1" si="14"/>
        <v>5</v>
      </c>
      <c r="X121">
        <f t="shared" ca="1" si="15"/>
        <v>52</v>
      </c>
      <c r="Y121">
        <f ca="1"><![CDATA[IF(table1[[#This Row],[اليوم]]="الأحد",Y120+1,Y120)]]></f>
        <v>18</v>
      </c>
      <c r="Z121" s="5" t="str">
        <f t="shared" ca="1" si="16"/>
        <v>29/4/1441</v>
      </c>
      <c r="AA121" s="24">
        <f t="shared" ca="1" si="11"/>
        <v>1</v>
      </c>
      <c r="AB121" s="24" t="str">
        <f ca="1"><![CDATA[CONCATENATE(TEXT(table1[[#This Row],[شهر هـ]],"00"),(TEXT(table1[[#This Row],[يوم هـ]],"00")))]]></f>
        <v>0429</v>
      </c>
      <c r="AC121" s="24" t="str">
        <f ca="1">TEXT(table1[[#This Row],[Tm]],"m")</f>
        <v>12</v>
      </c>
      <c r="AD121" s="24">
        <f ca="1">IF(TODAY()=table1[[#This Row],[Tm]],1,0)</f>
        <v>0</v>
      </c>
      <c r="AE121" s="5"/>
    </row>
    <row r="122" spans="2:31" x14ac:dyDescent="0.3">
      <c r="B122">
        <v>1438</v>
      </c>
      <c r="C122" s="4">
        <v>42645</v>
      </c>
      <c r="D122">
        <v>1</v>
      </c>
      <c r="E122">
        <v>0</v>
      </c>
      <c r="F122">
        <v>1</v>
      </c>
      <c r="G122">
        <v>1</v>
      </c>
      <c r="H122">
        <v>1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1</v>
      </c>
      <c r="O122">
        <v>0</v>
      </c>
      <c r="P122" t="str">
        <f t="shared" ca="1" si="12"/>
        <v>051806</v>
      </c>
      <c r="Q122">
        <f ca="1">OFFSET(H2,MATCH($A$2,$B$2:$B$184,0)-1,0,1,1)</f>
        <v>1</v>
      </c>
      <c r="R122">
        <f ca="1">
<![CDATA[IF(table1[[#This Row],[يوم هـ]]]><![CDATA[]>0,5,99)]]>        </f>
        <v>5</v>
      </c>
      <c r="S122" s="4">
        <f t="shared" ca="1" si="13"/>
        <v>43826</v>
      </c>
      <c r="T122" s="4" t="str">
        <f ca="1">TEXT(table1[[#This Row],[Tm]],"mmmm")</f>
        <v><![CDATA[ديسمبر]]></v>
      </c>
      <c r="U122" s="4" t="str">
        <f ca="1">IF(TEXT(table1[[#This Row],[Tm]],"d")="1",TEXT(table1[[#This Row],[Tm]],"d -mmmm"),TEXT(table1[[#This Row],[Tm]],"d"))</f>
        <v>27</v>
      </c>
      <c r="V122" t="str">
        <f t="shared" ca="1" si="10"/>
        <v><![CDATA[الجمعة]]></v>
      </c>
      <c r="W122">
        <f t="shared" ca="1" si="14"/>
        <v>6</v>
      </c>
      <c r="X122">
        <f t="shared" ca="1" si="15"/>
        <v>52</v>
      </c>
      <c r="Y122">
        <f ca="1"><![CDATA[IF(table1[[#This Row],[اليوم]]="الأحد",Y121+1,Y121)]]></f>
        <v>18</v>
      </c>
      <c r="Z122" s="5" t="str">
        <f t="shared" ca="1" si="16"/>
        <v>1/5/1441</v>
      </c>
      <c r="AA122" s="24">
        <f t="shared" ca="1" si="11"/>
        <v>1</v>
      </c>
      <c r="AB122" s="24" t="str">
        <f ca="1"><![CDATA[CONCATENATE(TEXT(table1[[#This Row],[شهر هـ]],"00"),(TEXT(table1[[#This Row],[يوم هـ]],"00")))]]></f>
        <v>0501</v>
      </c>
      <c r="AC122" s="24" t="str">
        <f ca="1">TEXT(table1[[#This Row],[Tm]],"m")</f>
        <v>12</v>
      </c>
      <c r="AD122" s="24">
        <f ca="1">IF(TODAY()=table1[[#This Row],[Tm]],1,0)</f>
        <v>0</v>
      </c>
      <c r="AE122" s="5"/>
    </row>
    <row r="123" spans="2:31" x14ac:dyDescent="0.3">
      <c r="B123">
        <v>1439</v>
      </c>
      <c r="C123" s="4">
        <v>42999</v>
      </c>
      <c r="D123">
        <v>1</v>
      </c>
      <c r="E123">
        <v>0</v>
      </c>
      <c r="F123">
        <v>1</v>
      </c>
      <c r="G123">
        <v>1</v>
      </c>
      <c r="H123">
        <v>1</v>
      </c>
      <c r="I123">
        <v>0</v>
      </c>
      <c r="J123">
        <v>1</v>
      </c>
      <c r="K123">
        <v>0</v>
      </c>
      <c r="L123">
        <v>1</v>
      </c>
      <c r="M123">
        <v>0</v>
      </c>
      <c r="N123">
        <v>0</v>
      </c>
      <c r="O123">
        <v>1</v>
      </c>
      <c r="P123" t="str">
        <f t="shared" ca="1" si="12"/>
        <v>051807</v>
      </c>
      <c r="Q123">
        <f ca="1">Q122+1</f>
        <v>2</v>
      </c>
      <c r="R123">
        <f ca="1">
<![CDATA[IF(table1[[#This Row],[يوم هـ]]]><![CDATA[]>0,5,99)]]>        </f>
        <v>5</v>
      </c>
      <c r="S123" s="4">
        <f t="shared" ca="1" si="13"/>
        <v>43827</v>
      </c>
      <c r="T123" s="4" t="str">
        <f ca="1">TEXT(table1[[#This Row],[Tm]],"mmmm")</f>
        <v><![CDATA[ديسمبر]]></v>
      </c>
      <c r="U123" s="4" t="str">
        <f ca="1">IF(TEXT(table1[[#This Row],[Tm]],"d")="1",TEXT(table1[[#This Row],[Tm]],"d -mmmm"),TEXT(table1[[#This Row],[Tm]],"d"))</f>
        <v>28</v>
      </c>
      <c r="V123" t="str">
        <f t="shared" ca="1" si="10"/>
        <v><![CDATA[السبت]]></v>
      </c>
      <c r="W123">
        <f t="shared" ca="1" si="14"/>
        <v>7</v>
      </c>
      <c r="X123">
        <f t="shared" ca="1" si="15"/>
        <v>52</v>
      </c>
      <c r="Y123">
        <f ca="1"><![CDATA[IF(table1[[#This Row],[اليوم]]="الأحد",Y122+1,Y122)]]></f>
        <v>18</v>
      </c>
      <c r="Z123" s="5" t="str">
        <f t="shared" ca="1" si="16"/>
        <v>2/5/1441</v>
      </c>
      <c r="AA123" s="24">
        <f t="shared" ca="1" si="11"/>
        <v>1</v>
      </c>
      <c r="AB123" s="24" t="str">
        <f ca="1"><![CDATA[CONCATENATE(TEXT(table1[[#This Row],[شهر هـ]],"00"),(TEXT(table1[[#This Row],[يوم هـ]],"00")))]]></f>
        <v>0502</v>
      </c>
      <c r="AC123" s="24" t="str">
        <f ca="1">TEXT(table1[[#This Row],[Tm]],"m")</f>
        <v>12</v>
      </c>
      <c r="AD123" s="24">
        <f ca="1">IF(TODAY()=table1[[#This Row],[Tm]],1,0)</f>
        <v>0</v>
      </c>
      <c r="AE123" s="5"/>
    </row>
    <row r="124" spans="2:31" x14ac:dyDescent="0.3">
      <c r="B124">
        <v>1440</v>
      </c>
      <c r="C124" s="4">
        <v>43354</v>
      </c>
      <c r="D124">
        <v>0</v>
      </c>
      <c r="E124">
        <v>1</v>
      </c>
      <c r="F124">
        <v>0</v>
      </c>
      <c r="G124">
        <v>1</v>
      </c>
      <c r="H124">
        <v>1</v>
      </c>
      <c r="I124">
        <v>1</v>
      </c>
      <c r="J124">
        <v>0</v>
      </c>
      <c r="K124">
        <v>1</v>
      </c>
      <c r="L124">
        <v>0</v>
      </c>
      <c r="M124">
        <v>1</v>
      </c>
      <c r="N124">
        <v>0</v>
      </c>
      <c r="O124">
        <v>0</v>
      </c>
      <c r="P124" t="str">
        <f t="shared" ca="1" si="12"/>
        <v>051901</v>
      </c>
      <c r="Q124">
        <f t="shared" ref="Q124:Q151" ca="1" si="18">Q123+1</f>
        <v>3</v>
      </c>
      <c r="R124">
        <f ca="1">
<![CDATA[IF(table1[[#This Row],[يوم هـ]]]><![CDATA[]>0,5,99)]]>        </f>
        <v>5</v>
      </c>
      <c r="S124" s="4">
        <f t="shared" ca="1" si="13"/>
        <v>43828</v>
      </c>
      <c r="T124" s="4" t="str">
        <f ca="1">TEXT(table1[[#This Row],[Tm]],"mmmm")</f>
        <v><![CDATA[ديسمبر]]></v>
      </c>
      <c r="U124" s="4" t="str">
        <f ca="1">IF(TEXT(table1[[#This Row],[Tm]],"d")="1",TEXT(table1[[#This Row],[Tm]],"d -mmmm"),TEXT(table1[[#This Row],[Tm]],"d"))</f>
        <v>29</v>
      </c>
      <c r="V124" t="str">
        <f t="shared" ca="1" si="10"/>
        <v><![CDATA[الأحد]]></v>
      </c>
      <c r="W124">
        <f t="shared" ca="1" si="14"/>
        <v>1</v>
      </c>
      <c r="X124">
        <f t="shared" ca="1" si="15"/>
        <v>53</v>
      </c>
      <c r="Y124">
        <f ca="1"><![CDATA[IF(table1[[#This Row],[اليوم]]="الأحد",Y123+1,Y123)]]></f>
        <v>19</v>
      </c>
      <c r="Z124" s="5" t="str">
        <f t="shared" ca="1" si="16"/>
        <v>3/5/1441</v>
      </c>
      <c r="AA124" s="24">
        <f t="shared" ca="1" si="11"/>
        <v>1</v>
      </c>
      <c r="AB124" s="24" t="str">
        <f ca="1"><![CDATA[CONCATENATE(TEXT(table1[[#This Row],[شهر هـ]],"00"),(TEXT(table1[[#This Row],[يوم هـ]],"00")))]]></f>
        <v>0503</v>
      </c>
      <c r="AC124" s="24" t="str">
        <f ca="1">TEXT(table1[[#This Row],[Tm]],"m")</f>
        <v>12</v>
      </c>
      <c r="AD124" s="24">
        <f ca="1">IF(TODAY()=table1[[#This Row],[Tm]],1,0)</f>
        <v>0</v>
      </c>
      <c r="AE124" s="5"/>
    </row>
    <row r="125" spans="2:31" x14ac:dyDescent="0.3">
      <c r="B125">
        <v>1441</v>
      </c>
      <c r="C125" s="4">
        <v>43708</v>
      </c>
      <c r="D125">
        <v>1</v>
      </c>
      <c r="E125">
        <v>0</v>
      </c>
      <c r="F125">
        <v>1</v>
      </c>
      <c r="G125">
        <v>0</v>
      </c>
      <c r="H125">
        <v>1</v>
      </c>
      <c r="I125">
        <v>1</v>
      </c>
      <c r="J125">
        <v>0</v>
      </c>
      <c r="K125">
        <v>1</v>
      </c>
      <c r="L125">
        <v>1</v>
      </c>
      <c r="M125">
        <v>0</v>
      </c>
      <c r="N125">
        <v>1</v>
      </c>
      <c r="O125">
        <v>0</v>
      </c>
      <c r="P125" t="str">
        <f t="shared" ca="1" si="12"/>
        <v>051902</v>
      </c>
      <c r="Q125">
        <f t="shared" ca="1" si="18"/>
        <v>4</v>
      </c>
      <c r="R125">
        <f ca="1">
<![CDATA[IF(table1[[#This Row],[يوم هـ]]]><![CDATA[]>0,5,99)]]>        </f>
        <v>5</v>
      </c>
      <c r="S125" s="4">
        <f t="shared" ca="1" si="13"/>
        <v>43829</v>
      </c>
      <c r="T125" s="4" t="str">
        <f ca="1">TEXT(table1[[#This Row],[Tm]],"mmmm")</f>
        <v><![CDATA[ديسمبر]]></v>
      </c>
      <c r="U125" s="4" t="str">
        <f ca="1">IF(TEXT(table1[[#This Row],[Tm]],"d")="1",TEXT(table1[[#This Row],[Tm]],"d -mmmm"),TEXT(table1[[#This Row],[Tm]],"d"))</f>
        <v>30</v>
      </c>
      <c r="V125" t="str">
        <f t="shared" ca="1" si="10"/>
        <v><![CDATA[الإثنين]]></v>
      </c>
      <c r="W125">
        <f t="shared" ca="1" si="14"/>
        <v>2</v>
      </c>
      <c r="X125">
        <f t="shared" ca="1" si="15"/>
        <v>53</v>
      </c>
      <c r="Y125">
        <f ca="1"><![CDATA[IF(table1[[#This Row],[اليوم]]="الأحد",Y124+1,Y124)]]></f>
        <v>19</v>
      </c>
      <c r="Z125" s="5" t="str">
        <f t="shared" ca="1" si="16"/>
        <v>4/5/1441</v>
      </c>
      <c r="AA125" s="24">
        <f t="shared" ca="1" si="11"/>
        <v>1</v>
      </c>
      <c r="AB125" s="24" t="str">
        <f ca="1"><![CDATA[CONCATENATE(TEXT(table1[[#This Row],[شهر هـ]],"00"),(TEXT(table1[[#This Row],[يوم هـ]],"00")))]]></f>
        <v>0504</v>
      </c>
      <c r="AC125" s="24" t="str">
        <f ca="1">TEXT(table1[[#This Row],[Tm]],"m")</f>
        <v>12</v>
      </c>
      <c r="AD125" s="24">
        <f ca="1">IF(TODAY()=table1[[#This Row],[Tm]],1,0)</f>
        <v>0</v>
      </c>
      <c r="AE125" s="5"/>
    </row>
    <row r="126" spans="2:31" x14ac:dyDescent="0.3">
      <c r="B126">
        <v>1442</v>
      </c>
      <c r="C126" s="4">
        <v>44063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0</v>
      </c>
      <c r="K126">
        <v>1</v>
      </c>
      <c r="L126">
        <v>1</v>
      </c>
      <c r="M126">
        <v>0</v>
      </c>
      <c r="N126">
        <v>1</v>
      </c>
      <c r="O126">
        <v>0</v>
      </c>
      <c r="P126" t="str">
        <f t="shared" ca="1" si="12"/>
        <v>051903</v>
      </c>
      <c r="Q126">
        <f t="shared" ca="1" si="18"/>
        <v>5</v>
      </c>
      <c r="R126">
        <f ca="1">
<![CDATA[IF(table1[[#This Row],[يوم هـ]]]><![CDATA[]>0,5,99)]]>        </f>
        <v>5</v>
      </c>
      <c r="S126" s="4">
        <f t="shared" ca="1" si="13"/>
        <v>43830</v>
      </c>
      <c r="T126" s="4" t="str">
        <f ca="1">TEXT(table1[[#This Row],[Tm]],"mmmm")</f>
        <v><![CDATA[ديسمبر]]></v>
      </c>
      <c r="U126" s="4" t="str">
        <f ca="1">IF(TEXT(table1[[#This Row],[Tm]],"d")="1",TEXT(table1[[#This Row],[Tm]],"d -mmmm"),TEXT(table1[[#This Row],[Tm]],"d"))</f>
        <v>31</v>
      </c>
      <c r="V126" t="str">
        <f t="shared" ca="1" si="10"/>
        <v><![CDATA[الثلاثاء]]></v>
      </c>
      <c r="W126">
        <f t="shared" ca="1" si="14"/>
        <v>3</v>
      </c>
      <c r="X126">
        <f t="shared" ca="1" si="15"/>
        <v>53</v>
      </c>
      <c r="Y126">
        <f ca="1"><![CDATA[IF(table1[[#This Row],[اليوم]]="الأحد",Y125+1,Y125)]]></f>
        <v>19</v>
      </c>
      <c r="Z126" s="5" t="str">
        <f t="shared" ca="1" si="16"/>
        <v>5/5/1441</v>
      </c>
      <c r="AA126" s="24">
        <f t="shared" ca="1" si="11"/>
        <v>1</v>
      </c>
      <c r="AB126" s="24" t="str">
        <f ca="1"><![CDATA[CONCATENATE(TEXT(table1[[#This Row],[شهر هـ]],"00"),(TEXT(table1[[#This Row],[يوم هـ]],"00")))]]></f>
        <v>0505</v>
      </c>
      <c r="AC126" s="24" t="str">
        <f ca="1">TEXT(table1[[#This Row],[Tm]],"m")</f>
        <v>12</v>
      </c>
      <c r="AD126" s="24">
        <f ca="1">IF(TODAY()=table1[[#This Row],[Tm]],1,0)</f>
        <v>0</v>
      </c>
      <c r="AE126" s="5"/>
    </row>
    <row r="127" spans="2:31" x14ac:dyDescent="0.3">
      <c r="B127">
        <v>1443</v>
      </c>
      <c r="C127" s="4">
        <v>44417</v>
      </c>
      <c r="D127">
        <v>1</v>
      </c>
      <c r="E127">
        <v>0</v>
      </c>
      <c r="F127">
        <v>1</v>
      </c>
      <c r="G127">
        <v>0</v>
      </c>
      <c r="H127">
        <v>1</v>
      </c>
      <c r="I127">
        <v>0</v>
      </c>
      <c r="J127">
        <v>1</v>
      </c>
      <c r="K127">
        <v>0</v>
      </c>
      <c r="L127">
        <v>1</v>
      </c>
      <c r="M127">
        <v>0</v>
      </c>
      <c r="N127">
        <v>1</v>
      </c>
      <c r="O127">
        <v>1</v>
      </c>
      <c r="P127" t="str">
        <f t="shared" ca="1" si="12"/>
        <v>051904</v>
      </c>
      <c r="Q127">
        <f t="shared" ca="1" si="18"/>
        <v>6</v>
      </c>
      <c r="R127">
        <f ca="1">
<![CDATA[IF(table1[[#This Row],[يوم هـ]]]><![CDATA[]>0,5,99)]]>        </f>
        <v>5</v>
      </c>
      <c r="S127" s="4">
        <f t="shared" ca="1" si="13"/>
        <v>43831</v>
      </c>
      <c r="T127" s="4" t="str">
        <f ca="1">TEXT(table1[[#This Row],[Tm]],"mmmm")</f>
        <v><![CDATA[يناير]]></v>
      </c>
      <c r="U127" s="4" t="str">
        <f ca="1">IF(TEXT(table1[[#This Row],[Tm]],"d")="1",TEXT(table1[[#This Row],[Tm]],"d -mmmm"),TEXT(table1[[#This Row],[Tm]],"d"))</f>
        <v><![CDATA[1 -يناير]]></v>
      </c>
      <c r="V127" t="str">
        <f t="shared" ca="1" si="10"/>
        <v><![CDATA[الأربعاء]]></v>
      </c>
      <c r="W127">
        <f t="shared" ca="1" si="14"/>
        <v>4</v>
      </c>
      <c r="X127">
        <f t="shared" ca="1" si="15"/>
        <v>1</v>
      </c>
      <c r="Y127">
        <f ca="1"><![CDATA[IF(table1[[#This Row],[اليوم]]="الأحد",Y126+1,Y126)]]></f>
        <v>19</v>
      </c>
      <c r="Z127" s="5" t="str">
        <f t="shared" ca="1" si="16"/>
        <v>6/5/1441</v>
      </c>
      <c r="AA127" s="24">
        <f t="shared" ca="1" si="11"/>
        <v>1</v>
      </c>
      <c r="AB127" s="24" t="str">
        <f ca="1"><![CDATA[CONCATENATE(TEXT(table1[[#This Row],[شهر هـ]],"00"),(TEXT(table1[[#This Row],[يوم هـ]],"00")))]]></f>
        <v>0506</v>
      </c>
      <c r="AC127" s="24" t="str">
        <f ca="1">TEXT(table1[[#This Row],[Tm]],"m")</f>
        <v>1</v>
      </c>
      <c r="AD127" s="24">
        <f ca="1">IF(TODAY()=table1[[#This Row],[Tm]],1,0)</f>
        <v>0</v>
      </c>
      <c r="AE127" s="5"/>
    </row>
    <row r="128" spans="2:31" x14ac:dyDescent="0.3">
      <c r="B128">
        <v>1444</v>
      </c>
      <c r="C128" s="4">
        <v>44772</v>
      </c>
      <c r="D128">
        <v>0</v>
      </c>
      <c r="E128">
        <v>1</v>
      </c>
      <c r="F128">
        <v>0</v>
      </c>
      <c r="G128">
        <v>1</v>
      </c>
      <c r="H128">
        <v>1</v>
      </c>
      <c r="I128">
        <v>0</v>
      </c>
      <c r="J128">
        <v>0</v>
      </c>
      <c r="K128">
        <v>1</v>
      </c>
      <c r="L128">
        <v>0</v>
      </c>
      <c r="M128">
        <v>1</v>
      </c>
      <c r="N128">
        <v>0</v>
      </c>
      <c r="O128">
        <v>1</v>
      </c>
      <c r="P128" t="str">
        <f t="shared" ca="1" si="12"/>
        <v>051905</v>
      </c>
      <c r="Q128">
        <f t="shared" ca="1" si="18"/>
        <v>7</v>
      </c>
      <c r="R128">
        <f ca="1">
<![CDATA[IF(table1[[#This Row],[يوم هـ]]]><![CDATA[]>0,5,99)]]>        </f>
        <v>5</v>
      </c>
      <c r="S128" s="4">
        <f t="shared" ca="1" si="13"/>
        <v>43832</v>
      </c>
      <c r="T128" s="4" t="str">
        <f ca="1">TEXT(table1[[#This Row],[Tm]],"mmmm")</f>
        <v><![CDATA[يناير]]></v>
      </c>
      <c r="U128" s="4" t="str">
        <f ca="1">IF(TEXT(table1[[#This Row],[Tm]],"d")="1",TEXT(table1[[#This Row],[Tm]],"d -mmmm"),TEXT(table1[[#This Row],[Tm]],"d"))</f>
        <v>2</v>
      </c>
      <c r="V128" t="str">
        <f t="shared" ca="1" si="10"/>
        <v><![CDATA[الخميس]]></v>
      </c>
      <c r="W128">
        <f t="shared" ca="1" si="14"/>
        <v>5</v>
      </c>
      <c r="X128">
        <f t="shared" ca="1" si="15"/>
        <v>1</v>
      </c>
      <c r="Y128">
        <f ca="1"><![CDATA[IF(table1[[#This Row],[اليوم]]="الأحد",Y127+1,Y127)]]></f>
        <v>19</v>
      </c>
      <c r="Z128" s="5" t="str">
        <f t="shared" ca="1" si="16"/>
        <v>7/5/1441</v>
      </c>
      <c r="AA128" s="24">
        <f t="shared" ca="1" si="11"/>
        <v>1</v>
      </c>
      <c r="AB128" s="24" t="str">
        <f ca="1"><![CDATA[CONCATENATE(TEXT(table1[[#This Row],[شهر هـ]],"00"),(TEXT(table1[[#This Row],[يوم هـ]],"00")))]]></f>
        <v>0507</v>
      </c>
      <c r="AC128" s="24" t="str">
        <f ca="1">TEXT(table1[[#This Row],[Tm]],"m")</f>
        <v>1</v>
      </c>
      <c r="AD128" s="24">
        <f ca="1">IF(TODAY()=table1[[#This Row],[Tm]],1,0)</f>
        <v>0</v>
      </c>
      <c r="AE128" s="5"/>
    </row>
    <row r="129" spans="2:31" x14ac:dyDescent="0.3">
      <c r="B129">
        <v>1445</v>
      </c>
      <c r="C129" s="4">
        <v>45126</v>
      </c>
      <c r="D129">
        <v>0</v>
      </c>
      <c r="E129">
        <v>1</v>
      </c>
      <c r="F129">
        <v>1</v>
      </c>
      <c r="G129">
        <v>1</v>
      </c>
      <c r="H129">
        <v>0</v>
      </c>
      <c r="I129">
        <v>1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1</v>
      </c>
      <c r="P129" t="str">
        <f t="shared" ca="1" si="12"/>
        <v>051906</v>
      </c>
      <c r="Q129">
        <f t="shared" ca="1" si="18"/>
        <v>8</v>
      </c>
      <c r="R129">
        <f ca="1">
<![CDATA[IF(table1[[#This Row],[يوم هـ]]]><![CDATA[]>0,5,99)]]>        </f>
        <v>5</v>
      </c>
      <c r="S129" s="4">
        <f t="shared" ca="1" si="13"/>
        <v>43833</v>
      </c>
      <c r="T129" s="4" t="str">
        <f ca="1">TEXT(table1[[#This Row],[Tm]],"mmmm")</f>
        <v><![CDATA[يناير]]></v>
      </c>
      <c r="U129" s="4" t="str">
        <f ca="1">IF(TEXT(table1[[#This Row],[Tm]],"d")="1",TEXT(table1[[#This Row],[Tm]],"d -mmmm"),TEXT(table1[[#This Row],[Tm]],"d"))</f>
        <v>3</v>
      </c>
      <c r="V129" t="str">
        <f t="shared" ca="1" si="10"/>
        <v><![CDATA[الجمعة]]></v>
      </c>
      <c r="W129">
        <f t="shared" ca="1" si="14"/>
        <v>6</v>
      </c>
      <c r="X129">
        <f t="shared" ca="1" si="15"/>
        <v>1</v>
      </c>
      <c r="Y129">
        <f ca="1"><![CDATA[IF(table1[[#This Row],[اليوم]]="الأحد",Y128+1,Y128)]]></f>
        <v>19</v>
      </c>
      <c r="Z129" s="5" t="str">
        <f t="shared" ca="1" si="16"/>
        <v>8/5/1441</v>
      </c>
      <c r="AA129" s="24">
        <f t="shared" ca="1" si="11"/>
        <v>1</v>
      </c>
      <c r="AB129" s="24" t="str">
        <f ca="1"><![CDATA[CONCATENATE(TEXT(table1[[#This Row],[شهر هـ]],"00"),(TEXT(table1[[#This Row],[يوم هـ]],"00")))]]></f>
        <v>0508</v>
      </c>
      <c r="AC129" s="24" t="str">
        <f ca="1">TEXT(table1[[#This Row],[Tm]],"m")</f>
        <v>1</v>
      </c>
      <c r="AD129" s="24">
        <f ca="1">IF(TODAY()=table1[[#This Row],[Tm]],1,0)</f>
        <v>0</v>
      </c>
      <c r="AE129" s="5"/>
    </row>
    <row r="130" spans="2:31" x14ac:dyDescent="0.3">
      <c r="B130">
        <v>1446</v>
      </c>
      <c r="C130" s="4">
        <v>45480</v>
      </c>
      <c r="D130">
        <v>0</v>
      </c>
      <c r="E130">
        <v>1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</v>
      </c>
      <c r="M130">
        <v>1</v>
      </c>
      <c r="N130">
        <v>0</v>
      </c>
      <c r="O130">
        <v>0</v>
      </c>
      <c r="P130" t="str">
        <f t="shared" ca="1" si="12"/>
        <v>051907</v>
      </c>
      <c r="Q130">
        <f t="shared" ca="1" si="18"/>
        <v>9</v>
      </c>
      <c r="R130">
        <f ca="1">
<![CDATA[IF(table1[[#This Row],[يوم هـ]]]><![CDATA[]>0,5,99)]]>        </f>
        <v>5</v>
      </c>
      <c r="S130" s="4">
        <f t="shared" ca="1" si="13"/>
        <v>43834</v>
      </c>
      <c r="T130" s="4" t="str">
        <f ca="1">TEXT(table1[[#This Row],[Tm]],"mmmm")</f>
        <v><![CDATA[يناير]]></v>
      </c>
      <c r="U130" s="4" t="str">
        <f ca="1">IF(TEXT(table1[[#This Row],[Tm]],"d")="1",TEXT(table1[[#This Row],[Tm]],"d -mmmm"),TEXT(table1[[#This Row],[Tm]],"d"))</f>
        <v>4</v>
      </c>
      <c r="V130" t="str">
        <f t="shared" ref="V130:V193" ca="1" si="19">IF(Q130&gt;0,TEXT(S130,"dddd"),"")</f>
        <v><![CDATA[السبت]]></v>
      </c>
      <c r="W130">
        <f t="shared" ca="1" si="14"/>
        <v>7</v>
      </c>
      <c r="X130">
        <f t="shared" ca="1" si="15"/>
        <v>1</v>
      </c>
      <c r="Y130">
        <f ca="1"><![CDATA[IF(table1[[#This Row],[اليوم]]="الأحد",Y129+1,Y129)]]></f>
        <v>19</v>
      </c>
      <c r="Z130" s="5" t="str">
        <f t="shared" ca="1" si="16"/>
        <v>9/5/1441</v>
      </c>
      <c r="AA130" s="24">
        <f t="shared" ref="AA130:AA193" ca="1" si="20">INDEX($AH$14:$AH$18,MATCH(TEXT(S130,"mm/dd"),INDEX(TEXT($AG$14:$AG$18,"mm/dd"),,),1),)</f>
        <v>1</v>
      </c>
      <c r="AB130" s="24" t="str">
        <f ca="1"><![CDATA[CONCATENATE(TEXT(table1[[#This Row],[شهر هـ]],"00"),(TEXT(table1[[#This Row],[يوم هـ]],"00")))]]></f>
        <v>0509</v>
      </c>
      <c r="AC130" s="24" t="str">
        <f ca="1">TEXT(table1[[#This Row],[Tm]],"m")</f>
        <v>1</v>
      </c>
      <c r="AD130" s="24">
        <f ca="1">IF(TODAY()=table1[[#This Row],[Tm]],1,0)</f>
        <v>0</v>
      </c>
      <c r="AE130" s="5"/>
    </row>
    <row r="131" spans="2:31" x14ac:dyDescent="0.3">
      <c r="B131">
        <v>1447</v>
      </c>
      <c r="C131" s="4">
        <v>45834</v>
      </c>
      <c r="D131">
        <v>1</v>
      </c>
      <c r="E131">
        <v>0</v>
      </c>
      <c r="F131">
        <v>1</v>
      </c>
      <c r="G131">
        <v>1</v>
      </c>
      <c r="H131">
        <v>1</v>
      </c>
      <c r="I131">
        <v>0</v>
      </c>
      <c r="J131">
        <v>1</v>
      </c>
      <c r="K131">
        <v>0</v>
      </c>
      <c r="L131">
        <v>1</v>
      </c>
      <c r="M131">
        <v>0</v>
      </c>
      <c r="N131">
        <v>1</v>
      </c>
      <c r="O131">
        <v>0</v>
      </c>
      <c r="P131" t="str">
        <f t="shared" ref="P131:P194" ca="1" si="21">IF(Q131&gt;0,CONCATENATE(TEXT(R131,"00"),TEXT(Y131,"00"),TEXT(W131,"00")),"")</f>
        <v>052001</v>
      </c>
      <c r="Q131">
        <f t="shared" ca="1" si="18"/>
        <v>10</v>
      </c>
      <c r="R131">
        <f ca="1">
<![CDATA[IF(table1[[#This Row],[يوم هـ]]]><![CDATA[]>0,5,99)]]>        </f>
        <v>5</v>
      </c>
      <c r="S131" s="4">
        <f t="shared" ref="S131:S194" ca="1" si="22">EDATE(S130,0)+IF(Q131&gt;0,(1),0)</f>
        <v>43835</v>
      </c>
      <c r="T131" s="4" t="str">
        <f ca="1">TEXT(table1[[#This Row],[Tm]],"mmmm")</f>
        <v><![CDATA[يناير]]></v>
      </c>
      <c r="U131" s="4" t="str">
        <f ca="1">IF(TEXT(table1[[#This Row],[Tm]],"d")="1",TEXT(table1[[#This Row],[Tm]],"d -mmmm"),TEXT(table1[[#This Row],[Tm]],"d"))</f>
        <v>5</v>
      </c>
      <c r="V131" t="str">
        <f t="shared" ca="1" si="19"/>
        <v><![CDATA[الأحد]]></v>
      </c>
      <c r="W131">
        <f t="shared" ref="W131:W194" ca="1" si="23">IF(Q131&gt;0,WEEKDAY(S131,17),"")</f>
        <v>1</v>
      </c>
      <c r="X131">
        <f t="shared" ref="X131:X194" ca="1" si="24">WEEKNUM(S131,1)</f>
        <v>2</v>
      </c>
      <c r="Y131">
        <f ca="1"><![CDATA[IF(table1[[#This Row],[اليوم]]="الأحد",Y130+1,Y130)]]></f>
        <v>20</v>
      </c>
      <c r="Z131" s="5" t="str">
        <f t="shared" ref="Z131:Z194" ca="1" si="25">IF(Q131&gt;0,Q131 &amp; "/" &amp; R131 &amp; "/" &amp; $A$2,"")</f>
        <v>10/5/1441</v>
      </c>
      <c r="AA131" s="24">
        <f t="shared" ca="1" si="20"/>
        <v>1</v>
      </c>
      <c r="AB131" s="24" t="str">
        <f ca="1"><![CDATA[CONCATENATE(TEXT(table1[[#This Row],[شهر هـ]],"00"),(TEXT(table1[[#This Row],[يوم هـ]],"00")))]]></f>
        <v>0510</v>
      </c>
      <c r="AC131" s="24" t="str">
        <f ca="1">TEXT(table1[[#This Row],[Tm]],"m")</f>
        <v>1</v>
      </c>
      <c r="AD131" s="24">
        <f ca="1">IF(TODAY()=table1[[#This Row],[Tm]],1,0)</f>
        <v>0</v>
      </c>
      <c r="AE131" s="5"/>
    </row>
    <row r="132" spans="2:31" x14ac:dyDescent="0.3">
      <c r="B132">
        <v>1448</v>
      </c>
      <c r="C132" s="4">
        <v>46189</v>
      </c>
      <c r="D132">
        <v>0</v>
      </c>
      <c r="E132">
        <v>1</v>
      </c>
      <c r="F132">
        <v>0</v>
      </c>
      <c r="G132">
        <v>1</v>
      </c>
      <c r="H132">
        <v>1</v>
      </c>
      <c r="I132">
        <v>0</v>
      </c>
      <c r="J132">
        <v>1</v>
      </c>
      <c r="K132">
        <v>1</v>
      </c>
      <c r="L132">
        <v>0</v>
      </c>
      <c r="M132">
        <v>1</v>
      </c>
      <c r="N132">
        <v>0</v>
      </c>
      <c r="O132">
        <v>1</v>
      </c>
      <c r="P132" t="str">
        <f t="shared" ca="1" si="21"/>
        <v>052002</v>
      </c>
      <c r="Q132">
        <f t="shared" ca="1" si="18"/>
        <v>11</v>
      </c>
      <c r="R132">
        <f ca="1">
<![CDATA[IF(table1[[#This Row],[يوم هـ]]]><![CDATA[]>0,5,99)]]>        </f>
        <v>5</v>
      </c>
      <c r="S132" s="4">
        <f t="shared" ca="1" si="22"/>
        <v>43836</v>
      </c>
      <c r="T132" s="4" t="str">
        <f ca="1">TEXT(table1[[#This Row],[Tm]],"mmmm")</f>
        <v><![CDATA[يناير]]></v>
      </c>
      <c r="U132" s="4" t="str">
        <f ca="1">IF(TEXT(table1[[#This Row],[Tm]],"d")="1",TEXT(table1[[#This Row],[Tm]],"d -mmmm"),TEXT(table1[[#This Row],[Tm]],"d"))</f>
        <v>6</v>
      </c>
      <c r="V132" t="str">
        <f t="shared" ca="1" si="19"/>
        <v><![CDATA[الإثنين]]></v>
      </c>
      <c r="W132">
        <f t="shared" ca="1" si="23"/>
        <v>2</v>
      </c>
      <c r="X132">
        <f t="shared" ca="1" si="24"/>
        <v>2</v>
      </c>
      <c r="Y132">
        <f ca="1"><![CDATA[IF(table1[[#This Row],[اليوم]]="الأحد",Y131+1,Y131)]]></f>
        <v>20</v>
      </c>
      <c r="Z132" s="5" t="str">
        <f t="shared" ca="1" si="25"/>
        <v>11/5/1441</v>
      </c>
      <c r="AA132" s="24">
        <f t="shared" ca="1" si="20"/>
        <v>1</v>
      </c>
      <c r="AB132" s="24" t="str">
        <f ca="1"><![CDATA[CONCATENATE(TEXT(table1[[#This Row],[شهر هـ]],"00"),(TEXT(table1[[#This Row],[يوم هـ]],"00")))]]></f>
        <v>0511</v>
      </c>
      <c r="AC132" s="24" t="str">
        <f ca="1">TEXT(table1[[#This Row],[Tm]],"m")</f>
        <v>1</v>
      </c>
      <c r="AD132" s="24">
        <f ca="1">IF(TODAY()=table1[[#This Row],[Tm]],1,0)</f>
        <v>0</v>
      </c>
      <c r="AE132" s="5"/>
    </row>
    <row r="133" spans="2:31" x14ac:dyDescent="0.3">
      <c r="B133">
        <v>1449</v>
      </c>
      <c r="C133" s="4">
        <v>46544</v>
      </c>
      <c r="D133">
        <v>0</v>
      </c>
      <c r="E133">
        <v>0</v>
      </c>
      <c r="F133">
        <v>1</v>
      </c>
      <c r="G133">
        <v>0</v>
      </c>
      <c r="H133">
        <v>1</v>
      </c>
      <c r="I133">
        <v>0</v>
      </c>
      <c r="J133">
        <v>1</v>
      </c>
      <c r="K133">
        <v>1</v>
      </c>
      <c r="L133">
        <v>0</v>
      </c>
      <c r="M133">
        <v>1</v>
      </c>
      <c r="N133">
        <v>1</v>
      </c>
      <c r="O133">
        <v>0</v>
      </c>
      <c r="P133" t="str">
        <f t="shared" ca="1" si="21"/>
        <v>052003</v>
      </c>
      <c r="Q133">
        <f t="shared" ca="1" si="18"/>
        <v>12</v>
      </c>
      <c r="R133">
        <f ca="1">
<![CDATA[IF(table1[[#This Row],[يوم هـ]]]><![CDATA[]>0,5,99)]]>        </f>
        <v>5</v>
      </c>
      <c r="S133" s="4">
        <f t="shared" ca="1" si="22"/>
        <v>43837</v>
      </c>
      <c r="T133" s="4" t="str">
        <f ca="1">TEXT(table1[[#This Row],[Tm]],"mmmm")</f>
        <v><![CDATA[يناير]]></v>
      </c>
      <c r="U133" s="4" t="str">
        <f ca="1">IF(TEXT(table1[[#This Row],[Tm]],"d")="1",TEXT(table1[[#This Row],[Tm]],"d -mmmm"),TEXT(table1[[#This Row],[Tm]],"d"))</f>
        <v>7</v>
      </c>
      <c r="V133" t="str">
        <f t="shared" ca="1" si="19"/>
        <v><![CDATA[الثلاثاء]]></v>
      </c>
      <c r="W133">
        <f t="shared" ca="1" si="23"/>
        <v>3</v>
      </c>
      <c r="X133">
        <f t="shared" ca="1" si="24"/>
        <v>2</v>
      </c>
      <c r="Y133">
        <f ca="1"><![CDATA[IF(table1[[#This Row],[اليوم]]="الأحد",Y132+1,Y132)]]></f>
        <v>20</v>
      </c>
      <c r="Z133" s="5" t="str">
        <f t="shared" ca="1" si="25"/>
        <v>12/5/1441</v>
      </c>
      <c r="AA133" s="24">
        <f t="shared" ca="1" si="20"/>
        <v>1</v>
      </c>
      <c r="AB133" s="24" t="str">
        <f ca="1"><![CDATA[CONCATENATE(TEXT(table1[[#This Row],[شهر هـ]],"00"),(TEXT(table1[[#This Row],[يوم هـ]],"00")))]]></f>
        <v>0512</v>
      </c>
      <c r="AC133" s="24" t="str">
        <f ca="1">TEXT(table1[[#This Row],[Tm]],"m")</f>
        <v>1</v>
      </c>
      <c r="AD133" s="24">
        <f ca="1">IF(TODAY()=table1[[#This Row],[Tm]],1,0)</f>
        <v>0</v>
      </c>
      <c r="AE133" s="5"/>
    </row>
    <row r="134" spans="2:31" x14ac:dyDescent="0.3">
      <c r="B134">
        <v>1450</v>
      </c>
      <c r="C134" s="4">
        <v>46898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1</v>
      </c>
      <c r="J134">
        <v>0</v>
      </c>
      <c r="K134">
        <v>1</v>
      </c>
      <c r="L134">
        <v>0</v>
      </c>
      <c r="M134">
        <v>1</v>
      </c>
      <c r="N134">
        <v>1</v>
      </c>
      <c r="O134">
        <v>0</v>
      </c>
      <c r="P134" t="str">
        <f t="shared" ca="1" si="21"/>
        <v>052004</v>
      </c>
      <c r="Q134">
        <f t="shared" ca="1" si="18"/>
        <v>13</v>
      </c>
      <c r="R134">
        <f ca="1">
<![CDATA[IF(table1[[#This Row],[يوم هـ]]]><![CDATA[]>0,5,99)]]>        </f>
        <v>5</v>
      </c>
      <c r="S134" s="4">
        <f t="shared" ca="1" si="22"/>
        <v>43838</v>
      </c>
      <c r="T134" s="4" t="str">
        <f ca="1">TEXT(table1[[#This Row],[Tm]],"mmmm")</f>
        <v><![CDATA[يناير]]></v>
      </c>
      <c r="U134" s="4" t="str">
        <f ca="1">IF(TEXT(table1[[#This Row],[Tm]],"d")="1",TEXT(table1[[#This Row],[Tm]],"d -mmmm"),TEXT(table1[[#This Row],[Tm]],"d"))</f>
        <v>8</v>
      </c>
      <c r="V134" t="str">
        <f t="shared" ca="1" si="19"/>
        <v><![CDATA[الأربعاء]]></v>
      </c>
      <c r="W134">
        <f t="shared" ca="1" si="23"/>
        <v>4</v>
      </c>
      <c r="X134">
        <f t="shared" ca="1" si="24"/>
        <v>2</v>
      </c>
      <c r="Y134">
        <f ca="1"><![CDATA[IF(table1[[#This Row],[اليوم]]="الأحد",Y133+1,Y133)]]></f>
        <v>20</v>
      </c>
      <c r="Z134" s="5" t="str">
        <f t="shared" ca="1" si="25"/>
        <v>13/5/1441</v>
      </c>
      <c r="AA134" s="24">
        <f t="shared" ca="1" si="20"/>
        <v>1</v>
      </c>
      <c r="AB134" s="24" t="str">
        <f ca="1"><![CDATA[CONCATENATE(TEXT(table1[[#This Row],[شهر هـ]],"00"),(TEXT(table1[[#This Row],[يوم هـ]],"00")))]]></f>
        <v>0513</v>
      </c>
      <c r="AC134" s="24" t="str">
        <f ca="1">TEXT(table1[[#This Row],[Tm]],"m")</f>
        <v>1</v>
      </c>
      <c r="AD134" s="24">
        <f ca="1">IF(TODAY()=table1[[#This Row],[Tm]],1,0)</f>
        <v>0</v>
      </c>
      <c r="AE134" s="5"/>
    </row>
    <row r="135" spans="2:31" x14ac:dyDescent="0.3">
      <c r="B135">
        <v>1451</v>
      </c>
      <c r="C135" s="4">
        <v>47252</v>
      </c>
      <c r="D135">
        <v>1</v>
      </c>
      <c r="E135">
        <v>1</v>
      </c>
      <c r="F135">
        <v>0</v>
      </c>
      <c r="G135">
        <v>1</v>
      </c>
      <c r="H135">
        <v>0</v>
      </c>
      <c r="I135">
        <v>0</v>
      </c>
      <c r="J135">
        <v>1</v>
      </c>
      <c r="K135">
        <v>0</v>
      </c>
      <c r="L135">
        <v>1</v>
      </c>
      <c r="M135">
        <v>0</v>
      </c>
      <c r="N135">
        <v>1</v>
      </c>
      <c r="O135">
        <v>1</v>
      </c>
      <c r="P135" t="str">
        <f t="shared" ca="1" si="21"/>
        <v>052005</v>
      </c>
      <c r="Q135">
        <f t="shared" ca="1" si="18"/>
        <v>14</v>
      </c>
      <c r="R135">
        <f ca="1">
<![CDATA[IF(table1[[#This Row],[يوم هـ]]]><![CDATA[]>0,5,99)]]>        </f>
        <v>5</v>
      </c>
      <c r="S135" s="4">
        <f t="shared" ca="1" si="22"/>
        <v>43839</v>
      </c>
      <c r="T135" s="4" t="str">
        <f ca="1">TEXT(table1[[#This Row],[Tm]],"mmmm")</f>
        <v><![CDATA[يناير]]></v>
      </c>
      <c r="U135" s="4" t="str">
        <f ca="1">IF(TEXT(table1[[#This Row],[Tm]],"d")="1",TEXT(table1[[#This Row],[Tm]],"d -mmmm"),TEXT(table1[[#This Row],[Tm]],"d"))</f>
        <v>9</v>
      </c>
      <c r="V135" t="str">
        <f t="shared" ca="1" si="19"/>
        <v><![CDATA[الخميس]]></v>
      </c>
      <c r="W135">
        <f t="shared" ca="1" si="23"/>
        <v>5</v>
      </c>
      <c r="X135">
        <f t="shared" ca="1" si="24"/>
        <v>2</v>
      </c>
      <c r="Y135">
        <f ca="1"><![CDATA[IF(table1[[#This Row],[اليوم]]="الأحد",Y134+1,Y134)]]></f>
        <v>20</v>
      </c>
      <c r="Z135" s="5" t="str">
        <f t="shared" ca="1" si="25"/>
        <v>14/5/1441</v>
      </c>
      <c r="AA135" s="24">
        <f t="shared" ca="1" si="20"/>
        <v>1</v>
      </c>
      <c r="AB135" s="24" t="str">
        <f ca="1"><![CDATA[CONCATENATE(TEXT(table1[[#This Row],[شهر هـ]],"00"),(TEXT(table1[[#This Row],[يوم هـ]],"00")))]]></f>
        <v>0514</v>
      </c>
      <c r="AC135" s="24" t="str">
        <f ca="1">TEXT(table1[[#This Row],[Tm]],"m")</f>
        <v>1</v>
      </c>
      <c r="AD135" s="24">
        <f ca="1">IF(TODAY()=table1[[#This Row],[Tm]],1,0)</f>
        <v>0</v>
      </c>
      <c r="AE135" s="5"/>
    </row>
    <row r="136" spans="2:31" x14ac:dyDescent="0.3">
      <c r="B136">
        <v>1452</v>
      </c>
      <c r="C136" s="4">
        <v>47607</v>
      </c>
      <c r="D136">
        <v>0</v>
      </c>
      <c r="E136">
        <v>1</v>
      </c>
      <c r="F136">
        <v>1</v>
      </c>
      <c r="G136">
        <v>0</v>
      </c>
      <c r="H136">
        <v>1</v>
      </c>
      <c r="I136">
        <v>0</v>
      </c>
      <c r="J136">
        <v>0</v>
      </c>
      <c r="K136">
        <v>1</v>
      </c>
      <c r="L136">
        <v>0</v>
      </c>
      <c r="M136">
        <v>1</v>
      </c>
      <c r="N136">
        <v>0</v>
      </c>
      <c r="O136">
        <v>1</v>
      </c>
      <c r="P136" t="str">
        <f t="shared" ca="1" si="21"/>
        <v>052006</v>
      </c>
      <c r="Q136">
        <f t="shared" ca="1" si="18"/>
        <v>15</v>
      </c>
      <c r="R136">
        <f ca="1">
<![CDATA[IF(table1[[#This Row],[يوم هـ]]]><![CDATA[]>0,5,99)]]>        </f>
        <v>5</v>
      </c>
      <c r="S136" s="4">
        <f t="shared" ca="1" si="22"/>
        <v>43840</v>
      </c>
      <c r="T136" s="4" t="str">
        <f ca="1">TEXT(table1[[#This Row],[Tm]],"mmmm")</f>
        <v><![CDATA[يناير]]></v>
      </c>
      <c r="U136" s="4" t="str">
        <f ca="1">IF(TEXT(table1[[#This Row],[Tm]],"d")="1",TEXT(table1[[#This Row],[Tm]],"d -mmmm"),TEXT(table1[[#This Row],[Tm]],"d"))</f>
        <v>10</v>
      </c>
      <c r="V136" t="str">
        <f t="shared" ca="1" si="19"/>
        <v><![CDATA[الجمعة]]></v>
      </c>
      <c r="W136">
        <f t="shared" ca="1" si="23"/>
        <v>6</v>
      </c>
      <c r="X136">
        <f t="shared" ca="1" si="24"/>
        <v>2</v>
      </c>
      <c r="Y136">
        <f ca="1"><![CDATA[IF(table1[[#This Row],[اليوم]]="الأحد",Y135+1,Y135)]]></f>
        <v>20</v>
      </c>
      <c r="Z136" s="5" t="str">
        <f t="shared" ca="1" si="25"/>
        <v>15/5/1441</v>
      </c>
      <c r="AA136" s="24">
        <f t="shared" ca="1" si="20"/>
        <v>1</v>
      </c>
      <c r="AB136" s="24" t="str">
        <f ca="1"><![CDATA[CONCATENATE(TEXT(table1[[#This Row],[شهر هـ]],"00"),(TEXT(table1[[#This Row],[يوم هـ]],"00")))]]></f>
        <v>0515</v>
      </c>
      <c r="AC136" s="24" t="str">
        <f ca="1">TEXT(table1[[#This Row],[Tm]],"m")</f>
        <v>1</v>
      </c>
      <c r="AD136" s="24">
        <f ca="1">IF(TODAY()=table1[[#This Row],[Tm]],1,0)</f>
        <v>0</v>
      </c>
      <c r="AE136" s="5"/>
    </row>
    <row r="137" spans="2:31" x14ac:dyDescent="0.3">
      <c r="B137">
        <v>1453</v>
      </c>
      <c r="C137" s="4">
        <v>47961</v>
      </c>
      <c r="D137">
        <v>0</v>
      </c>
      <c r="E137">
        <v>1</v>
      </c>
      <c r="F137">
        <v>1</v>
      </c>
      <c r="G137">
        <v>1</v>
      </c>
      <c r="H137">
        <v>0</v>
      </c>
      <c r="I137">
        <v>1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0</v>
      </c>
      <c r="P137" t="str">
        <f t="shared" ca="1" si="21"/>
        <v>052007</v>
      </c>
      <c r="Q137">
        <f t="shared" ca="1" si="18"/>
        <v>16</v>
      </c>
      <c r="R137">
        <f ca="1">
<![CDATA[IF(table1[[#This Row],[يوم هـ]]]><![CDATA[]>0,5,99)]]>        </f>
        <v>5</v>
      </c>
      <c r="S137" s="4">
        <f t="shared" ca="1" si="22"/>
        <v>43841</v>
      </c>
      <c r="T137" s="4" t="str">
        <f ca="1">TEXT(table1[[#This Row],[Tm]],"mmmm")</f>
        <v><![CDATA[يناير]]></v>
      </c>
      <c r="U137" s="4" t="str">
        <f ca="1">IF(TEXT(table1[[#This Row],[Tm]],"d")="1",TEXT(table1[[#This Row],[Tm]],"d -mmmm"),TEXT(table1[[#This Row],[Tm]],"d"))</f>
        <v>11</v>
      </c>
      <c r="V137" t="str">
        <f t="shared" ca="1" si="19"/>
        <v><![CDATA[السبت]]></v>
      </c>
      <c r="W137">
        <f t="shared" ca="1" si="23"/>
        <v>7</v>
      </c>
      <c r="X137">
        <f t="shared" ca="1" si="24"/>
        <v>2</v>
      </c>
      <c r="Y137">
        <f ca="1"><![CDATA[IF(table1[[#This Row],[اليوم]]="الأحد",Y136+1,Y136)]]></f>
        <v>20</v>
      </c>
      <c r="Z137" s="5" t="str">
        <f t="shared" ca="1" si="25"/>
        <v>16/5/1441</v>
      </c>
      <c r="AA137" s="24">
        <f t="shared" ca="1" si="20"/>
        <v>1</v>
      </c>
      <c r="AB137" s="24" t="str">
        <f ca="1"><![CDATA[CONCATENATE(TEXT(table1[[#This Row],[شهر هـ]],"00"),(TEXT(table1[[#This Row],[يوم هـ]],"00")))]]></f>
        <v>0516</v>
      </c>
      <c r="AC137" s="24" t="str">
        <f ca="1">TEXT(table1[[#This Row],[Tm]],"m")</f>
        <v>1</v>
      </c>
      <c r="AD137" s="24">
        <f ca="1">IF(TODAY()=table1[[#This Row],[Tm]],1,0)</f>
        <v>0</v>
      </c>
      <c r="AE137" s="5"/>
    </row>
    <row r="138" spans="2:31" x14ac:dyDescent="0.3">
      <c r="B138">
        <v>1454</v>
      </c>
      <c r="C138" s="4">
        <v>48315</v>
      </c>
      <c r="D138">
        <v>0</v>
      </c>
      <c r="E138">
        <v>1</v>
      </c>
      <c r="F138">
        <v>1</v>
      </c>
      <c r="G138">
        <v>1</v>
      </c>
      <c r="H138">
        <v>0</v>
      </c>
      <c r="I138">
        <v>1</v>
      </c>
      <c r="J138">
        <v>0</v>
      </c>
      <c r="K138">
        <v>1</v>
      </c>
      <c r="L138">
        <v>0</v>
      </c>
      <c r="M138">
        <v>1</v>
      </c>
      <c r="N138">
        <v>0</v>
      </c>
      <c r="O138">
        <v>1</v>
      </c>
      <c r="P138" t="str">
        <f t="shared" ca="1" si="21"/>
        <v>052101</v>
      </c>
      <c r="Q138">
        <f t="shared" ca="1" si="18"/>
        <v>17</v>
      </c>
      <c r="R138">
        <f ca="1">
<![CDATA[IF(table1[[#This Row],[يوم هـ]]]><![CDATA[]>0,5,99)]]>        </f>
        <v>5</v>
      </c>
      <c r="S138" s="4">
        <f t="shared" ca="1" si="22"/>
        <v>43842</v>
      </c>
      <c r="T138" s="4" t="str">
        <f ca="1">TEXT(table1[[#This Row],[Tm]],"mmmm")</f>
        <v><![CDATA[يناير]]></v>
      </c>
      <c r="U138" s="4" t="str">
        <f ca="1">IF(TEXT(table1[[#This Row],[Tm]],"d")="1",TEXT(table1[[#This Row],[Tm]],"d -mmmm"),TEXT(table1[[#This Row],[Tm]],"d"))</f>
        <v>12</v>
      </c>
      <c r="V138" t="str">
        <f t="shared" ca="1" si="19"/>
        <v><![CDATA[الأحد]]></v>
      </c>
      <c r="W138">
        <f t="shared" ca="1" si="23"/>
        <v>1</v>
      </c>
      <c r="X138">
        <f t="shared" ca="1" si="24"/>
        <v>3</v>
      </c>
      <c r="Y138">
        <f ca="1"><![CDATA[IF(table1[[#This Row],[اليوم]]="الأحد",Y137+1,Y137)]]></f>
        <v>21</v>
      </c>
      <c r="Z138" s="5" t="str">
        <f t="shared" ca="1" si="25"/>
        <v>17/5/1441</v>
      </c>
      <c r="AA138" s="24">
        <f t="shared" ca="1" si="20"/>
        <v>1</v>
      </c>
      <c r="AB138" s="24" t="str">
        <f ca="1"><![CDATA[CONCATENATE(TEXT(table1[[#This Row],[شهر هـ]],"00"),(TEXT(table1[[#This Row],[يوم هـ]],"00")))]]></f>
        <v>0517</v>
      </c>
      <c r="AC138" s="24" t="str">
        <f ca="1">TEXT(table1[[#This Row],[Tm]],"m")</f>
        <v>1</v>
      </c>
      <c r="AD138" s="24">
        <f ca="1">IF(TODAY()=table1[[#This Row],[Tm]],1,0)</f>
        <v>0</v>
      </c>
      <c r="AE138" s="5"/>
    </row>
    <row r="139" spans="2:31" x14ac:dyDescent="0.3">
      <c r="B139">
        <v>1455</v>
      </c>
      <c r="C139" s="4">
        <v>48670</v>
      </c>
      <c r="D139">
        <v>0</v>
      </c>
      <c r="E139">
        <v>0</v>
      </c>
      <c r="F139">
        <v>1</v>
      </c>
      <c r="G139">
        <v>1</v>
      </c>
      <c r="H139">
        <v>0</v>
      </c>
      <c r="I139">
        <v>1</v>
      </c>
      <c r="J139">
        <v>0</v>
      </c>
      <c r="K139">
        <v>1</v>
      </c>
      <c r="L139">
        <v>1</v>
      </c>
      <c r="M139">
        <v>0</v>
      </c>
      <c r="N139">
        <v>1</v>
      </c>
      <c r="O139">
        <v>0</v>
      </c>
      <c r="P139" t="str">
        <f t="shared" ca="1" si="21"/>
        <v>052102</v>
      </c>
      <c r="Q139">
        <f t="shared" ca="1" si="18"/>
        <v>18</v>
      </c>
      <c r="R139">
        <f ca="1">
<![CDATA[IF(table1[[#This Row],[يوم هـ]]]><![CDATA[]>0,5,99)]]>        </f>
        <v>5</v>
      </c>
      <c r="S139" s="4">
        <f t="shared" ca="1" si="22"/>
        <v>43843</v>
      </c>
      <c r="T139" s="4" t="str">
        <f ca="1">TEXT(table1[[#This Row],[Tm]],"mmmm")</f>
        <v><![CDATA[يناير]]></v>
      </c>
      <c r="U139" s="4" t="str">
        <f ca="1">IF(TEXT(table1[[#This Row],[Tm]],"d")="1",TEXT(table1[[#This Row],[Tm]],"d -mmmm"),TEXT(table1[[#This Row],[Tm]],"d"))</f>
        <v>13</v>
      </c>
      <c r="V139" t="str">
        <f t="shared" ca="1" si="19"/>
        <v><![CDATA[الإثنين]]></v>
      </c>
      <c r="W139">
        <f t="shared" ca="1" si="23"/>
        <v>2</v>
      </c>
      <c r="X139">
        <f t="shared" ca="1" si="24"/>
        <v>3</v>
      </c>
      <c r="Y139">
        <f ca="1"><![CDATA[IF(table1[[#This Row],[اليوم]]="الأحد",Y138+1,Y138)]]></f>
        <v>21</v>
      </c>
      <c r="Z139" s="5" t="str">
        <f t="shared" ca="1" si="25"/>
        <v>18/5/1441</v>
      </c>
      <c r="AA139" s="24">
        <f t="shared" ca="1" si="20"/>
        <v>1</v>
      </c>
      <c r="AB139" s="24" t="str">
        <f ca="1"><![CDATA[CONCATENATE(TEXT(table1[[#This Row],[شهر هـ]],"00"),(TEXT(table1[[#This Row],[يوم هـ]],"00")))]]></f>
        <v>0518</v>
      </c>
      <c r="AC139" s="24" t="str">
        <f ca="1">TEXT(table1[[#This Row],[Tm]],"m")</f>
        <v>1</v>
      </c>
      <c r="AD139" s="24">
        <f ca="1">IF(TODAY()=table1[[#This Row],[Tm]],1,0)</f>
        <v>0</v>
      </c>
      <c r="AE139" s="5"/>
    </row>
    <row r="140" spans="2:31" x14ac:dyDescent="0.3">
      <c r="B140">
        <v>1456</v>
      </c>
      <c r="C140" s="4">
        <v>49024</v>
      </c>
      <c r="D140">
        <v>1</v>
      </c>
      <c r="E140">
        <v>0</v>
      </c>
      <c r="F140">
        <v>0</v>
      </c>
      <c r="G140">
        <v>1</v>
      </c>
      <c r="H140">
        <v>0</v>
      </c>
      <c r="I140">
        <v>1</v>
      </c>
      <c r="J140">
        <v>0</v>
      </c>
      <c r="K140">
        <v>1</v>
      </c>
      <c r="L140">
        <v>1</v>
      </c>
      <c r="M140">
        <v>1</v>
      </c>
      <c r="N140">
        <v>0</v>
      </c>
      <c r="O140">
        <v>1</v>
      </c>
      <c r="P140" t="str">
        <f t="shared" ca="1" si="21"/>
        <v>052103</v>
      </c>
      <c r="Q140">
        <f t="shared" ca="1" si="18"/>
        <v>19</v>
      </c>
      <c r="R140">
        <f ca="1">
<![CDATA[IF(table1[[#This Row],[يوم هـ]]]><![CDATA[]>0,5,99)]]>        </f>
        <v>5</v>
      </c>
      <c r="S140" s="4">
        <f t="shared" ca="1" si="22"/>
        <v>43844</v>
      </c>
      <c r="T140" s="4" t="str">
        <f ca="1">TEXT(table1[[#This Row],[Tm]],"mmmm")</f>
        <v><![CDATA[يناير]]></v>
      </c>
      <c r="U140" s="4" t="str">
        <f ca="1">IF(TEXT(table1[[#This Row],[Tm]],"d")="1",TEXT(table1[[#This Row],[Tm]],"d -mmmm"),TEXT(table1[[#This Row],[Tm]],"d"))</f>
        <v>14</v>
      </c>
      <c r="V140" t="str">
        <f t="shared" ca="1" si="19"/>
        <v><![CDATA[الثلاثاء]]></v>
      </c>
      <c r="W140">
        <f t="shared" ca="1" si="23"/>
        <v>3</v>
      </c>
      <c r="X140">
        <f t="shared" ca="1" si="24"/>
        <v>3</v>
      </c>
      <c r="Y140">
        <f ca="1"><![CDATA[IF(table1[[#This Row],[اليوم]]="الأحد",Y139+1,Y139)]]></f>
        <v>21</v>
      </c>
      <c r="Z140" s="5" t="str">
        <f t="shared" ca="1" si="25"/>
        <v>19/5/1441</v>
      </c>
      <c r="AA140" s="24">
        <f t="shared" ca="1" si="20"/>
        <v>1</v>
      </c>
      <c r="AB140" s="24" t="str">
        <f ca="1"><![CDATA[CONCATENATE(TEXT(table1[[#This Row],[شهر هـ]],"00"),(TEXT(table1[[#This Row],[يوم هـ]],"00")))]]></f>
        <v>0519</v>
      </c>
      <c r="AC140" s="24" t="str">
        <f ca="1">TEXT(table1[[#This Row],[Tm]],"m")</f>
        <v>1</v>
      </c>
      <c r="AD140" s="24">
        <f ca="1">IF(TODAY()=table1[[#This Row],[Tm]],1,0)</f>
        <v>0</v>
      </c>
      <c r="AE140" s="5"/>
    </row>
    <row r="141" spans="2:31" x14ac:dyDescent="0.3">
      <c r="B141">
        <v>1457</v>
      </c>
      <c r="C141" s="4">
        <v>49379</v>
      </c>
      <c r="D141">
        <v>0</v>
      </c>
      <c r="E141">
        <v>1</v>
      </c>
      <c r="F141">
        <v>0</v>
      </c>
      <c r="G141">
        <v>0</v>
      </c>
      <c r="H141">
        <v>1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1</v>
      </c>
      <c r="O141">
        <v>1</v>
      </c>
      <c r="P141" t="str">
        <f t="shared" ca="1" si="21"/>
        <v>052104</v>
      </c>
      <c r="Q141">
        <f t="shared" ca="1" si="18"/>
        <v>20</v>
      </c>
      <c r="R141">
        <f ca="1">
<![CDATA[IF(table1[[#This Row],[يوم هـ]]]><![CDATA[]>0,5,99)]]>        </f>
        <v>5</v>
      </c>
      <c r="S141" s="4">
        <f t="shared" ca="1" si="22"/>
        <v>43845</v>
      </c>
      <c r="T141" s="4" t="str">
        <f ca="1">TEXT(table1[[#This Row],[Tm]],"mmmm")</f>
        <v><![CDATA[يناير]]></v>
      </c>
      <c r="U141" s="4" t="str">
        <f ca="1">IF(TEXT(table1[[#This Row],[Tm]],"d")="1",TEXT(table1[[#This Row],[Tm]],"d -mmmm"),TEXT(table1[[#This Row],[Tm]],"d"))</f>
        <v>15</v>
      </c>
      <c r="V141" t="str">
        <f t="shared" ca="1" si="19"/>
        <v><![CDATA[الأربعاء]]></v>
      </c>
      <c r="W141">
        <f t="shared" ca="1" si="23"/>
        <v>4</v>
      </c>
      <c r="X141">
        <f t="shared" ca="1" si="24"/>
        <v>3</v>
      </c>
      <c r="Y141">
        <f ca="1"><![CDATA[IF(table1[[#This Row],[اليوم]]="الأحد",Y140+1,Y140)]]></f>
        <v>21</v>
      </c>
      <c r="Z141" s="5" t="str">
        <f t="shared" ca="1" si="25"/>
        <v>20/5/1441</v>
      </c>
      <c r="AA141" s="24">
        <f t="shared" ca="1" si="20"/>
        <v>1</v>
      </c>
      <c r="AB141" s="24" t="str">
        <f ca="1"><![CDATA[CONCATENATE(TEXT(table1[[#This Row],[شهر هـ]],"00"),(TEXT(table1[[#This Row],[يوم هـ]],"00")))]]></f>
        <v>0520</v>
      </c>
      <c r="AC141" s="24" t="str">
        <f ca="1">TEXT(table1[[#This Row],[Tm]],"m")</f>
        <v>1</v>
      </c>
      <c r="AD141" s="24">
        <f ca="1">IF(TODAY()=table1[[#This Row],[Tm]],1,0)</f>
        <v>0</v>
      </c>
      <c r="AE141" s="5"/>
    </row>
    <row r="142" spans="2:31" x14ac:dyDescent="0.3">
      <c r="B142">
        <v>1458</v>
      </c>
      <c r="C142" s="4">
        <v>49733</v>
      </c>
      <c r="D142">
        <v>1</v>
      </c>
      <c r="E142">
        <v>0</v>
      </c>
      <c r="F142">
        <v>1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1</v>
      </c>
      <c r="M142">
        <v>1</v>
      </c>
      <c r="N142">
        <v>0</v>
      </c>
      <c r="O142">
        <v>1</v>
      </c>
      <c r="P142" t="str">
        <f t="shared" ca="1" si="21"/>
        <v>052105</v>
      </c>
      <c r="Q142">
        <f t="shared" ca="1" si="18"/>
        <v>21</v>
      </c>
      <c r="R142">
        <f ca="1">
<![CDATA[IF(table1[[#This Row],[يوم هـ]]]><![CDATA[]>0,5,99)]]>        </f>
        <v>5</v>
      </c>
      <c r="S142" s="4">
        <f t="shared" ca="1" si="22"/>
        <v>43846</v>
      </c>
      <c r="T142" s="4" t="str">
        <f ca="1">TEXT(table1[[#This Row],[Tm]],"mmmm")</f>
        <v><![CDATA[يناير]]></v>
      </c>
      <c r="U142" s="4" t="str">
        <f ca="1">IF(TEXT(table1[[#This Row],[Tm]],"d")="1",TEXT(table1[[#This Row],[Tm]],"d -mmmm"),TEXT(table1[[#This Row],[Tm]],"d"))</f>
        <v>16</v>
      </c>
      <c r="V142" t="str">
        <f t="shared" ca="1" si="19"/>
        <v><![CDATA[الخميس]]></v>
      </c>
      <c r="W142">
        <f t="shared" ca="1" si="23"/>
        <v>5</v>
      </c>
      <c r="X142">
        <f t="shared" ca="1" si="24"/>
        <v>3</v>
      </c>
      <c r="Y142">
        <f ca="1"><![CDATA[IF(table1[[#This Row],[اليوم]]="الأحد",Y141+1,Y141)]]></f>
        <v>21</v>
      </c>
      <c r="Z142" s="5" t="str">
        <f t="shared" ca="1" si="25"/>
        <v>21/5/1441</v>
      </c>
      <c r="AA142" s="24">
        <f t="shared" ca="1" si="20"/>
        <v>1</v>
      </c>
      <c r="AB142" s="24" t="str">
        <f ca="1"><![CDATA[CONCATENATE(TEXT(table1[[#This Row],[شهر هـ]],"00"),(TEXT(table1[[#This Row],[يوم هـ]],"00")))]]></f>
        <v>0521</v>
      </c>
      <c r="AC142" s="24" t="str">
        <f ca="1">TEXT(table1[[#This Row],[Tm]],"m")</f>
        <v>1</v>
      </c>
      <c r="AD142" s="24">
        <f ca="1">IF(TODAY()=table1[[#This Row],[Tm]],1,0)</f>
        <v>0</v>
      </c>
      <c r="AE142" s="5"/>
    </row>
    <row r="143" spans="2:31" x14ac:dyDescent="0.3">
      <c r="B143">
        <v>1459</v>
      </c>
      <c r="C143" s="4">
        <v>50087</v>
      </c>
      <c r="D143">
        <v>1</v>
      </c>
      <c r="E143">
        <v>1</v>
      </c>
      <c r="F143">
        <v>0</v>
      </c>
      <c r="G143">
        <v>1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1</v>
      </c>
      <c r="N143">
        <v>1</v>
      </c>
      <c r="O143">
        <v>0</v>
      </c>
      <c r="P143" t="str">
        <f t="shared" ca="1" si="21"/>
        <v>052106</v>
      </c>
      <c r="Q143">
        <f t="shared" ca="1" si="18"/>
        <v>22</v>
      </c>
      <c r="R143">
        <f ca="1">
<![CDATA[IF(table1[[#This Row],[يوم هـ]]]><![CDATA[]>0,5,99)]]>        </f>
        <v>5</v>
      </c>
      <c r="S143" s="4">
        <f t="shared" ca="1" si="22"/>
        <v>43847</v>
      </c>
      <c r="T143" s="4" t="str">
        <f ca="1">TEXT(table1[[#This Row],[Tm]],"mmmm")</f>
        <v><![CDATA[يناير]]></v>
      </c>
      <c r="U143" s="4" t="str">
        <f ca="1">IF(TEXT(table1[[#This Row],[Tm]],"d")="1",TEXT(table1[[#This Row],[Tm]],"d -mmmm"),TEXT(table1[[#This Row],[Tm]],"d"))</f>
        <v>17</v>
      </c>
      <c r="V143" t="str">
        <f t="shared" ca="1" si="19"/>
        <v><![CDATA[الجمعة]]></v>
      </c>
      <c r="W143">
        <f t="shared" ca="1" si="23"/>
        <v>6</v>
      </c>
      <c r="X143">
        <f t="shared" ca="1" si="24"/>
        <v>3</v>
      </c>
      <c r="Y143">
        <f ca="1"><![CDATA[IF(table1[[#This Row],[اليوم]]="الأحد",Y142+1,Y142)]]></f>
        <v>21</v>
      </c>
      <c r="Z143" s="5" t="str">
        <f t="shared" ca="1" si="25"/>
        <v>22/5/1441</v>
      </c>
      <c r="AA143" s="24">
        <f t="shared" ca="1" si="20"/>
        <v>1</v>
      </c>
      <c r="AB143" s="24" t="str">
        <f ca="1"><![CDATA[CONCATENATE(TEXT(table1[[#This Row],[شهر هـ]],"00"),(TEXT(table1[[#This Row],[يوم هـ]],"00")))]]></f>
        <v>0522</v>
      </c>
      <c r="AC143" s="24" t="str">
        <f ca="1">TEXT(table1[[#This Row],[Tm]],"m")</f>
        <v>1</v>
      </c>
      <c r="AD143" s="24">
        <f ca="1">IF(TODAY()=table1[[#This Row],[Tm]],1,0)</f>
        <v>0</v>
      </c>
      <c r="AE143" s="5"/>
    </row>
    <row r="144" spans="2:31" x14ac:dyDescent="0.3">
      <c r="B144">
        <v>1460</v>
      </c>
      <c r="C144" s="4">
        <v>50441</v>
      </c>
      <c r="D144">
        <v>1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0</v>
      </c>
      <c r="K144">
        <v>1</v>
      </c>
      <c r="L144">
        <v>0</v>
      </c>
      <c r="M144">
        <v>0</v>
      </c>
      <c r="N144">
        <v>1</v>
      </c>
      <c r="O144">
        <v>1</v>
      </c>
      <c r="P144" t="str">
        <f t="shared" ca="1" si="21"/>
        <v>052107</v>
      </c>
      <c r="Q144">
        <f t="shared" ca="1" si="18"/>
        <v>23</v>
      </c>
      <c r="R144">
        <f ca="1">
<![CDATA[IF(table1[[#This Row],[يوم هـ]]]><![CDATA[]>0,5,99)]]>        </f>
        <v>5</v>
      </c>
      <c r="S144" s="4">
        <f t="shared" ca="1" si="22"/>
        <v>43848</v>
      </c>
      <c r="T144" s="4" t="str">
        <f ca="1">TEXT(table1[[#This Row],[Tm]],"mmmm")</f>
        <v><![CDATA[يناير]]></v>
      </c>
      <c r="U144" s="4" t="str">
        <f ca="1">IF(TEXT(table1[[#This Row],[Tm]],"d")="1",TEXT(table1[[#This Row],[Tm]],"d -mmmm"),TEXT(table1[[#This Row],[Tm]],"d"))</f>
        <v>18</v>
      </c>
      <c r="V144" t="str">
        <f t="shared" ca="1" si="19"/>
        <v><![CDATA[السبت]]></v>
      </c>
      <c r="W144">
        <f t="shared" ca="1" si="23"/>
        <v>7</v>
      </c>
      <c r="X144">
        <f t="shared" ca="1" si="24"/>
        <v>3</v>
      </c>
      <c r="Y144">
        <f ca="1"><![CDATA[IF(table1[[#This Row],[اليوم]]="الأحد",Y143+1,Y143)]]></f>
        <v>21</v>
      </c>
      <c r="Z144" s="5" t="str">
        <f t="shared" ca="1" si="25"/>
        <v>23/5/1441</v>
      </c>
      <c r="AA144" s="24">
        <f t="shared" ca="1" si="20"/>
        <v>1</v>
      </c>
      <c r="AB144" s="24" t="str">
        <f ca="1"><![CDATA[CONCATENATE(TEXT(table1[[#This Row],[شهر هـ]],"00"),(TEXT(table1[[#This Row],[يوم هـ]],"00")))]]></f>
        <v>0523</v>
      </c>
      <c r="AC144" s="24" t="str">
        <f ca="1">TEXT(table1[[#This Row],[Tm]],"m")</f>
        <v>1</v>
      </c>
      <c r="AD144" s="24">
        <f ca="1">IF(TODAY()=table1[[#This Row],[Tm]],1,0)</f>
        <v>0</v>
      </c>
      <c r="AE144" s="5"/>
    </row>
    <row r="145" spans="2:31" x14ac:dyDescent="0.3">
      <c r="B145">
        <v>1461</v>
      </c>
      <c r="C145" s="4">
        <v>50796</v>
      </c>
      <c r="D145">
        <v>0</v>
      </c>
      <c r="E145">
        <v>1</v>
      </c>
      <c r="F145">
        <v>0</v>
      </c>
      <c r="G145">
        <v>1</v>
      </c>
      <c r="H145">
        <v>1</v>
      </c>
      <c r="I145">
        <v>0</v>
      </c>
      <c r="J145">
        <v>1</v>
      </c>
      <c r="K145">
        <v>0</v>
      </c>
      <c r="L145">
        <v>1</v>
      </c>
      <c r="M145">
        <v>0</v>
      </c>
      <c r="N145">
        <v>1</v>
      </c>
      <c r="O145">
        <v>0</v>
      </c>
      <c r="P145" t="str">
        <f t="shared" ca="1" si="21"/>
        <v>052201</v>
      </c>
      <c r="Q145">
        <f t="shared" ca="1" si="18"/>
        <v>24</v>
      </c>
      <c r="R145">
        <f ca="1">
<![CDATA[IF(table1[[#This Row],[يوم هـ]]]><![CDATA[]>0,5,99)]]>        </f>
        <v>5</v>
      </c>
      <c r="S145" s="4">
        <f t="shared" ca="1" si="22"/>
        <v>43849</v>
      </c>
      <c r="T145" s="4" t="str">
        <f ca="1">TEXT(table1[[#This Row],[Tm]],"mmmm")</f>
        <v><![CDATA[يناير]]></v>
      </c>
      <c r="U145" s="4" t="str">
        <f ca="1">IF(TEXT(table1[[#This Row],[Tm]],"d")="1",TEXT(table1[[#This Row],[Tm]],"d -mmmm"),TEXT(table1[[#This Row],[Tm]],"d"))</f>
        <v>19</v>
      </c>
      <c r="V145" t="str">
        <f t="shared" ca="1" si="19"/>
        <v><![CDATA[الأحد]]></v>
      </c>
      <c r="W145">
        <f t="shared" ca="1" si="23"/>
        <v>1</v>
      </c>
      <c r="X145">
        <f t="shared" ca="1" si="24"/>
        <v>4</v>
      </c>
      <c r="Y145">
        <f ca="1"><![CDATA[IF(table1[[#This Row],[اليوم]]="الأحد",Y144+1,Y144)]]></f>
        <v>22</v>
      </c>
      <c r="Z145" s="5" t="str">
        <f t="shared" ca="1" si="25"/>
        <v>24/5/1441</v>
      </c>
      <c r="AA145" s="24">
        <f t="shared" ca="1" si="20"/>
        <v>1</v>
      </c>
      <c r="AB145" s="24" t="str">
        <f ca="1"><![CDATA[CONCATENATE(TEXT(table1[[#This Row],[شهر هـ]],"00"),(TEXT(table1[[#This Row],[يوم هـ]],"00")))]]></f>
        <v>0524</v>
      </c>
      <c r="AC145" s="24" t="str">
        <f ca="1">TEXT(table1[[#This Row],[Tm]],"m")</f>
        <v>1</v>
      </c>
      <c r="AD145" s="24">
        <f ca="1">IF(TODAY()=table1[[#This Row],[Tm]],1,0)</f>
        <v>0</v>
      </c>
      <c r="AE145" s="5"/>
    </row>
    <row r="146" spans="2:31" x14ac:dyDescent="0.3">
      <c r="B146">
        <v>1462</v>
      </c>
      <c r="C146" s="4">
        <v>51150</v>
      </c>
      <c r="D146">
        <v>1</v>
      </c>
      <c r="E146">
        <v>0</v>
      </c>
      <c r="F146">
        <v>1</v>
      </c>
      <c r="G146">
        <v>0</v>
      </c>
      <c r="H146">
        <v>1</v>
      </c>
      <c r="I146">
        <v>0</v>
      </c>
      <c r="J146">
        <v>1</v>
      </c>
      <c r="K146">
        <v>0</v>
      </c>
      <c r="L146">
        <v>1</v>
      </c>
      <c r="M146">
        <v>1</v>
      </c>
      <c r="N146">
        <v>0</v>
      </c>
      <c r="O146">
        <v>1</v>
      </c>
      <c r="P146" t="str">
        <f t="shared" ca="1" si="21"/>
        <v>052202</v>
      </c>
      <c r="Q146">
        <f t="shared" ca="1" si="18"/>
        <v>25</v>
      </c>
      <c r="R146">
        <f ca="1">
<![CDATA[IF(table1[[#This Row],[يوم هـ]]]><![CDATA[]>0,5,99)]]>        </f>
        <v>5</v>
      </c>
      <c r="S146" s="4">
        <f t="shared" ca="1" si="22"/>
        <v>43850</v>
      </c>
      <c r="T146" s="4" t="str">
        <f ca="1">TEXT(table1[[#This Row],[Tm]],"mmmm")</f>
        <v><![CDATA[يناير]]></v>
      </c>
      <c r="U146" s="4" t="str">
        <f ca="1">IF(TEXT(table1[[#This Row],[Tm]],"d")="1",TEXT(table1[[#This Row],[Tm]],"d -mmmm"),TEXT(table1[[#This Row],[Tm]],"d"))</f>
        <v>20</v>
      </c>
      <c r="V146" t="str">
        <f t="shared" ca="1" si="19"/>
        <v><![CDATA[الإثنين]]></v>
      </c>
      <c r="W146">
        <f t="shared" ca="1" si="23"/>
        <v>2</v>
      </c>
      <c r="X146">
        <f t="shared" ca="1" si="24"/>
        <v>4</v>
      </c>
      <c r="Y146">
        <f ca="1"><![CDATA[IF(table1[[#This Row],[اليوم]]="الأحد",Y145+1,Y145)]]></f>
        <v>22</v>
      </c>
      <c r="Z146" s="5" t="str">
        <f t="shared" ca="1" si="25"/>
        <v>25/5/1441</v>
      </c>
      <c r="AA146" s="24">
        <f t="shared" ca="1" si="20"/>
        <v>1</v>
      </c>
      <c r="AB146" s="24" t="str">
        <f ca="1"><![CDATA[CONCATENATE(TEXT(table1[[#This Row],[شهر هـ]],"00"),(TEXT(table1[[#This Row],[يوم هـ]],"00")))]]></f>
        <v>0525</v>
      </c>
      <c r="AC146" s="24" t="str">
        <f ca="1">TEXT(table1[[#This Row],[Tm]],"m")</f>
        <v>1</v>
      </c>
      <c r="AD146" s="24">
        <f ca="1">IF(TODAY()=table1[[#This Row],[Tm]],1,0)</f>
        <v>0</v>
      </c>
      <c r="AE146" s="5"/>
    </row>
    <row r="147" spans="2:31" x14ac:dyDescent="0.3">
      <c r="B147">
        <v>1463</v>
      </c>
      <c r="C147" s="4">
        <v>51505</v>
      </c>
      <c r="D147">
        <v>0</v>
      </c>
      <c r="E147">
        <v>1</v>
      </c>
      <c r="F147">
        <v>0</v>
      </c>
      <c r="G147">
        <v>0</v>
      </c>
      <c r="H147">
        <v>1</v>
      </c>
      <c r="I147">
        <v>0</v>
      </c>
      <c r="J147">
        <v>1</v>
      </c>
      <c r="K147">
        <v>1</v>
      </c>
      <c r="L147">
        <v>0</v>
      </c>
      <c r="M147">
        <v>1</v>
      </c>
      <c r="N147">
        <v>1</v>
      </c>
      <c r="O147">
        <v>0</v>
      </c>
      <c r="P147" t="str">
        <f t="shared" ca="1" si="21"/>
        <v>052203</v>
      </c>
      <c r="Q147">
        <f t="shared" ca="1" si="18"/>
        <v>26</v>
      </c>
      <c r="R147">
        <f ca="1">
<![CDATA[IF(table1[[#This Row],[يوم هـ]]]><![CDATA[]>0,5,99)]]>        </f>
        <v>5</v>
      </c>
      <c r="S147" s="4">
        <f t="shared" ca="1" si="22"/>
        <v>43851</v>
      </c>
      <c r="T147" s="4" t="str">
        <f ca="1">TEXT(table1[[#This Row],[Tm]],"mmmm")</f>
        <v><![CDATA[يناير]]></v>
      </c>
      <c r="U147" s="4" t="str">
        <f ca="1">IF(TEXT(table1[[#This Row],[Tm]],"d")="1",TEXT(table1[[#This Row],[Tm]],"d -mmmm"),TEXT(table1[[#This Row],[Tm]],"d"))</f>
        <v>21</v>
      </c>
      <c r="V147" t="str">
        <f t="shared" ca="1" si="19"/>
        <v><![CDATA[الثلاثاء]]></v>
      </c>
      <c r="W147">
        <f t="shared" ca="1" si="23"/>
        <v>3</v>
      </c>
      <c r="X147">
        <f t="shared" ca="1" si="24"/>
        <v>4</v>
      </c>
      <c r="Y147">
        <f ca="1"><![CDATA[IF(table1[[#This Row],[اليوم]]="الأحد",Y146+1,Y146)]]></f>
        <v>22</v>
      </c>
      <c r="Z147" s="5" t="str">
        <f t="shared" ca="1" si="25"/>
        <v>26/5/1441</v>
      </c>
      <c r="AA147" s="24">
        <f t="shared" ca="1" si="20"/>
        <v>1</v>
      </c>
      <c r="AB147" s="24" t="str">
        <f ca="1"><![CDATA[CONCATENATE(TEXT(table1[[#This Row],[شهر هـ]],"00"),(TEXT(table1[[#This Row],[يوم هـ]],"00")))]]></f>
        <v>0526</v>
      </c>
      <c r="AC147" s="24" t="str">
        <f ca="1">TEXT(table1[[#This Row],[Tm]],"m")</f>
        <v>1</v>
      </c>
      <c r="AD147" s="24">
        <f ca="1">IF(TODAY()=table1[[#This Row],[Tm]],1,0)</f>
        <v>0</v>
      </c>
      <c r="AE147" s="5"/>
    </row>
    <row r="148" spans="2:31" x14ac:dyDescent="0.3">
      <c r="B148">
        <v>1464</v>
      </c>
      <c r="C148" s="4">
        <v>51859</v>
      </c>
      <c r="D148">
        <v>1</v>
      </c>
      <c r="E148">
        <v>0</v>
      </c>
      <c r="F148">
        <v>1</v>
      </c>
      <c r="G148">
        <v>0</v>
      </c>
      <c r="H148">
        <v>0</v>
      </c>
      <c r="I148">
        <v>1</v>
      </c>
      <c r="J148">
        <v>0</v>
      </c>
      <c r="K148">
        <v>1</v>
      </c>
      <c r="L148">
        <v>0</v>
      </c>
      <c r="M148">
        <v>1</v>
      </c>
      <c r="N148">
        <v>1</v>
      </c>
      <c r="O148">
        <v>1</v>
      </c>
      <c r="P148" t="str">
        <f t="shared" ca="1" si="21"/>
        <v>052204</v>
      </c>
      <c r="Q148">
        <f t="shared" ca="1" si="18"/>
        <v>27</v>
      </c>
      <c r="R148">
        <f ca="1">
<![CDATA[IF(table1[[#This Row],[يوم هـ]]]><![CDATA[]>0,5,99)]]>        </f>
        <v>5</v>
      </c>
      <c r="S148" s="4">
        <f t="shared" ca="1" si="22"/>
        <v>43852</v>
      </c>
      <c r="T148" s="4" t="str">
        <f ca="1">TEXT(table1[[#This Row],[Tm]],"mmmm")</f>
        <v><![CDATA[يناير]]></v>
      </c>
      <c r="U148" s="4" t="str">
        <f ca="1">IF(TEXT(table1[[#This Row],[Tm]],"d")="1",TEXT(table1[[#This Row],[Tm]],"d -mmmm"),TEXT(table1[[#This Row],[Tm]],"d"))</f>
        <v>22</v>
      </c>
      <c r="V148" t="str">
        <f t="shared" ca="1" si="19"/>
        <v><![CDATA[الأربعاء]]></v>
      </c>
      <c r="W148">
        <f t="shared" ca="1" si="23"/>
        <v>4</v>
      </c>
      <c r="X148">
        <f t="shared" ca="1" si="24"/>
        <v>4</v>
      </c>
      <c r="Y148">
        <f ca="1"><![CDATA[IF(table1[[#This Row],[اليوم]]="الأحد",Y147+1,Y147)]]></f>
        <v>22</v>
      </c>
      <c r="Z148" s="5" t="str">
        <f t="shared" ca="1" si="25"/>
        <v>27/5/1441</v>
      </c>
      <c r="AA148" s="24">
        <f t="shared" ca="1" si="20"/>
        <v>1</v>
      </c>
      <c r="AB148" s="24" t="str">
        <f ca="1"><![CDATA[CONCATENATE(TEXT(table1[[#This Row],[شهر هـ]],"00"),(TEXT(table1[[#This Row],[يوم هـ]],"00")))]]></f>
        <v>0527</v>
      </c>
      <c r="AC148" s="24" t="str">
        <f ca="1">TEXT(table1[[#This Row],[Tm]],"m")</f>
        <v>1</v>
      </c>
      <c r="AD148" s="24">
        <f ca="1">IF(TODAY()=table1[[#This Row],[Tm]],1,0)</f>
        <v>0</v>
      </c>
      <c r="AE148" s="5"/>
    </row>
    <row r="149" spans="2:31" x14ac:dyDescent="0.3">
      <c r="B149">
        <v>1465</v>
      </c>
      <c r="C149" s="4">
        <v>52214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1</v>
      </c>
      <c r="N149">
        <v>1</v>
      </c>
      <c r="O149">
        <v>1</v>
      </c>
      <c r="P149" t="str">
        <f t="shared" ca="1" si="21"/>
        <v>052205</v>
      </c>
      <c r="Q149">
        <f t="shared" ca="1" si="18"/>
        <v>28</v>
      </c>
      <c r="R149">
        <f ca="1">
<![CDATA[IF(table1[[#This Row],[يوم هـ]]]><![CDATA[]>0,5,99)]]>        </f>
        <v>5</v>
      </c>
      <c r="S149" s="4">
        <f t="shared" ca="1" si="22"/>
        <v>43853</v>
      </c>
      <c r="T149" s="4" t="str">
        <f ca="1">TEXT(table1[[#This Row],[Tm]],"mmmm")</f>
        <v><![CDATA[يناير]]></v>
      </c>
      <c r="U149" s="4" t="str">
        <f ca="1">IF(TEXT(table1[[#This Row],[Tm]],"d")="1",TEXT(table1[[#This Row],[Tm]],"d -mmmm"),TEXT(table1[[#This Row],[Tm]],"d"))</f>
        <v>23</v>
      </c>
      <c r="V149" t="str">
        <f t="shared" ca="1" si="19"/>
        <v><![CDATA[الخميس]]></v>
      </c>
      <c r="W149">
        <f t="shared" ca="1" si="23"/>
        <v>5</v>
      </c>
      <c r="X149">
        <f t="shared" ca="1" si="24"/>
        <v>4</v>
      </c>
      <c r="Y149">
        <f ca="1"><![CDATA[IF(table1[[#This Row],[اليوم]]="الأحد",Y148+1,Y148)]]></f>
        <v>22</v>
      </c>
      <c r="Z149" s="5" t="str">
        <f t="shared" ca="1" si="25"/>
        <v>28/5/1441</v>
      </c>
      <c r="AA149" s="24">
        <f t="shared" ca="1" si="20"/>
        <v>1</v>
      </c>
      <c r="AB149" s="24" t="str">
        <f ca="1"><![CDATA[CONCATENATE(TEXT(table1[[#This Row],[شهر هـ]],"00"),(TEXT(table1[[#This Row],[يوم هـ]],"00")))]]></f>
        <v>0528</v>
      </c>
      <c r="AC149" s="24" t="str">
        <f ca="1">TEXT(table1[[#This Row],[Tm]],"m")</f>
        <v>1</v>
      </c>
      <c r="AD149" s="24">
        <f ca="1">IF(TODAY()=table1[[#This Row],[Tm]],1,0)</f>
        <v>0</v>
      </c>
      <c r="AE149" s="5"/>
    </row>
    <row r="150" spans="2:31" x14ac:dyDescent="0.3">
      <c r="B150">
        <v>1466</v>
      </c>
      <c r="C150" s="4">
        <v>52568</v>
      </c>
      <c r="D150">
        <v>1</v>
      </c>
      <c r="E150">
        <v>0</v>
      </c>
      <c r="F150">
        <v>1</v>
      </c>
      <c r="G150">
        <v>0</v>
      </c>
      <c r="H150">
        <v>1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0</v>
      </c>
      <c r="O150">
        <v>1</v>
      </c>
      <c r="P150" t="str">
        <f t="shared" ca="1" si="21"/>
        <v>052206</v>
      </c>
      <c r="Q150">
        <f t="shared" ca="1" si="18"/>
        <v>29</v>
      </c>
      <c r="R150">
        <f ca="1">
<![CDATA[IF(table1[[#This Row],[يوم هـ]]]><![CDATA[]>0,5,99)]]>        </f>
        <v>5</v>
      </c>
      <c r="S150" s="4">
        <f t="shared" ca="1" si="22"/>
        <v>43854</v>
      </c>
      <c r="T150" s="4" t="str">
        <f ca="1">TEXT(table1[[#This Row],[Tm]],"mmmm")</f>
        <v><![CDATA[يناير]]></v>
      </c>
      <c r="U150" s="4" t="str">
        <f ca="1">IF(TEXT(table1[[#This Row],[Tm]],"d")="1",TEXT(table1[[#This Row],[Tm]],"d -mmmm"),TEXT(table1[[#This Row],[Tm]],"d"))</f>
        <v>24</v>
      </c>
      <c r="V150" t="str">
        <f t="shared" ca="1" si="19"/>
        <v><![CDATA[الجمعة]]></v>
      </c>
      <c r="W150">
        <f t="shared" ca="1" si="23"/>
        <v>6</v>
      </c>
      <c r="X150">
        <f t="shared" ca="1" si="24"/>
        <v>4</v>
      </c>
      <c r="Y150">
        <f ca="1"><![CDATA[IF(table1[[#This Row],[اليوم]]="الأحد",Y149+1,Y149)]]></f>
        <v>22</v>
      </c>
      <c r="Z150" s="5" t="str">
        <f t="shared" ca="1" si="25"/>
        <v>29/5/1441</v>
      </c>
      <c r="AA150" s="24">
        <f t="shared" ca="1" si="20"/>
        <v>1</v>
      </c>
      <c r="AB150" s="24" t="str">
        <f ca="1"><![CDATA[CONCATENATE(TEXT(table1[[#This Row],[شهر هـ]],"00"),(TEXT(table1[[#This Row],[يوم هـ]],"00")))]]></f>
        <v>0529</v>
      </c>
      <c r="AC150" s="24" t="str">
        <f ca="1">TEXT(table1[[#This Row],[Tm]],"m")</f>
        <v>1</v>
      </c>
      <c r="AD150" s="24">
        <f ca="1">IF(TODAY()=table1[[#This Row],[Tm]],1,0)</f>
        <v>0</v>
      </c>
      <c r="AE150" s="5"/>
    </row>
    <row r="151" spans="2:31" x14ac:dyDescent="0.3">
      <c r="B151">
        <v>1467</v>
      </c>
      <c r="C151" s="4">
        <v>52922</v>
      </c>
      <c r="D151">
        <v>1</v>
      </c>
      <c r="E151">
        <v>0</v>
      </c>
      <c r="F151">
        <v>1</v>
      </c>
      <c r="G151">
        <v>1</v>
      </c>
      <c r="H151">
        <v>0</v>
      </c>
      <c r="I151">
        <v>1</v>
      </c>
      <c r="J151">
        <v>0</v>
      </c>
      <c r="K151">
        <v>0</v>
      </c>
      <c r="L151">
        <v>1</v>
      </c>
      <c r="M151">
        <v>0</v>
      </c>
      <c r="N151">
        <v>1</v>
      </c>
      <c r="O151">
        <v>0</v>
      </c>
      <c r="P151" t="str">
        <f t="shared" ca="1" si="21"/>
        <v>052207</v>
      </c>
      <c r="Q151">
        <f t="shared" ca="1" si="18"/>
        <v>30</v>
      </c>
      <c r="R151">
        <f ca="1">
<![CDATA[IF(table1[[#This Row],[يوم هـ]]]><![CDATA[]>0,5,99)]]>        </f>
        <v>5</v>
      </c>
      <c r="S151" s="4">
        <f t="shared" ca="1" si="22"/>
        <v>43855</v>
      </c>
      <c r="T151" s="4" t="str">
        <f ca="1">TEXT(table1[[#This Row],[Tm]],"mmmm")</f>
        <v><![CDATA[يناير]]></v>
      </c>
      <c r="U151" s="4" t="str">
        <f ca="1">IF(TEXT(table1[[#This Row],[Tm]],"d")="1",TEXT(table1[[#This Row],[Tm]],"d -mmmm"),TEXT(table1[[#This Row],[Tm]],"d"))</f>
        <v>25</v>
      </c>
      <c r="V151" t="str">
        <f t="shared" ca="1" si="19"/>
        <v><![CDATA[السبت]]></v>
      </c>
      <c r="W151">
        <f t="shared" ca="1" si="23"/>
        <v>7</v>
      </c>
      <c r="X151">
        <f t="shared" ca="1" si="24"/>
        <v>4</v>
      </c>
      <c r="Y151">
        <f ca="1"><![CDATA[IF(table1[[#This Row],[اليوم]]="الأحد",Y150+1,Y150)]]></f>
        <v>22</v>
      </c>
      <c r="Z151" s="5" t="str">
        <f t="shared" ca="1" si="25"/>
        <v>30/5/1441</v>
      </c>
      <c r="AA151" s="24">
        <f t="shared" ca="1" si="20"/>
        <v>1</v>
      </c>
      <c r="AB151" s="24" t="str">
        <f ca="1"><![CDATA[CONCATENATE(TEXT(table1[[#This Row],[شهر هـ]],"00"),(TEXT(table1[[#This Row],[يوم هـ]],"00")))]]></f>
        <v>0530</v>
      </c>
      <c r="AC151" s="24" t="str">
        <f ca="1">TEXT(table1[[#This Row],[Tm]],"m")</f>
        <v>1</v>
      </c>
      <c r="AD151" s="24">
        <f ca="1">IF(TODAY()=table1[[#This Row],[Tm]],1,0)</f>
        <v>0</v>
      </c>
      <c r="AE151" s="5"/>
    </row>
    <row r="152" spans="2:31" x14ac:dyDescent="0.3">
      <c r="B152">
        <v>1468</v>
      </c>
      <c r="C152" s="4">
        <v>53276</v>
      </c>
      <c r="D152">
        <v>1</v>
      </c>
      <c r="E152">
        <v>0</v>
      </c>
      <c r="F152">
        <v>1</v>
      </c>
      <c r="G152">
        <v>1</v>
      </c>
      <c r="H152">
        <v>0</v>
      </c>
      <c r="I152">
        <v>1</v>
      </c>
      <c r="J152">
        <v>0</v>
      </c>
      <c r="K152">
        <v>1</v>
      </c>
      <c r="L152">
        <v>0</v>
      </c>
      <c r="M152">
        <v>1</v>
      </c>
      <c r="N152">
        <v>0</v>
      </c>
      <c r="O152">
        <v>1</v>
      </c>
      <c r="P152" t="str">
        <f t="shared" ca="1" si="21"/>
        <v>062301</v>
      </c>
      <c r="Q152">
        <f ca="1">OFFSET(I2,MATCH($A$2,$B$2:$B$184,0)-1,0,1,1)</f>
        <v>1</v>
      </c>
      <c r="R152">
        <f ca="1">
<![CDATA[IF(table1[[#This Row],[يوم هـ]]]><![CDATA[]>0,6,99)]]>        </f>
        <v>6</v>
      </c>
      <c r="S152" s="4">
        <f t="shared" ca="1" si="22"/>
        <v>43856</v>
      </c>
      <c r="T152" s="4" t="str">
        <f ca="1">TEXT(table1[[#This Row],[Tm]],"mmmm")</f>
        <v><![CDATA[يناير]]></v>
      </c>
      <c r="U152" s="4" t="str">
        <f ca="1">IF(TEXT(table1[[#This Row],[Tm]],"d")="1",TEXT(table1[[#This Row],[Tm]],"d -mmmm"),TEXT(table1[[#This Row],[Tm]],"d"))</f>
        <v>26</v>
      </c>
      <c r="V152" t="str">
        <f t="shared" ca="1" si="19"/>
        <v><![CDATA[الأحد]]></v>
      </c>
      <c r="W152">
        <f t="shared" ca="1" si="23"/>
        <v>1</v>
      </c>
      <c r="X152">
        <f t="shared" ca="1" si="24"/>
        <v>5</v>
      </c>
      <c r="Y152">
        <f ca="1"><![CDATA[IF(table1[[#This Row],[اليوم]]="الأحد",Y151+1,Y151)]]></f>
        <v>23</v>
      </c>
      <c r="Z152" s="5" t="str">
        <f t="shared" ca="1" si="25"/>
        <v>1/6/1441</v>
      </c>
      <c r="AA152" s="24">
        <f t="shared" ca="1" si="20"/>
        <v>1</v>
      </c>
      <c r="AB152" s="24" t="str">
        <f ca="1"><![CDATA[CONCATENATE(TEXT(table1[[#This Row],[شهر هـ]],"00"),(TEXT(table1[[#This Row],[يوم هـ]],"00")))]]></f>
        <v>0601</v>
      </c>
      <c r="AC152" s="24" t="str">
        <f ca="1">TEXT(table1[[#This Row],[Tm]],"m")</f>
        <v>1</v>
      </c>
      <c r="AD152" s="24">
        <f ca="1">IF(TODAY()=table1[[#This Row],[Tm]],1,0)</f>
        <v>0</v>
      </c>
      <c r="AE152" s="5"/>
    </row>
    <row r="153" spans="2:31" x14ac:dyDescent="0.3">
      <c r="B153">
        <v>1469</v>
      </c>
      <c r="C153" s="4">
        <v>53631</v>
      </c>
      <c r="D153">
        <v>0</v>
      </c>
      <c r="E153">
        <v>0</v>
      </c>
      <c r="F153">
        <v>1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1</v>
      </c>
      <c r="M153">
        <v>1</v>
      </c>
      <c r="N153">
        <v>0</v>
      </c>
      <c r="O153">
        <v>0</v>
      </c>
      <c r="P153" t="str">
        <f t="shared" ca="1" si="21"/>
        <v>062302</v>
      </c>
      <c r="Q153">
        <f ca="1">Q152+1</f>
        <v>2</v>
      </c>
      <c r="R153">
        <f ca="1">
<![CDATA[IF(table1[[#This Row],[يوم هـ]]]><![CDATA[]>0,6,99)]]>        </f>
        <v>6</v>
      </c>
      <c r="S153" s="4">
        <f t="shared" ca="1" si="22"/>
        <v>43857</v>
      </c>
      <c r="T153" s="4" t="str">
        <f ca="1">TEXT(table1[[#This Row],[Tm]],"mmmm")</f>
        <v><![CDATA[يناير]]></v>
      </c>
      <c r="U153" s="4" t="str">
        <f ca="1">IF(TEXT(table1[[#This Row],[Tm]],"d")="1",TEXT(table1[[#This Row],[Tm]],"d -mmmm"),TEXT(table1[[#This Row],[Tm]],"d"))</f>
        <v>27</v>
      </c>
      <c r="V153" t="str">
        <f t="shared" ca="1" si="19"/>
        <v><![CDATA[الإثنين]]></v>
      </c>
      <c r="W153">
        <f t="shared" ca="1" si="23"/>
        <v>2</v>
      </c>
      <c r="X153">
        <f t="shared" ca="1" si="24"/>
        <v>5</v>
      </c>
      <c r="Y153">
        <f ca="1"><![CDATA[IF(table1[[#This Row],[اليوم]]="الأحد",Y152+1,Y152)]]></f>
        <v>23</v>
      </c>
      <c r="Z153" s="5" t="str">
        <f t="shared" ca="1" si="25"/>
        <v>2/6/1441</v>
      </c>
      <c r="AA153" s="24">
        <f t="shared" ca="1" si="20"/>
        <v>1</v>
      </c>
      <c r="AB153" s="24" t="str">
        <f ca="1"><![CDATA[CONCATENATE(TEXT(table1[[#This Row],[شهر هـ]],"00"),(TEXT(table1[[#This Row],[يوم هـ]],"00")))]]></f>
        <v>0602</v>
      </c>
      <c r="AC153" s="24" t="str">
        <f ca="1">TEXT(table1[[#This Row],[Tm]],"m")</f>
        <v>1</v>
      </c>
      <c r="AD153" s="24">
        <f ca="1">IF(TODAY()=table1[[#This Row],[Tm]],1,0)</f>
        <v>0</v>
      </c>
      <c r="AE153" s="5"/>
    </row>
    <row r="154" spans="2:31" x14ac:dyDescent="0.3">
      <c r="B154">
        <v>1470</v>
      </c>
      <c r="C154" s="4">
        <v>53985</v>
      </c>
      <c r="D154">
        <v>1</v>
      </c>
      <c r="E154">
        <v>0</v>
      </c>
      <c r="F154">
        <v>0</v>
      </c>
      <c r="G154">
        <v>1</v>
      </c>
      <c r="H154">
        <v>1</v>
      </c>
      <c r="I154">
        <v>0</v>
      </c>
      <c r="J154">
        <v>1</v>
      </c>
      <c r="K154">
        <v>0</v>
      </c>
      <c r="L154">
        <v>1</v>
      </c>
      <c r="M154">
        <v>1</v>
      </c>
      <c r="N154">
        <v>1</v>
      </c>
      <c r="O154">
        <v>0</v>
      </c>
      <c r="P154" t="str">
        <f t="shared" ca="1" si="21"/>
        <v>062303</v>
      </c>
      <c r="Q154">
        <f t="shared" ref="Q154:Q181" ca="1" si="26">Q153+1</f>
        <v>3</v>
      </c>
      <c r="R154">
        <f ca="1">
<![CDATA[IF(table1[[#This Row],[يوم هـ]]]><![CDATA[]>0,6,99)]]>        </f>
        <v>6</v>
      </c>
      <c r="S154" s="4">
        <f t="shared" ca="1" si="22"/>
        <v>43858</v>
      </c>
      <c r="T154" s="4" t="str">
        <f ca="1">TEXT(table1[[#This Row],[Tm]],"mmmm")</f>
        <v><![CDATA[يناير]]></v>
      </c>
      <c r="U154" s="4" t="str">
        <f ca="1">IF(TEXT(table1[[#This Row],[Tm]],"d")="1",TEXT(table1[[#This Row],[Tm]],"d -mmmm"),TEXT(table1[[#This Row],[Tm]],"d"))</f>
        <v>28</v>
      </c>
      <c r="V154" t="str">
        <f t="shared" ca="1" si="19"/>
        <v><![CDATA[الثلاثاء]]></v>
      </c>
      <c r="W154">
        <f t="shared" ca="1" si="23"/>
        <v>3</v>
      </c>
      <c r="X154">
        <f t="shared" ca="1" si="24"/>
        <v>5</v>
      </c>
      <c r="Y154">
        <f ca="1"><![CDATA[IF(table1[[#This Row],[اليوم]]="الأحد",Y153+1,Y153)]]></f>
        <v>23</v>
      </c>
      <c r="Z154" s="5" t="str">
        <f t="shared" ca="1" si="25"/>
        <v>3/6/1441</v>
      </c>
      <c r="AA154" s="24">
        <f t="shared" ca="1" si="20"/>
        <v>1</v>
      </c>
      <c r="AB154" s="24" t="str">
        <f ca="1"><![CDATA[CONCATENATE(TEXT(table1[[#This Row],[شهر هـ]],"00"),(TEXT(table1[[#This Row],[يوم هـ]],"00")))]]></f>
        <v>0603</v>
      </c>
      <c r="AC154" s="24" t="str">
        <f ca="1">TEXT(table1[[#This Row],[Tm]],"m")</f>
        <v>1</v>
      </c>
      <c r="AD154" s="24">
        <f ca="1">IF(TODAY()=table1[[#This Row],[Tm]],1,0)</f>
        <v>0</v>
      </c>
      <c r="AE154" s="5"/>
    </row>
    <row r="155" spans="2:31" x14ac:dyDescent="0.3">
      <c r="B155">
        <v>1471</v>
      </c>
      <c r="C155" s="4">
        <v>54340</v>
      </c>
      <c r="D155">
        <v>0</v>
      </c>
      <c r="E155">
        <v>1</v>
      </c>
      <c r="F155">
        <v>0</v>
      </c>
      <c r="G155">
        <v>0</v>
      </c>
      <c r="H155">
        <v>1</v>
      </c>
      <c r="I155">
        <v>0</v>
      </c>
      <c r="J155">
        <v>1</v>
      </c>
      <c r="K155">
        <v>1</v>
      </c>
      <c r="L155">
        <v>0</v>
      </c>
      <c r="M155">
        <v>1</v>
      </c>
      <c r="N155">
        <v>1</v>
      </c>
      <c r="O155">
        <v>0</v>
      </c>
      <c r="P155" t="str">
        <f t="shared" ca="1" si="21"/>
        <v>062304</v>
      </c>
      <c r="Q155">
        <f t="shared" ca="1" si="26"/>
        <v>4</v>
      </c>
      <c r="R155">
        <f ca="1">
<![CDATA[IF(table1[[#This Row],[يوم هـ]]]><![CDATA[]>0,6,99)]]>        </f>
        <v>6</v>
      </c>
      <c r="S155" s="4">
        <f t="shared" ca="1" si="22"/>
        <v>43859</v>
      </c>
      <c r="T155" s="4" t="str">
        <f ca="1">TEXT(table1[[#This Row],[Tm]],"mmmm")</f>
        <v><![CDATA[يناير]]></v>
      </c>
      <c r="U155" s="4" t="str">
        <f ca="1">IF(TEXT(table1[[#This Row],[Tm]],"d")="1",TEXT(table1[[#This Row],[Tm]],"d -mmmm"),TEXT(table1[[#This Row],[Tm]],"d"))</f>
        <v>29</v>
      </c>
      <c r="V155" t="str">
        <f t="shared" ca="1" si="19"/>
        <v><![CDATA[الأربعاء]]></v>
      </c>
      <c r="W155">
        <f t="shared" ca="1" si="23"/>
        <v>4</v>
      </c>
      <c r="X155">
        <f t="shared" ca="1" si="24"/>
        <v>5</v>
      </c>
      <c r="Y155">
        <f ca="1"><![CDATA[IF(table1[[#This Row],[اليوم]]="الأحد",Y154+1,Y154)]]></f>
        <v>23</v>
      </c>
      <c r="Z155" s="5" t="str">
        <f t="shared" ca="1" si="25"/>
        <v>4/6/1441</v>
      </c>
      <c r="AA155" s="24">
        <f t="shared" ca="1" si="20"/>
        <v>1</v>
      </c>
      <c r="AB155" s="24" t="str">
        <f ca="1"><![CDATA[CONCATENATE(TEXT(table1[[#This Row],[شهر هـ]],"00"),(TEXT(table1[[#This Row],[يوم هـ]],"00")))]]></f>
        <v>0604</v>
      </c>
      <c r="AC155" s="24" t="str">
        <f ca="1">TEXT(table1[[#This Row],[Tm]],"m")</f>
        <v>1</v>
      </c>
      <c r="AD155" s="24">
        <f ca="1">IF(TODAY()=table1[[#This Row],[Tm]],1,0)</f>
        <v>0</v>
      </c>
      <c r="AE155" s="5"/>
    </row>
    <row r="156" spans="2:31" x14ac:dyDescent="0.3">
      <c r="B156">
        <v>1472</v>
      </c>
      <c r="C156" s="4">
        <v>54694</v>
      </c>
      <c r="D156">
        <v>1</v>
      </c>
      <c r="E156">
        <v>0</v>
      </c>
      <c r="F156">
        <v>1</v>
      </c>
      <c r="G156">
        <v>0</v>
      </c>
      <c r="H156">
        <v>1</v>
      </c>
      <c r="I156">
        <v>0</v>
      </c>
      <c r="J156">
        <v>0</v>
      </c>
      <c r="K156">
        <v>1</v>
      </c>
      <c r="L156">
        <v>0</v>
      </c>
      <c r="M156">
        <v>1</v>
      </c>
      <c r="N156">
        <v>1</v>
      </c>
      <c r="O156">
        <v>0</v>
      </c>
      <c r="P156" t="str">
        <f t="shared" ca="1" si="21"/>
        <v>062305</v>
      </c>
      <c r="Q156">
        <f t="shared" ca="1" si="26"/>
        <v>5</v>
      </c>
      <c r="R156">
        <f ca="1">
<![CDATA[IF(table1[[#This Row],[يوم هـ]]]><![CDATA[]>0,6,99)]]>        </f>
        <v>6</v>
      </c>
      <c r="S156" s="4">
        <f t="shared" ca="1" si="22"/>
        <v>43860</v>
      </c>
      <c r="T156" s="4" t="str">
        <f ca="1">TEXT(table1[[#This Row],[Tm]],"mmmm")</f>
        <v><![CDATA[يناير]]></v>
      </c>
      <c r="U156" s="4" t="str">
        <f ca="1">IF(TEXT(table1[[#This Row],[Tm]],"d")="1",TEXT(table1[[#This Row],[Tm]],"d -mmmm"),TEXT(table1[[#This Row],[Tm]],"d"))</f>
        <v>30</v>
      </c>
      <c r="V156" t="str">
        <f t="shared" ca="1" si="19"/>
        <v><![CDATA[الخميس]]></v>
      </c>
      <c r="W156">
        <f t="shared" ca="1" si="23"/>
        <v>5</v>
      </c>
      <c r="X156">
        <f t="shared" ca="1" si="24"/>
        <v>5</v>
      </c>
      <c r="Y156">
        <f ca="1"><![CDATA[IF(table1[[#This Row],[اليوم]]="الأحد",Y155+1,Y155)]]></f>
        <v>23</v>
      </c>
      <c r="Z156" s="5" t="str">
        <f t="shared" ca="1" si="25"/>
        <v>5/6/1441</v>
      </c>
      <c r="AA156" s="24">
        <f t="shared" ca="1" si="20"/>
        <v>1</v>
      </c>
      <c r="AB156" s="24" t="str">
        <f ca="1"><![CDATA[CONCATENATE(TEXT(table1[[#This Row],[شهر هـ]],"00"),(TEXT(table1[[#This Row],[يوم هـ]],"00")))]]></f>
        <v>0605</v>
      </c>
      <c r="AC156" s="24" t="str">
        <f ca="1">TEXT(table1[[#This Row],[Tm]],"m")</f>
        <v>1</v>
      </c>
      <c r="AD156" s="24">
        <f ca="1">IF(TODAY()=table1[[#This Row],[Tm]],1,0)</f>
        <v>0</v>
      </c>
      <c r="AE156" s="5"/>
    </row>
    <row r="157" spans="2:31" x14ac:dyDescent="0.3">
      <c r="B157">
        <v>1473</v>
      </c>
      <c r="C157" s="4">
        <v>55048</v>
      </c>
      <c r="D157">
        <v>1</v>
      </c>
      <c r="E157">
        <v>0</v>
      </c>
      <c r="F157">
        <v>1</v>
      </c>
      <c r="G157">
        <v>1</v>
      </c>
      <c r="H157">
        <v>0</v>
      </c>
      <c r="I157">
        <v>1</v>
      </c>
      <c r="J157">
        <v>0</v>
      </c>
      <c r="K157">
        <v>0</v>
      </c>
      <c r="L157">
        <v>1</v>
      </c>
      <c r="M157">
        <v>0</v>
      </c>
      <c r="N157">
        <v>1</v>
      </c>
      <c r="O157">
        <v>0</v>
      </c>
      <c r="P157" t="str">
        <f t="shared" ca="1" si="21"/>
        <v>062306</v>
      </c>
      <c r="Q157">
        <f t="shared" ca="1" si="26"/>
        <v>6</v>
      </c>
      <c r="R157">
        <f ca="1">
<![CDATA[IF(table1[[#This Row],[يوم هـ]]]><![CDATA[]>0,6,99)]]>        </f>
        <v>6</v>
      </c>
      <c r="S157" s="4">
        <f t="shared" ca="1" si="22"/>
        <v>43861</v>
      </c>
      <c r="T157" s="4" t="str">
        <f ca="1">TEXT(table1[[#This Row],[Tm]],"mmmm")</f>
        <v><![CDATA[يناير]]></v>
      </c>
      <c r="U157" s="4" t="str">
        <f ca="1">IF(TEXT(table1[[#This Row],[Tm]],"d")="1",TEXT(table1[[#This Row],[Tm]],"d -mmmm"),TEXT(table1[[#This Row],[Tm]],"d"))</f>
        <v>31</v>
      </c>
      <c r="V157" t="str">
        <f t="shared" ca="1" si="19"/>
        <v><![CDATA[الجمعة]]></v>
      </c>
      <c r="W157">
        <f t="shared" ca="1" si="23"/>
        <v>6</v>
      </c>
      <c r="X157">
        <f t="shared" ca="1" si="24"/>
        <v>5</v>
      </c>
      <c r="Y157">
        <f ca="1"><![CDATA[IF(table1[[#This Row],[اليوم]]="الأحد",Y156+1,Y156)]]></f>
        <v>23</v>
      </c>
      <c r="Z157" s="5" t="str">
        <f t="shared" ca="1" si="25"/>
        <v>6/6/1441</v>
      </c>
      <c r="AA157" s="24">
        <f t="shared" ca="1" si="20"/>
        <v>1</v>
      </c>
      <c r="AB157" s="24" t="str">
        <f ca="1"><![CDATA[CONCATENATE(TEXT(table1[[#This Row],[شهر هـ]],"00"),(TEXT(table1[[#This Row],[يوم هـ]],"00")))]]></f>
        <v>0606</v>
      </c>
      <c r="AC157" s="24" t="str">
        <f ca="1">TEXT(table1[[#This Row],[Tm]],"m")</f>
        <v>1</v>
      </c>
      <c r="AD157" s="24">
        <f ca="1">IF(TODAY()=table1[[#This Row],[Tm]],1,0)</f>
        <v>0</v>
      </c>
      <c r="AE157" s="5"/>
    </row>
    <row r="158" spans="2:31" x14ac:dyDescent="0.3">
      <c r="B158">
        <v>1474</v>
      </c>
      <c r="C158" s="4">
        <v>55402</v>
      </c>
      <c r="D158">
        <v>1</v>
      </c>
      <c r="E158">
        <v>1</v>
      </c>
      <c r="F158">
        <v>0</v>
      </c>
      <c r="G158">
        <v>1</v>
      </c>
      <c r="H158">
        <v>1</v>
      </c>
      <c r="I158">
        <v>0</v>
      </c>
      <c r="J158">
        <v>1</v>
      </c>
      <c r="K158">
        <v>0</v>
      </c>
      <c r="L158">
        <v>0</v>
      </c>
      <c r="M158">
        <v>1</v>
      </c>
      <c r="N158">
        <v>0</v>
      </c>
      <c r="O158">
        <v>1</v>
      </c>
      <c r="P158" t="str">
        <f t="shared" ca="1" si="21"/>
        <v>062307</v>
      </c>
      <c r="Q158">
        <f t="shared" ca="1" si="26"/>
        <v>7</v>
      </c>
      <c r="R158">
        <f ca="1">
<![CDATA[IF(table1[[#This Row],[يوم هـ]]]><![CDATA[]>0,6,99)]]>        </f>
        <v>6</v>
      </c>
      <c r="S158" s="4">
        <f t="shared" ca="1" si="22"/>
        <v>43862</v>
      </c>
      <c r="T158" s="4" t="str">
        <f ca="1">TEXT(table1[[#This Row],[Tm]],"mmmm")</f>
        <v><![CDATA[فبراير]]></v>
      </c>
      <c r="U158" s="4" t="str">
        <f ca="1">IF(TEXT(table1[[#This Row],[Tm]],"d")="1",TEXT(table1[[#This Row],[Tm]],"d -mmmm"),TEXT(table1[[#This Row],[Tm]],"d"))</f>
        <v><![CDATA[1 -فبراير]]></v>
      </c>
      <c r="V158" t="str">
        <f t="shared" ca="1" si="19"/>
        <v><![CDATA[السبت]]></v>
      </c>
      <c r="W158">
        <f t="shared" ca="1" si="23"/>
        <v>7</v>
      </c>
      <c r="X158">
        <f t="shared" ca="1" si="24"/>
        <v>5</v>
      </c>
      <c r="Y158">
        <f ca="1"><![CDATA[IF(table1[[#This Row],[اليوم]]="الأحد",Y157+1,Y157)]]></f>
        <v>23</v>
      </c>
      <c r="Z158" s="5" t="str">
        <f t="shared" ca="1" si="25"/>
        <v>7/6/1441</v>
      </c>
      <c r="AA158" s="24">
        <f t="shared" ca="1" si="20"/>
        <v>1</v>
      </c>
      <c r="AB158" s="24" t="str">
        <f ca="1"><![CDATA[CONCATENATE(TEXT(table1[[#This Row],[شهر هـ]],"00"),(TEXT(table1[[#This Row],[يوم هـ]],"00")))]]></f>
        <v>0607</v>
      </c>
      <c r="AC158" s="24" t="str">
        <f ca="1">TEXT(table1[[#This Row],[Tm]],"m")</f>
        <v>2</v>
      </c>
      <c r="AD158" s="24">
        <f ca="1">IF(TODAY()=table1[[#This Row],[Tm]],1,0)</f>
        <v>0</v>
      </c>
      <c r="AE158" s="5"/>
    </row>
    <row r="159" spans="2:31" x14ac:dyDescent="0.3">
      <c r="B159">
        <v>1475</v>
      </c>
      <c r="C159" s="4">
        <v>55757</v>
      </c>
      <c r="D159">
        <v>0</v>
      </c>
      <c r="E159">
        <v>1</v>
      </c>
      <c r="F159">
        <v>0</v>
      </c>
      <c r="G159">
        <v>1</v>
      </c>
      <c r="H159">
        <v>1</v>
      </c>
      <c r="I159">
        <v>1</v>
      </c>
      <c r="J159">
        <v>0</v>
      </c>
      <c r="K159">
        <v>1</v>
      </c>
      <c r="L159">
        <v>0</v>
      </c>
      <c r="M159">
        <v>0</v>
      </c>
      <c r="N159">
        <v>1</v>
      </c>
      <c r="O159">
        <v>0</v>
      </c>
      <c r="P159" t="str">
        <f t="shared" ca="1" si="21"/>
        <v>062401</v>
      </c>
      <c r="Q159">
        <f t="shared" ca="1" si="26"/>
        <v>8</v>
      </c>
      <c r="R159">
        <f ca="1">
<![CDATA[IF(table1[[#This Row],[يوم هـ]]]><![CDATA[]>0,6,99)]]>        </f>
        <v>6</v>
      </c>
      <c r="S159" s="4">
        <f t="shared" ca="1" si="22"/>
        <v>43863</v>
      </c>
      <c r="T159" s="4" t="str">
        <f ca="1">TEXT(table1[[#This Row],[Tm]],"mmmm")</f>
        <v><![CDATA[فبراير]]></v>
      </c>
      <c r="U159" s="4" t="str">
        <f ca="1">IF(TEXT(table1[[#This Row],[Tm]],"d")="1",TEXT(table1[[#This Row],[Tm]],"d -mmmm"),TEXT(table1[[#This Row],[Tm]],"d"))</f>
        <v>2</v>
      </c>
      <c r="V159" t="str">
        <f t="shared" ca="1" si="19"/>
        <v><![CDATA[الأحد]]></v>
      </c>
      <c r="W159">
        <f t="shared" ca="1" si="23"/>
        <v>1</v>
      </c>
      <c r="X159">
        <f t="shared" ca="1" si="24"/>
        <v>6</v>
      </c>
      <c r="Y159">
        <f ca="1"><![CDATA[IF(table1[[#This Row],[اليوم]]="الأحد",Y158+1,Y158)]]></f>
        <v>24</v>
      </c>
      <c r="Z159" s="5" t="str">
        <f t="shared" ca="1" si="25"/>
        <v>8/6/1441</v>
      </c>
      <c r="AA159" s="24">
        <f t="shared" ca="1" si="20"/>
        <v>1</v>
      </c>
      <c r="AB159" s="24" t="str">
        <f ca="1"><![CDATA[CONCATENATE(TEXT(table1[[#This Row],[شهر هـ]],"00"),(TEXT(table1[[#This Row],[يوم هـ]],"00")))]]></f>
        <v>0608</v>
      </c>
      <c r="AC159" s="24" t="str">
        <f ca="1">TEXT(table1[[#This Row],[Tm]],"m")</f>
        <v>2</v>
      </c>
      <c r="AD159" s="24">
        <f ca="1">IF(TODAY()=table1[[#This Row],[Tm]],1,0)</f>
        <v>0</v>
      </c>
      <c r="AE159" s="5"/>
    </row>
    <row r="160" spans="2:31" x14ac:dyDescent="0.3">
      <c r="B160">
        <v>1476</v>
      </c>
      <c r="C160" s="4">
        <v>56111</v>
      </c>
      <c r="D160">
        <v>0</v>
      </c>
      <c r="E160">
        <v>1</v>
      </c>
      <c r="F160">
        <v>0</v>
      </c>
      <c r="G160">
        <v>1</v>
      </c>
      <c r="H160">
        <v>1</v>
      </c>
      <c r="I160">
        <v>1</v>
      </c>
      <c r="J160">
        <v>0</v>
      </c>
      <c r="K160">
        <v>1</v>
      </c>
      <c r="L160">
        <v>1</v>
      </c>
      <c r="M160">
        <v>0</v>
      </c>
      <c r="N160">
        <v>0</v>
      </c>
      <c r="O160">
        <v>1</v>
      </c>
      <c r="P160" t="str">
        <f t="shared" ca="1" si="21"/>
        <v>062402</v>
      </c>
      <c r="Q160">
        <f t="shared" ca="1" si="26"/>
        <v>9</v>
      </c>
      <c r="R160">
        <f ca="1">
<![CDATA[IF(table1[[#This Row],[يوم هـ]]]><![CDATA[]>0,6,99)]]>        </f>
        <v>6</v>
      </c>
      <c r="S160" s="4">
        <f t="shared" ca="1" si="22"/>
        <v>43864</v>
      </c>
      <c r="T160" s="4" t="str">
        <f ca="1">TEXT(table1[[#This Row],[Tm]],"mmmm")</f>
        <v><![CDATA[فبراير]]></v>
      </c>
      <c r="U160" s="4" t="str">
        <f ca="1">IF(TEXT(table1[[#This Row],[Tm]],"d")="1",TEXT(table1[[#This Row],[Tm]],"d -mmmm"),TEXT(table1[[#This Row],[Tm]],"d"))</f>
        <v>3</v>
      </c>
      <c r="V160" t="str">
        <f t="shared" ca="1" si="19"/>
        <v><![CDATA[الإثنين]]></v>
      </c>
      <c r="W160">
        <f t="shared" ca="1" si="23"/>
        <v>2</v>
      </c>
      <c r="X160">
        <f t="shared" ca="1" si="24"/>
        <v>6</v>
      </c>
      <c r="Y160">
        <f ca="1"><![CDATA[IF(table1[[#This Row],[اليوم]]="الأحد",Y159+1,Y159)]]></f>
        <v>24</v>
      </c>
      <c r="Z160" s="5" t="str">
        <f t="shared" ca="1" si="25"/>
        <v>9/6/1441</v>
      </c>
      <c r="AA160" s="24">
        <f t="shared" ca="1" si="20"/>
        <v>1</v>
      </c>
      <c r="AB160" s="24" t="str">
        <f ca="1"><![CDATA[CONCATENATE(TEXT(table1[[#This Row],[شهر هـ]],"00"),(TEXT(table1[[#This Row],[يوم هـ]],"00")))]]></f>
        <v>0609</v>
      </c>
      <c r="AC160" s="24" t="str">
        <f ca="1">TEXT(table1[[#This Row],[Tm]],"m")</f>
        <v>2</v>
      </c>
      <c r="AD160" s="24">
        <f ca="1">IF(TODAY()=table1[[#This Row],[Tm]],1,0)</f>
        <v>0</v>
      </c>
      <c r="AE160" s="5"/>
    </row>
    <row r="161" spans="2:31" x14ac:dyDescent="0.3">
      <c r="B161">
        <v>1477</v>
      </c>
      <c r="C161" s="4">
        <v>56466</v>
      </c>
      <c r="D161">
        <v>0</v>
      </c>
      <c r="E161">
        <v>0</v>
      </c>
      <c r="F161">
        <v>1</v>
      </c>
      <c r="G161">
        <v>0</v>
      </c>
      <c r="H161">
        <v>1</v>
      </c>
      <c r="I161">
        <v>1</v>
      </c>
      <c r="J161">
        <v>0</v>
      </c>
      <c r="K161">
        <v>1</v>
      </c>
      <c r="L161">
        <v>1</v>
      </c>
      <c r="M161">
        <v>1</v>
      </c>
      <c r="N161">
        <v>0</v>
      </c>
      <c r="O161">
        <v>0</v>
      </c>
      <c r="P161" t="str">
        <f t="shared" ca="1" si="21"/>
        <v>062403</v>
      </c>
      <c r="Q161">
        <f t="shared" ca="1" si="26"/>
        <v>10</v>
      </c>
      <c r="R161">
        <f ca="1">
<![CDATA[IF(table1[[#This Row],[يوم هـ]]]><![CDATA[]>0,6,99)]]>        </f>
        <v>6</v>
      </c>
      <c r="S161" s="4">
        <f t="shared" ca="1" si="22"/>
        <v>43865</v>
      </c>
      <c r="T161" s="4" t="str">
        <f ca="1">TEXT(table1[[#This Row],[Tm]],"mmmm")</f>
        <v><![CDATA[فبراير]]></v>
      </c>
      <c r="U161" s="4" t="str">
        <f ca="1">IF(TEXT(table1[[#This Row],[Tm]],"d")="1",TEXT(table1[[#This Row],[Tm]],"d -mmmm"),TEXT(table1[[#This Row],[Tm]],"d"))</f>
        <v>4</v>
      </c>
      <c r="V161" t="str">
        <f t="shared" ca="1" si="19"/>
        <v><![CDATA[الثلاثاء]]></v>
      </c>
      <c r="W161">
        <f t="shared" ca="1" si="23"/>
        <v>3</v>
      </c>
      <c r="X161">
        <f t="shared" ca="1" si="24"/>
        <v>6</v>
      </c>
      <c r="Y161">
        <f ca="1"><![CDATA[IF(table1[[#This Row],[اليوم]]="الأحد",Y160+1,Y160)]]></f>
        <v>24</v>
      </c>
      <c r="Z161" s="5" t="str">
        <f t="shared" ca="1" si="25"/>
        <v>10/6/1441</v>
      </c>
      <c r="AA161" s="24">
        <f t="shared" ca="1" si="20"/>
        <v>1</v>
      </c>
      <c r="AB161" s="24" t="str">
        <f ca="1"><![CDATA[CONCATENATE(TEXT(table1[[#This Row],[شهر هـ]],"00"),(TEXT(table1[[#This Row],[يوم هـ]],"00")))]]></f>
        <v>0610</v>
      </c>
      <c r="AC161" s="24" t="str">
        <f ca="1">TEXT(table1[[#This Row],[Tm]],"m")</f>
        <v>2</v>
      </c>
      <c r="AD161" s="24">
        <f ca="1">IF(TODAY()=table1[[#This Row],[Tm]],1,0)</f>
        <v>0</v>
      </c>
      <c r="AE161" s="5"/>
    </row>
    <row r="162" spans="2:31" x14ac:dyDescent="0.3">
      <c r="B162">
        <v>1478</v>
      </c>
      <c r="C162" s="4">
        <v>56820</v>
      </c>
      <c r="D162">
        <v>1</v>
      </c>
      <c r="E162">
        <v>0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1</v>
      </c>
      <c r="M162">
        <v>1</v>
      </c>
      <c r="N162">
        <v>0</v>
      </c>
      <c r="O162">
        <v>1</v>
      </c>
      <c r="P162" t="str">
        <f t="shared" ca="1" si="21"/>
        <v>062404</v>
      </c>
      <c r="Q162">
        <f t="shared" ca="1" si="26"/>
        <v>11</v>
      </c>
      <c r="R162">
        <f ca="1">
<![CDATA[IF(table1[[#This Row],[يوم هـ]]]><![CDATA[]>0,6,99)]]>        </f>
        <v>6</v>
      </c>
      <c r="S162" s="4">
        <f t="shared" ca="1" si="22"/>
        <v>43866</v>
      </c>
      <c r="T162" s="4" t="str">
        <f ca="1">TEXT(table1[[#This Row],[Tm]],"mmmm")</f>
        <v><![CDATA[فبراير]]></v>
      </c>
      <c r="U162" s="4" t="str">
        <f ca="1">IF(TEXT(table1[[#This Row],[Tm]],"d")="1",TEXT(table1[[#This Row],[Tm]],"d -mmmm"),TEXT(table1[[#This Row],[Tm]],"d"))</f>
        <v>5</v>
      </c>
      <c r="V162" t="str">
        <f t="shared" ca="1" si="19"/>
        <v><![CDATA[الأربعاء]]></v>
      </c>
      <c r="W162">
        <f t="shared" ca="1" si="23"/>
        <v>4</v>
      </c>
      <c r="X162">
        <f t="shared" ca="1" si="24"/>
        <v>6</v>
      </c>
      <c r="Y162">
        <f ca="1"><![CDATA[IF(table1[[#This Row],[اليوم]]="الأحد",Y161+1,Y161)]]></f>
        <v>24</v>
      </c>
      <c r="Z162" s="5" t="str">
        <f t="shared" ca="1" si="25"/>
        <v>11/6/1441</v>
      </c>
      <c r="AA162" s="24">
        <f t="shared" ca="1" si="20"/>
        <v>1</v>
      </c>
      <c r="AB162" s="24" t="str">
        <f ca="1"><![CDATA[CONCATENATE(TEXT(table1[[#This Row],[شهر هـ]],"00"),(TEXT(table1[[#This Row],[يوم هـ]],"00")))]]></f>
        <v>0611</v>
      </c>
      <c r="AC162" s="24" t="str">
        <f ca="1">TEXT(table1[[#This Row],[Tm]],"m")</f>
        <v>2</v>
      </c>
      <c r="AD162" s="24">
        <f ca="1">IF(TODAY()=table1[[#This Row],[Tm]],1,0)</f>
        <v>0</v>
      </c>
      <c r="AE162" s="5"/>
    </row>
    <row r="163" spans="2:31" x14ac:dyDescent="0.3">
      <c r="B163">
        <v>1479</v>
      </c>
      <c r="C163" s="4">
        <v>57175</v>
      </c>
      <c r="D163">
        <v>0</v>
      </c>
      <c r="E163">
        <v>1</v>
      </c>
      <c r="F163">
        <v>0</v>
      </c>
      <c r="G163">
        <v>0</v>
      </c>
      <c r="H163">
        <v>1</v>
      </c>
      <c r="I163">
        <v>0</v>
      </c>
      <c r="J163">
        <v>1</v>
      </c>
      <c r="K163">
        <v>0</v>
      </c>
      <c r="L163">
        <v>1</v>
      </c>
      <c r="M163">
        <v>1</v>
      </c>
      <c r="N163">
        <v>0</v>
      </c>
      <c r="O163">
        <v>1</v>
      </c>
      <c r="P163" t="str">
        <f t="shared" ca="1" si="21"/>
        <v>062405</v>
      </c>
      <c r="Q163">
        <f t="shared" ca="1" si="26"/>
        <v>12</v>
      </c>
      <c r="R163">
        <f ca="1">
<![CDATA[IF(table1[[#This Row],[يوم هـ]]]><![CDATA[]>0,6,99)]]>        </f>
        <v>6</v>
      </c>
      <c r="S163" s="4">
        <f t="shared" ca="1" si="22"/>
        <v>43867</v>
      </c>
      <c r="T163" s="4" t="str">
        <f ca="1">TEXT(table1[[#This Row],[Tm]],"mmmm")</f>
        <v><![CDATA[فبراير]]></v>
      </c>
      <c r="U163" s="4" t="str">
        <f ca="1">IF(TEXT(table1[[#This Row],[Tm]],"d")="1",TEXT(table1[[#This Row],[Tm]],"d -mmmm"),TEXT(table1[[#This Row],[Tm]],"d"))</f>
        <v>6</v>
      </c>
      <c r="V163" t="str">
        <f t="shared" ca="1" si="19"/>
        <v><![CDATA[الخميس]]></v>
      </c>
      <c r="W163">
        <f t="shared" ca="1" si="23"/>
        <v>5</v>
      </c>
      <c r="X163">
        <f t="shared" ca="1" si="24"/>
        <v>6</v>
      </c>
      <c r="Y163">
        <f ca="1"><![CDATA[IF(table1[[#This Row],[اليوم]]="الأحد",Y162+1,Y162)]]></f>
        <v>24</v>
      </c>
      <c r="Z163" s="5" t="str">
        <f t="shared" ca="1" si="25"/>
        <v>12/6/1441</v>
      </c>
      <c r="AA163" s="24">
        <f t="shared" ca="1" si="20"/>
        <v>1</v>
      </c>
      <c r="AB163" s="24" t="str">
        <f ca="1"><![CDATA[CONCATENATE(TEXT(table1[[#This Row],[شهر هـ]],"00"),(TEXT(table1[[#This Row],[يوم هـ]],"00")))]]></f>
        <v>0612</v>
      </c>
      <c r="AC163" s="24" t="str">
        <f ca="1">TEXT(table1[[#This Row],[Tm]],"m")</f>
        <v>2</v>
      </c>
      <c r="AD163" s="24">
        <f ca="1">IF(TODAY()=table1[[#This Row],[Tm]],1,0)</f>
        <v>0</v>
      </c>
      <c r="AE163" s="5"/>
    </row>
    <row r="164" spans="2:31" x14ac:dyDescent="0.3">
      <c r="B164">
        <v>1480</v>
      </c>
      <c r="C164" s="4">
        <v>57529</v>
      </c>
      <c r="D164">
        <v>0</v>
      </c>
      <c r="E164">
        <v>1</v>
      </c>
      <c r="F164">
        <v>1</v>
      </c>
      <c r="G164">
        <v>0</v>
      </c>
      <c r="H164">
        <v>1</v>
      </c>
      <c r="I164">
        <v>0</v>
      </c>
      <c r="J164">
        <v>0</v>
      </c>
      <c r="K164">
        <v>1</v>
      </c>
      <c r="L164">
        <v>0</v>
      </c>
      <c r="M164">
        <v>1</v>
      </c>
      <c r="N164">
        <v>0</v>
      </c>
      <c r="O164">
        <v>1</v>
      </c>
      <c r="P164" t="str">
        <f t="shared" ca="1" si="21"/>
        <v>062406</v>
      </c>
      <c r="Q164">
        <f t="shared" ca="1" si="26"/>
        <v>13</v>
      </c>
      <c r="R164">
        <f ca="1">
<![CDATA[IF(table1[[#This Row],[يوم هـ]]]><![CDATA[]>0,6,99)]]>        </f>
        <v>6</v>
      </c>
      <c r="S164" s="4">
        <f t="shared" ca="1" si="22"/>
        <v>43868</v>
      </c>
      <c r="T164" s="4" t="str">
        <f ca="1">TEXT(table1[[#This Row],[Tm]],"mmmm")</f>
        <v><![CDATA[فبراير]]></v>
      </c>
      <c r="U164" s="4" t="str">
        <f ca="1">IF(TEXT(table1[[#This Row],[Tm]],"d")="1",TEXT(table1[[#This Row],[Tm]],"d -mmmm"),TEXT(table1[[#This Row],[Tm]],"d"))</f>
        <v>7</v>
      </c>
      <c r="V164" t="str">
        <f t="shared" ca="1" si="19"/>
        <v><![CDATA[الجمعة]]></v>
      </c>
      <c r="W164">
        <f t="shared" ca="1" si="23"/>
        <v>6</v>
      </c>
      <c r="X164">
        <f t="shared" ca="1" si="24"/>
        <v>6</v>
      </c>
      <c r="Y164">
        <f ca="1"><![CDATA[IF(table1[[#This Row],[اليوم]]="الأحد",Y163+1,Y163)]]></f>
        <v>24</v>
      </c>
      <c r="Z164" s="5" t="str">
        <f t="shared" ca="1" si="25"/>
        <v>13/6/1441</v>
      </c>
      <c r="AA164" s="24">
        <f t="shared" ca="1" si="20"/>
        <v>1</v>
      </c>
      <c r="AB164" s="24" t="str">
        <f ca="1"><![CDATA[CONCATENATE(TEXT(table1[[#This Row],[شهر هـ]],"00"),(TEXT(table1[[#This Row],[يوم هـ]],"00")))]]></f>
        <v>0613</v>
      </c>
      <c r="AC164" s="24" t="str">
        <f ca="1">TEXT(table1[[#This Row],[Tm]],"m")</f>
        <v>2</v>
      </c>
      <c r="AD164" s="24">
        <f ca="1">IF(TODAY()=table1[[#This Row],[Tm]],1,0)</f>
        <v>0</v>
      </c>
      <c r="AE164" s="5"/>
    </row>
    <row r="165" spans="2:31" x14ac:dyDescent="0.3">
      <c r="B165">
        <v>1481</v>
      </c>
      <c r="C165" s="4">
        <v>57883</v>
      </c>
      <c r="D165">
        <v>0</v>
      </c>
      <c r="E165">
        <v>1</v>
      </c>
      <c r="F165">
        <v>1</v>
      </c>
      <c r="G165">
        <v>0</v>
      </c>
      <c r="H165">
        <v>1</v>
      </c>
      <c r="I165">
        <v>1</v>
      </c>
      <c r="J165">
        <v>0</v>
      </c>
      <c r="K165">
        <v>1</v>
      </c>
      <c r="L165">
        <v>0</v>
      </c>
      <c r="M165">
        <v>0</v>
      </c>
      <c r="N165">
        <v>1</v>
      </c>
      <c r="O165">
        <v>0</v>
      </c>
      <c r="P165" t="str">
        <f t="shared" ca="1" si="21"/>
        <v>062407</v>
      </c>
      <c r="Q165">
        <f t="shared" ca="1" si="26"/>
        <v>14</v>
      </c>
      <c r="R165">
        <f ca="1">
<![CDATA[IF(table1[[#This Row],[يوم هـ]]]><![CDATA[]>0,6,99)]]>        </f>
        <v>6</v>
      </c>
      <c r="S165" s="4">
        <f t="shared" ca="1" si="22"/>
        <v>43869</v>
      </c>
      <c r="T165" s="4" t="str">
        <f ca="1">TEXT(table1[[#This Row],[Tm]],"mmmm")</f>
        <v><![CDATA[فبراير]]></v>
      </c>
      <c r="U165" s="4" t="str">
        <f ca="1">IF(TEXT(table1[[#This Row],[Tm]],"d")="1",TEXT(table1[[#This Row],[Tm]],"d -mmmm"),TEXT(table1[[#This Row],[Tm]],"d"))</f>
        <v>8</v>
      </c>
      <c r="V165" t="str">
        <f t="shared" ca="1" si="19"/>
        <v><![CDATA[السبت]]></v>
      </c>
      <c r="W165">
        <f t="shared" ca="1" si="23"/>
        <v>7</v>
      </c>
      <c r="X165">
        <f t="shared" ca="1" si="24"/>
        <v>6</v>
      </c>
      <c r="Y165">
        <f ca="1"><![CDATA[IF(table1[[#This Row],[اليوم]]="الأحد",Y164+1,Y164)]]></f>
        <v>24</v>
      </c>
      <c r="Z165" s="5" t="str">
        <f t="shared" ca="1" si="25"/>
        <v>14/6/1441</v>
      </c>
      <c r="AA165" s="24">
        <f t="shared" ca="1" si="20"/>
        <v>1</v>
      </c>
      <c r="AB165" s="24" t="str">
        <f ca="1"><![CDATA[CONCATENATE(TEXT(table1[[#This Row],[شهر هـ]],"00"),(TEXT(table1[[#This Row],[يوم هـ]],"00")))]]></f>
        <v>0614</v>
      </c>
      <c r="AC165" s="24" t="str">
        <f ca="1">TEXT(table1[[#This Row],[Tm]],"m")</f>
        <v>2</v>
      </c>
      <c r="AD165" s="24">
        <f ca="1">IF(TODAY()=table1[[#This Row],[Tm]],1,0)</f>
        <v>0</v>
      </c>
      <c r="AE165" s="5"/>
    </row>
    <row r="166" spans="2:31" x14ac:dyDescent="0.3">
      <c r="B166">
        <v>1482</v>
      </c>
      <c r="C166" s="4">
        <v>58237</v>
      </c>
      <c r="D166">
        <v>1</v>
      </c>
      <c r="E166">
        <v>0</v>
      </c>
      <c r="F166">
        <v>1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1</v>
      </c>
      <c r="M166">
        <v>0</v>
      </c>
      <c r="N166">
        <v>0</v>
      </c>
      <c r="O166">
        <v>1</v>
      </c>
      <c r="P166" t="str">
        <f t="shared" ca="1" si="21"/>
        <v>062501</v>
      </c>
      <c r="Q166">
        <f t="shared" ca="1" si="26"/>
        <v>15</v>
      </c>
      <c r="R166">
        <f ca="1">
<![CDATA[IF(table1[[#This Row],[يوم هـ]]]><![CDATA[]>0,6,99)]]>        </f>
        <v>6</v>
      </c>
      <c r="S166" s="4">
        <f t="shared" ca="1" si="22"/>
        <v>43870</v>
      </c>
      <c r="T166" s="4" t="str">
        <f ca="1">TEXT(table1[[#This Row],[Tm]],"mmmm")</f>
        <v><![CDATA[فبراير]]></v>
      </c>
      <c r="U166" s="4" t="str">
        <f ca="1">IF(TEXT(table1[[#This Row],[Tm]],"d")="1",TEXT(table1[[#This Row],[Tm]],"d -mmmm"),TEXT(table1[[#This Row],[Tm]],"d"))</f>
        <v>9</v>
      </c>
      <c r="V166" t="str">
        <f t="shared" ca="1" si="19"/>
        <v><![CDATA[الأحد]]></v>
      </c>
      <c r="W166">
        <f t="shared" ca="1" si="23"/>
        <v>1</v>
      </c>
      <c r="X166">
        <f t="shared" ca="1" si="24"/>
        <v>7</v>
      </c>
      <c r="Y166">
        <f ca="1"><![CDATA[IF(table1[[#This Row],[اليوم]]="الأحد",Y165+1,Y165)]]></f>
        <v>25</v>
      </c>
      <c r="Z166" s="5" t="str">
        <f t="shared" ca="1" si="25"/>
        <v>15/6/1441</v>
      </c>
      <c r="AA166" s="24">
        <f t="shared" ca="1" si="20"/>
        <v>1</v>
      </c>
      <c r="AB166" s="24" t="str">
        <f ca="1"><![CDATA[CONCATENATE(TEXT(table1[[#This Row],[شهر هـ]],"00"),(TEXT(table1[[#This Row],[يوم هـ]],"00")))]]></f>
        <v>0615</v>
      </c>
      <c r="AC166" s="24" t="str">
        <f ca="1">TEXT(table1[[#This Row],[Tm]],"m")</f>
        <v>2</v>
      </c>
      <c r="AD166" s="24">
        <f ca="1">IF(TODAY()=table1[[#This Row],[Tm]],1,0)</f>
        <v>0</v>
      </c>
      <c r="AE166" s="5"/>
    </row>
    <row r="167" spans="2:31" x14ac:dyDescent="0.3">
      <c r="B167">
        <v>1483</v>
      </c>
      <c r="C167" s="4">
        <v>58592</v>
      </c>
      <c r="D167">
        <v>0</v>
      </c>
      <c r="E167">
        <v>0</v>
      </c>
      <c r="F167">
        <v>1</v>
      </c>
      <c r="G167">
        <v>1</v>
      </c>
      <c r="H167">
        <v>0</v>
      </c>
      <c r="I167">
        <v>1</v>
      </c>
      <c r="J167">
        <v>1</v>
      </c>
      <c r="K167">
        <v>1</v>
      </c>
      <c r="L167">
        <v>0</v>
      </c>
      <c r="M167">
        <v>1</v>
      </c>
      <c r="N167">
        <v>0</v>
      </c>
      <c r="O167">
        <v>0</v>
      </c>
      <c r="P167" t="str">
        <f t="shared" ca="1" si="21"/>
        <v>062502</v>
      </c>
      <c r="Q167">
        <f t="shared" ca="1" si="26"/>
        <v>16</v>
      </c>
      <c r="R167">
        <f ca="1">
<![CDATA[IF(table1[[#This Row],[يوم هـ]]]><![CDATA[]>0,6,99)]]>        </f>
        <v>6</v>
      </c>
      <c r="S167" s="4">
        <f t="shared" ca="1" si="22"/>
        <v>43871</v>
      </c>
      <c r="T167" s="4" t="str">
        <f ca="1">TEXT(table1[[#This Row],[Tm]],"mmmm")</f>
        <v><![CDATA[فبراير]]></v>
      </c>
      <c r="U167" s="4" t="str">
        <f ca="1">IF(TEXT(table1[[#This Row],[Tm]],"d")="1",TEXT(table1[[#This Row],[Tm]],"d -mmmm"),TEXT(table1[[#This Row],[Tm]],"d"))</f>
        <v>10</v>
      </c>
      <c r="V167" t="str">
        <f t="shared" ca="1" si="19"/>
        <v><![CDATA[الإثنين]]></v>
      </c>
      <c r="W167">
        <f t="shared" ca="1" si="23"/>
        <v>2</v>
      </c>
      <c r="X167">
        <f t="shared" ca="1" si="24"/>
        <v>7</v>
      </c>
      <c r="Y167">
        <f ca="1"><![CDATA[IF(table1[[#This Row],[اليوم]]="الأحد",Y166+1,Y166)]]></f>
        <v>25</v>
      </c>
      <c r="Z167" s="5" t="str">
        <f t="shared" ca="1" si="25"/>
        <v>16/6/1441</v>
      </c>
      <c r="AA167" s="24">
        <f t="shared" ca="1" si="20"/>
        <v>1</v>
      </c>
      <c r="AB167" s="24" t="str">
        <f ca="1"><![CDATA[CONCATENATE(TEXT(table1[[#This Row],[شهر هـ]],"00"),(TEXT(table1[[#This Row],[يوم هـ]],"00")))]]></f>
        <v>0616</v>
      </c>
      <c r="AC167" s="24" t="str">
        <f ca="1">TEXT(table1[[#This Row],[Tm]],"m")</f>
        <v>2</v>
      </c>
      <c r="AD167" s="24">
        <f ca="1">IF(TODAY()=table1[[#This Row],[Tm]],1,0)</f>
        <v>0</v>
      </c>
      <c r="AE167" s="5"/>
    </row>
    <row r="168" spans="2:31" x14ac:dyDescent="0.3">
      <c r="B168">
        <v>1484</v>
      </c>
      <c r="C168" s="4">
        <v>58946</v>
      </c>
      <c r="D168">
        <v>1</v>
      </c>
      <c r="E168">
        <v>0</v>
      </c>
      <c r="F168">
        <v>0</v>
      </c>
      <c r="G168">
        <v>1</v>
      </c>
      <c r="H168">
        <v>1</v>
      </c>
      <c r="I168">
        <v>0</v>
      </c>
      <c r="J168">
        <v>1</v>
      </c>
      <c r="K168">
        <v>1</v>
      </c>
      <c r="L168">
        <v>0</v>
      </c>
      <c r="M168">
        <v>1</v>
      </c>
      <c r="N168">
        <v>1</v>
      </c>
      <c r="O168">
        <v>0</v>
      </c>
      <c r="P168" t="str">
        <f t="shared" ca="1" si="21"/>
        <v>062503</v>
      </c>
      <c r="Q168">
        <f t="shared" ca="1" si="26"/>
        <v>17</v>
      </c>
      <c r="R168">
        <f ca="1">
<![CDATA[IF(table1[[#This Row],[يوم هـ]]]><![CDATA[]>0,6,99)]]>        </f>
        <v>6</v>
      </c>
      <c r="S168" s="4">
        <f t="shared" ca="1" si="22"/>
        <v>43872</v>
      </c>
      <c r="T168" s="4" t="str">
        <f ca="1">TEXT(table1[[#This Row],[Tm]],"mmmm")</f>
        <v><![CDATA[فبراير]]></v>
      </c>
      <c r="U168" s="4" t="str">
        <f ca="1">IF(TEXT(table1[[#This Row],[Tm]],"d")="1",TEXT(table1[[#This Row],[Tm]],"d -mmmm"),TEXT(table1[[#This Row],[Tm]],"d"))</f>
        <v>11</v>
      </c>
      <c r="V168" t="str">
        <f t="shared" ca="1" si="19"/>
        <v><![CDATA[الثلاثاء]]></v>
      </c>
      <c r="W168">
        <f t="shared" ca="1" si="23"/>
        <v>3</v>
      </c>
      <c r="X168">
        <f t="shared" ca="1" si="24"/>
        <v>7</v>
      </c>
      <c r="Y168">
        <f ca="1"><![CDATA[IF(table1[[#This Row],[اليوم]]="الأحد",Y167+1,Y167)]]></f>
        <v>25</v>
      </c>
      <c r="Z168" s="5" t="str">
        <f t="shared" ca="1" si="25"/>
        <v>17/6/1441</v>
      </c>
      <c r="AA168" s="24">
        <f t="shared" ca="1" si="20"/>
        <v>1</v>
      </c>
      <c r="AB168" s="24" t="str">
        <f ca="1"><![CDATA[CONCATENATE(TEXT(table1[[#This Row],[شهر هـ]],"00"),(TEXT(table1[[#This Row],[يوم هـ]],"00")))]]></f>
        <v>0617</v>
      </c>
      <c r="AC168" s="24" t="str">
        <f ca="1">TEXT(table1[[#This Row],[Tm]],"m")</f>
        <v>2</v>
      </c>
      <c r="AD168" s="24">
        <f ca="1">IF(TODAY()=table1[[#This Row],[Tm]],1,0)</f>
        <v>0</v>
      </c>
      <c r="AE168" s="5"/>
    </row>
    <row r="169" spans="2:31" x14ac:dyDescent="0.3">
      <c r="B169">
        <v>1485</v>
      </c>
      <c r="C169" s="4">
        <v>59301</v>
      </c>
      <c r="D169">
        <v>0</v>
      </c>
      <c r="E169">
        <v>1</v>
      </c>
      <c r="F169">
        <v>0</v>
      </c>
      <c r="G169">
        <v>0</v>
      </c>
      <c r="H169">
        <v>1</v>
      </c>
      <c r="I169">
        <v>1</v>
      </c>
      <c r="J169">
        <v>0</v>
      </c>
      <c r="K169">
        <v>1</v>
      </c>
      <c r="L169">
        <v>0</v>
      </c>
      <c r="M169">
        <v>1</v>
      </c>
      <c r="N169">
        <v>1</v>
      </c>
      <c r="O169">
        <v>1</v>
      </c>
      <c r="P169" t="str">
        <f t="shared" ca="1" si="21"/>
        <v>062504</v>
      </c>
      <c r="Q169">
        <f t="shared" ca="1" si="26"/>
        <v>18</v>
      </c>
      <c r="R169">
        <f ca="1">
<![CDATA[IF(table1[[#This Row],[يوم هـ]]]><![CDATA[]>0,6,99)]]>        </f>
        <v>6</v>
      </c>
      <c r="S169" s="4">
        <f t="shared" ca="1" si="22"/>
        <v>43873</v>
      </c>
      <c r="T169" s="4" t="str">
        <f ca="1">TEXT(table1[[#This Row],[Tm]],"mmmm")</f>
        <v><![CDATA[فبراير]]></v>
      </c>
      <c r="U169" s="4" t="str">
        <f ca="1">IF(TEXT(table1[[#This Row],[Tm]],"d")="1",TEXT(table1[[#This Row],[Tm]],"d -mmmm"),TEXT(table1[[#This Row],[Tm]],"d"))</f>
        <v>12</v>
      </c>
      <c r="V169" t="str">
        <f t="shared" ca="1" si="19"/>
        <v><![CDATA[الأربعاء]]></v>
      </c>
      <c r="W169">
        <f t="shared" ca="1" si="23"/>
        <v>4</v>
      </c>
      <c r="X169">
        <f t="shared" ca="1" si="24"/>
        <v>7</v>
      </c>
      <c r="Y169">
        <f ca="1"><![CDATA[IF(table1[[#This Row],[اليوم]]="الأحد",Y168+1,Y168)]]></f>
        <v>25</v>
      </c>
      <c r="Z169" s="5" t="str">
        <f t="shared" ca="1" si="25"/>
        <v>18/6/1441</v>
      </c>
      <c r="AA169" s="24">
        <f t="shared" ca="1" si="20"/>
        <v>1</v>
      </c>
      <c r="AB169" s="24" t="str">
        <f ca="1"><![CDATA[CONCATENATE(TEXT(table1[[#This Row],[شهر هـ]],"00"),(TEXT(table1[[#This Row],[يوم هـ]],"00")))]]></f>
        <v>0618</v>
      </c>
      <c r="AC169" s="24" t="str">
        <f ca="1">TEXT(table1[[#This Row],[Tm]],"m")</f>
        <v>2</v>
      </c>
      <c r="AD169" s="24">
        <f ca="1">IF(TODAY()=table1[[#This Row],[Tm]],1,0)</f>
        <v>0</v>
      </c>
      <c r="AE169" s="5"/>
    </row>
    <row r="170" spans="2:31" x14ac:dyDescent="0.3">
      <c r="B170">
        <v>1486</v>
      </c>
      <c r="C170" s="4">
        <v>59656</v>
      </c>
      <c r="D170">
        <v>0</v>
      </c>
      <c r="E170">
        <v>0</v>
      </c>
      <c r="F170">
        <v>1</v>
      </c>
      <c r="G170">
        <v>0</v>
      </c>
      <c r="H170">
        <v>1</v>
      </c>
      <c r="I170">
        <v>0</v>
      </c>
      <c r="J170">
        <v>1</v>
      </c>
      <c r="K170">
        <v>0</v>
      </c>
      <c r="L170">
        <v>1</v>
      </c>
      <c r="M170">
        <v>0</v>
      </c>
      <c r="N170">
        <v>1</v>
      </c>
      <c r="O170">
        <v>1</v>
      </c>
      <c r="P170" t="str">
        <f t="shared" ca="1" si="21"/>
        <v>062505</v>
      </c>
      <c r="Q170">
        <f t="shared" ca="1" si="26"/>
        <v>19</v>
      </c>
      <c r="R170">
        <f ca="1">
<![CDATA[IF(table1[[#This Row],[يوم هـ]]]><![CDATA[]>0,6,99)]]>        </f>
        <v>6</v>
      </c>
      <c r="S170" s="4">
        <f t="shared" ca="1" si="22"/>
        <v>43874</v>
      </c>
      <c r="T170" s="4" t="str">
        <f ca="1">TEXT(table1[[#This Row],[Tm]],"mmmm")</f>
        <v><![CDATA[فبراير]]></v>
      </c>
      <c r="U170" s="4" t="str">
        <f ca="1">IF(TEXT(table1[[#This Row],[Tm]],"d")="1",TEXT(table1[[#This Row],[Tm]],"d -mmmm"),TEXT(table1[[#This Row],[Tm]],"d"))</f>
        <v>13</v>
      </c>
      <c r="V170" t="str">
        <f t="shared" ca="1" si="19"/>
        <v><![CDATA[الخميس]]></v>
      </c>
      <c r="W170">
        <f t="shared" ca="1" si="23"/>
        <v>5</v>
      </c>
      <c r="X170">
        <f t="shared" ca="1" si="24"/>
        <v>7</v>
      </c>
      <c r="Y170">
        <f ca="1"><![CDATA[IF(table1[[#This Row],[اليوم]]="الأحد",Y169+1,Y169)]]></f>
        <v>25</v>
      </c>
      <c r="Z170" s="5" t="str">
        <f t="shared" ca="1" si="25"/>
        <v>19/6/1441</v>
      </c>
      <c r="AA170" s="24">
        <f t="shared" ca="1" si="20"/>
        <v>1</v>
      </c>
      <c r="AB170" s="24" t="str">
        <f ca="1"><![CDATA[CONCATENATE(TEXT(table1[[#This Row],[شهر هـ]],"00"),(TEXT(table1[[#This Row],[يوم هـ]],"00")))]]></f>
        <v>0619</v>
      </c>
      <c r="AC170" s="24" t="str">
        <f ca="1">TEXT(table1[[#This Row],[Tm]],"m")</f>
        <v>2</v>
      </c>
      <c r="AD170" s="24">
        <f ca="1">IF(TODAY()=table1[[#This Row],[Tm]],1,0)</f>
        <v>0</v>
      </c>
      <c r="AE170" s="5"/>
    </row>
    <row r="171" spans="2:31" x14ac:dyDescent="0.3">
      <c r="B171">
        <v>1487</v>
      </c>
      <c r="C171" s="4">
        <v>60010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1</v>
      </c>
      <c r="P171" t="str">
        <f t="shared" ca="1" si="21"/>
        <v>062506</v>
      </c>
      <c r="Q171">
        <f t="shared" ca="1" si="26"/>
        <v>20</v>
      </c>
      <c r="R171">
        <f ca="1">
<![CDATA[IF(table1[[#This Row],[يوم هـ]]]><![CDATA[]>0,6,99)]]>        </f>
        <v>6</v>
      </c>
      <c r="S171" s="4">
        <f t="shared" ca="1" si="22"/>
        <v>43875</v>
      </c>
      <c r="T171" s="4" t="str">
        <f ca="1">TEXT(table1[[#This Row],[Tm]],"mmmm")</f>
        <v><![CDATA[فبراير]]></v>
      </c>
      <c r="U171" s="4" t="str">
        <f ca="1">IF(TEXT(table1[[#This Row],[Tm]],"d")="1",TEXT(table1[[#This Row],[Tm]],"d -mmmm"),TEXT(table1[[#This Row],[Tm]],"d"))</f>
        <v>14</v>
      </c>
      <c r="V171" t="str">
        <f t="shared" ca="1" si="19"/>
        <v><![CDATA[الجمعة]]></v>
      </c>
      <c r="W171">
        <f t="shared" ca="1" si="23"/>
        <v>6</v>
      </c>
      <c r="X171">
        <f t="shared" ca="1" si="24"/>
        <v>7</v>
      </c>
      <c r="Y171">
        <f ca="1"><![CDATA[IF(table1[[#This Row],[اليوم]]="الأحد",Y170+1,Y170)]]></f>
        <v>25</v>
      </c>
      <c r="Z171" s="5" t="str">
        <f t="shared" ca="1" si="25"/>
        <v>20/6/1441</v>
      </c>
      <c r="AA171" s="24">
        <f t="shared" ca="1" si="20"/>
        <v>1</v>
      </c>
      <c r="AB171" s="24" t="str">
        <f ca="1"><![CDATA[CONCATENATE(TEXT(table1[[#This Row],[شهر هـ]],"00"),(TEXT(table1[[#This Row],[يوم هـ]],"00")))]]></f>
        <v>0620</v>
      </c>
      <c r="AC171" s="24" t="str">
        <f ca="1">TEXT(table1[[#This Row],[Tm]],"m")</f>
        <v>2</v>
      </c>
      <c r="AD171" s="24">
        <f ca="1">IF(TODAY()=table1[[#This Row],[Tm]],1,0)</f>
        <v>0</v>
      </c>
      <c r="AE171" s="5"/>
    </row>
    <row r="172" spans="2:31" x14ac:dyDescent="0.3">
      <c r="B172">
        <v>1488</v>
      </c>
      <c r="C172" s="4">
        <v>60364</v>
      </c>
      <c r="D172">
        <v>0</v>
      </c>
      <c r="E172">
        <v>1</v>
      </c>
      <c r="F172">
        <v>1</v>
      </c>
      <c r="G172">
        <v>0</v>
      </c>
      <c r="H172">
        <v>1</v>
      </c>
      <c r="I172">
        <v>0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1</v>
      </c>
      <c r="P172" t="str">
        <f t="shared" ca="1" si="21"/>
        <v>062507</v>
      </c>
      <c r="Q172">
        <f t="shared" ca="1" si="26"/>
        <v>21</v>
      </c>
      <c r="R172">
        <f ca="1">
<![CDATA[IF(table1[[#This Row],[يوم هـ]]]><![CDATA[]>0,6,99)]]>        </f>
        <v>6</v>
      </c>
      <c r="S172" s="4">
        <f t="shared" ca="1" si="22"/>
        <v>43876</v>
      </c>
      <c r="T172" s="4" t="str">
        <f ca="1">TEXT(table1[[#This Row],[Tm]],"mmmm")</f>
        <v><![CDATA[فبراير]]></v>
      </c>
      <c r="U172" s="4" t="str">
        <f ca="1">IF(TEXT(table1[[#This Row],[Tm]],"d")="1",TEXT(table1[[#This Row],[Tm]],"d -mmmm"),TEXT(table1[[#This Row],[Tm]],"d"))</f>
        <v>15</v>
      </c>
      <c r="V172" t="str">
        <f t="shared" ca="1" si="19"/>
        <v><![CDATA[السبت]]></v>
      </c>
      <c r="W172">
        <f t="shared" ca="1" si="23"/>
        <v>7</v>
      </c>
      <c r="X172">
        <f t="shared" ca="1" si="24"/>
        <v>7</v>
      </c>
      <c r="Y172">
        <f ca="1"><![CDATA[IF(table1[[#This Row],[اليوم]]="الأحد",Y171+1,Y171)]]></f>
        <v>25</v>
      </c>
      <c r="Z172" s="5" t="str">
        <f t="shared" ca="1" si="25"/>
        <v>21/6/1441</v>
      </c>
      <c r="AA172" s="24">
        <f t="shared" ca="1" si="20"/>
        <v>1</v>
      </c>
      <c r="AB172" s="24" t="str">
        <f ca="1"><![CDATA[CONCATENATE(TEXT(table1[[#This Row],[شهر هـ]],"00"),(TEXT(table1[[#This Row],[يوم هـ]],"00")))]]></f>
        <v>0621</v>
      </c>
      <c r="AC172" s="24" t="str">
        <f ca="1">TEXT(table1[[#This Row],[Tm]],"m")</f>
        <v>2</v>
      </c>
      <c r="AD172" s="24">
        <f ca="1">IF(TODAY()=table1[[#This Row],[Tm]],1,0)</f>
        <v>0</v>
      </c>
      <c r="AE172" s="5"/>
    </row>
    <row r="173" spans="2:31" x14ac:dyDescent="0.3">
      <c r="B173">
        <v>1489</v>
      </c>
      <c r="C173" s="4">
        <v>60718</v>
      </c>
      <c r="D173">
        <v>0</v>
      </c>
      <c r="E173">
        <v>1</v>
      </c>
      <c r="F173">
        <v>1</v>
      </c>
      <c r="G173">
        <v>0</v>
      </c>
      <c r="H173">
        <v>1</v>
      </c>
      <c r="I173">
        <v>1</v>
      </c>
      <c r="J173">
        <v>0</v>
      </c>
      <c r="K173">
        <v>1</v>
      </c>
      <c r="L173">
        <v>0</v>
      </c>
      <c r="M173">
        <v>0</v>
      </c>
      <c r="N173">
        <v>1</v>
      </c>
      <c r="O173">
        <v>1</v>
      </c>
      <c r="P173" t="str">
        <f t="shared" ca="1" si="21"/>
        <v>062601</v>
      </c>
      <c r="Q173">
        <f t="shared" ca="1" si="26"/>
        <v>22</v>
      </c>
      <c r="R173">
        <f ca="1">
<![CDATA[IF(table1[[#This Row],[يوم هـ]]]><![CDATA[]>0,6,99)]]>        </f>
        <v>6</v>
      </c>
      <c r="S173" s="4">
        <f t="shared" ca="1" si="22"/>
        <v>43877</v>
      </c>
      <c r="T173" s="4" t="str">
        <f ca="1">TEXT(table1[[#This Row],[Tm]],"mmmm")</f>
        <v><![CDATA[فبراير]]></v>
      </c>
      <c r="U173" s="4" t="str">
        <f ca="1">IF(TEXT(table1[[#This Row],[Tm]],"d")="1",TEXT(table1[[#This Row],[Tm]],"d -mmmm"),TEXT(table1[[#This Row],[Tm]],"d"))</f>
        <v>16</v>
      </c>
      <c r="V173" t="str">
        <f t="shared" ca="1" si="19"/>
        <v><![CDATA[الأحد]]></v>
      </c>
      <c r="W173">
        <f t="shared" ca="1" si="23"/>
        <v>1</v>
      </c>
      <c r="X173">
        <f t="shared" ca="1" si="24"/>
        <v>8</v>
      </c>
      <c r="Y173">
        <f ca="1"><![CDATA[IF(table1[[#This Row],[اليوم]]="الأحد",Y172+1,Y172)]]></f>
        <v>26</v>
      </c>
      <c r="Z173" s="5" t="str">
        <f t="shared" ca="1" si="25"/>
        <v>22/6/1441</v>
      </c>
      <c r="AA173" s="24">
        <f t="shared" ca="1" si="20"/>
        <v>1</v>
      </c>
      <c r="AB173" s="24" t="str">
        <f ca="1"><![CDATA[CONCATENATE(TEXT(table1[[#This Row],[شهر هـ]],"00"),(TEXT(table1[[#This Row],[يوم هـ]],"00")))]]></f>
        <v>0622</v>
      </c>
      <c r="AC173" s="24" t="str">
        <f ca="1">TEXT(table1[[#This Row],[Tm]],"m")</f>
        <v>2</v>
      </c>
      <c r="AD173" s="24">
        <f ca="1">IF(TODAY()=table1[[#This Row],[Tm]],1,0)</f>
        <v>0</v>
      </c>
      <c r="AE173" s="5"/>
    </row>
    <row r="174" spans="2:31" x14ac:dyDescent="0.3">
      <c r="B174">
        <v>1490</v>
      </c>
      <c r="C174" s="4">
        <v>61073</v>
      </c>
      <c r="D174">
        <v>0</v>
      </c>
      <c r="E174">
        <v>0</v>
      </c>
      <c r="F174">
        <v>1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1</v>
      </c>
      <c r="M174">
        <v>0</v>
      </c>
      <c r="N174">
        <v>0</v>
      </c>
      <c r="O174">
        <v>1</v>
      </c>
      <c r="P174" t="str">
        <f t="shared" ca="1" si="21"/>
        <v>062602</v>
      </c>
      <c r="Q174">
        <f t="shared" ca="1" si="26"/>
        <v>23</v>
      </c>
      <c r="R174">
        <f ca="1">
<![CDATA[IF(table1[[#This Row],[يوم هـ]]]><![CDATA[]>0,6,99)]]>        </f>
        <v>6</v>
      </c>
      <c r="S174" s="4">
        <f t="shared" ca="1" si="22"/>
        <v>43878</v>
      </c>
      <c r="T174" s="4" t="str">
        <f ca="1">TEXT(table1[[#This Row],[Tm]],"mmmm")</f>
        <v><![CDATA[فبراير]]></v>
      </c>
      <c r="U174" s="4" t="str">
        <f ca="1">IF(TEXT(table1[[#This Row],[Tm]],"d")="1",TEXT(table1[[#This Row],[Tm]],"d -mmmm"),TEXT(table1[[#This Row],[Tm]],"d"))</f>
        <v>17</v>
      </c>
      <c r="V174" t="str">
        <f t="shared" ca="1" si="19"/>
        <v><![CDATA[الإثنين]]></v>
      </c>
      <c r="W174">
        <f t="shared" ca="1" si="23"/>
        <v>2</v>
      </c>
      <c r="X174">
        <f t="shared" ca="1" si="24"/>
        <v>8</v>
      </c>
      <c r="Y174">
        <f ca="1"><![CDATA[IF(table1[[#This Row],[اليوم]]="الأحد",Y173+1,Y173)]]></f>
        <v>26</v>
      </c>
      <c r="Z174" s="5" t="str">
        <f t="shared" ca="1" si="25"/>
        <v>23/6/1441</v>
      </c>
      <c r="AA174" s="24">
        <f t="shared" ca="1" si="20"/>
        <v>1</v>
      </c>
      <c r="AB174" s="24" t="str">
        <f ca="1"><![CDATA[CONCATENATE(TEXT(table1[[#This Row],[شهر هـ]],"00"),(TEXT(table1[[#This Row],[يوم هـ]],"00")))]]></f>
        <v>0623</v>
      </c>
      <c r="AC174" s="24" t="str">
        <f ca="1">TEXT(table1[[#This Row],[Tm]],"m")</f>
        <v>2</v>
      </c>
      <c r="AD174" s="24">
        <f ca="1">IF(TODAY()=table1[[#This Row],[Tm]],1,0)</f>
        <v>0</v>
      </c>
      <c r="AE174" s="5"/>
    </row>
    <row r="175" spans="2:31" x14ac:dyDescent="0.3">
      <c r="B175">
        <v>1491</v>
      </c>
      <c r="C175" s="4">
        <v>61427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0</v>
      </c>
      <c r="N175">
        <v>1</v>
      </c>
      <c r="O175">
        <v>1</v>
      </c>
      <c r="P175" t="str">
        <f t="shared" ca="1" si="21"/>
        <v>062603</v>
      </c>
      <c r="Q175">
        <f t="shared" ca="1" si="26"/>
        <v>24</v>
      </c>
      <c r="R175">
        <f ca="1">
<![CDATA[IF(table1[[#This Row],[يوم هـ]]]><![CDATA[]>0,6,99)]]>        </f>
        <v>6</v>
      </c>
      <c r="S175" s="4">
        <f t="shared" ca="1" si="22"/>
        <v>43879</v>
      </c>
      <c r="T175" s="4" t="str">
        <f ca="1">TEXT(table1[[#This Row],[Tm]],"mmmm")</f>
        <v><![CDATA[فبراير]]></v>
      </c>
      <c r="U175" s="4" t="str">
        <f ca="1">IF(TEXT(table1[[#This Row],[Tm]],"d")="1",TEXT(table1[[#This Row],[Tm]],"d -mmmm"),TEXT(table1[[#This Row],[Tm]],"d"))</f>
        <v>18</v>
      </c>
      <c r="V175" t="str">
        <f t="shared" ca="1" si="19"/>
        <v><![CDATA[الثلاثاء]]></v>
      </c>
      <c r="W175">
        <f t="shared" ca="1" si="23"/>
        <v>3</v>
      </c>
      <c r="X175">
        <f t="shared" ca="1" si="24"/>
        <v>8</v>
      </c>
      <c r="Y175">
        <f ca="1"><![CDATA[IF(table1[[#This Row],[اليوم]]="الأحد",Y174+1,Y174)]]></f>
        <v>26</v>
      </c>
      <c r="Z175" s="5" t="str">
        <f t="shared" ca="1" si="25"/>
        <v>24/6/1441</v>
      </c>
      <c r="AA175" s="24">
        <f t="shared" ca="1" si="20"/>
        <v>1</v>
      </c>
      <c r="AB175" s="24" t="str">
        <f ca="1"><![CDATA[CONCATENATE(TEXT(table1[[#This Row],[شهر هـ]],"00"),(TEXT(table1[[#This Row],[يوم هـ]],"00")))]]></f>
        <v>0624</v>
      </c>
      <c r="AC175" s="24" t="str">
        <f ca="1">TEXT(table1[[#This Row],[Tm]],"m")</f>
        <v>2</v>
      </c>
      <c r="AD175" s="24">
        <f ca="1">IF(TODAY()=table1[[#This Row],[Tm]],1,0)</f>
        <v>0</v>
      </c>
      <c r="AE175" s="5"/>
    </row>
    <row r="176" spans="2:31" x14ac:dyDescent="0.3">
      <c r="B176">
        <v>1492</v>
      </c>
      <c r="C176" s="4">
        <v>61782</v>
      </c>
      <c r="D176">
        <v>0</v>
      </c>
      <c r="E176">
        <v>0</v>
      </c>
      <c r="F176">
        <v>1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1</v>
      </c>
      <c r="M176">
        <v>1</v>
      </c>
      <c r="N176">
        <v>0</v>
      </c>
      <c r="O176">
        <v>1</v>
      </c>
      <c r="P176" t="str">
        <f t="shared" ca="1" si="21"/>
        <v>062604</v>
      </c>
      <c r="Q176">
        <f t="shared" ca="1" si="26"/>
        <v>25</v>
      </c>
      <c r="R176">
        <f ca="1">
<![CDATA[IF(table1[[#This Row],[يوم هـ]]]><![CDATA[]>0,6,99)]]>        </f>
        <v>6</v>
      </c>
      <c r="S176" s="4">
        <f t="shared" ca="1" si="22"/>
        <v>43880</v>
      </c>
      <c r="T176" s="4" t="str">
        <f ca="1">TEXT(table1[[#This Row],[Tm]],"mmmm")</f>
        <v><![CDATA[فبراير]]></v>
      </c>
      <c r="U176" s="4" t="str">
        <f ca="1">IF(TEXT(table1[[#This Row],[Tm]],"d")="1",TEXT(table1[[#This Row],[Tm]],"d -mmmm"),TEXT(table1[[#This Row],[Tm]],"d"))</f>
        <v>19</v>
      </c>
      <c r="V176" t="str">
        <f t="shared" ca="1" si="19"/>
        <v><![CDATA[الأربعاء]]></v>
      </c>
      <c r="W176">
        <f t="shared" ca="1" si="23"/>
        <v>4</v>
      </c>
      <c r="X176">
        <f t="shared" ca="1" si="24"/>
        <v>8</v>
      </c>
      <c r="Y176">
        <f ca="1"><![CDATA[IF(table1[[#This Row],[اليوم]]="الأحد",Y175+1,Y175)]]></f>
        <v>26</v>
      </c>
      <c r="Z176" s="5" t="str">
        <f t="shared" ca="1" si="25"/>
        <v>25/6/1441</v>
      </c>
      <c r="AA176" s="24">
        <f t="shared" ca="1" si="20"/>
        <v>1</v>
      </c>
      <c r="AB176" s="24" t="str">
        <f ca="1"><![CDATA[CONCATENATE(TEXT(table1[[#This Row],[شهر هـ]],"00"),(TEXT(table1[[#This Row],[يوم هـ]],"00")))]]></f>
        <v>0625</v>
      </c>
      <c r="AC176" s="24" t="str">
        <f ca="1">TEXT(table1[[#This Row],[Tm]],"m")</f>
        <v>2</v>
      </c>
      <c r="AD176" s="24">
        <f ca="1">IF(TODAY()=table1[[#This Row],[Tm]],1,0)</f>
        <v>0</v>
      </c>
      <c r="AE176" s="5"/>
    </row>
    <row r="177" spans="2:31" x14ac:dyDescent="0.3">
      <c r="B177">
        <v>1493</v>
      </c>
      <c r="C177" s="4">
        <v>62136</v>
      </c>
      <c r="D177">
        <v>1</v>
      </c>
      <c r="E177">
        <v>0</v>
      </c>
      <c r="F177">
        <v>0</v>
      </c>
      <c r="G177">
        <v>1</v>
      </c>
      <c r="H177">
        <v>0</v>
      </c>
      <c r="I177">
        <v>1</v>
      </c>
      <c r="J177">
        <v>0</v>
      </c>
      <c r="K177">
        <v>0</v>
      </c>
      <c r="L177">
        <v>1</v>
      </c>
      <c r="M177">
        <v>1</v>
      </c>
      <c r="N177">
        <v>0</v>
      </c>
      <c r="O177">
        <v>1</v>
      </c>
      <c r="P177" t="str">
        <f t="shared" ca="1" si="21"/>
        <v>062605</v>
      </c>
      <c r="Q177">
        <f t="shared" ca="1" si="26"/>
        <v>26</v>
      </c>
      <c r="R177">
        <f ca="1">
<![CDATA[IF(table1[[#This Row],[يوم هـ]]]><![CDATA[]>0,6,99)]]>        </f>
        <v>6</v>
      </c>
      <c r="S177" s="4">
        <f t="shared" ca="1" si="22"/>
        <v>43881</v>
      </c>
      <c r="T177" s="4" t="str">
        <f ca="1">TEXT(table1[[#This Row],[Tm]],"mmmm")</f>
        <v><![CDATA[فبراير]]></v>
      </c>
      <c r="U177" s="4" t="str">
        <f ca="1">IF(TEXT(table1[[#This Row],[Tm]],"d")="1",TEXT(table1[[#This Row],[Tm]],"d -mmmm"),TEXT(table1[[#This Row],[Tm]],"d"))</f>
        <v>20</v>
      </c>
      <c r="V177" t="str">
        <f t="shared" ca="1" si="19"/>
        <v><![CDATA[الخميس]]></v>
      </c>
      <c r="W177">
        <f t="shared" ca="1" si="23"/>
        <v>5</v>
      </c>
      <c r="X177">
        <f t="shared" ca="1" si="24"/>
        <v>8</v>
      </c>
      <c r="Y177">
        <f ca="1"><![CDATA[IF(table1[[#This Row],[اليوم]]="الأحد",Y176+1,Y176)]]></f>
        <v>26</v>
      </c>
      <c r="Z177" s="5" t="str">
        <f t="shared" ca="1" si="25"/>
        <v>26/6/1441</v>
      </c>
      <c r="AA177" s="24">
        <f t="shared" ca="1" si="20"/>
        <v>1</v>
      </c>
      <c r="AB177" s="24" t="str">
        <f ca="1"><![CDATA[CONCATENATE(TEXT(table1[[#This Row],[شهر هـ]],"00"),(TEXT(table1[[#This Row],[يوم هـ]],"00")))]]></f>
        <v>0626</v>
      </c>
      <c r="AC177" s="24" t="str">
        <f ca="1">TEXT(table1[[#This Row],[Tm]],"m")</f>
        <v>2</v>
      </c>
      <c r="AD177" s="24">
        <f ca="1">IF(TODAY()=table1[[#This Row],[Tm]],1,0)</f>
        <v>0</v>
      </c>
      <c r="AE177" s="5"/>
    </row>
    <row r="178" spans="2:31" x14ac:dyDescent="0.3">
      <c r="B178">
        <v>1494</v>
      </c>
      <c r="C178" s="4">
        <v>62490</v>
      </c>
      <c r="D178">
        <v>1</v>
      </c>
      <c r="E178">
        <v>1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1</v>
      </c>
      <c r="L178">
        <v>0</v>
      </c>
      <c r="M178">
        <v>1</v>
      </c>
      <c r="N178">
        <v>0</v>
      </c>
      <c r="O178">
        <v>1</v>
      </c>
      <c r="P178" t="str">
        <f t="shared" ca="1" si="21"/>
        <v>062606</v>
      </c>
      <c r="Q178">
        <f t="shared" ca="1" si="26"/>
        <v>27</v>
      </c>
      <c r="R178">
        <f ca="1">
<![CDATA[IF(table1[[#This Row],[يوم هـ]]]><![CDATA[]>0,6,99)]]>        </f>
        <v>6</v>
      </c>
      <c r="S178" s="4">
        <f t="shared" ca="1" si="22"/>
        <v>43882</v>
      </c>
      <c r="T178" s="4" t="str">
        <f ca="1">TEXT(table1[[#This Row],[Tm]],"mmmm")</f>
        <v><![CDATA[فبراير]]></v>
      </c>
      <c r="U178" s="4" t="str">
        <f ca="1">IF(TEXT(table1[[#This Row],[Tm]],"d")="1",TEXT(table1[[#This Row],[Tm]],"d -mmmm"),TEXT(table1[[#This Row],[Tm]],"d"))</f>
        <v>21</v>
      </c>
      <c r="V178" t="str">
        <f t="shared" ca="1" si="19"/>
        <v><![CDATA[الجمعة]]></v>
      </c>
      <c r="W178">
        <f t="shared" ca="1" si="23"/>
        <v>6</v>
      </c>
      <c r="X178">
        <f t="shared" ca="1" si="24"/>
        <v>8</v>
      </c>
      <c r="Y178">
        <f ca="1"><![CDATA[IF(table1[[#This Row],[اليوم]]="الأحد",Y177+1,Y177)]]></f>
        <v>26</v>
      </c>
      <c r="Z178" s="5" t="str">
        <f t="shared" ca="1" si="25"/>
        <v>27/6/1441</v>
      </c>
      <c r="AA178" s="24">
        <f t="shared" ca="1" si="20"/>
        <v>1</v>
      </c>
      <c r="AB178" s="24" t="str">
        <f ca="1"><![CDATA[CONCATENATE(TEXT(table1[[#This Row],[شهر هـ]],"00"),(TEXT(table1[[#This Row],[يوم هـ]],"00")))]]></f>
        <v>0627</v>
      </c>
      <c r="AC178" s="24" t="str">
        <f ca="1">TEXT(table1[[#This Row],[Tm]],"m")</f>
        <v>2</v>
      </c>
      <c r="AD178" s="24">
        <f ca="1">IF(TODAY()=table1[[#This Row],[Tm]],1,0)</f>
        <v>0</v>
      </c>
      <c r="AE178" s="5"/>
    </row>
    <row r="179" spans="2:31" x14ac:dyDescent="0.3">
      <c r="B179">
        <v>1495</v>
      </c>
      <c r="C179" s="4">
        <v>62844</v>
      </c>
      <c r="D179">
        <v>1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0</v>
      </c>
      <c r="P179" t="str">
        <f t="shared" ca="1" si="21"/>
        <v>062607</v>
      </c>
      <c r="Q179">
        <f t="shared" ca="1" si="26"/>
        <v>28</v>
      </c>
      <c r="R179">
        <f ca="1">
<![CDATA[IF(table1[[#This Row],[يوم هـ]]]><![CDATA[]>0,6,99)]]>        </f>
        <v>6</v>
      </c>
      <c r="S179" s="4">
        <f t="shared" ca="1" si="22"/>
        <v>43883</v>
      </c>
      <c r="T179" s="4" t="str">
        <f ca="1">TEXT(table1[[#This Row],[Tm]],"mmmm")</f>
        <v><![CDATA[فبراير]]></v>
      </c>
      <c r="U179" s="4" t="str">
        <f ca="1">IF(TEXT(table1[[#This Row],[Tm]],"d")="1",TEXT(table1[[#This Row],[Tm]],"d -mmmm"),TEXT(table1[[#This Row],[Tm]],"d"))</f>
        <v>22</v>
      </c>
      <c r="V179" t="str">
        <f t="shared" ca="1" si="19"/>
        <v><![CDATA[السبت]]></v>
      </c>
      <c r="W179">
        <f t="shared" ca="1" si="23"/>
        <v>7</v>
      </c>
      <c r="X179">
        <f t="shared" ca="1" si="24"/>
        <v>8</v>
      </c>
      <c r="Y179">
        <f ca="1"><![CDATA[IF(table1[[#This Row],[اليوم]]="الأحد",Y178+1,Y178)]]></f>
        <v>26</v>
      </c>
      <c r="Z179" s="5" t="str">
        <f t="shared" ca="1" si="25"/>
        <v>28/6/1441</v>
      </c>
      <c r="AA179" s="24">
        <f t="shared" ca="1" si="20"/>
        <v>1</v>
      </c>
      <c r="AB179" s="24" t="str">
        <f ca="1"><![CDATA[CONCATENATE(TEXT(table1[[#This Row],[شهر هـ]],"00"),(TEXT(table1[[#This Row],[يوم هـ]],"00")))]]></f>
        <v>0628</v>
      </c>
      <c r="AC179" s="24" t="str">
        <f ca="1">TEXT(table1[[#This Row],[Tm]],"m")</f>
        <v>2</v>
      </c>
      <c r="AD179" s="24">
        <f ca="1">IF(TODAY()=table1[[#This Row],[Tm]],1,0)</f>
        <v>0</v>
      </c>
      <c r="AE179" s="5"/>
    </row>
    <row r="180" spans="2:31" x14ac:dyDescent="0.3">
      <c r="B180">
        <v>1496</v>
      </c>
      <c r="C180" s="4">
        <v>63198</v>
      </c>
      <c r="D180">
        <v>1</v>
      </c>
      <c r="E180">
        <v>1</v>
      </c>
      <c r="F180">
        <v>1</v>
      </c>
      <c r="G180">
        <v>0</v>
      </c>
      <c r="H180">
        <v>1</v>
      </c>
      <c r="I180">
        <v>0</v>
      </c>
      <c r="J180">
        <v>1</v>
      </c>
      <c r="K180">
        <v>0</v>
      </c>
      <c r="L180">
        <v>0</v>
      </c>
      <c r="M180">
        <v>1</v>
      </c>
      <c r="N180">
        <v>0</v>
      </c>
      <c r="O180">
        <v>1</v>
      </c>
      <c r="P180" t="str">
        <f t="shared" ca="1" si="21"/>
        <v>062701</v>
      </c>
      <c r="Q180">
        <f t="shared" ca="1" si="26"/>
        <v>29</v>
      </c>
      <c r="R180">
        <f ca="1">
<![CDATA[IF(table1[[#This Row],[يوم هـ]]]><![CDATA[]>0,6,99)]]>        </f>
        <v>6</v>
      </c>
      <c r="S180" s="4">
        <f t="shared" ca="1" si="22"/>
        <v>43884</v>
      </c>
      <c r="T180" s="4" t="str">
        <f ca="1">TEXT(table1[[#This Row],[Tm]],"mmmm")</f>
        <v><![CDATA[فبراير]]></v>
      </c>
      <c r="U180" s="4" t="str">
        <f ca="1">IF(TEXT(table1[[#This Row],[Tm]],"d")="1",TEXT(table1[[#This Row],[Tm]],"d -mmmm"),TEXT(table1[[#This Row],[Tm]],"d"))</f>
        <v>23</v>
      </c>
      <c r="V180" t="str">
        <f t="shared" ca="1" si="19"/>
        <v><![CDATA[الأحد]]></v>
      </c>
      <c r="W180">
        <f t="shared" ca="1" si="23"/>
        <v>1</v>
      </c>
      <c r="X180">
        <f t="shared" ca="1" si="24"/>
        <v>9</v>
      </c>
      <c r="Y180">
        <f ca="1"><![CDATA[IF(table1[[#This Row],[اليوم]]="الأحد",Y179+1,Y179)]]></f>
        <v>27</v>
      </c>
      <c r="Z180" s="5" t="str">
        <f t="shared" ca="1" si="25"/>
        <v>29/6/1441</v>
      </c>
      <c r="AA180" s="24">
        <f t="shared" ca="1" si="20"/>
        <v>1</v>
      </c>
      <c r="AB180" s="24" t="str">
        <f ca="1"><![CDATA[CONCATENATE(TEXT(table1[[#This Row],[شهر هـ]],"00"),(TEXT(table1[[#This Row],[يوم هـ]],"00")))]]></f>
        <v>0629</v>
      </c>
      <c r="AC180" s="24" t="str">
        <f ca="1">TEXT(table1[[#This Row],[Tm]],"m")</f>
        <v>2</v>
      </c>
      <c r="AD180" s="24">
        <f ca="1">IF(TODAY()=table1[[#This Row],[Tm]],1,0)</f>
        <v>0</v>
      </c>
      <c r="AE180" s="5"/>
    </row>
    <row r="181" spans="2:31" x14ac:dyDescent="0.3">
      <c r="B181">
        <v>1497</v>
      </c>
      <c r="C181" s="4">
        <v>63553</v>
      </c>
      <c r="D181">
        <v>0</v>
      </c>
      <c r="E181">
        <v>1</v>
      </c>
      <c r="F181">
        <v>0</v>
      </c>
      <c r="G181">
        <v>1</v>
      </c>
      <c r="H181">
        <v>1</v>
      </c>
      <c r="I181">
        <v>1</v>
      </c>
      <c r="J181">
        <v>0</v>
      </c>
      <c r="K181">
        <v>0</v>
      </c>
      <c r="L181">
        <v>1</v>
      </c>
      <c r="M181">
        <v>0</v>
      </c>
      <c r="N181">
        <v>1</v>
      </c>
      <c r="O181">
        <v>0</v>
      </c>
      <c r="P181" t="str">
        <f t="shared" ca="1" si="21"/>
        <v>062702</v>
      </c>
      <c r="Q181">
        <f t="shared" ca="1" si="26"/>
        <v>30</v>
      </c>
      <c r="R181">
        <f ca="1">
<![CDATA[IF(table1[[#This Row],[يوم هـ]]]><![CDATA[]>0,6,99)]]>        </f>
        <v>6</v>
      </c>
      <c r="S181" s="4">
        <f t="shared" ca="1" si="22"/>
        <v>43885</v>
      </c>
      <c r="T181" s="4" t="str">
        <f ca="1">TEXT(table1[[#This Row],[Tm]],"mmmm")</f>
        <v><![CDATA[فبراير]]></v>
      </c>
      <c r="U181" s="4" t="str">
        <f ca="1">IF(TEXT(table1[[#This Row],[Tm]],"d")="1",TEXT(table1[[#This Row],[Tm]],"d -mmmm"),TEXT(table1[[#This Row],[Tm]],"d"))</f>
        <v>24</v>
      </c>
      <c r="V181" t="str">
        <f t="shared" ca="1" si="19"/>
        <v><![CDATA[الإثنين]]></v>
      </c>
      <c r="W181">
        <f t="shared" ca="1" si="23"/>
        <v>2</v>
      </c>
      <c r="X181">
        <f t="shared" ca="1" si="24"/>
        <v>9</v>
      </c>
      <c r="Y181">
        <f ca="1"><![CDATA[IF(table1[[#This Row],[اليوم]]="الأحد",Y180+1,Y180)]]></f>
        <v>27</v>
      </c>
      <c r="Z181" s="5" t="str">
        <f t="shared" ca="1" si="25"/>
        <v>30/6/1441</v>
      </c>
      <c r="AA181" s="24">
        <f t="shared" ca="1" si="20"/>
        <v>1</v>
      </c>
      <c r="AB181" s="24" t="str">
        <f ca="1"><![CDATA[CONCATENATE(TEXT(table1[[#This Row],[شهر هـ]],"00"),(TEXT(table1[[#This Row],[يوم هـ]],"00")))]]></f>
        <v>0630</v>
      </c>
      <c r="AC181" s="24" t="str">
        <f ca="1">TEXT(table1[[#This Row],[Tm]],"m")</f>
        <v>2</v>
      </c>
      <c r="AD181" s="24">
        <f ca="1">IF(TODAY()=table1[[#This Row],[Tm]],1,0)</f>
        <v>0</v>
      </c>
      <c r="AE181" s="5"/>
    </row>
    <row r="182" spans="2:31" x14ac:dyDescent="0.3">
      <c r="B182">
        <v>1498</v>
      </c>
      <c r="C182" s="4">
        <v>63907</v>
      </c>
      <c r="D182">
        <v>1</v>
      </c>
      <c r="E182">
        <v>0</v>
      </c>
      <c r="F182">
        <v>1</v>
      </c>
      <c r="G182">
        <v>0</v>
      </c>
      <c r="H182">
        <v>1</v>
      </c>
      <c r="I182">
        <v>1</v>
      </c>
      <c r="J182">
        <v>0</v>
      </c>
      <c r="K182">
        <v>1</v>
      </c>
      <c r="L182">
        <v>0</v>
      </c>
      <c r="M182">
        <v>1</v>
      </c>
      <c r="N182">
        <v>0</v>
      </c>
      <c r="O182">
        <v>1</v>
      </c>
      <c r="P182" t="str">
        <f t="shared" ca="1" si="21"/>
        <v/>
      </c>
      <c r="Q182">
        <f ca="1">OFFSET(J2,MATCH($A$2,$B$2:$B$184,0)-1,0,1,1)</f>
        <v>0</v>
      </c>
      <c r="R182">
        <f ca="1">
<![CDATA[IF(table1[[#This Row],[يوم هـ]]]><![CDATA[]>0,7,99)]]>        </f>
        <v>99</v>
      </c>
      <c r="S182" s="4">
        <f t="shared" ca="1" si="22"/>
        <v>43885</v>
      </c>
      <c r="T182" s="4" t="str">
        <f ca="1">TEXT(table1[[#This Row],[Tm]],"mmmm")</f>
        <v><![CDATA[فبراير]]></v>
      </c>
      <c r="U182" s="4" t="str">
        <f ca="1">IF(TEXT(table1[[#This Row],[Tm]],"d")="1",TEXT(table1[[#This Row],[Tm]],"d -mmmm"),TEXT(table1[[#This Row],[Tm]],"d"))</f>
        <v>24</v>
      </c>
      <c r="V182" t="str">
        <f t="shared" ca="1" si="19"/>
        <v/>
      </c>
      <c r="W182" t="str">
        <f t="shared" ca="1" si="23"/>
        <v/>
      </c>
      <c r="X182">
        <f t="shared" ca="1" si="24"/>
        <v>9</v>
      </c>
      <c r="Y182">
        <f ca="1"><![CDATA[IF(table1[[#This Row],[اليوم]]="الأحد",Y181+1,Y181)]]></f>
        <v>27</v>
      </c>
      <c r="Z182" s="5" t="str">
        <f t="shared" ca="1" si="25"/>
        <v/>
      </c>
      <c r="AA182" s="24">
        <f t="shared" ca="1" si="20"/>
        <v>1</v>
      </c>
      <c r="AB182" s="24" t="str">
        <f ca="1"><![CDATA[CONCATENATE(TEXT(table1[[#This Row],[شهر هـ]],"00"),(TEXT(table1[[#This Row],[يوم هـ]],"00")))]]></f>
        <v>9900</v>
      </c>
      <c r="AC182" s="24" t="str">
        <f ca="1">TEXT(table1[[#This Row],[Tm]],"m")</f>
        <v>2</v>
      </c>
      <c r="AD182" s="24">
        <f ca="1">IF(TODAY()=table1[[#This Row],[Tm]],1,0)</f>
        <v>0</v>
      </c>
      <c r="AE182" s="5"/>
    </row>
    <row r="183" spans="2:31" x14ac:dyDescent="0.3">
      <c r="B183">
        <v>1499</v>
      </c>
      <c r="C183" s="4">
        <v>64262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0</v>
      </c>
      <c r="K183">
        <v>1</v>
      </c>
      <c r="L183">
        <v>0</v>
      </c>
      <c r="M183">
        <v>1</v>
      </c>
      <c r="N183">
        <v>1</v>
      </c>
      <c r="O183">
        <v>0</v>
      </c>
      <c r="P183" t="str">
        <f t="shared" ca="1" si="21"/>
        <v>072703</v>
      </c>
      <c r="Q183">
        <f ca="1">Q182+1</f>
        <v>1</v>
      </c>
      <c r="R183">
        <f ca="1">
<![CDATA[IF(table1[[#This Row],[يوم هـ]]]><![CDATA[]>0,7,99)]]>        </f>
        <v>7</v>
      </c>
      <c r="S183" s="4">
        <f t="shared" ca="1" si="22"/>
        <v>43886</v>
      </c>
      <c r="T183" s="4" t="str">
        <f ca="1">TEXT(table1[[#This Row],[Tm]],"mmmm")</f>
        <v><![CDATA[فبراير]]></v>
      </c>
      <c r="U183" s="4" t="str">
        <f ca="1">IF(TEXT(table1[[#This Row],[Tm]],"d")="1",TEXT(table1[[#This Row],[Tm]],"d -mmmm"),TEXT(table1[[#This Row],[Tm]],"d"))</f>
        <v>25</v>
      </c>
      <c r="V183" t="str">
        <f t="shared" ca="1" si="19"/>
        <v><![CDATA[الثلاثاء]]></v>
      </c>
      <c r="W183">
        <f t="shared" ca="1" si="23"/>
        <v>3</v>
      </c>
      <c r="X183">
        <f t="shared" ca="1" si="24"/>
        <v>9</v>
      </c>
      <c r="Y183">
        <f ca="1"><![CDATA[IF(table1[[#This Row],[اليوم]]="الأحد",Y182+1,Y182)]]></f>
        <v>27</v>
      </c>
      <c r="Z183" s="5" t="str">
        <f t="shared" ca="1" si="25"/>
        <v>1/7/1441</v>
      </c>
      <c r="AA183" s="24">
        <f t="shared" ca="1" si="20"/>
        <v>1</v>
      </c>
      <c r="AB183" s="24" t="str">
        <f ca="1"><![CDATA[CONCATENATE(TEXT(table1[[#This Row],[شهر هـ]],"00"),(TEXT(table1[[#This Row],[يوم هـ]],"00")))]]></f>
        <v>0701</v>
      </c>
      <c r="AC183" s="24" t="str">
        <f ca="1">TEXT(table1[[#This Row],[Tm]],"m")</f>
        <v>2</v>
      </c>
      <c r="AD183" s="24">
        <f ca="1">IF(TODAY()=table1[[#This Row],[Tm]],1,0)</f>
        <v>0</v>
      </c>
      <c r="AE183" s="5"/>
    </row>
    <row r="184" spans="2:31" x14ac:dyDescent="0.3">
      <c r="B184">
        <v>1500</v>
      </c>
      <c r="C184" s="4">
        <v>64616</v>
      </c>
      <c r="D184">
        <v>1</v>
      </c>
      <c r="E184">
        <v>1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1</v>
      </c>
      <c r="L184">
        <v>0</v>
      </c>
      <c r="M184">
        <v>1</v>
      </c>
      <c r="N184">
        <v>1</v>
      </c>
      <c r="O184">
        <v>1</v>
      </c>
      <c r="P184" t="str">
        <f t="shared" ca="1" si="21"/>
        <v>072704</v>
      </c>
      <c r="Q184">
        <f t="shared" ref="Q184:Q211" ca="1" si="27">Q183+1</f>
        <v>2</v>
      </c>
      <c r="R184">
        <f ca="1">
<![CDATA[IF(table1[[#This Row],[يوم هـ]]]><![CDATA[]>0,7,99)]]>        </f>
        <v>7</v>
      </c>
      <c r="S184" s="4">
        <f t="shared" ca="1" si="22"/>
        <v>43887</v>
      </c>
      <c r="T184" s="4" t="str">
        <f ca="1">TEXT(table1[[#This Row],[Tm]],"mmmm")</f>
        <v><![CDATA[فبراير]]></v>
      </c>
      <c r="U184" s="4" t="str">
        <f ca="1">IF(TEXT(table1[[#This Row],[Tm]],"d")="1",TEXT(table1[[#This Row],[Tm]],"d -mmmm"),TEXT(table1[[#This Row],[Tm]],"d"))</f>
        <v>26</v>
      </c>
      <c r="V184" t="str">
        <f t="shared" ca="1" si="19"/>
        <v><![CDATA[الأربعاء]]></v>
      </c>
      <c r="W184">
        <f t="shared" ca="1" si="23"/>
        <v>4</v>
      </c>
      <c r="X184">
        <f t="shared" ca="1" si="24"/>
        <v>9</v>
      </c>
      <c r="Y184">
        <f ca="1"><![CDATA[IF(table1[[#This Row],[اليوم]]="الأحد",Y183+1,Y183)]]></f>
        <v>27</v>
      </c>
      <c r="Z184" s="5" t="str">
        <f t="shared" ca="1" si="25"/>
        <v>2/7/1441</v>
      </c>
      <c r="AA184" s="24">
        <f t="shared" ca="1" si="20"/>
        <v>1</v>
      </c>
      <c r="AB184" s="24" t="str">
        <f ca="1"><![CDATA[CONCATENATE(TEXT(table1[[#This Row],[شهر هـ]],"00"),(TEXT(table1[[#This Row],[يوم هـ]],"00")))]]></f>
        <v>0702</v>
      </c>
      <c r="AC184" s="24" t="str">
        <f ca="1">TEXT(table1[[#This Row],[Tm]],"m")</f>
        <v>2</v>
      </c>
      <c r="AD184" s="24">
        <f ca="1">IF(TODAY()=table1[[#This Row],[Tm]],1,0)</f>
        <v>0</v>
      </c>
      <c r="AE184" s="5"/>
    </row>
    <row r="185" spans="2:31" x14ac:dyDescent="0.3">
      <c r="P185" t="str">
        <f t="shared" ca="1" si="21"/>
        <v>072705</v>
      </c>
      <c r="Q185">
        <f t="shared" ca="1" si="27"/>
        <v>3</v>
      </c>
      <c r="R185">
        <f ca="1">
<![CDATA[IF(table1[[#This Row],[يوم هـ]]]><![CDATA[]>0,7,99)]]>        </f>
        <v>7</v>
      </c>
      <c r="S185" s="4">
        <f t="shared" ca="1" si="22"/>
        <v>43888</v>
      </c>
      <c r="T185" s="4" t="str">
        <f ca="1">TEXT(table1[[#This Row],[Tm]],"mmmm")</f>
        <v><![CDATA[فبراير]]></v>
      </c>
      <c r="U185" s="4" t="str">
        <f ca="1">IF(TEXT(table1[[#This Row],[Tm]],"d")="1",TEXT(table1[[#This Row],[Tm]],"d -mmmm"),TEXT(table1[[#This Row],[Tm]],"d"))</f>
        <v>27</v>
      </c>
      <c r="V185" t="str">
        <f t="shared" ca="1" si="19"/>
        <v><![CDATA[الخميس]]></v>
      </c>
      <c r="W185">
        <f t="shared" ca="1" si="23"/>
        <v>5</v>
      </c>
      <c r="X185">
        <f t="shared" ca="1" si="24"/>
        <v>9</v>
      </c>
      <c r="Y185">
        <f ca="1"><![CDATA[IF(table1[[#This Row],[اليوم]]="الأحد",Y184+1,Y184)]]></f>
        <v>27</v>
      </c>
      <c r="Z185" s="5" t="str">
        <f t="shared" ca="1" si="25"/>
        <v>3/7/1441</v>
      </c>
      <c r="AA185" s="24">
        <f t="shared" ca="1" si="20"/>
        <v>1</v>
      </c>
      <c r="AB185" s="24" t="str">
        <f ca="1"><![CDATA[CONCATENATE(TEXT(table1[[#This Row],[شهر هـ]],"00"),(TEXT(table1[[#This Row],[يوم هـ]],"00")))]]></f>
        <v>0703</v>
      </c>
      <c r="AC185" s="24" t="str">
        <f ca="1">TEXT(table1[[#This Row],[Tm]],"m")</f>
        <v>2</v>
      </c>
      <c r="AD185" s="24">
        <f ca="1">IF(TODAY()=table1[[#This Row],[Tm]],1,0)</f>
        <v>0</v>
      </c>
      <c r="AE185" s="5"/>
    </row>
    <row r="186" spans="2:31" x14ac:dyDescent="0.3">
      <c r="P186" t="str">
        <f t="shared" ca="1" si="21"/>
        <v>072706</v>
      </c>
      <c r="Q186">
        <f t="shared" ca="1" si="27"/>
        <v>4</v>
      </c>
      <c r="R186">
        <f ca="1">
<![CDATA[IF(table1[[#This Row],[يوم هـ]]]><![CDATA[]>0,7,99)]]>        </f>
        <v>7</v>
      </c>
      <c r="S186" s="4">
        <f t="shared" ca="1" si="22"/>
        <v>43889</v>
      </c>
      <c r="T186" s="4" t="str">
        <f ca="1">TEXT(table1[[#This Row],[Tm]],"mmmm")</f>
        <v><![CDATA[فبراير]]></v>
      </c>
      <c r="U186" s="4" t="str">
        <f ca="1">IF(TEXT(table1[[#This Row],[Tm]],"d")="1",TEXT(table1[[#This Row],[Tm]],"d -mmmm"),TEXT(table1[[#This Row],[Tm]],"d"))</f>
        <v>28</v>
      </c>
      <c r="V186" t="str">
        <f t="shared" ca="1" si="19"/>
        <v><![CDATA[الجمعة]]></v>
      </c>
      <c r="W186">
        <f t="shared" ca="1" si="23"/>
        <v>6</v>
      </c>
      <c r="X186">
        <f t="shared" ca="1" si="24"/>
        <v>9</v>
      </c>
      <c r="Y186">
        <f ca="1"><![CDATA[IF(table1[[#This Row],[اليوم]]="الأحد",Y185+1,Y185)]]></f>
        <v>27</v>
      </c>
      <c r="Z186" s="5" t="str">
        <f t="shared" ca="1" si="25"/>
        <v>4/7/1441</v>
      </c>
      <c r="AA186" s="24">
        <f t="shared" ca="1" si="20"/>
        <v>1</v>
      </c>
      <c r="AB186" s="24" t="str">
        <f ca="1"><![CDATA[CONCATENATE(TEXT(table1[[#This Row],[شهر هـ]],"00"),(TEXT(table1[[#This Row],[يوم هـ]],"00")))]]></f>
        <v>0704</v>
      </c>
      <c r="AC186" s="24" t="str">
        <f ca="1">TEXT(table1[[#This Row],[Tm]],"m")</f>
        <v>2</v>
      </c>
      <c r="AD186" s="24">
        <f ca="1">IF(TODAY()=table1[[#This Row],[Tm]],1,0)</f>
        <v>0</v>
      </c>
      <c r="AE186" s="5"/>
    </row>
    <row r="187" spans="2:31" x14ac:dyDescent="0.3">
      <c r="P187" t="str">
        <f t="shared" ca="1" si="21"/>
        <v>072707</v>
      </c>
      <c r="Q187">
        <f t="shared" ca="1" si="27"/>
        <v>5</v>
      </c>
      <c r="R187">
        <f ca="1">
<![CDATA[IF(table1[[#This Row],[يوم هـ]]]><![CDATA[]>0,7,99)]]>        </f>
        <v>7</v>
      </c>
      <c r="S187" s="4">
        <f t="shared" ca="1" si="22"/>
        <v>43890</v>
      </c>
      <c r="T187" s="4" t="str">
        <f ca="1">TEXT(table1[[#This Row],[Tm]],"mmmm")</f>
        <v><![CDATA[فبراير]]></v>
      </c>
      <c r="U187" s="4" t="str">
        <f ca="1">IF(TEXT(table1[[#This Row],[Tm]],"d")="1",TEXT(table1[[#This Row],[Tm]],"d -mmmm"),TEXT(table1[[#This Row],[Tm]],"d"))</f>
        <v>29</v>
      </c>
      <c r="V187" t="str">
        <f t="shared" ca="1" si="19"/>
        <v><![CDATA[السبت]]></v>
      </c>
      <c r="W187">
        <f t="shared" ca="1" si="23"/>
        <v>7</v>
      </c>
      <c r="X187">
        <f t="shared" ca="1" si="24"/>
        <v>9</v>
      </c>
      <c r="Y187">
        <f ca="1"><![CDATA[IF(table1[[#This Row],[اليوم]]="الأحد",Y186+1,Y186)]]></f>
        <v>27</v>
      </c>
      <c r="Z187" s="5" t="str">
        <f t="shared" ca="1" si="25"/>
        <v>5/7/1441</v>
      </c>
      <c r="AA187" s="24">
        <f t="shared" ca="1" si="20"/>
        <v>1</v>
      </c>
      <c r="AB187" s="24" t="str">
        <f ca="1"><![CDATA[CONCATENATE(TEXT(table1[[#This Row],[شهر هـ]],"00"),(TEXT(table1[[#This Row],[يوم هـ]],"00")))]]></f>
        <v>0705</v>
      </c>
      <c r="AC187" s="24" t="str">
        <f ca="1">TEXT(table1[[#This Row],[Tm]],"m")</f>
        <v>2</v>
      </c>
      <c r="AD187" s="24">
        <f ca="1">IF(TODAY()=table1[[#This Row],[Tm]],1,0)</f>
        <v>0</v>
      </c>
      <c r="AE187" s="5"/>
    </row>
    <row r="188" spans="2:31" x14ac:dyDescent="0.3">
      <c r="P188" t="str">
        <f t="shared" ca="1" si="21"/>
        <v>072801</v>
      </c>
      <c r="Q188">
        <f t="shared" ca="1" si="27"/>
        <v>6</v>
      </c>
      <c r="R188">
        <f ca="1">
<![CDATA[IF(table1[[#This Row],[يوم هـ]]]><![CDATA[]>0,7,99)]]>        </f>
        <v>7</v>
      </c>
      <c r="S188" s="4">
        <f t="shared" ca="1" si="22"/>
        <v>43891</v>
      </c>
      <c r="T188" s="4" t="str">
        <f ca="1">TEXT(table1[[#This Row],[Tm]],"mmmm")</f>
        <v><![CDATA[مارس]]></v>
      </c>
      <c r="U188" s="4" t="str">
        <f ca="1">IF(TEXT(table1[[#This Row],[Tm]],"d")="1",TEXT(table1[[#This Row],[Tm]],"d -mmmm"),TEXT(table1[[#This Row],[Tm]],"d"))</f>
        <v><![CDATA[1 -مارس]]></v>
      </c>
      <c r="V188" t="str">
        <f t="shared" ca="1" si="19"/>
        <v><![CDATA[الأحد]]></v>
      </c>
      <c r="W188">
        <f t="shared" ca="1" si="23"/>
        <v>1</v>
      </c>
      <c r="X188">
        <f t="shared" ca="1" si="24"/>
        <v>10</v>
      </c>
      <c r="Y188">
        <f ca="1"><![CDATA[IF(table1[[#This Row],[اليوم]]="الأحد",Y187+1,Y187)]]></f>
        <v>28</v>
      </c>
      <c r="Z188" s="5" t="str">
        <f t="shared" ca="1" si="25"/>
        <v>6/7/1441</v>
      </c>
      <c r="AA188" s="24">
        <f t="shared" ca="1" si="20"/>
        <v>1</v>
      </c>
      <c r="AB188" s="24" t="str">
        <f ca="1"><![CDATA[CONCATENATE(TEXT(table1[[#This Row],[شهر هـ]],"00"),(TEXT(table1[[#This Row],[يوم هـ]],"00")))]]></f>
        <v>0706</v>
      </c>
      <c r="AC188" s="24" t="str">
        <f ca="1">TEXT(table1[[#This Row],[Tm]],"m")</f>
        <v>3</v>
      </c>
      <c r="AD188" s="24">
        <f ca="1">IF(TODAY()=table1[[#This Row],[Tm]],1,0)</f>
        <v>0</v>
      </c>
      <c r="AE188" s="5"/>
    </row>
    <row r="189" spans="2:31" x14ac:dyDescent="0.3">
      <c r="P189" t="str">
        <f t="shared" ca="1" si="21"/>
        <v>072802</v>
      </c>
      <c r="Q189">
        <f t="shared" ca="1" si="27"/>
        <v>7</v>
      </c>
      <c r="R189">
        <f ca="1">
<![CDATA[IF(table1[[#This Row],[يوم هـ]]]><![CDATA[]>0,7,99)]]>        </f>
        <v>7</v>
      </c>
      <c r="S189" s="4">
        <f t="shared" ca="1" si="22"/>
        <v>43892</v>
      </c>
      <c r="T189" s="4" t="str">
        <f ca="1">TEXT(table1[[#This Row],[Tm]],"mmmm")</f>
        <v><![CDATA[مارس]]></v>
      </c>
      <c r="U189" s="4" t="str">
        <f ca="1">IF(TEXT(table1[[#This Row],[Tm]],"d")="1",TEXT(table1[[#This Row],[Tm]],"d -mmmm"),TEXT(table1[[#This Row],[Tm]],"d"))</f>
        <v>2</v>
      </c>
      <c r="V189" t="str">
        <f t="shared" ca="1" si="19"/>
        <v><![CDATA[الإثنين]]></v>
      </c>
      <c r="W189">
        <f t="shared" ca="1" si="23"/>
        <v>2</v>
      </c>
      <c r="X189">
        <f t="shared" ca="1" si="24"/>
        <v>10</v>
      </c>
      <c r="Y189">
        <f ca="1"><![CDATA[IF(table1[[#This Row],[اليوم]]="الأحد",Y188+1,Y188)]]></f>
        <v>28</v>
      </c>
      <c r="Z189" s="5" t="str">
        <f t="shared" ca="1" si="25"/>
        <v>7/7/1441</v>
      </c>
      <c r="AA189" s="24">
        <f t="shared" ca="1" si="20"/>
        <v>1</v>
      </c>
      <c r="AB189" s="24" t="str">
        <f ca="1"><![CDATA[CONCATENATE(TEXT(table1[[#This Row],[شهر هـ]],"00"),(TEXT(table1[[#This Row],[يوم هـ]],"00")))]]></f>
        <v>0707</v>
      </c>
      <c r="AC189" s="24" t="str">
        <f ca="1">TEXT(table1[[#This Row],[Tm]],"m")</f>
        <v>3</v>
      </c>
      <c r="AD189" s="24">
        <f ca="1">IF(TODAY()=table1[[#This Row],[Tm]],1,0)</f>
        <v>0</v>
      </c>
      <c r="AE189" s="5"/>
    </row>
    <row r="190" spans="2:31" x14ac:dyDescent="0.3">
      <c r="P190" t="str">
        <f t="shared" ca="1" si="21"/>
        <v>072803</v>
      </c>
      <c r="Q190">
        <f t="shared" ca="1" si="27"/>
        <v>8</v>
      </c>
      <c r="R190">
        <f ca="1">
<![CDATA[IF(table1[[#This Row],[يوم هـ]]]><![CDATA[]>0,7,99)]]>        </f>
        <v>7</v>
      </c>
      <c r="S190" s="4">
        <f t="shared" ca="1" si="22"/>
        <v>43893</v>
      </c>
      <c r="T190" s="4" t="str">
        <f ca="1">TEXT(table1[[#This Row],[Tm]],"mmmm")</f>
        <v><![CDATA[مارس]]></v>
      </c>
      <c r="U190" s="4" t="str">
        <f ca="1">IF(TEXT(table1[[#This Row],[Tm]],"d")="1",TEXT(table1[[#This Row],[Tm]],"d -mmmm"),TEXT(table1[[#This Row],[Tm]],"d"))</f>
        <v>3</v>
      </c>
      <c r="V190" t="str">
        <f t="shared" ca="1" si="19"/>
        <v><![CDATA[الثلاثاء]]></v>
      </c>
      <c r="W190">
        <f t="shared" ca="1" si="23"/>
        <v>3</v>
      </c>
      <c r="X190">
        <f t="shared" ca="1" si="24"/>
        <v>10</v>
      </c>
      <c r="Y190">
        <f ca="1"><![CDATA[IF(table1[[#This Row],[اليوم]]="الأحد",Y189+1,Y189)]]></f>
        <v>28</v>
      </c>
      <c r="Z190" s="5" t="str">
        <f t="shared" ca="1" si="25"/>
        <v>8/7/1441</v>
      </c>
      <c r="AA190" s="24">
        <f t="shared" ca="1" si="20"/>
        <v>1</v>
      </c>
      <c r="AB190" s="24" t="str">
        <f ca="1"><![CDATA[CONCATENATE(TEXT(table1[[#This Row],[شهر هـ]],"00"),(TEXT(table1[[#This Row],[يوم هـ]],"00")))]]></f>
        <v>0708</v>
      </c>
      <c r="AC190" s="24" t="str">
        <f ca="1">TEXT(table1[[#This Row],[Tm]],"m")</f>
        <v>3</v>
      </c>
      <c r="AD190" s="24">
        <f ca="1">IF(TODAY()=table1[[#This Row],[Tm]],1,0)</f>
        <v>0</v>
      </c>
      <c r="AE190" s="5"/>
    </row>
    <row r="191" spans="2:31" x14ac:dyDescent="0.3">
      <c r="P191" t="str">
        <f t="shared" ca="1" si="21"/>
        <v>072804</v>
      </c>
      <c r="Q191">
        <f t="shared" ca="1" si="27"/>
        <v>9</v>
      </c>
      <c r="R191">
        <f ca="1">
<![CDATA[IF(table1[[#This Row],[يوم هـ]]]><![CDATA[]>0,7,99)]]>        </f>
        <v>7</v>
      </c>
      <c r="S191" s="4">
        <f t="shared" ca="1" si="22"/>
        <v>43894</v>
      </c>
      <c r="T191" s="4" t="str">
        <f ca="1">TEXT(table1[[#This Row],[Tm]],"mmmm")</f>
        <v><![CDATA[مارس]]></v>
      </c>
      <c r="U191" s="4" t="str">
        <f ca="1">IF(TEXT(table1[[#This Row],[Tm]],"d")="1",TEXT(table1[[#This Row],[Tm]],"d -mmmm"),TEXT(table1[[#This Row],[Tm]],"d"))</f>
        <v>4</v>
      </c>
      <c r="V191" t="str">
        <f t="shared" ca="1" si="19"/>
        <v><![CDATA[الأربعاء]]></v>
      </c>
      <c r="W191">
        <f t="shared" ca="1" si="23"/>
        <v>4</v>
      </c>
      <c r="X191">
        <f t="shared" ca="1" si="24"/>
        <v>10</v>
      </c>
      <c r="Y191">
        <f ca="1"><![CDATA[IF(table1[[#This Row],[اليوم]]="الأحد",Y190+1,Y190)]]></f>
        <v>28</v>
      </c>
      <c r="Z191" s="5" t="str">
        <f t="shared" ca="1" si="25"/>
        <v>9/7/1441</v>
      </c>
      <c r="AA191" s="24">
        <f t="shared" ca="1" si="20"/>
        <v>1</v>
      </c>
      <c r="AB191" s="24" t="str">
        <f ca="1"><![CDATA[CONCATENATE(TEXT(table1[[#This Row],[شهر هـ]],"00"),(TEXT(table1[[#This Row],[يوم هـ]],"00")))]]></f>
        <v>0709</v>
      </c>
      <c r="AC191" s="24" t="str">
        <f ca="1">TEXT(table1[[#This Row],[Tm]],"m")</f>
        <v>3</v>
      </c>
      <c r="AD191" s="24">
        <f ca="1">IF(TODAY()=table1[[#This Row],[Tm]],1,0)</f>
        <v>0</v>
      </c>
      <c r="AE191" s="5"/>
    </row>
    <row r="192" spans="2:31" x14ac:dyDescent="0.3">
      <c r="P192" t="str">
        <f t="shared" ca="1" si="21"/>
        <v>072805</v>
      </c>
      <c r="Q192">
        <f t="shared" ca="1" si="27"/>
        <v>10</v>
      </c>
      <c r="R192">
        <f ca="1">
<![CDATA[IF(table1[[#This Row],[يوم هـ]]]><![CDATA[]>0,7,99)]]>        </f>
        <v>7</v>
      </c>
      <c r="S192" s="4">
        <f t="shared" ca="1" si="22"/>
        <v>43895</v>
      </c>
      <c r="T192" s="4" t="str">
        <f ca="1">TEXT(table1[[#This Row],[Tm]],"mmmm")</f>
        <v><![CDATA[مارس]]></v>
      </c>
      <c r="U192" s="4" t="str">
        <f ca="1">IF(TEXT(table1[[#This Row],[Tm]],"d")="1",TEXT(table1[[#This Row],[Tm]],"d -mmmm"),TEXT(table1[[#This Row],[Tm]],"d"))</f>
        <v>5</v>
      </c>
      <c r="V192" t="str">
        <f t="shared" ca="1" si="19"/>
        <v><![CDATA[الخميس]]></v>
      </c>
      <c r="W192">
        <f t="shared" ca="1" si="23"/>
        <v>5</v>
      </c>
      <c r="X192">
        <f t="shared" ca="1" si="24"/>
        <v>10</v>
      </c>
      <c r="Y192">
        <f ca="1"><![CDATA[IF(table1[[#This Row],[اليوم]]="الأحد",Y191+1,Y191)]]></f>
        <v>28</v>
      </c>
      <c r="Z192" s="5" t="str">
        <f t="shared" ca="1" si="25"/>
        <v>10/7/1441</v>
      </c>
      <c r="AA192" s="24">
        <f t="shared" ca="1" si="20"/>
        <v>1</v>
      </c>
      <c r="AB192" s="24" t="str">
        <f ca="1"><![CDATA[CONCATENATE(TEXT(table1[[#This Row],[شهر هـ]],"00"),(TEXT(table1[[#This Row],[يوم هـ]],"00")))]]></f>
        <v>0710</v>
      </c>
      <c r="AC192" s="24" t="str">
        <f ca="1">TEXT(table1[[#This Row],[Tm]],"m")</f>
        <v>3</v>
      </c>
      <c r="AD192" s="24">
        <f ca="1">IF(TODAY()=table1[[#This Row],[Tm]],1,0)</f>
        <v>0</v>
      </c>
      <c r="AE192" s="5"/>
    </row>
    <row r="193" spans="16:31" x14ac:dyDescent="0.3">
      <c r="P193" t="str">
        <f t="shared" ca="1" si="21"/>
        <v>072806</v>
      </c>
      <c r="Q193">
        <f t="shared" ca="1" si="27"/>
        <v>11</v>
      </c>
      <c r="R193">
        <f ca="1">
<![CDATA[IF(table1[[#This Row],[يوم هـ]]]><![CDATA[]>0,7,99)]]>        </f>
        <v>7</v>
      </c>
      <c r="S193" s="4">
        <f t="shared" ca="1" si="22"/>
        <v>43896</v>
      </c>
      <c r="T193" s="4" t="str">
        <f ca="1">TEXT(table1[[#This Row],[Tm]],"mmmm")</f>
        <v><![CDATA[مارس]]></v>
      </c>
      <c r="U193" s="4" t="str">
        <f ca="1">IF(TEXT(table1[[#This Row],[Tm]],"d")="1",TEXT(table1[[#This Row],[Tm]],"d -mmmm"),TEXT(table1[[#This Row],[Tm]],"d"))</f>
        <v>6</v>
      </c>
      <c r="V193" t="str">
        <f t="shared" ca="1" si="19"/>
        <v><![CDATA[الجمعة]]></v>
      </c>
      <c r="W193">
        <f t="shared" ca="1" si="23"/>
        <v>6</v>
      </c>
      <c r="X193">
        <f t="shared" ca="1" si="24"/>
        <v>10</v>
      </c>
      <c r="Y193">
        <f ca="1"><![CDATA[IF(table1[[#This Row],[اليوم]]="الأحد",Y192+1,Y192)]]></f>
        <v>28</v>
      </c>
      <c r="Z193" s="5" t="str">
        <f t="shared" ca="1" si="25"/>
        <v>11/7/1441</v>
      </c>
      <c r="AA193" s="24">
        <f t="shared" ca="1" si="20"/>
        <v>1</v>
      </c>
      <c r="AB193" s="24" t="str">
        <f ca="1"><![CDATA[CONCATENATE(TEXT(table1[[#This Row],[شهر هـ]],"00"),(TEXT(table1[[#This Row],[يوم هـ]],"00")))]]></f>
        <v>0711</v>
      </c>
      <c r="AC193" s="24" t="str">
        <f ca="1">TEXT(table1[[#This Row],[Tm]],"m")</f>
        <v>3</v>
      </c>
      <c r="AD193" s="24">
        <f ca="1">IF(TODAY()=table1[[#This Row],[Tm]],1,0)</f>
        <v>0</v>
      </c>
      <c r="AE193" s="5"/>
    </row>
    <row r="194" spans="16:31" x14ac:dyDescent="0.3">
      <c r="P194" t="str">
        <f t="shared" ca="1" si="21"/>
        <v>072807</v>
      </c>
      <c r="Q194">
        <f t="shared" ca="1" si="27"/>
        <v>12</v>
      </c>
      <c r="R194">
        <f ca="1">
<![CDATA[IF(table1[[#This Row],[يوم هـ]]]><![CDATA[]>0,7,99)]]>        </f>
        <v>7</v>
      </c>
      <c r="S194" s="4">
        <f t="shared" ca="1" si="22"/>
        <v>43897</v>
      </c>
      <c r="T194" s="4" t="str">
        <f ca="1">TEXT(table1[[#This Row],[Tm]],"mmmm")</f>
        <v><![CDATA[مارس]]></v>
      </c>
      <c r="U194" s="4" t="str">
        <f ca="1">IF(TEXT(table1[[#This Row],[Tm]],"d")="1",TEXT(table1[[#This Row],[Tm]],"d -mmmm"),TEXT(table1[[#This Row],[Tm]],"d"))</f>
        <v>7</v>
      </c>
      <c r="V194" t="str">
        <f t="shared" ref="V194:V257" ca="1" si="28">IF(Q194&gt;0,TEXT(S194,"dddd"),"")</f>
        <v><![CDATA[السبت]]></v>
      </c>
      <c r="W194">
        <f t="shared" ca="1" si="23"/>
        <v>7</v>
      </c>
      <c r="X194">
        <f t="shared" ca="1" si="24"/>
        <v>10</v>
      </c>
      <c r="Y194">
        <f ca="1"><![CDATA[IF(table1[[#This Row],[اليوم]]="الأحد",Y193+1,Y193)]]></f>
        <v>28</v>
      </c>
      <c r="Z194" s="5" t="str">
        <f t="shared" ca="1" si="25"/>
        <v>12/7/1441</v>
      </c>
      <c r="AA194" s="24">
        <f t="shared" ref="AA194:AA257" ca="1" si="29">INDEX($AH$14:$AH$18,MATCH(TEXT(S194,"mm/dd"),INDEX(TEXT($AG$14:$AG$18,"mm/dd"),,),1),)</f>
        <v>1</v>
      </c>
      <c r="AB194" s="24" t="str">
        <f ca="1"><![CDATA[CONCATENATE(TEXT(table1[[#This Row],[شهر هـ]],"00"),(TEXT(table1[[#This Row],[يوم هـ]],"00")))]]></f>
        <v>0712</v>
      </c>
      <c r="AC194" s="24" t="str">
        <f ca="1">TEXT(table1[[#This Row],[Tm]],"m")</f>
        <v>3</v>
      </c>
      <c r="AD194" s="24">
        <f ca="1">IF(TODAY()=table1[[#This Row],[Tm]],1,0)</f>
        <v>0</v>
      </c>
      <c r="AE194" s="5"/>
    </row>
    <row r="195" spans="16:31" x14ac:dyDescent="0.3">
      <c r="P195" t="str">
        <f t="shared" ref="P195:P258" ca="1" si="30">IF(Q195&gt;0,CONCATENATE(TEXT(R195,"00"),TEXT(Y195,"00"),TEXT(W195,"00")),"")</f>
        <v>072901</v>
      </c>
      <c r="Q195">
        <f t="shared" ca="1" si="27"/>
        <v>13</v>
      </c>
      <c r="R195">
        <f ca="1">
<![CDATA[IF(table1[[#This Row],[يوم هـ]]]><![CDATA[]>0,7,99)]]>        </f>
        <v>7</v>
      </c>
      <c r="S195" s="4">
        <f t="shared" ref="S195:S258" ca="1" si="31">EDATE(S194,0)+IF(Q195&gt;0,(1),0)</f>
        <v>43898</v>
      </c>
      <c r="T195" s="4" t="str">
        <f ca="1">TEXT(table1[[#This Row],[Tm]],"mmmm")</f>
        <v><![CDATA[مارس]]></v>
      </c>
      <c r="U195" s="4" t="str">
        <f ca="1">IF(TEXT(table1[[#This Row],[Tm]],"d")="1",TEXT(table1[[#This Row],[Tm]],"d -mmmm"),TEXT(table1[[#This Row],[Tm]],"d"))</f>
        <v>8</v>
      </c>
      <c r="V195" t="str">
        <f t="shared" ca="1" si="28"/>
        <v><![CDATA[الأحد]]></v>
      </c>
      <c r="W195">
        <f t="shared" ref="W195:W258" ca="1" si="32">IF(Q195&gt;0,WEEKDAY(S195,17),"")</f>
        <v>1</v>
      </c>
      <c r="X195">
        <f t="shared" ref="X195:X258" ca="1" si="33">WEEKNUM(S195,1)</f>
        <v>11</v>
      </c>
      <c r="Y195">
        <f ca="1"><![CDATA[IF(table1[[#This Row],[اليوم]]="الأحد",Y194+1,Y194)]]></f>
        <v>29</v>
      </c>
      <c r="Z195" s="5" t="str">
        <f t="shared" ref="Z195:Z258" ca="1" si="34">IF(Q195&gt;0,Q195 &amp; "/" &amp; R195 &amp; "/" &amp; $A$2,"")</f>
        <v>13/7/1441</v>
      </c>
      <c r="AA195" s="24">
        <f t="shared" ca="1" si="29"/>
        <v>2</v>
      </c>
      <c r="AB195" s="24" t="str">
        <f ca="1"><![CDATA[CONCATENATE(TEXT(table1[[#This Row],[شهر هـ]],"00"),(TEXT(table1[[#This Row],[يوم هـ]],"00")))]]></f>
        <v>0713</v>
      </c>
      <c r="AC195" s="24" t="str">
        <f ca="1">TEXT(table1[[#This Row],[Tm]],"m")</f>
        <v>3</v>
      </c>
      <c r="AD195" s="24">
        <f ca="1">IF(TODAY()=table1[[#This Row],[Tm]],1,0)</f>
        <v>0</v>
      </c>
      <c r="AE195" s="5"/>
    </row>
    <row r="196" spans="16:31" x14ac:dyDescent="0.3">
      <c r="P196" t="str">
        <f t="shared" ca="1" si="30"/>
        <v>072902</v>
      </c>
      <c r="Q196">
        <f t="shared" ca="1" si="27"/>
        <v>14</v>
      </c>
      <c r="R196">
        <f ca="1">
<![CDATA[IF(table1[[#This Row],[يوم هـ]]]><![CDATA[]>0,7,99)]]>        </f>
        <v>7</v>
      </c>
      <c r="S196" s="4">
        <f t="shared" ca="1" si="31"/>
        <v>43899</v>
      </c>
      <c r="T196" s="4" t="str">
        <f ca="1">TEXT(table1[[#This Row],[Tm]],"mmmm")</f>
        <v><![CDATA[مارس]]></v>
      </c>
      <c r="U196" s="4" t="str">
        <f ca="1">IF(TEXT(table1[[#This Row],[Tm]],"d")="1",TEXT(table1[[#This Row],[Tm]],"d -mmmm"),TEXT(table1[[#This Row],[Tm]],"d"))</f>
        <v>9</v>
      </c>
      <c r="V196" t="str">
        <f t="shared" ca="1" si="28"/>
        <v><![CDATA[الإثنين]]></v>
      </c>
      <c r="W196">
        <f t="shared" ca="1" si="32"/>
        <v>2</v>
      </c>
      <c r="X196">
        <f t="shared" ca="1" si="33"/>
        <v>11</v>
      </c>
      <c r="Y196">
        <f ca="1"><![CDATA[IF(table1[[#This Row],[اليوم]]="الأحد",Y195+1,Y195)]]></f>
        <v>29</v>
      </c>
      <c r="Z196" s="5" t="str">
        <f t="shared" ca="1" si="34"/>
        <v>14/7/1441</v>
      </c>
      <c r="AA196" s="24">
        <f t="shared" ca="1" si="29"/>
        <v>2</v>
      </c>
      <c r="AB196" s="24" t="str">
        <f ca="1"><![CDATA[CONCATENATE(TEXT(table1[[#This Row],[شهر هـ]],"00"),(TEXT(table1[[#This Row],[يوم هـ]],"00")))]]></f>
        <v>0714</v>
      </c>
      <c r="AC196" s="24" t="str">
        <f ca="1">TEXT(table1[[#This Row],[Tm]],"m")</f>
        <v>3</v>
      </c>
      <c r="AD196" s="24">
        <f ca="1">IF(TODAY()=table1[[#This Row],[Tm]],1,0)</f>
        <v>0</v>
      </c>
      <c r="AE196" s="5"/>
    </row>
    <row r="197" spans="16:31" x14ac:dyDescent="0.3">
      <c r="P197" t="str">
        <f t="shared" ca="1" si="30"/>
        <v>072903</v>
      </c>
      <c r="Q197">
        <f t="shared" ca="1" si="27"/>
        <v>15</v>
      </c>
      <c r="R197">
        <f ca="1">
<![CDATA[IF(table1[[#This Row],[يوم هـ]]]><![CDATA[]>0,7,99)]]>        </f>
        <v>7</v>
      </c>
      <c r="S197" s="4">
        <f t="shared" ca="1" si="31"/>
        <v>43900</v>
      </c>
      <c r="T197" s="4" t="str">
        <f ca="1">TEXT(table1[[#This Row],[Tm]],"mmmm")</f>
        <v><![CDATA[مارس]]></v>
      </c>
      <c r="U197" s="4" t="str">
        <f ca="1">IF(TEXT(table1[[#This Row],[Tm]],"d")="1",TEXT(table1[[#This Row],[Tm]],"d -mmmm"),TEXT(table1[[#This Row],[Tm]],"d"))</f>
        <v>10</v>
      </c>
      <c r="V197" t="str">
        <f t="shared" ca="1" si="28"/>
        <v><![CDATA[الثلاثاء]]></v>
      </c>
      <c r="W197">
        <f t="shared" ca="1" si="32"/>
        <v>3</v>
      </c>
      <c r="X197">
        <f t="shared" ca="1" si="33"/>
        <v>11</v>
      </c>
      <c r="Y197">
        <f ca="1"><![CDATA[IF(table1[[#This Row],[اليوم]]="الأحد",Y196+1,Y196)]]></f>
        <v>29</v>
      </c>
      <c r="Z197" s="5" t="str">
        <f t="shared" ca="1" si="34"/>
        <v>15/7/1441</v>
      </c>
      <c r="AA197" s="24">
        <f t="shared" ca="1" si="29"/>
        <v>2</v>
      </c>
      <c r="AB197" s="24" t="str">
        <f ca="1"><![CDATA[CONCATENATE(TEXT(table1[[#This Row],[شهر هـ]],"00"),(TEXT(table1[[#This Row],[يوم هـ]],"00")))]]></f>
        <v>0715</v>
      </c>
      <c r="AC197" s="24" t="str">
        <f ca="1">TEXT(table1[[#This Row],[Tm]],"m")</f>
        <v>3</v>
      </c>
      <c r="AD197" s="24">
        <f ca="1">IF(TODAY()=table1[[#This Row],[Tm]],1,0)</f>
        <v>0</v>
      </c>
      <c r="AE197" s="5"/>
    </row>
    <row r="198" spans="16:31" x14ac:dyDescent="0.3">
      <c r="P198" t="str">
        <f t="shared" ca="1" si="30"/>
        <v>072904</v>
      </c>
      <c r="Q198">
        <f t="shared" ca="1" si="27"/>
        <v>16</v>
      </c>
      <c r="R198">
        <f ca="1">
<![CDATA[IF(table1[[#This Row],[يوم هـ]]]><![CDATA[]>0,7,99)]]>        </f>
        <v>7</v>
      </c>
      <c r="S198" s="4">
        <f t="shared" ca="1" si="31"/>
        <v>43901</v>
      </c>
      <c r="T198" s="4" t="str">
        <f ca="1">TEXT(table1[[#This Row],[Tm]],"mmmm")</f>
        <v><![CDATA[مارس]]></v>
      </c>
      <c r="U198" s="4" t="str">
        <f ca="1">IF(TEXT(table1[[#This Row],[Tm]],"d")="1",TEXT(table1[[#This Row],[Tm]],"d -mmmm"),TEXT(table1[[#This Row],[Tm]],"d"))</f>
        <v>11</v>
      </c>
      <c r="V198" t="str">
        <f t="shared" ca="1" si="28"/>
        <v><![CDATA[الأربعاء]]></v>
      </c>
      <c r="W198">
        <f t="shared" ca="1" si="32"/>
        <v>4</v>
      </c>
      <c r="X198">
        <f t="shared" ca="1" si="33"/>
        <v>11</v>
      </c>
      <c r="Y198">
        <f ca="1"><![CDATA[IF(table1[[#This Row],[اليوم]]="الأحد",Y197+1,Y197)]]></f>
        <v>29</v>
      </c>
      <c r="Z198" s="5" t="str">
        <f t="shared" ca="1" si="34"/>
        <v>16/7/1441</v>
      </c>
      <c r="AA198" s="24">
        <f t="shared" ca="1" si="29"/>
        <v>2</v>
      </c>
      <c r="AB198" s="24" t="str">
        <f ca="1"><![CDATA[CONCATENATE(TEXT(table1[[#This Row],[شهر هـ]],"00"),(TEXT(table1[[#This Row],[يوم هـ]],"00")))]]></f>
        <v>0716</v>
      </c>
      <c r="AC198" s="24" t="str">
        <f ca="1">TEXT(table1[[#This Row],[Tm]],"m")</f>
        <v>3</v>
      </c>
      <c r="AD198" s="24">
        <f ca="1">IF(TODAY()=table1[[#This Row],[Tm]],1,0)</f>
        <v>0</v>
      </c>
      <c r="AE198" s="5"/>
    </row>
    <row r="199" spans="16:31" x14ac:dyDescent="0.3">
      <c r="P199" t="str">
        <f t="shared" ca="1" si="30"/>
        <v>072905</v>
      </c>
      <c r="Q199">
        <f t="shared" ca="1" si="27"/>
        <v>17</v>
      </c>
      <c r="R199">
        <f ca="1">
<![CDATA[IF(table1[[#This Row],[يوم هـ]]]><![CDATA[]>0,7,99)]]>        </f>
        <v>7</v>
      </c>
      <c r="S199" s="4">
        <f t="shared" ca="1" si="31"/>
        <v>43902</v>
      </c>
      <c r="T199" s="4" t="str">
        <f ca="1">TEXT(table1[[#This Row],[Tm]],"mmmm")</f>
        <v><![CDATA[مارس]]></v>
      </c>
      <c r="U199" s="4" t="str">
        <f ca="1">IF(TEXT(table1[[#This Row],[Tm]],"d")="1",TEXT(table1[[#This Row],[Tm]],"d -mmmm"),TEXT(table1[[#This Row],[Tm]],"d"))</f>
        <v>12</v>
      </c>
      <c r="V199" t="str">
        <f t="shared" ca="1" si="28"/>
        <v><![CDATA[الخميس]]></v>
      </c>
      <c r="W199">
        <f t="shared" ca="1" si="32"/>
        <v>5</v>
      </c>
      <c r="X199">
        <f t="shared" ca="1" si="33"/>
        <v>11</v>
      </c>
      <c r="Y199">
        <f ca="1"><![CDATA[IF(table1[[#This Row],[اليوم]]="الأحد",Y198+1,Y198)]]></f>
        <v>29</v>
      </c>
      <c r="Z199" s="5" t="str">
        <f t="shared" ca="1" si="34"/>
        <v>17/7/1441</v>
      </c>
      <c r="AA199" s="24">
        <f t="shared" ca="1" si="29"/>
        <v>2</v>
      </c>
      <c r="AB199" s="24" t="str">
        <f ca="1"><![CDATA[CONCATENATE(TEXT(table1[[#This Row],[شهر هـ]],"00"),(TEXT(table1[[#This Row],[يوم هـ]],"00")))]]></f>
        <v>0717</v>
      </c>
      <c r="AC199" s="24" t="str">
        <f ca="1">TEXT(table1[[#This Row],[Tm]],"m")</f>
        <v>3</v>
      </c>
      <c r="AD199" s="24">
        <f ca="1">IF(TODAY()=table1[[#This Row],[Tm]],1,0)</f>
        <v>0</v>
      </c>
      <c r="AE199" s="5"/>
    </row>
    <row r="200" spans="16:31" x14ac:dyDescent="0.3">
      <c r="P200" t="str">
        <f t="shared" ca="1" si="30"/>
        <v>072906</v>
      </c>
      <c r="Q200">
        <f t="shared" ca="1" si="27"/>
        <v>18</v>
      </c>
      <c r="R200">
        <f ca="1">
<![CDATA[IF(table1[[#This Row],[يوم هـ]]]><![CDATA[]>0,7,99)]]>        </f>
        <v>7</v>
      </c>
      <c r="S200" s="4">
        <f t="shared" ca="1" si="31"/>
        <v>43903</v>
      </c>
      <c r="T200" s="4" t="str">
        <f ca="1">TEXT(table1[[#This Row],[Tm]],"mmmm")</f>
        <v><![CDATA[مارس]]></v>
      </c>
      <c r="U200" s="4" t="str">
        <f ca="1">IF(TEXT(table1[[#This Row],[Tm]],"d")="1",TEXT(table1[[#This Row],[Tm]],"d -mmmm"),TEXT(table1[[#This Row],[Tm]],"d"))</f>
        <v>13</v>
      </c>
      <c r="V200" t="str">
        <f t="shared" ca="1" si="28"/>
        <v><![CDATA[الجمعة]]></v>
      </c>
      <c r="W200">
        <f t="shared" ca="1" si="32"/>
        <v>6</v>
      </c>
      <c r="X200">
        <f t="shared" ca="1" si="33"/>
        <v>11</v>
      </c>
      <c r="Y200">
        <f ca="1"><![CDATA[IF(table1[[#This Row],[اليوم]]="الأحد",Y199+1,Y199)]]></f>
        <v>29</v>
      </c>
      <c r="Z200" s="5" t="str">
        <f t="shared" ca="1" si="34"/>
        <v>18/7/1441</v>
      </c>
      <c r="AA200" s="24">
        <f t="shared" ca="1" si="29"/>
        <v>2</v>
      </c>
      <c r="AB200" s="24" t="str">
        <f ca="1"><![CDATA[CONCATENATE(TEXT(table1[[#This Row],[شهر هـ]],"00"),(TEXT(table1[[#This Row],[يوم هـ]],"00")))]]></f>
        <v>0718</v>
      </c>
      <c r="AC200" s="24" t="str">
        <f ca="1">TEXT(table1[[#This Row],[Tm]],"m")</f>
        <v>3</v>
      </c>
      <c r="AD200" s="24">
        <f ca="1">IF(TODAY()=table1[[#This Row],[Tm]],1,0)</f>
        <v>0</v>
      </c>
      <c r="AE200" s="5"/>
    </row>
    <row r="201" spans="16:31" x14ac:dyDescent="0.3">
      <c r="P201" t="str">
        <f t="shared" ca="1" si="30"/>
        <v>072907</v>
      </c>
      <c r="Q201">
        <f t="shared" ca="1" si="27"/>
        <v>19</v>
      </c>
      <c r="R201">
        <f ca="1">
<![CDATA[IF(table1[[#This Row],[يوم هـ]]]><![CDATA[]>0,7,99)]]>        </f>
        <v>7</v>
      </c>
      <c r="S201" s="4">
        <f t="shared" ca="1" si="31"/>
        <v>43904</v>
      </c>
      <c r="T201" s="4" t="str">
        <f ca="1">TEXT(table1[[#This Row],[Tm]],"mmmm")</f>
        <v><![CDATA[مارس]]></v>
      </c>
      <c r="U201" s="4" t="str">
        <f ca="1">IF(TEXT(table1[[#This Row],[Tm]],"d")="1",TEXT(table1[[#This Row],[Tm]],"d -mmmm"),TEXT(table1[[#This Row],[Tm]],"d"))</f>
        <v>14</v>
      </c>
      <c r="V201" t="str">
        <f t="shared" ca="1" si="28"/>
        <v><![CDATA[السبت]]></v>
      </c>
      <c r="W201">
        <f t="shared" ca="1" si="32"/>
        <v>7</v>
      </c>
      <c r="X201">
        <f t="shared" ca="1" si="33"/>
        <v>11</v>
      </c>
      <c r="Y201">
        <f ca="1"><![CDATA[IF(table1[[#This Row],[اليوم]]="الأحد",Y200+1,Y200)]]></f>
        <v>29</v>
      </c>
      <c r="Z201" s="5" t="str">
        <f t="shared" ca="1" si="34"/>
        <v>19/7/1441</v>
      </c>
      <c r="AA201" s="24">
        <f t="shared" ca="1" si="29"/>
        <v>2</v>
      </c>
      <c r="AB201" s="24" t="str">
        <f ca="1"><![CDATA[CONCATENATE(TEXT(table1[[#This Row],[شهر هـ]],"00"),(TEXT(table1[[#This Row],[يوم هـ]],"00")))]]></f>
        <v>0719</v>
      </c>
      <c r="AC201" s="24" t="str">
        <f ca="1">TEXT(table1[[#This Row],[Tm]],"m")</f>
        <v>3</v>
      </c>
      <c r="AD201" s="24">
        <f ca="1">IF(TODAY()=table1[[#This Row],[Tm]],1,0)</f>
        <v>0</v>
      </c>
      <c r="AE201" s="5"/>
    </row>
    <row r="202" spans="16:31" x14ac:dyDescent="0.3">
      <c r="P202" t="str">
        <f t="shared" ca="1" si="30"/>
        <v>073001</v>
      </c>
      <c r="Q202">
        <f t="shared" ca="1" si="27"/>
        <v>20</v>
      </c>
      <c r="R202">
        <f ca="1">
<![CDATA[IF(table1[[#This Row],[يوم هـ]]]><![CDATA[]>0,7,99)]]>        </f>
        <v>7</v>
      </c>
      <c r="S202" s="4">
        <f t="shared" ca="1" si="31"/>
        <v>43905</v>
      </c>
      <c r="T202" s="4" t="str">
        <f ca="1">TEXT(table1[[#This Row],[Tm]],"mmmm")</f>
        <v><![CDATA[مارس]]></v>
      </c>
      <c r="U202" s="4" t="str">
        <f ca="1">IF(TEXT(table1[[#This Row],[Tm]],"d")="1",TEXT(table1[[#This Row],[Tm]],"d -mmmm"),TEXT(table1[[#This Row],[Tm]],"d"))</f>
        <v>15</v>
      </c>
      <c r="V202" t="str">
        <f t="shared" ca="1" si="28"/>
        <v><![CDATA[الأحد]]></v>
      </c>
      <c r="W202">
        <f t="shared" ca="1" si="32"/>
        <v>1</v>
      </c>
      <c r="X202">
        <f t="shared" ca="1" si="33"/>
        <v>12</v>
      </c>
      <c r="Y202">
        <f ca="1"><![CDATA[IF(table1[[#This Row],[اليوم]]="الأحد",Y201+1,Y201)]]></f>
        <v>30</v>
      </c>
      <c r="Z202" s="5" t="str">
        <f t="shared" ca="1" si="34"/>
        <v>20/7/1441</v>
      </c>
      <c r="AA202" s="24">
        <f t="shared" ca="1" si="29"/>
        <v>2</v>
      </c>
      <c r="AB202" s="24" t="str">
        <f ca="1"><![CDATA[CONCATENATE(TEXT(table1[[#This Row],[شهر هـ]],"00"),(TEXT(table1[[#This Row],[يوم هـ]],"00")))]]></f>
        <v>0720</v>
      </c>
      <c r="AC202" s="24" t="str">
        <f ca="1">TEXT(table1[[#This Row],[Tm]],"m")</f>
        <v>3</v>
      </c>
      <c r="AD202" s="24">
        <f ca="1">IF(TODAY()=table1[[#This Row],[Tm]],1,0)</f>
        <v>0</v>
      </c>
      <c r="AE202" s="5"/>
    </row>
    <row r="203" spans="16:31" x14ac:dyDescent="0.3">
      <c r="P203" t="str">
        <f t="shared" ca="1" si="30"/>
        <v>073002</v>
      </c>
      <c r="Q203">
        <f t="shared" ca="1" si="27"/>
        <v>21</v>
      </c>
      <c r="R203">
        <f ca="1">
<![CDATA[IF(table1[[#This Row],[يوم هـ]]]><![CDATA[]>0,7,99)]]>        </f>
        <v>7</v>
      </c>
      <c r="S203" s="4">
        <f t="shared" ca="1" si="31"/>
        <v>43906</v>
      </c>
      <c r="T203" s="4" t="str">
        <f ca="1">TEXT(table1[[#This Row],[Tm]],"mmmm")</f>
        <v><![CDATA[مارس]]></v>
      </c>
      <c r="U203" s="4" t="str">
        <f ca="1">IF(TEXT(table1[[#This Row],[Tm]],"d")="1",TEXT(table1[[#This Row],[Tm]],"d -mmmm"),TEXT(table1[[#This Row],[Tm]],"d"))</f>
        <v>16</v>
      </c>
      <c r="V203" t="str">
        <f t="shared" ca="1" si="28"/>
        <v><![CDATA[الإثنين]]></v>
      </c>
      <c r="W203">
        <f t="shared" ca="1" si="32"/>
        <v>2</v>
      </c>
      <c r="X203">
        <f t="shared" ca="1" si="33"/>
        <v>12</v>
      </c>
      <c r="Y203">
        <f ca="1"><![CDATA[IF(table1[[#This Row],[اليوم]]="الأحد",Y202+1,Y202)]]></f>
        <v>30</v>
      </c>
      <c r="Z203" s="5" t="str">
        <f t="shared" ca="1" si="34"/>
        <v>21/7/1441</v>
      </c>
      <c r="AA203" s="24">
        <f t="shared" ca="1" si="29"/>
        <v>2</v>
      </c>
      <c r="AB203" s="24" t="str">
        <f ca="1"><![CDATA[CONCATENATE(TEXT(table1[[#This Row],[شهر هـ]],"00"),(TEXT(table1[[#This Row],[يوم هـ]],"00")))]]></f>
        <v>0721</v>
      </c>
      <c r="AC203" s="24" t="str">
        <f ca="1">TEXT(table1[[#This Row],[Tm]],"m")</f>
        <v>3</v>
      </c>
      <c r="AD203" s="24">
        <f ca="1">IF(TODAY()=table1[[#This Row],[Tm]],1,0)</f>
        <v>0</v>
      </c>
      <c r="AE203" s="5"/>
    </row>
    <row r="204" spans="16:31" x14ac:dyDescent="0.3">
      <c r="P204" t="str">
        <f t="shared" ca="1" si="30"/>
        <v>073003</v>
      </c>
      <c r="Q204">
        <f t="shared" ca="1" si="27"/>
        <v>22</v>
      </c>
      <c r="R204">
        <f ca="1">
<![CDATA[IF(table1[[#This Row],[يوم هـ]]]><![CDATA[]>0,7,99)]]>        </f>
        <v>7</v>
      </c>
      <c r="S204" s="4">
        <f t="shared" ca="1" si="31"/>
        <v>43907</v>
      </c>
      <c r="T204" s="4" t="str">
        <f ca="1">TEXT(table1[[#This Row],[Tm]],"mmmm")</f>
        <v><![CDATA[مارس]]></v>
      </c>
      <c r="U204" s="4" t="str">
        <f ca="1">IF(TEXT(table1[[#This Row],[Tm]],"d")="1",TEXT(table1[[#This Row],[Tm]],"d -mmmm"),TEXT(table1[[#This Row],[Tm]],"d"))</f>
        <v>17</v>
      </c>
      <c r="V204" t="str">
        <f t="shared" ca="1" si="28"/>
        <v><![CDATA[الثلاثاء]]></v>
      </c>
      <c r="W204">
        <f t="shared" ca="1" si="32"/>
        <v>3</v>
      </c>
      <c r="X204">
        <f t="shared" ca="1" si="33"/>
        <v>12</v>
      </c>
      <c r="Y204">
        <f ca="1"><![CDATA[IF(table1[[#This Row],[اليوم]]="الأحد",Y203+1,Y203)]]></f>
        <v>30</v>
      </c>
      <c r="Z204" s="5" t="str">
        <f t="shared" ca="1" si="34"/>
        <v>22/7/1441</v>
      </c>
      <c r="AA204" s="24">
        <f t="shared" ca="1" si="29"/>
        <v>2</v>
      </c>
      <c r="AB204" s="24" t="str">
        <f ca="1"><![CDATA[CONCATENATE(TEXT(table1[[#This Row],[شهر هـ]],"00"),(TEXT(table1[[#This Row],[يوم هـ]],"00")))]]></f>
        <v>0722</v>
      </c>
      <c r="AC204" s="24" t="str">
        <f ca="1">TEXT(table1[[#This Row],[Tm]],"m")</f>
        <v>3</v>
      </c>
      <c r="AD204" s="24">
        <f ca="1">IF(TODAY()=table1[[#This Row],[Tm]],1,0)</f>
        <v>0</v>
      </c>
      <c r="AE204" s="5"/>
    </row>
    <row r="205" spans="16:31" x14ac:dyDescent="0.3">
      <c r="P205" t="str">
        <f t="shared" ca="1" si="30"/>
        <v>073004</v>
      </c>
      <c r="Q205">
        <f t="shared" ca="1" si="27"/>
        <v>23</v>
      </c>
      <c r="R205">
        <f ca="1">
<![CDATA[IF(table1[[#This Row],[يوم هـ]]]><![CDATA[]>0,7,99)]]>        </f>
        <v>7</v>
      </c>
      <c r="S205" s="4">
        <f t="shared" ca="1" si="31"/>
        <v>43908</v>
      </c>
      <c r="T205" s="4" t="str">
        <f ca="1">TEXT(table1[[#This Row],[Tm]],"mmmm")</f>
        <v><![CDATA[مارس]]></v>
      </c>
      <c r="U205" s="4" t="str">
        <f ca="1">IF(TEXT(table1[[#This Row],[Tm]],"d")="1",TEXT(table1[[#This Row],[Tm]],"d -mmmm"),TEXT(table1[[#This Row],[Tm]],"d"))</f>
        <v>18</v>
      </c>
      <c r="V205" t="str">
        <f t="shared" ca="1" si="28"/>
        <v><![CDATA[الأربعاء]]></v>
      </c>
      <c r="W205">
        <f t="shared" ca="1" si="32"/>
        <v>4</v>
      </c>
      <c r="X205">
        <f t="shared" ca="1" si="33"/>
        <v>12</v>
      </c>
      <c r="Y205">
        <f ca="1"><![CDATA[IF(table1[[#This Row],[اليوم]]="الأحد",Y204+1,Y204)]]></f>
        <v>30</v>
      </c>
      <c r="Z205" s="5" t="str">
        <f t="shared" ca="1" si="34"/>
        <v>23/7/1441</v>
      </c>
      <c r="AA205" s="24">
        <f t="shared" ca="1" si="29"/>
        <v>2</v>
      </c>
      <c r="AB205" s="24" t="str">
        <f ca="1"><![CDATA[CONCATENATE(TEXT(table1[[#This Row],[شهر هـ]],"00"),(TEXT(table1[[#This Row],[يوم هـ]],"00")))]]></f>
        <v>0723</v>
      </c>
      <c r="AC205" s="24" t="str">
        <f ca="1">TEXT(table1[[#This Row],[Tm]],"m")</f>
        <v>3</v>
      </c>
      <c r="AD205" s="24">
        <f ca="1">IF(TODAY()=table1[[#This Row],[Tm]],1,0)</f>
        <v>0</v>
      </c>
      <c r="AE205" s="5"/>
    </row>
    <row r="206" spans="16:31" x14ac:dyDescent="0.3">
      <c r="P206" t="str">
        <f t="shared" ca="1" si="30"/>
        <v>073005</v>
      </c>
      <c r="Q206">
        <f t="shared" ca="1" si="27"/>
        <v>24</v>
      </c>
      <c r="R206">
        <f ca="1">
<![CDATA[IF(table1[[#This Row],[يوم هـ]]]><![CDATA[]>0,7,99)]]>        </f>
        <v>7</v>
      </c>
      <c r="S206" s="4">
        <f t="shared" ca="1" si="31"/>
        <v>43909</v>
      </c>
      <c r="T206" s="4" t="str">
        <f ca="1">TEXT(table1[[#This Row],[Tm]],"mmmm")</f>
        <v><![CDATA[مارس]]></v>
      </c>
      <c r="U206" s="4" t="str">
        <f ca="1">IF(TEXT(table1[[#This Row],[Tm]],"d")="1",TEXT(table1[[#This Row],[Tm]],"d -mmmm"),TEXT(table1[[#This Row],[Tm]],"d"))</f>
        <v>19</v>
      </c>
      <c r="V206" t="str">
        <f t="shared" ca="1" si="28"/>
        <v><![CDATA[الخميس]]></v>
      </c>
      <c r="W206">
        <f t="shared" ca="1" si="32"/>
        <v>5</v>
      </c>
      <c r="X206">
        <f t="shared" ca="1" si="33"/>
        <v>12</v>
      </c>
      <c r="Y206">
        <f ca="1"><![CDATA[IF(table1[[#This Row],[اليوم]]="الأحد",Y205+1,Y205)]]></f>
        <v>30</v>
      </c>
      <c r="Z206" s="5" t="str">
        <f t="shared" ca="1" si="34"/>
        <v>24/7/1441</v>
      </c>
      <c r="AA206" s="24">
        <f t="shared" ca="1" si="29"/>
        <v>2</v>
      </c>
      <c r="AB206" s="24" t="str">
        <f ca="1"><![CDATA[CONCATENATE(TEXT(table1[[#This Row],[شهر هـ]],"00"),(TEXT(table1[[#This Row],[يوم هـ]],"00")))]]></f>
        <v>0724</v>
      </c>
      <c r="AC206" s="24" t="str">
        <f ca="1">TEXT(table1[[#This Row],[Tm]],"m")</f>
        <v>3</v>
      </c>
      <c r="AD206" s="24">
        <f ca="1">IF(TODAY()=table1[[#This Row],[Tm]],1,0)</f>
        <v>0</v>
      </c>
      <c r="AE206" s="5"/>
    </row>
    <row r="207" spans="16:31" x14ac:dyDescent="0.3">
      <c r="P207" t="str">
        <f t="shared" ca="1" si="30"/>
        <v>073006</v>
      </c>
      <c r="Q207">
        <f t="shared" ca="1" si="27"/>
        <v>25</v>
      </c>
      <c r="R207">
        <f ca="1">
<![CDATA[IF(table1[[#This Row],[يوم هـ]]]><![CDATA[]>0,7,99)]]>        </f>
        <v>7</v>
      </c>
      <c r="S207" s="4">
        <f t="shared" ca="1" si="31"/>
        <v>43910</v>
      </c>
      <c r="T207" s="4" t="str">
        <f ca="1">TEXT(table1[[#This Row],[Tm]],"mmmm")</f>
        <v><![CDATA[مارس]]></v>
      </c>
      <c r="U207" s="4" t="str">
        <f ca="1">IF(TEXT(table1[[#This Row],[Tm]],"d")="1",TEXT(table1[[#This Row],[Tm]],"d -mmmm"),TEXT(table1[[#This Row],[Tm]],"d"))</f>
        <v>20</v>
      </c>
      <c r="V207" t="str">
        <f t="shared" ca="1" si="28"/>
        <v><![CDATA[الجمعة]]></v>
      </c>
      <c r="W207">
        <f t="shared" ca="1" si="32"/>
        <v>6</v>
      </c>
      <c r="X207">
        <f t="shared" ca="1" si="33"/>
        <v>12</v>
      </c>
      <c r="Y207">
        <f ca="1"><![CDATA[IF(table1[[#This Row],[اليوم]]="الأحد",Y206+1,Y206)]]></f>
        <v>30</v>
      </c>
      <c r="Z207" s="5" t="str">
        <f t="shared" ca="1" si="34"/>
        <v>25/7/1441</v>
      </c>
      <c r="AA207" s="24">
        <f t="shared" ca="1" si="29"/>
        <v>2</v>
      </c>
      <c r="AB207" s="24" t="str">
        <f ca="1"><![CDATA[CONCATENATE(TEXT(table1[[#This Row],[شهر هـ]],"00"),(TEXT(table1[[#This Row],[يوم هـ]],"00")))]]></f>
        <v>0725</v>
      </c>
      <c r="AC207" s="24" t="str">
        <f ca="1">TEXT(table1[[#This Row],[Tm]],"m")</f>
        <v>3</v>
      </c>
      <c r="AD207" s="24">
        <f ca="1">IF(TODAY()=table1[[#This Row],[Tm]],1,0)</f>
        <v>0</v>
      </c>
      <c r="AE207" s="5"/>
    </row>
    <row r="208" spans="16:31" x14ac:dyDescent="0.3">
      <c r="P208" t="str">
        <f t="shared" ca="1" si="30"/>
        <v>073007</v>
      </c>
      <c r="Q208">
        <f t="shared" ca="1" si="27"/>
        <v>26</v>
      </c>
      <c r="R208">
        <f ca="1">
<![CDATA[IF(table1[[#This Row],[يوم هـ]]]><![CDATA[]>0,7,99)]]>        </f>
        <v>7</v>
      </c>
      <c r="S208" s="4">
        <f t="shared" ca="1" si="31"/>
        <v>43911</v>
      </c>
      <c r="T208" s="4" t="str">
        <f ca="1">TEXT(table1[[#This Row],[Tm]],"mmmm")</f>
        <v><![CDATA[مارس]]></v>
      </c>
      <c r="U208" s="4" t="str">
        <f ca="1">IF(TEXT(table1[[#This Row],[Tm]],"d")="1",TEXT(table1[[#This Row],[Tm]],"d -mmmm"),TEXT(table1[[#This Row],[Tm]],"d"))</f>
        <v>21</v>
      </c>
      <c r="V208" t="str">
        <f t="shared" ca="1" si="28"/>
        <v><![CDATA[السبت]]></v>
      </c>
      <c r="W208">
        <f t="shared" ca="1" si="32"/>
        <v>7</v>
      </c>
      <c r="X208">
        <f t="shared" ca="1" si="33"/>
        <v>12</v>
      </c>
      <c r="Y208">
        <f ca="1"><![CDATA[IF(table1[[#This Row],[اليوم]]="الأحد",Y207+1,Y207)]]></f>
        <v>30</v>
      </c>
      <c r="Z208" s="5" t="str">
        <f t="shared" ca="1" si="34"/>
        <v>26/7/1441</v>
      </c>
      <c r="AA208" s="24">
        <f t="shared" ca="1" si="29"/>
        <v>2</v>
      </c>
      <c r="AB208" s="24" t="str">
        <f ca="1"><![CDATA[CONCATENATE(TEXT(table1[[#This Row],[شهر هـ]],"00"),(TEXT(table1[[#This Row],[يوم هـ]],"00")))]]></f>
        <v>0726</v>
      </c>
      <c r="AC208" s="24" t="str">
        <f ca="1">TEXT(table1[[#This Row],[Tm]],"m")</f>
        <v>3</v>
      </c>
      <c r="AD208" s="24">
        <f ca="1">IF(TODAY()=table1[[#This Row],[Tm]],1,0)</f>
        <v>0</v>
      </c>
      <c r="AE208" s="5"/>
    </row>
    <row r="209" spans="16:31" x14ac:dyDescent="0.3">
      <c r="P209" t="str">
        <f t="shared" ca="1" si="30"/>
        <v>073101</v>
      </c>
      <c r="Q209">
        <f t="shared" ca="1" si="27"/>
        <v>27</v>
      </c>
      <c r="R209">
        <f ca="1">
<![CDATA[IF(table1[[#This Row],[يوم هـ]]]><![CDATA[]>0,7,99)]]>        </f>
        <v>7</v>
      </c>
      <c r="S209" s="4">
        <f t="shared" ca="1" si="31"/>
        <v>43912</v>
      </c>
      <c r="T209" s="4" t="str">
        <f ca="1">TEXT(table1[[#This Row],[Tm]],"mmmm")</f>
        <v><![CDATA[مارس]]></v>
      </c>
      <c r="U209" s="4" t="str">
        <f ca="1">IF(TEXT(table1[[#This Row],[Tm]],"d")="1",TEXT(table1[[#This Row],[Tm]],"d -mmmm"),TEXT(table1[[#This Row],[Tm]],"d"))</f>
        <v>22</v>
      </c>
      <c r="V209" t="str">
        <f t="shared" ca="1" si="28"/>
        <v><![CDATA[الأحد]]></v>
      </c>
      <c r="W209">
        <f t="shared" ca="1" si="32"/>
        <v>1</v>
      </c>
      <c r="X209">
        <f t="shared" ca="1" si="33"/>
        <v>13</v>
      </c>
      <c r="Y209">
        <f ca="1"><![CDATA[IF(table1[[#This Row],[اليوم]]="الأحد",Y208+1,Y208)]]></f>
        <v>31</v>
      </c>
      <c r="Z209" s="5" t="str">
        <f t="shared" ca="1" si="34"/>
        <v>27/7/1441</v>
      </c>
      <c r="AA209" s="24">
        <f t="shared" ca="1" si="29"/>
        <v>2</v>
      </c>
      <c r="AB209" s="24" t="str">
        <f ca="1"><![CDATA[CONCATENATE(TEXT(table1[[#This Row],[شهر هـ]],"00"),(TEXT(table1[[#This Row],[يوم هـ]],"00")))]]></f>
        <v>0727</v>
      </c>
      <c r="AC209" s="24" t="str">
        <f ca="1">TEXT(table1[[#This Row],[Tm]],"m")</f>
        <v>3</v>
      </c>
      <c r="AD209" s="24">
        <f ca="1">IF(TODAY()=table1[[#This Row],[Tm]],1,0)</f>
        <v>0</v>
      </c>
      <c r="AE209" s="5"/>
    </row>
    <row r="210" spans="16:31" x14ac:dyDescent="0.3">
      <c r="P210" t="str">
        <f t="shared" ca="1" si="30"/>
        <v>073102</v>
      </c>
      <c r="Q210">
        <f t="shared" ca="1" si="27"/>
        <v>28</v>
      </c>
      <c r="R210">
        <f ca="1">
<![CDATA[IF(table1[[#This Row],[يوم هـ]]]><![CDATA[]>0,7,99)]]>        </f>
        <v>7</v>
      </c>
      <c r="S210" s="4">
        <f t="shared" ca="1" si="31"/>
        <v>43913</v>
      </c>
      <c r="T210" s="4" t="str">
        <f ca="1">TEXT(table1[[#This Row],[Tm]],"mmmm")</f>
        <v><![CDATA[مارس]]></v>
      </c>
      <c r="U210" s="4" t="str">
        <f ca="1">IF(TEXT(table1[[#This Row],[Tm]],"d")="1",TEXT(table1[[#This Row],[Tm]],"d -mmmm"),TEXT(table1[[#This Row],[Tm]],"d"))</f>
        <v>23</v>
      </c>
      <c r="V210" t="str">
        <f t="shared" ca="1" si="28"/>
        <v><![CDATA[الإثنين]]></v>
      </c>
      <c r="W210">
        <f t="shared" ca="1" si="32"/>
        <v>2</v>
      </c>
      <c r="X210">
        <f t="shared" ca="1" si="33"/>
        <v>13</v>
      </c>
      <c r="Y210">
        <f ca="1"><![CDATA[IF(table1[[#This Row],[اليوم]]="الأحد",Y209+1,Y209)]]></f>
        <v>31</v>
      </c>
      <c r="Z210" s="5" t="str">
        <f t="shared" ca="1" si="34"/>
        <v>28/7/1441</v>
      </c>
      <c r="AA210" s="24">
        <f t="shared" ca="1" si="29"/>
        <v>2</v>
      </c>
      <c r="AB210" s="24" t="str">
        <f ca="1"><![CDATA[CONCATENATE(TEXT(table1[[#This Row],[شهر هـ]],"00"),(TEXT(table1[[#This Row],[يوم هـ]],"00")))]]></f>
        <v>0728</v>
      </c>
      <c r="AC210" s="24" t="str">
        <f ca="1">TEXT(table1[[#This Row],[Tm]],"m")</f>
        <v>3</v>
      </c>
      <c r="AD210" s="24">
        <f ca="1">IF(TODAY()=table1[[#This Row],[Tm]],1,0)</f>
        <v>0</v>
      </c>
      <c r="AE210" s="5"/>
    </row>
    <row r="211" spans="16:31" x14ac:dyDescent="0.3">
      <c r="P211" t="str">
        <f t="shared" ca="1" si="30"/>
        <v>073103</v>
      </c>
      <c r="Q211">
        <f t="shared" ca="1" si="27"/>
        <v>29</v>
      </c>
      <c r="R211">
        <f ca="1">
<![CDATA[IF(table1[[#This Row],[يوم هـ]]]><![CDATA[]>0,7,99)]]>        </f>
        <v>7</v>
      </c>
      <c r="S211" s="4">
        <f t="shared" ca="1" si="31"/>
        <v>43914</v>
      </c>
      <c r="T211" s="4" t="str">
        <f ca="1">TEXT(table1[[#This Row],[Tm]],"mmmm")</f>
        <v><![CDATA[مارس]]></v>
      </c>
      <c r="U211" s="4" t="str">
        <f ca="1">IF(TEXT(table1[[#This Row],[Tm]],"d")="1",TEXT(table1[[#This Row],[Tm]],"d -mmmm"),TEXT(table1[[#This Row],[Tm]],"d"))</f>
        <v>24</v>
      </c>
      <c r="V211" t="str">
        <f t="shared" ca="1" si="28"/>
        <v><![CDATA[الثلاثاء]]></v>
      </c>
      <c r="W211">
        <f t="shared" ca="1" si="32"/>
        <v>3</v>
      </c>
      <c r="X211">
        <f t="shared" ca="1" si="33"/>
        <v>13</v>
      </c>
      <c r="Y211">
        <f ca="1"><![CDATA[IF(table1[[#This Row],[اليوم]]="الأحد",Y210+1,Y210)]]></f>
        <v>31</v>
      </c>
      <c r="Z211" s="5" t="str">
        <f t="shared" ca="1" si="34"/>
        <v>29/7/1441</v>
      </c>
      <c r="AA211" s="24">
        <f t="shared" ca="1" si="29"/>
        <v>2</v>
      </c>
      <c r="AB211" s="24" t="str">
        <f ca="1"><![CDATA[CONCATENATE(TEXT(table1[[#This Row],[شهر هـ]],"00"),(TEXT(table1[[#This Row],[يوم هـ]],"00")))]]></f>
        <v>0729</v>
      </c>
      <c r="AC211" s="24" t="str">
        <f ca="1">TEXT(table1[[#This Row],[Tm]],"m")</f>
        <v>3</v>
      </c>
      <c r="AD211" s="24">
        <f ca="1">IF(TODAY()=table1[[#This Row],[Tm]],1,0)</f>
        <v>0</v>
      </c>
      <c r="AE211" s="5"/>
    </row>
    <row r="212" spans="16:31" x14ac:dyDescent="0.3">
      <c r="P212" t="str">
        <f t="shared" ca="1" si="30"/>
        <v>083104</v>
      </c>
      <c r="Q212">
        <f ca="1">OFFSET(K2,MATCH($A$2,$B$2:$B$184,0)-1,0,1,1)</f>
        <v>1</v>
      </c>
      <c r="R212">
        <f ca="1">
<![CDATA[IF(table1[[#This Row],[يوم هـ]]]><![CDATA[]>0,8,99)]]>        </f>
        <v>8</v>
      </c>
      <c r="S212" s="4">
        <f t="shared" ca="1" si="31"/>
        <v>43915</v>
      </c>
      <c r="T212" s="4" t="str">
        <f ca="1">TEXT(table1[[#This Row],[Tm]],"mmmm")</f>
        <v><![CDATA[مارس]]></v>
      </c>
      <c r="U212" s="4" t="str">
        <f ca="1">IF(TEXT(table1[[#This Row],[Tm]],"d")="1",TEXT(table1[[#This Row],[Tm]],"d -mmmm"),TEXT(table1[[#This Row],[Tm]],"d"))</f>
        <v>25</v>
      </c>
      <c r="V212" t="str">
        <f t="shared" ca="1" si="28"/>
        <v><![CDATA[الأربعاء]]></v>
      </c>
      <c r="W212">
        <f t="shared" ca="1" si="32"/>
        <v>4</v>
      </c>
      <c r="X212">
        <f t="shared" ca="1" si="33"/>
        <v>13</v>
      </c>
      <c r="Y212">
        <f ca="1"><![CDATA[IF(table1[[#This Row],[اليوم]]="الأحد",Y211+1,Y211)]]></f>
        <v>31</v>
      </c>
      <c r="Z212" s="5" t="str">
        <f t="shared" ca="1" si="34"/>
        <v>1/8/1441</v>
      </c>
      <c r="AA212" s="24">
        <f t="shared" ca="1" si="29"/>
        <v>2</v>
      </c>
      <c r="AB212" s="24" t="str">
        <f ca="1"><![CDATA[CONCATENATE(TEXT(table1[[#This Row],[شهر هـ]],"00"),(TEXT(table1[[#This Row],[يوم هـ]],"00")))]]></f>
        <v>0801</v>
      </c>
      <c r="AC212" s="24" t="str">
        <f ca="1">TEXT(table1[[#This Row],[Tm]],"m")</f>
        <v>3</v>
      </c>
      <c r="AD212" s="24">
        <f ca="1">IF(TODAY()=table1[[#This Row],[Tm]],1,0)</f>
        <v>0</v>
      </c>
      <c r="AE212" s="5"/>
    </row>
    <row r="213" spans="16:31" x14ac:dyDescent="0.3">
      <c r="P213" t="str">
        <f t="shared" ca="1" si="30"/>
        <v>083105</v>
      </c>
      <c r="Q213">
        <f ca="1">Q212+1</f>
        <v>2</v>
      </c>
      <c r="R213">
        <f ca="1">
<![CDATA[IF(table1[[#This Row],[يوم هـ]]]><![CDATA[]>0,8,99)]]>        </f>
        <v>8</v>
      </c>
      <c r="S213" s="4">
        <f t="shared" ca="1" si="31"/>
        <v>43916</v>
      </c>
      <c r="T213" s="4" t="str">
        <f ca="1">TEXT(table1[[#This Row],[Tm]],"mmmm")</f>
        <v><![CDATA[مارس]]></v>
      </c>
      <c r="U213" s="4" t="str">
        <f ca="1">IF(TEXT(table1[[#This Row],[Tm]],"d")="1",TEXT(table1[[#This Row],[Tm]],"d -mmmm"),TEXT(table1[[#This Row],[Tm]],"d"))</f>
        <v>26</v>
      </c>
      <c r="V213" t="str">
        <f t="shared" ca="1" si="28"/>
        <v><![CDATA[الخميس]]></v>
      </c>
      <c r="W213">
        <f t="shared" ca="1" si="32"/>
        <v>5</v>
      </c>
      <c r="X213">
        <f t="shared" ca="1" si="33"/>
        <v>13</v>
      </c>
      <c r="Y213">
        <f ca="1"><![CDATA[IF(table1[[#This Row],[اليوم]]="الأحد",Y212+1,Y212)]]></f>
        <v>31</v>
      </c>
      <c r="Z213" s="5" t="str">
        <f t="shared" ca="1" si="34"/>
        <v>2/8/1441</v>
      </c>
      <c r="AA213" s="24">
        <f t="shared" ca="1" si="29"/>
        <v>2</v>
      </c>
      <c r="AB213" s="24" t="str">
        <f ca="1"><![CDATA[CONCATENATE(TEXT(table1[[#This Row],[شهر هـ]],"00"),(TEXT(table1[[#This Row],[يوم هـ]],"00")))]]></f>
        <v>0802</v>
      </c>
      <c r="AC213" s="24" t="str">
        <f ca="1">TEXT(table1[[#This Row],[Tm]],"m")</f>
        <v>3</v>
      </c>
      <c r="AD213" s="24">
        <f ca="1">IF(TODAY()=table1[[#This Row],[Tm]],1,0)</f>
        <v>0</v>
      </c>
      <c r="AE213" s="5"/>
    </row>
    <row r="214" spans="16:31" x14ac:dyDescent="0.3">
      <c r="P214" t="str">
        <f t="shared" ca="1" si="30"/>
        <v>083106</v>
      </c>
      <c r="Q214">
        <f t="shared" ref="Q214:Q241" ca="1" si="35">Q213+1</f>
        <v>3</v>
      </c>
      <c r="R214">
        <f ca="1">
<![CDATA[IF(table1[[#This Row],[يوم هـ]]]><![CDATA[]>0,8,99)]]>        </f>
        <v>8</v>
      </c>
      <c r="S214" s="4">
        <f t="shared" ca="1" si="31"/>
        <v>43917</v>
      </c>
      <c r="T214" s="4" t="str">
        <f ca="1">TEXT(table1[[#This Row],[Tm]],"mmmm")</f>
        <v><![CDATA[مارس]]></v>
      </c>
      <c r="U214" s="4" t="str">
        <f ca="1">IF(TEXT(table1[[#This Row],[Tm]],"d")="1",TEXT(table1[[#This Row],[Tm]],"d -mmmm"),TEXT(table1[[#This Row],[Tm]],"d"))</f>
        <v>27</v>
      </c>
      <c r="V214" t="str">
        <f t="shared" ca="1" si="28"/>
        <v><![CDATA[الجمعة]]></v>
      </c>
      <c r="W214">
        <f t="shared" ca="1" si="32"/>
        <v>6</v>
      </c>
      <c r="X214">
        <f t="shared" ca="1" si="33"/>
        <v>13</v>
      </c>
      <c r="Y214">
        <f ca="1"><![CDATA[IF(table1[[#This Row],[اليوم]]="الأحد",Y213+1,Y213)]]></f>
        <v>31</v>
      </c>
      <c r="Z214" s="5" t="str">
        <f t="shared" ca="1" si="34"/>
        <v>3/8/1441</v>
      </c>
      <c r="AA214" s="24">
        <f t="shared" ca="1" si="29"/>
        <v>2</v>
      </c>
      <c r="AB214" s="24" t="str">
        <f ca="1"><![CDATA[CONCATENATE(TEXT(table1[[#This Row],[شهر هـ]],"00"),(TEXT(table1[[#This Row],[يوم هـ]],"00")))]]></f>
        <v>0803</v>
      </c>
      <c r="AC214" s="24" t="str">
        <f ca="1">TEXT(table1[[#This Row],[Tm]],"m")</f>
        <v>3</v>
      </c>
      <c r="AD214" s="24">
        <f ca="1">IF(TODAY()=table1[[#This Row],[Tm]],1,0)</f>
        <v>0</v>
      </c>
      <c r="AE214" s="5"/>
    </row>
    <row r="215" spans="16:31" x14ac:dyDescent="0.3">
      <c r="P215" t="str">
        <f t="shared" ca="1" si="30"/>
        <v>083107</v>
      </c>
      <c r="Q215">
        <f t="shared" ca="1" si="35"/>
        <v>4</v>
      </c>
      <c r="R215">
        <f ca="1">
<![CDATA[IF(table1[[#This Row],[يوم هـ]]]><![CDATA[]>0,8,99)]]>        </f>
        <v>8</v>
      </c>
      <c r="S215" s="4">
        <f t="shared" ca="1" si="31"/>
        <v>43918</v>
      </c>
      <c r="T215" s="4" t="str">
        <f ca="1">TEXT(table1[[#This Row],[Tm]],"mmmm")</f>
        <v><![CDATA[مارس]]></v>
      </c>
      <c r="U215" s="4" t="str">
        <f ca="1">IF(TEXT(table1[[#This Row],[Tm]],"d")="1",TEXT(table1[[#This Row],[Tm]],"d -mmmm"),TEXT(table1[[#This Row],[Tm]],"d"))</f>
        <v>28</v>
      </c>
      <c r="V215" t="str">
        <f t="shared" ca="1" si="28"/>
        <v><![CDATA[السبت]]></v>
      </c>
      <c r="W215">
        <f t="shared" ca="1" si="32"/>
        <v>7</v>
      </c>
      <c r="X215">
        <f t="shared" ca="1" si="33"/>
        <v>13</v>
      </c>
      <c r="Y215">
        <f ca="1"><![CDATA[IF(table1[[#This Row],[اليوم]]="الأحد",Y214+1,Y214)]]></f>
        <v>31</v>
      </c>
      <c r="Z215" s="5" t="str">
        <f t="shared" ca="1" si="34"/>
        <v>4/8/1441</v>
      </c>
      <c r="AA215" s="24">
        <f t="shared" ca="1" si="29"/>
        <v>2</v>
      </c>
      <c r="AB215" s="24" t="str">
        <f ca="1"><![CDATA[CONCATENATE(TEXT(table1[[#This Row],[شهر هـ]],"00"),(TEXT(table1[[#This Row],[يوم هـ]],"00")))]]></f>
        <v>0804</v>
      </c>
      <c r="AC215" s="24" t="str">
        <f ca="1">TEXT(table1[[#This Row],[Tm]],"m")</f>
        <v>3</v>
      </c>
      <c r="AD215" s="24">
        <f ca="1">IF(TODAY()=table1[[#This Row],[Tm]],1,0)</f>
        <v>0</v>
      </c>
      <c r="AE215" s="5"/>
    </row>
    <row r="216" spans="16:31" x14ac:dyDescent="0.3">
      <c r="P216" t="str">
        <f t="shared" ca="1" si="30"/>
        <v>083201</v>
      </c>
      <c r="Q216">
        <f t="shared" ca="1" si="35"/>
        <v>5</v>
      </c>
      <c r="R216">
        <f ca="1">
<![CDATA[IF(table1[[#This Row],[يوم هـ]]]><![CDATA[]>0,8,99)]]>        </f>
        <v>8</v>
      </c>
      <c r="S216" s="4">
        <f t="shared" ca="1" si="31"/>
        <v>43919</v>
      </c>
      <c r="T216" s="4" t="str">
        <f ca="1">TEXT(table1[[#This Row],[Tm]],"mmmm")</f>
        <v><![CDATA[مارس]]></v>
      </c>
      <c r="U216" s="4" t="str">
        <f ca="1">IF(TEXT(table1[[#This Row],[Tm]],"d")="1",TEXT(table1[[#This Row],[Tm]],"d -mmmm"),TEXT(table1[[#This Row],[Tm]],"d"))</f>
        <v>29</v>
      </c>
      <c r="V216" t="str">
        <f t="shared" ca="1" si="28"/>
        <v><![CDATA[الأحد]]></v>
      </c>
      <c r="W216">
        <f t="shared" ca="1" si="32"/>
        <v>1</v>
      </c>
      <c r="X216">
        <f t="shared" ca="1" si="33"/>
        <v>14</v>
      </c>
      <c r="Y216">
        <f ca="1"><![CDATA[IF(table1[[#This Row],[اليوم]]="الأحد",Y215+1,Y215)]]></f>
        <v>32</v>
      </c>
      <c r="Z216" s="5" t="str">
        <f t="shared" ca="1" si="34"/>
        <v>5/8/1441</v>
      </c>
      <c r="AA216" s="24">
        <f t="shared" ca="1" si="29"/>
        <v>2</v>
      </c>
      <c r="AB216" s="24" t="str">
        <f ca="1"><![CDATA[CONCATENATE(TEXT(table1[[#This Row],[شهر هـ]],"00"),(TEXT(table1[[#This Row],[يوم هـ]],"00")))]]></f>
        <v>0805</v>
      </c>
      <c r="AC216" s="24" t="str">
        <f ca="1">TEXT(table1[[#This Row],[Tm]],"m")</f>
        <v>3</v>
      </c>
      <c r="AD216" s="24">
        <f ca="1">IF(TODAY()=table1[[#This Row],[Tm]],1,0)</f>
        <v>0</v>
      </c>
      <c r="AE216" s="5"/>
    </row>
    <row r="217" spans="16:31" x14ac:dyDescent="0.3">
      <c r="P217" t="str">
        <f t="shared" ca="1" si="30"/>
        <v>083202</v>
      </c>
      <c r="Q217">
        <f t="shared" ca="1" si="35"/>
        <v>6</v>
      </c>
      <c r="R217">
        <f ca="1">
<![CDATA[IF(table1[[#This Row],[يوم هـ]]]><![CDATA[]>0,8,99)]]>        </f>
        <v>8</v>
      </c>
      <c r="S217" s="4">
        <f t="shared" ca="1" si="31"/>
        <v>43920</v>
      </c>
      <c r="T217" s="4" t="str">
        <f ca="1">TEXT(table1[[#This Row],[Tm]],"mmmm")</f>
        <v><![CDATA[مارس]]></v>
      </c>
      <c r="U217" s="4" t="str">
        <f ca="1">IF(TEXT(table1[[#This Row],[Tm]],"d")="1",TEXT(table1[[#This Row],[Tm]],"d -mmmm"),TEXT(table1[[#This Row],[Tm]],"d"))</f>
        <v>30</v>
      </c>
      <c r="V217" t="str">
        <f t="shared" ca="1" si="28"/>
        <v><![CDATA[الإثنين]]></v>
      </c>
      <c r="W217">
        <f t="shared" ca="1" si="32"/>
        <v>2</v>
      </c>
      <c r="X217">
        <f t="shared" ca="1" si="33"/>
        <v>14</v>
      </c>
      <c r="Y217">
        <f ca="1"><![CDATA[IF(table1[[#This Row],[اليوم]]="الأحد",Y216+1,Y216)]]></f>
        <v>32</v>
      </c>
      <c r="Z217" s="5" t="str">
        <f t="shared" ca="1" si="34"/>
        <v>6/8/1441</v>
      </c>
      <c r="AA217" s="24">
        <f t="shared" ca="1" si="29"/>
        <v>2</v>
      </c>
      <c r="AB217" s="24" t="str">
        <f ca="1"><![CDATA[CONCATENATE(TEXT(table1[[#This Row],[شهر هـ]],"00"),(TEXT(table1[[#This Row],[يوم هـ]],"00")))]]></f>
        <v>0806</v>
      </c>
      <c r="AC217" s="24" t="str">
        <f ca="1">TEXT(table1[[#This Row],[Tm]],"m")</f>
        <v>3</v>
      </c>
      <c r="AD217" s="24">
        <f ca="1">IF(TODAY()=table1[[#This Row],[Tm]],1,0)</f>
        <v>0</v>
      </c>
      <c r="AE217" s="5"/>
    </row>
    <row r="218" spans="16:31" x14ac:dyDescent="0.3">
      <c r="P218" t="str">
        <f t="shared" ca="1" si="30"/>
        <v>083203</v>
      </c>
      <c r="Q218">
        <f t="shared" ca="1" si="35"/>
        <v>7</v>
      </c>
      <c r="R218">
        <f ca="1">
<![CDATA[IF(table1[[#This Row],[يوم هـ]]]><![CDATA[]>0,8,99)]]>        </f>
        <v>8</v>
      </c>
      <c r="S218" s="4">
        <f t="shared" ca="1" si="31"/>
        <v>43921</v>
      </c>
      <c r="T218" s="4" t="str">
        <f ca="1">TEXT(table1[[#This Row],[Tm]],"mmmm")</f>
        <v><![CDATA[مارس]]></v>
      </c>
      <c r="U218" s="4" t="str">
        <f ca="1">IF(TEXT(table1[[#This Row],[Tm]],"d")="1",TEXT(table1[[#This Row],[Tm]],"d -mmmm"),TEXT(table1[[#This Row],[Tm]],"d"))</f>
        <v>31</v>
      </c>
      <c r="V218" t="str">
        <f t="shared" ca="1" si="28"/>
        <v><![CDATA[الثلاثاء]]></v>
      </c>
      <c r="W218">
        <f t="shared" ca="1" si="32"/>
        <v>3</v>
      </c>
      <c r="X218">
        <f t="shared" ca="1" si="33"/>
        <v>14</v>
      </c>
      <c r="Y218">
        <f ca="1"><![CDATA[IF(table1[[#This Row],[اليوم]]="الأحد",Y217+1,Y217)]]></f>
        <v>32</v>
      </c>
      <c r="Z218" s="5" t="str">
        <f t="shared" ca="1" si="34"/>
        <v>7/8/1441</v>
      </c>
      <c r="AA218" s="24">
        <f t="shared" ca="1" si="29"/>
        <v>2</v>
      </c>
      <c r="AB218" s="24" t="str">
        <f ca="1"><![CDATA[CONCATENATE(TEXT(table1[[#This Row],[شهر هـ]],"00"),(TEXT(table1[[#This Row],[يوم هـ]],"00")))]]></f>
        <v>0807</v>
      </c>
      <c r="AC218" s="24" t="str">
        <f ca="1">TEXT(table1[[#This Row],[Tm]],"m")</f>
        <v>3</v>
      </c>
      <c r="AD218" s="24">
        <f ca="1">IF(TODAY()=table1[[#This Row],[Tm]],1,0)</f>
        <v>0</v>
      </c>
      <c r="AE218" s="5"/>
    </row>
    <row r="219" spans="16:31" x14ac:dyDescent="0.3">
      <c r="P219" t="str">
        <f t="shared" ca="1" si="30"/>
        <v>083204</v>
      </c>
      <c r="Q219">
        <f t="shared" ca="1" si="35"/>
        <v>8</v>
      </c>
      <c r="R219">
        <f ca="1">
<![CDATA[IF(table1[[#This Row],[يوم هـ]]]><![CDATA[]>0,8,99)]]>        </f>
        <v>8</v>
      </c>
      <c r="S219" s="4">
        <f t="shared" ca="1" si="31"/>
        <v>43922</v>
      </c>
      <c r="T219" s="4" t="str">
        <f ca="1">TEXT(table1[[#This Row],[Tm]],"mmmm")</f>
        <v><![CDATA[أبريل]]></v>
      </c>
      <c r="U219" s="4" t="str">
        <f ca="1">IF(TEXT(table1[[#This Row],[Tm]],"d")="1",TEXT(table1[[#This Row],[Tm]],"d -mmmm"),TEXT(table1[[#This Row],[Tm]],"d"))</f>
        <v><![CDATA[1 -أبريل]]></v>
      </c>
      <c r="V219" t="str">
        <f t="shared" ca="1" si="28"/>
        <v><![CDATA[الأربعاء]]></v>
      </c>
      <c r="W219">
        <f t="shared" ca="1" si="32"/>
        <v>4</v>
      </c>
      <c r="X219">
        <f t="shared" ca="1" si="33"/>
        <v>14</v>
      </c>
      <c r="Y219">
        <f ca="1"><![CDATA[IF(table1[[#This Row],[اليوم]]="الأحد",Y218+1,Y218)]]></f>
        <v>32</v>
      </c>
      <c r="Z219" s="5" t="str">
        <f t="shared" ca="1" si="34"/>
        <v>8/8/1441</v>
      </c>
      <c r="AA219" s="24">
        <f t="shared" ca="1" si="29"/>
        <v>2</v>
      </c>
      <c r="AB219" s="24" t="str">
        <f ca="1"><![CDATA[CONCATENATE(TEXT(table1[[#This Row],[شهر هـ]],"00"),(TEXT(table1[[#This Row],[يوم هـ]],"00")))]]></f>
        <v>0808</v>
      </c>
      <c r="AC219" s="24" t="str">
        <f ca="1">TEXT(table1[[#This Row],[Tm]],"m")</f>
        <v>4</v>
      </c>
      <c r="AD219" s="24">
        <f ca="1">IF(TODAY()=table1[[#This Row],[Tm]],1,0)</f>
        <v>0</v>
      </c>
      <c r="AE219" s="5"/>
    </row>
    <row r="220" spans="16:31" x14ac:dyDescent="0.3">
      <c r="P220" t="str">
        <f t="shared" ca="1" si="30"/>
        <v>083205</v>
      </c>
      <c r="Q220">
        <f t="shared" ca="1" si="35"/>
        <v>9</v>
      </c>
      <c r="R220">
        <f ca="1">
<![CDATA[IF(table1[[#This Row],[يوم هـ]]]><![CDATA[]>0,8,99)]]>        </f>
        <v>8</v>
      </c>
      <c r="S220" s="4">
        <f t="shared" ca="1" si="31"/>
        <v>43923</v>
      </c>
      <c r="T220" s="4" t="str">
        <f ca="1">TEXT(table1[[#This Row],[Tm]],"mmmm")</f>
        <v><![CDATA[أبريل]]></v>
      </c>
      <c r="U220" s="4" t="str">
        <f ca="1">IF(TEXT(table1[[#This Row],[Tm]],"d")="1",TEXT(table1[[#This Row],[Tm]],"d -mmmm"),TEXT(table1[[#This Row],[Tm]],"d"))</f>
        <v>2</v>
      </c>
      <c r="V220" t="str">
        <f t="shared" ca="1" si="28"/>
        <v><![CDATA[الخميس]]></v>
      </c>
      <c r="W220">
        <f t="shared" ca="1" si="32"/>
        <v>5</v>
      </c>
      <c r="X220">
        <f t="shared" ca="1" si="33"/>
        <v>14</v>
      </c>
      <c r="Y220">
        <f ca="1"><![CDATA[IF(table1[[#This Row],[اليوم]]="الأحد",Y219+1,Y219)]]></f>
        <v>32</v>
      </c>
      <c r="Z220" s="5" t="str">
        <f t="shared" ca="1" si="34"/>
        <v>9/8/1441</v>
      </c>
      <c r="AA220" s="24">
        <f t="shared" ca="1" si="29"/>
        <v>2</v>
      </c>
      <c r="AB220" s="24" t="str">
        <f ca="1"><![CDATA[CONCATENATE(TEXT(table1[[#This Row],[شهر هـ]],"00"),(TEXT(table1[[#This Row],[يوم هـ]],"00")))]]></f>
        <v>0809</v>
      </c>
      <c r="AC220" s="24" t="str">
        <f ca="1">TEXT(table1[[#This Row],[Tm]],"m")</f>
        <v>4</v>
      </c>
      <c r="AD220" s="24">
        <f ca="1">IF(TODAY()=table1[[#This Row],[Tm]],1,0)</f>
        <v>0</v>
      </c>
      <c r="AE220" s="5"/>
    </row>
    <row r="221" spans="16:31" x14ac:dyDescent="0.3">
      <c r="P221" t="str">
        <f t="shared" ca="1" si="30"/>
        <v>083206</v>
      </c>
      <c r="Q221">
        <f t="shared" ca="1" si="35"/>
        <v>10</v>
      </c>
      <c r="R221">
        <f ca="1">
<![CDATA[IF(table1[[#This Row],[يوم هـ]]]><![CDATA[]>0,8,99)]]>        </f>
        <v>8</v>
      </c>
      <c r="S221" s="4">
        <f t="shared" ca="1" si="31"/>
        <v>43924</v>
      </c>
      <c r="T221" s="4" t="str">
        <f ca="1">TEXT(table1[[#This Row],[Tm]],"mmmm")</f>
        <v><![CDATA[أبريل]]></v>
      </c>
      <c r="U221" s="4" t="str">
        <f ca="1">IF(TEXT(table1[[#This Row],[Tm]],"d")="1",TEXT(table1[[#This Row],[Tm]],"d -mmmm"),TEXT(table1[[#This Row],[Tm]],"d"))</f>
        <v>3</v>
      </c>
      <c r="V221" t="str">
        <f t="shared" ca="1" si="28"/>
        <v><![CDATA[الجمعة]]></v>
      </c>
      <c r="W221">
        <f t="shared" ca="1" si="32"/>
        <v>6</v>
      </c>
      <c r="X221">
        <f t="shared" ca="1" si="33"/>
        <v>14</v>
      </c>
      <c r="Y221">
        <f ca="1"><![CDATA[IF(table1[[#This Row],[اليوم]]="الأحد",Y220+1,Y220)]]></f>
        <v>32</v>
      </c>
      <c r="Z221" s="5" t="str">
        <f t="shared" ca="1" si="34"/>
        <v>10/8/1441</v>
      </c>
      <c r="AA221" s="24">
        <f t="shared" ca="1" si="29"/>
        <v>2</v>
      </c>
      <c r="AB221" s="24" t="str">
        <f ca="1"><![CDATA[CONCATENATE(TEXT(table1[[#This Row],[شهر هـ]],"00"),(TEXT(table1[[#This Row],[يوم هـ]],"00")))]]></f>
        <v>0810</v>
      </c>
      <c r="AC221" s="24" t="str">
        <f ca="1">TEXT(table1[[#This Row],[Tm]],"m")</f>
        <v>4</v>
      </c>
      <c r="AD221" s="24">
        <f ca="1">IF(TODAY()=table1[[#This Row],[Tm]],1,0)</f>
        <v>0</v>
      </c>
      <c r="AE221" s="5"/>
    </row>
    <row r="222" spans="16:31" x14ac:dyDescent="0.3">
      <c r="P222" t="str">
        <f t="shared" ca="1" si="30"/>
        <v>083207</v>
      </c>
      <c r="Q222">
        <f t="shared" ca="1" si="35"/>
        <v>11</v>
      </c>
      <c r="R222">
        <f ca="1">
<![CDATA[IF(table1[[#This Row],[يوم هـ]]]><![CDATA[]>0,8,99)]]>        </f>
        <v>8</v>
      </c>
      <c r="S222" s="4">
        <f t="shared" ca="1" si="31"/>
        <v>43925</v>
      </c>
      <c r="T222" s="4" t="str">
        <f ca="1">TEXT(table1[[#This Row],[Tm]],"mmmm")</f>
        <v><![CDATA[أبريل]]></v>
      </c>
      <c r="U222" s="4" t="str">
        <f ca="1">IF(TEXT(table1[[#This Row],[Tm]],"d")="1",TEXT(table1[[#This Row],[Tm]],"d -mmmm"),TEXT(table1[[#This Row],[Tm]],"d"))</f>
        <v>4</v>
      </c>
      <c r="V222" t="str">
        <f t="shared" ca="1" si="28"/>
        <v><![CDATA[السبت]]></v>
      </c>
      <c r="W222">
        <f t="shared" ca="1" si="32"/>
        <v>7</v>
      </c>
      <c r="X222">
        <f t="shared" ca="1" si="33"/>
        <v>14</v>
      </c>
      <c r="Y222">
        <f ca="1"><![CDATA[IF(table1[[#This Row],[اليوم]]="الأحد",Y221+1,Y221)]]></f>
        <v>32</v>
      </c>
      <c r="Z222" s="5" t="str">
        <f t="shared" ca="1" si="34"/>
        <v>11/8/1441</v>
      </c>
      <c r="AA222" s="24">
        <f t="shared" ca="1" si="29"/>
        <v>2</v>
      </c>
      <c r="AB222" s="24" t="str">
        <f ca="1"><![CDATA[CONCATENATE(TEXT(table1[[#This Row],[شهر هـ]],"00"),(TEXT(table1[[#This Row],[يوم هـ]],"00")))]]></f>
        <v>0811</v>
      </c>
      <c r="AC222" s="24" t="str">
        <f ca="1">TEXT(table1[[#This Row],[Tm]],"m")</f>
        <v>4</v>
      </c>
      <c r="AD222" s="24">
        <f ca="1">IF(TODAY()=table1[[#This Row],[Tm]],1,0)</f>
        <v>0</v>
      </c>
      <c r="AE222" s="5"/>
    </row>
    <row r="223" spans="16:31" x14ac:dyDescent="0.3">
      <c r="P223" t="str">
        <f t="shared" ca="1" si="30"/>
        <v>083301</v>
      </c>
      <c r="Q223">
        <f t="shared" ca="1" si="35"/>
        <v>12</v>
      </c>
      <c r="R223">
        <f ca="1">
<![CDATA[IF(table1[[#This Row],[يوم هـ]]]><![CDATA[]>0,8,99)]]>        </f>
        <v>8</v>
      </c>
      <c r="S223" s="4">
        <f t="shared" ca="1" si="31"/>
        <v>43926</v>
      </c>
      <c r="T223" s="4" t="str">
        <f ca="1">TEXT(table1[[#This Row],[Tm]],"mmmm")</f>
        <v><![CDATA[أبريل]]></v>
      </c>
      <c r="U223" s="4" t="str">
        <f ca="1">IF(TEXT(table1[[#This Row],[Tm]],"d")="1",TEXT(table1[[#This Row],[Tm]],"d -mmmm"),TEXT(table1[[#This Row],[Tm]],"d"))</f>
        <v>5</v>
      </c>
      <c r="V223" t="str">
        <f t="shared" ca="1" si="28"/>
        <v><![CDATA[الأحد]]></v>
      </c>
      <c r="W223">
        <f t="shared" ca="1" si="32"/>
        <v>1</v>
      </c>
      <c r="X223">
        <f t="shared" ca="1" si="33"/>
        <v>15</v>
      </c>
      <c r="Y223">
        <f ca="1"><![CDATA[IF(table1[[#This Row],[اليوم]]="الأحد",Y222+1,Y222)]]></f>
        <v>33</v>
      </c>
      <c r="Z223" s="5" t="str">
        <f t="shared" ca="1" si="34"/>
        <v>12/8/1441</v>
      </c>
      <c r="AA223" s="24">
        <f t="shared" ca="1" si="29"/>
        <v>2</v>
      </c>
      <c r="AB223" s="24" t="str">
        <f ca="1"><![CDATA[CONCATENATE(TEXT(table1[[#This Row],[شهر هـ]],"00"),(TEXT(table1[[#This Row],[يوم هـ]],"00")))]]></f>
        <v>0812</v>
      </c>
      <c r="AC223" s="24" t="str">
        <f ca="1">TEXT(table1[[#This Row],[Tm]],"m")</f>
        <v>4</v>
      </c>
      <c r="AD223" s="24">
        <f ca="1">IF(TODAY()=table1[[#This Row],[Tm]],1,0)</f>
        <v>0</v>
      </c>
      <c r="AE223" s="5"/>
    </row>
    <row r="224" spans="16:31" x14ac:dyDescent="0.3">
      <c r="P224" t="str">
        <f t="shared" ca="1" si="30"/>
        <v>083302</v>
      </c>
      <c r="Q224">
        <f t="shared" ca="1" si="35"/>
        <v>13</v>
      </c>
      <c r="R224">
        <f ca="1">
<![CDATA[IF(table1[[#This Row],[يوم هـ]]]><![CDATA[]>0,8,99)]]>        </f>
        <v>8</v>
      </c>
      <c r="S224" s="4">
        <f t="shared" ca="1" si="31"/>
        <v>43927</v>
      </c>
      <c r="T224" s="4" t="str">
        <f ca="1">TEXT(table1[[#This Row],[Tm]],"mmmm")</f>
        <v><![CDATA[أبريل]]></v>
      </c>
      <c r="U224" s="4" t="str">
        <f ca="1">IF(TEXT(table1[[#This Row],[Tm]],"d")="1",TEXT(table1[[#This Row],[Tm]],"d -mmmm"),TEXT(table1[[#This Row],[Tm]],"d"))</f>
        <v>6</v>
      </c>
      <c r="V224" t="str">
        <f t="shared" ca="1" si="28"/>
        <v><![CDATA[الإثنين]]></v>
      </c>
      <c r="W224">
        <f t="shared" ca="1" si="32"/>
        <v>2</v>
      </c>
      <c r="X224">
        <f t="shared" ca="1" si="33"/>
        <v>15</v>
      </c>
      <c r="Y224">
        <f ca="1"><![CDATA[IF(table1[[#This Row],[اليوم]]="الأحد",Y223+1,Y223)]]></f>
        <v>33</v>
      </c>
      <c r="Z224" s="5" t="str">
        <f t="shared" ca="1" si="34"/>
        <v>13/8/1441</v>
      </c>
      <c r="AA224" s="24">
        <f t="shared" ca="1" si="29"/>
        <v>2</v>
      </c>
      <c r="AB224" s="24" t="str">
        <f ca="1"><![CDATA[CONCATENATE(TEXT(table1[[#This Row],[شهر هـ]],"00"),(TEXT(table1[[#This Row],[يوم هـ]],"00")))]]></f>
        <v>0813</v>
      </c>
      <c r="AC224" s="24" t="str">
        <f ca="1">TEXT(table1[[#This Row],[Tm]],"m")</f>
        <v>4</v>
      </c>
      <c r="AD224" s="24">
        <f ca="1">IF(TODAY()=table1[[#This Row],[Tm]],1,0)</f>
        <v>0</v>
      </c>
      <c r="AE224" s="5"/>
    </row>
    <row r="225" spans="16:31" x14ac:dyDescent="0.3">
      <c r="P225" t="str">
        <f t="shared" ca="1" si="30"/>
        <v>083303</v>
      </c>
      <c r="Q225">
        <f t="shared" ca="1" si="35"/>
        <v>14</v>
      </c>
      <c r="R225">
        <f ca="1">
<![CDATA[IF(table1[[#This Row],[يوم هـ]]]><![CDATA[]>0,8,99)]]>        </f>
        <v>8</v>
      </c>
      <c r="S225" s="4">
        <f t="shared" ca="1" si="31"/>
        <v>43928</v>
      </c>
      <c r="T225" s="4" t="str">
        <f ca="1">TEXT(table1[[#This Row],[Tm]],"mmmm")</f>
        <v><![CDATA[أبريل]]></v>
      </c>
      <c r="U225" s="4" t="str">
        <f ca="1">IF(TEXT(table1[[#This Row],[Tm]],"d")="1",TEXT(table1[[#This Row],[Tm]],"d -mmmm"),TEXT(table1[[#This Row],[Tm]],"d"))</f>
        <v>7</v>
      </c>
      <c r="V225" t="str">
        <f t="shared" ca="1" si="28"/>
        <v><![CDATA[الثلاثاء]]></v>
      </c>
      <c r="W225">
        <f t="shared" ca="1" si="32"/>
        <v>3</v>
      </c>
      <c r="X225">
        <f t="shared" ca="1" si="33"/>
        <v>15</v>
      </c>
      <c r="Y225">
        <f ca="1"><![CDATA[IF(table1[[#This Row],[اليوم]]="الأحد",Y224+1,Y224)]]></f>
        <v>33</v>
      </c>
      <c r="Z225" s="5" t="str">
        <f t="shared" ca="1" si="34"/>
        <v>14/8/1441</v>
      </c>
      <c r="AA225" s="24">
        <f t="shared" ca="1" si="29"/>
        <v>2</v>
      </c>
      <c r="AB225" s="24" t="str">
        <f ca="1"><![CDATA[CONCATENATE(TEXT(table1[[#This Row],[شهر هـ]],"00"),(TEXT(table1[[#This Row],[يوم هـ]],"00")))]]></f>
        <v>0814</v>
      </c>
      <c r="AC225" s="24" t="str">
        <f ca="1">TEXT(table1[[#This Row],[Tm]],"m")</f>
        <v>4</v>
      </c>
      <c r="AD225" s="24">
        <f ca="1">IF(TODAY()=table1[[#This Row],[Tm]],1,0)</f>
        <v>0</v>
      </c>
      <c r="AE225" s="5"/>
    </row>
    <row r="226" spans="16:31" x14ac:dyDescent="0.3">
      <c r="P226" t="str">
        <f t="shared" ca="1" si="30"/>
        <v>083304</v>
      </c>
      <c r="Q226">
        <f t="shared" ca="1" si="35"/>
        <v>15</v>
      </c>
      <c r="R226">
        <f ca="1">
<![CDATA[IF(table1[[#This Row],[يوم هـ]]]><![CDATA[]>0,8,99)]]>        </f>
        <v>8</v>
      </c>
      <c r="S226" s="4">
        <f t="shared" ca="1" si="31"/>
        <v>43929</v>
      </c>
      <c r="T226" s="4" t="str">
        <f ca="1">TEXT(table1[[#This Row],[Tm]],"mmmm")</f>
        <v><![CDATA[أبريل]]></v>
      </c>
      <c r="U226" s="4" t="str">
        <f ca="1">IF(TEXT(table1[[#This Row],[Tm]],"d")="1",TEXT(table1[[#This Row],[Tm]],"d -mmmm"),TEXT(table1[[#This Row],[Tm]],"d"))</f>
        <v>8</v>
      </c>
      <c r="V226" t="str">
        <f t="shared" ca="1" si="28"/>
        <v><![CDATA[الأربعاء]]></v>
      </c>
      <c r="W226">
        <f t="shared" ca="1" si="32"/>
        <v>4</v>
      </c>
      <c r="X226">
        <f t="shared" ca="1" si="33"/>
        <v>15</v>
      </c>
      <c r="Y226">
        <f ca="1"><![CDATA[IF(table1[[#This Row],[اليوم]]="الأحد",Y225+1,Y225)]]></f>
        <v>33</v>
      </c>
      <c r="Z226" s="5" t="str">
        <f t="shared" ca="1" si="34"/>
        <v>15/8/1441</v>
      </c>
      <c r="AA226" s="24">
        <f t="shared" ca="1" si="29"/>
        <v>2</v>
      </c>
      <c r="AB226" s="24" t="str">
        <f ca="1"><![CDATA[CONCATENATE(TEXT(table1[[#This Row],[شهر هـ]],"00"),(TEXT(table1[[#This Row],[يوم هـ]],"00")))]]></f>
        <v>0815</v>
      </c>
      <c r="AC226" s="24" t="str">
        <f ca="1">TEXT(table1[[#This Row],[Tm]],"m")</f>
        <v>4</v>
      </c>
      <c r="AD226" s="24">
        <f ca="1">IF(TODAY()=table1[[#This Row],[Tm]],1,0)</f>
        <v>0</v>
      </c>
      <c r="AE226" s="5"/>
    </row>
    <row r="227" spans="16:31" x14ac:dyDescent="0.3">
      <c r="P227" t="str">
        <f t="shared" ca="1" si="30"/>
        <v>083305</v>
      </c>
      <c r="Q227">
        <f t="shared" ca="1" si="35"/>
        <v>16</v>
      </c>
      <c r="R227">
        <f ca="1">
<![CDATA[IF(table1[[#This Row],[يوم هـ]]]><![CDATA[]>0,8,99)]]>        </f>
        <v>8</v>
      </c>
      <c r="S227" s="4">
        <f t="shared" ca="1" si="31"/>
        <v>43930</v>
      </c>
      <c r="T227" s="4" t="str">
        <f ca="1">TEXT(table1[[#This Row],[Tm]],"mmmm")</f>
        <v><![CDATA[أبريل]]></v>
      </c>
      <c r="U227" s="4" t="str">
        <f ca="1">IF(TEXT(table1[[#This Row],[Tm]],"d")="1",TEXT(table1[[#This Row],[Tm]],"d -mmmm"),TEXT(table1[[#This Row],[Tm]],"d"))</f>
        <v>9</v>
      </c>
      <c r="V227" t="str">
        <f t="shared" ca="1" si="28"/>
        <v><![CDATA[الخميس]]></v>
      </c>
      <c r="W227">
        <f t="shared" ca="1" si="32"/>
        <v>5</v>
      </c>
      <c r="X227">
        <f t="shared" ca="1" si="33"/>
        <v>15</v>
      </c>
      <c r="Y227">
        <f ca="1"><![CDATA[IF(table1[[#This Row],[اليوم]]="الأحد",Y226+1,Y226)]]></f>
        <v>33</v>
      </c>
      <c r="Z227" s="5" t="str">
        <f t="shared" ca="1" si="34"/>
        <v>16/8/1441</v>
      </c>
      <c r="AA227" s="24">
        <f t="shared" ca="1" si="29"/>
        <v>2</v>
      </c>
      <c r="AB227" s="24" t="str">
        <f ca="1"><![CDATA[CONCATENATE(TEXT(table1[[#This Row],[شهر هـ]],"00"),(TEXT(table1[[#This Row],[يوم هـ]],"00")))]]></f>
        <v>0816</v>
      </c>
      <c r="AC227" s="24" t="str">
        <f ca="1">TEXT(table1[[#This Row],[Tm]],"m")</f>
        <v>4</v>
      </c>
      <c r="AD227" s="24">
        <f ca="1">IF(TODAY()=table1[[#This Row],[Tm]],1,0)</f>
        <v>0</v>
      </c>
      <c r="AE227" s="5"/>
    </row>
    <row r="228" spans="16:31" x14ac:dyDescent="0.3">
      <c r="P228" t="str">
        <f t="shared" ca="1" si="30"/>
        <v>083306</v>
      </c>
      <c r="Q228">
        <f t="shared" ca="1" si="35"/>
        <v>17</v>
      </c>
      <c r="R228">
        <f ca="1">
<![CDATA[IF(table1[[#This Row],[يوم هـ]]]><![CDATA[]>0,8,99)]]>        </f>
        <v>8</v>
      </c>
      <c r="S228" s="4">
        <f t="shared" ca="1" si="31"/>
        <v>43931</v>
      </c>
      <c r="T228" s="4" t="str">
        <f ca="1">TEXT(table1[[#This Row],[Tm]],"mmmm")</f>
        <v><![CDATA[أبريل]]></v>
      </c>
      <c r="U228" s="4" t="str">
        <f ca="1">IF(TEXT(table1[[#This Row],[Tm]],"d")="1",TEXT(table1[[#This Row],[Tm]],"d -mmmm"),TEXT(table1[[#This Row],[Tm]],"d"))</f>
        <v>10</v>
      </c>
      <c r="V228" t="str">
        <f t="shared" ca="1" si="28"/>
        <v><![CDATA[الجمعة]]></v>
      </c>
      <c r="W228">
        <f t="shared" ca="1" si="32"/>
        <v>6</v>
      </c>
      <c r="X228">
        <f t="shared" ca="1" si="33"/>
        <v>15</v>
      </c>
      <c r="Y228">
        <f ca="1"><![CDATA[IF(table1[[#This Row],[اليوم]]="الأحد",Y227+1,Y227)]]></f>
        <v>33</v>
      </c>
      <c r="Z228" s="5" t="str">
        <f t="shared" ca="1" si="34"/>
        <v>17/8/1441</v>
      </c>
      <c r="AA228" s="24">
        <f t="shared" ca="1" si="29"/>
        <v>2</v>
      </c>
      <c r="AB228" s="24" t="str">
        <f ca="1"><![CDATA[CONCATENATE(TEXT(table1[[#This Row],[شهر هـ]],"00"),(TEXT(table1[[#This Row],[يوم هـ]],"00")))]]></f>
        <v>0817</v>
      </c>
      <c r="AC228" s="24" t="str">
        <f ca="1">TEXT(table1[[#This Row],[Tm]],"m")</f>
        <v>4</v>
      </c>
      <c r="AD228" s="24">
        <f ca="1">IF(TODAY()=table1[[#This Row],[Tm]],1,0)</f>
        <v>0</v>
      </c>
      <c r="AE228" s="5"/>
    </row>
    <row r="229" spans="16:31" x14ac:dyDescent="0.3">
      <c r="P229" t="str">
        <f t="shared" ca="1" si="30"/>
        <v>083307</v>
      </c>
      <c r="Q229">
        <f t="shared" ca="1" si="35"/>
        <v>18</v>
      </c>
      <c r="R229">
        <f ca="1">
<![CDATA[IF(table1[[#This Row],[يوم هـ]]]><![CDATA[]>0,8,99)]]>        </f>
        <v>8</v>
      </c>
      <c r="S229" s="4">
        <f t="shared" ca="1" si="31"/>
        <v>43932</v>
      </c>
      <c r="T229" s="4" t="str">
        <f ca="1">TEXT(table1[[#This Row],[Tm]],"mmmm")</f>
        <v><![CDATA[أبريل]]></v>
      </c>
      <c r="U229" s="4" t="str">
        <f ca="1">IF(TEXT(table1[[#This Row],[Tm]],"d")="1",TEXT(table1[[#This Row],[Tm]],"d -mmmm"),TEXT(table1[[#This Row],[Tm]],"d"))</f>
        <v>11</v>
      </c>
      <c r="V229" t="str">
        <f t="shared" ca="1" si="28"/>
        <v><![CDATA[السبت]]></v>
      </c>
      <c r="W229">
        <f t="shared" ca="1" si="32"/>
        <v>7</v>
      </c>
      <c r="X229">
        <f t="shared" ca="1" si="33"/>
        <v>15</v>
      </c>
      <c r="Y229">
        <f ca="1"><![CDATA[IF(table1[[#This Row],[اليوم]]="الأحد",Y228+1,Y228)]]></f>
        <v>33</v>
      </c>
      <c r="Z229" s="5" t="str">
        <f t="shared" ca="1" si="34"/>
        <v>18/8/1441</v>
      </c>
      <c r="AA229" s="24">
        <f t="shared" ca="1" si="29"/>
        <v>2</v>
      </c>
      <c r="AB229" s="24" t="str">
        <f ca="1"><![CDATA[CONCATENATE(TEXT(table1[[#This Row],[شهر هـ]],"00"),(TEXT(table1[[#This Row],[يوم هـ]],"00")))]]></f>
        <v>0818</v>
      </c>
      <c r="AC229" s="24" t="str">
        <f ca="1">TEXT(table1[[#This Row],[Tm]],"m")</f>
        <v>4</v>
      </c>
      <c r="AD229" s="24">
        <f ca="1">IF(TODAY()=table1[[#This Row],[Tm]],1,0)</f>
        <v>0</v>
      </c>
      <c r="AE229" s="5"/>
    </row>
    <row r="230" spans="16:31" x14ac:dyDescent="0.3">
      <c r="P230" t="str">
        <f t="shared" ca="1" si="30"/>
        <v>083401</v>
      </c>
      <c r="Q230">
        <f t="shared" ca="1" si="35"/>
        <v>19</v>
      </c>
      <c r="R230">
        <f ca="1">
<![CDATA[IF(table1[[#This Row],[يوم هـ]]]><![CDATA[]>0,8,99)]]>        </f>
        <v>8</v>
      </c>
      <c r="S230" s="4">
        <f t="shared" ca="1" si="31"/>
        <v>43933</v>
      </c>
      <c r="T230" s="4" t="str">
        <f ca="1">TEXT(table1[[#This Row],[Tm]],"mmmm")</f>
        <v><![CDATA[أبريل]]></v>
      </c>
      <c r="U230" s="4" t="str">
        <f ca="1">IF(TEXT(table1[[#This Row],[Tm]],"d")="1",TEXT(table1[[#This Row],[Tm]],"d -mmmm"),TEXT(table1[[#This Row],[Tm]],"d"))</f>
        <v>12</v>
      </c>
      <c r="V230" t="str">
        <f t="shared" ca="1" si="28"/>
        <v><![CDATA[الأحد]]></v>
      </c>
      <c r="W230">
        <f t="shared" ca="1" si="32"/>
        <v>1</v>
      </c>
      <c r="X230">
        <f t="shared" ca="1" si="33"/>
        <v>16</v>
      </c>
      <c r="Y230">
        <f ca="1"><![CDATA[IF(table1[[#This Row],[اليوم]]="الأحد",Y229+1,Y229)]]></f>
        <v>34</v>
      </c>
      <c r="Z230" s="5" t="str">
        <f t="shared" ca="1" si="34"/>
        <v>19/8/1441</v>
      </c>
      <c r="AA230" s="24">
        <f t="shared" ca="1" si="29"/>
        <v>2</v>
      </c>
      <c r="AB230" s="24" t="str">
        <f ca="1"><![CDATA[CONCATENATE(TEXT(table1[[#This Row],[شهر هـ]],"00"),(TEXT(table1[[#This Row],[يوم هـ]],"00")))]]></f>
        <v>0819</v>
      </c>
      <c r="AC230" s="24" t="str">
        <f ca="1">TEXT(table1[[#This Row],[Tm]],"m")</f>
        <v>4</v>
      </c>
      <c r="AD230" s="24">
        <f ca="1">IF(TODAY()=table1[[#This Row],[Tm]],1,0)</f>
        <v>0</v>
      </c>
      <c r="AE230" s="5"/>
    </row>
    <row r="231" spans="16:31" x14ac:dyDescent="0.3">
      <c r="P231" t="str">
        <f t="shared" ca="1" si="30"/>
        <v>083402</v>
      </c>
      <c r="Q231">
        <f t="shared" ca="1" si="35"/>
        <v>20</v>
      </c>
      <c r="R231">
        <f ca="1">
<![CDATA[IF(table1[[#This Row],[يوم هـ]]]><![CDATA[]>0,8,99)]]>        </f>
        <v>8</v>
      </c>
      <c r="S231" s="4">
        <f t="shared" ca="1" si="31"/>
        <v>43934</v>
      </c>
      <c r="T231" s="4" t="str">
        <f ca="1">TEXT(table1[[#This Row],[Tm]],"mmmm")</f>
        <v><![CDATA[أبريل]]></v>
      </c>
      <c r="U231" s="4" t="str">
        <f ca="1">IF(TEXT(table1[[#This Row],[Tm]],"d")="1",TEXT(table1[[#This Row],[Tm]],"d -mmmm"),TEXT(table1[[#This Row],[Tm]],"d"))</f>
        <v>13</v>
      </c>
      <c r="V231" t="str">
        <f t="shared" ca="1" si="28"/>
        <v><![CDATA[الإثنين]]></v>
      </c>
      <c r="W231">
        <f t="shared" ca="1" si="32"/>
        <v>2</v>
      </c>
      <c r="X231">
        <f t="shared" ca="1" si="33"/>
        <v>16</v>
      </c>
      <c r="Y231">
        <f ca="1"><![CDATA[IF(table1[[#This Row],[اليوم]]="الأحد",Y230+1,Y230)]]></f>
        <v>34</v>
      </c>
      <c r="Z231" s="5" t="str">
        <f t="shared" ca="1" si="34"/>
        <v>20/8/1441</v>
      </c>
      <c r="AA231" s="24">
        <f t="shared" ca="1" si="29"/>
        <v>2</v>
      </c>
      <c r="AB231" s="24" t="str">
        <f ca="1"><![CDATA[CONCATENATE(TEXT(table1[[#This Row],[شهر هـ]],"00"),(TEXT(table1[[#This Row],[يوم هـ]],"00")))]]></f>
        <v>0820</v>
      </c>
      <c r="AC231" s="24" t="str">
        <f ca="1">TEXT(table1[[#This Row],[Tm]],"m")</f>
        <v>4</v>
      </c>
      <c r="AD231" s="24">
        <f ca="1">IF(TODAY()=table1[[#This Row],[Tm]],1,0)</f>
        <v>0</v>
      </c>
      <c r="AE231" s="5"/>
    </row>
    <row r="232" spans="16:31" x14ac:dyDescent="0.3">
      <c r="P232" t="str">
        <f t="shared" ca="1" si="30"/>
        <v>083403</v>
      </c>
      <c r="Q232">
        <f t="shared" ca="1" si="35"/>
        <v>21</v>
      </c>
      <c r="R232">
        <f ca="1">
<![CDATA[IF(table1[[#This Row],[يوم هـ]]]><![CDATA[]>0,8,99)]]>        </f>
        <v>8</v>
      </c>
      <c r="S232" s="4">
        <f t="shared" ca="1" si="31"/>
        <v>43935</v>
      </c>
      <c r="T232" s="4" t="str">
        <f ca="1">TEXT(table1[[#This Row],[Tm]],"mmmm")</f>
        <v><![CDATA[أبريل]]></v>
      </c>
      <c r="U232" s="4" t="str">
        <f ca="1">IF(TEXT(table1[[#This Row],[Tm]],"d")="1",TEXT(table1[[#This Row],[Tm]],"d -mmmm"),TEXT(table1[[#This Row],[Tm]],"d"))</f>
        <v>14</v>
      </c>
      <c r="V232" t="str">
        <f t="shared" ca="1" si="28"/>
        <v><![CDATA[الثلاثاء]]></v>
      </c>
      <c r="W232">
        <f t="shared" ca="1" si="32"/>
        <v>3</v>
      </c>
      <c r="X232">
        <f t="shared" ca="1" si="33"/>
        <v>16</v>
      </c>
      <c r="Y232">
        <f ca="1"><![CDATA[IF(table1[[#This Row],[اليوم]]="الأحد",Y231+1,Y231)]]></f>
        <v>34</v>
      </c>
      <c r="Z232" s="5" t="str">
        <f t="shared" ca="1" si="34"/>
        <v>21/8/1441</v>
      </c>
      <c r="AA232" s="24">
        <f t="shared" ca="1" si="29"/>
        <v>2</v>
      </c>
      <c r="AB232" s="24" t="str">
        <f ca="1"><![CDATA[CONCATENATE(TEXT(table1[[#This Row],[شهر هـ]],"00"),(TEXT(table1[[#This Row],[يوم هـ]],"00")))]]></f>
        <v>0821</v>
      </c>
      <c r="AC232" s="24" t="str">
        <f ca="1">TEXT(table1[[#This Row],[Tm]],"m")</f>
        <v>4</v>
      </c>
      <c r="AD232" s="24">
        <f ca="1">IF(TODAY()=table1[[#This Row],[Tm]],1,0)</f>
        <v>0</v>
      </c>
      <c r="AE232" s="5"/>
    </row>
    <row r="233" spans="16:31" x14ac:dyDescent="0.3">
      <c r="P233" t="str">
        <f t="shared" ca="1" si="30"/>
        <v>083404</v>
      </c>
      <c r="Q233">
        <f t="shared" ca="1" si="35"/>
        <v>22</v>
      </c>
      <c r="R233">
        <f ca="1">
<![CDATA[IF(table1[[#This Row],[يوم هـ]]]><![CDATA[]>0,8,99)]]>        </f>
        <v>8</v>
      </c>
      <c r="S233" s="4">
        <f t="shared" ca="1" si="31"/>
        <v>43936</v>
      </c>
      <c r="T233" s="4" t="str">
        <f ca="1">TEXT(table1[[#This Row],[Tm]],"mmmm")</f>
        <v><![CDATA[أبريل]]></v>
      </c>
      <c r="U233" s="4" t="str">
        <f ca="1">IF(TEXT(table1[[#This Row],[Tm]],"d")="1",TEXT(table1[[#This Row],[Tm]],"d -mmmm"),TEXT(table1[[#This Row],[Tm]],"d"))</f>
        <v>15</v>
      </c>
      <c r="V233" t="str">
        <f t="shared" ca="1" si="28"/>
        <v><![CDATA[الأربعاء]]></v>
      </c>
      <c r="W233">
        <f t="shared" ca="1" si="32"/>
        <v>4</v>
      </c>
      <c r="X233">
        <f t="shared" ca="1" si="33"/>
        <v>16</v>
      </c>
      <c r="Y233">
        <f ca="1"><![CDATA[IF(table1[[#This Row],[اليوم]]="الأحد",Y232+1,Y232)]]></f>
        <v>34</v>
      </c>
      <c r="Z233" s="5" t="str">
        <f t="shared" ca="1" si="34"/>
        <v>22/8/1441</v>
      </c>
      <c r="AA233" s="24">
        <f t="shared" ca="1" si="29"/>
        <v>2</v>
      </c>
      <c r="AB233" s="24" t="str">
        <f ca="1"><![CDATA[CONCATENATE(TEXT(table1[[#This Row],[شهر هـ]],"00"),(TEXT(table1[[#This Row],[يوم هـ]],"00")))]]></f>
        <v>0822</v>
      </c>
      <c r="AC233" s="24" t="str">
        <f ca="1">TEXT(table1[[#This Row],[Tm]],"m")</f>
        <v>4</v>
      </c>
      <c r="AD233" s="24">
        <f ca="1">IF(TODAY()=table1[[#This Row],[Tm]],1,0)</f>
        <v>0</v>
      </c>
      <c r="AE233" s="5"/>
    </row>
    <row r="234" spans="16:31" x14ac:dyDescent="0.3">
      <c r="P234" t="str">
        <f t="shared" ca="1" si="30"/>
        <v>083405</v>
      </c>
      <c r="Q234">
        <f t="shared" ca="1" si="35"/>
        <v>23</v>
      </c>
      <c r="R234">
        <f ca="1">
<![CDATA[IF(table1[[#This Row],[يوم هـ]]]><![CDATA[]>0,8,99)]]>        </f>
        <v>8</v>
      </c>
      <c r="S234" s="4">
        <f t="shared" ca="1" si="31"/>
        <v>43937</v>
      </c>
      <c r="T234" s="4" t="str">
        <f ca="1">TEXT(table1[[#This Row],[Tm]],"mmmm")</f>
        <v><![CDATA[أبريل]]></v>
      </c>
      <c r="U234" s="4" t="str">
        <f ca="1">IF(TEXT(table1[[#This Row],[Tm]],"d")="1",TEXT(table1[[#This Row],[Tm]],"d -mmmm"),TEXT(table1[[#This Row],[Tm]],"d"))</f>
        <v>16</v>
      </c>
      <c r="V234" t="str">
        <f t="shared" ca="1" si="28"/>
        <v><![CDATA[الخميس]]></v>
      </c>
      <c r="W234">
        <f t="shared" ca="1" si="32"/>
        <v>5</v>
      </c>
      <c r="X234">
        <f t="shared" ca="1" si="33"/>
        <v>16</v>
      </c>
      <c r="Y234">
        <f ca="1"><![CDATA[IF(table1[[#This Row],[اليوم]]="الأحد",Y233+1,Y233)]]></f>
        <v>34</v>
      </c>
      <c r="Z234" s="5" t="str">
        <f t="shared" ca="1" si="34"/>
        <v>23/8/1441</v>
      </c>
      <c r="AA234" s="24">
        <f t="shared" ca="1" si="29"/>
        <v>2</v>
      </c>
      <c r="AB234" s="24" t="str">
        <f ca="1"><![CDATA[CONCATENATE(TEXT(table1[[#This Row],[شهر هـ]],"00"),(TEXT(table1[[#This Row],[يوم هـ]],"00")))]]></f>
        <v>0823</v>
      </c>
      <c r="AC234" s="24" t="str">
        <f ca="1">TEXT(table1[[#This Row],[Tm]],"m")</f>
        <v>4</v>
      </c>
      <c r="AD234" s="24">
        <f ca="1">IF(TODAY()=table1[[#This Row],[Tm]],1,0)</f>
        <v>0</v>
      </c>
      <c r="AE234" s="5"/>
    </row>
    <row r="235" spans="16:31" x14ac:dyDescent="0.3">
      <c r="P235" t="str">
        <f t="shared" ca="1" si="30"/>
        <v>083406</v>
      </c>
      <c r="Q235">
        <f t="shared" ca="1" si="35"/>
        <v>24</v>
      </c>
      <c r="R235">
        <f ca="1">
<![CDATA[IF(table1[[#This Row],[يوم هـ]]]><![CDATA[]>0,8,99)]]>        </f>
        <v>8</v>
      </c>
      <c r="S235" s="4">
        <f t="shared" ca="1" si="31"/>
        <v>43938</v>
      </c>
      <c r="T235" s="4" t="str">
        <f ca="1">TEXT(table1[[#This Row],[Tm]],"mmmm")</f>
        <v><![CDATA[أبريل]]></v>
      </c>
      <c r="U235" s="4" t="str">
        <f ca="1">IF(TEXT(table1[[#This Row],[Tm]],"d")="1",TEXT(table1[[#This Row],[Tm]],"d -mmmm"),TEXT(table1[[#This Row],[Tm]],"d"))</f>
        <v>17</v>
      </c>
      <c r="V235" t="str">
        <f t="shared" ca="1" si="28"/>
        <v><![CDATA[الجمعة]]></v>
      </c>
      <c r="W235">
        <f t="shared" ca="1" si="32"/>
        <v>6</v>
      </c>
      <c r="X235">
        <f t="shared" ca="1" si="33"/>
        <v>16</v>
      </c>
      <c r="Y235">
        <f ca="1"><![CDATA[IF(table1[[#This Row],[اليوم]]="الأحد",Y234+1,Y234)]]></f>
        <v>34</v>
      </c>
      <c r="Z235" s="5" t="str">
        <f t="shared" ca="1" si="34"/>
        <v>24/8/1441</v>
      </c>
      <c r="AA235" s="24">
        <f t="shared" ca="1" si="29"/>
        <v>2</v>
      </c>
      <c r="AB235" s="24" t="str">
        <f ca="1"><![CDATA[CONCATENATE(TEXT(table1[[#This Row],[شهر هـ]],"00"),(TEXT(table1[[#This Row],[يوم هـ]],"00")))]]></f>
        <v>0824</v>
      </c>
      <c r="AC235" s="24" t="str">
        <f ca="1">TEXT(table1[[#This Row],[Tm]],"m")</f>
        <v>4</v>
      </c>
      <c r="AD235" s="24">
        <f ca="1">IF(TODAY()=table1[[#This Row],[Tm]],1,0)</f>
        <v>0</v>
      </c>
      <c r="AE235" s="5"/>
    </row>
    <row r="236" spans="16:31" x14ac:dyDescent="0.3">
      <c r="P236" t="str">
        <f t="shared" ca="1" si="30"/>
        <v>083407</v>
      </c>
      <c r="Q236">
        <f t="shared" ca="1" si="35"/>
        <v>25</v>
      </c>
      <c r="R236">
        <f ca="1">
<![CDATA[IF(table1[[#This Row],[يوم هـ]]]><![CDATA[]>0,8,99)]]>        </f>
        <v>8</v>
      </c>
      <c r="S236" s="4">
        <f t="shared" ca="1" si="31"/>
        <v>43939</v>
      </c>
      <c r="T236" s="4" t="str">
        <f ca="1">TEXT(table1[[#This Row],[Tm]],"mmmm")</f>
        <v><![CDATA[أبريل]]></v>
      </c>
      <c r="U236" s="4" t="str">
        <f ca="1">IF(TEXT(table1[[#This Row],[Tm]],"d")="1",TEXT(table1[[#This Row],[Tm]],"d -mmmm"),TEXT(table1[[#This Row],[Tm]],"d"))</f>
        <v>18</v>
      </c>
      <c r="V236" t="str">
        <f t="shared" ca="1" si="28"/>
        <v><![CDATA[السبت]]></v>
      </c>
      <c r="W236">
        <f t="shared" ca="1" si="32"/>
        <v>7</v>
      </c>
      <c r="X236">
        <f t="shared" ca="1" si="33"/>
        <v>16</v>
      </c>
      <c r="Y236">
        <f ca="1"><![CDATA[IF(table1[[#This Row],[اليوم]]="الأحد",Y235+1,Y235)]]></f>
        <v>34</v>
      </c>
      <c r="Z236" s="5" t="str">
        <f t="shared" ca="1" si="34"/>
        <v>25/8/1441</v>
      </c>
      <c r="AA236" s="24">
        <f t="shared" ca="1" si="29"/>
        <v>2</v>
      </c>
      <c r="AB236" s="24" t="str">
        <f ca="1"><![CDATA[CONCATENATE(TEXT(table1[[#This Row],[شهر هـ]],"00"),(TEXT(table1[[#This Row],[يوم هـ]],"00")))]]></f>
        <v>0825</v>
      </c>
      <c r="AC236" s="24" t="str">
        <f ca="1">TEXT(table1[[#This Row],[Tm]],"m")</f>
        <v>4</v>
      </c>
      <c r="AD236" s="24">
        <f ca="1">IF(TODAY()=table1[[#This Row],[Tm]],1,0)</f>
        <v>0</v>
      </c>
      <c r="AE236" s="5"/>
    </row>
    <row r="237" spans="16:31" x14ac:dyDescent="0.3">
      <c r="P237" t="str">
        <f t="shared" ca="1" si="30"/>
        <v>083501</v>
      </c>
      <c r="Q237">
        <f t="shared" ca="1" si="35"/>
        <v>26</v>
      </c>
      <c r="R237">
        <f ca="1">
<![CDATA[IF(table1[[#This Row],[يوم هـ]]]><![CDATA[]>0,8,99)]]>        </f>
        <v>8</v>
      </c>
      <c r="S237" s="4">
        <f t="shared" ca="1" si="31"/>
        <v>43940</v>
      </c>
      <c r="T237" s="4" t="str">
        <f ca="1">TEXT(table1[[#This Row],[Tm]],"mmmm")</f>
        <v><![CDATA[أبريل]]></v>
      </c>
      <c r="U237" s="4" t="str">
        <f ca="1">IF(TEXT(table1[[#This Row],[Tm]],"d")="1",TEXT(table1[[#This Row],[Tm]],"d -mmmm"),TEXT(table1[[#This Row],[Tm]],"d"))</f>
        <v>19</v>
      </c>
      <c r="V237" t="str">
        <f t="shared" ca="1" si="28"/>
        <v><![CDATA[الأحد]]></v>
      </c>
      <c r="W237">
        <f t="shared" ca="1" si="32"/>
        <v>1</v>
      </c>
      <c r="X237">
        <f t="shared" ca="1" si="33"/>
        <v>17</v>
      </c>
      <c r="Y237">
        <f ca="1"><![CDATA[IF(table1[[#This Row],[اليوم]]="الأحد",Y236+1,Y236)]]></f>
        <v>35</v>
      </c>
      <c r="Z237" s="5" t="str">
        <f t="shared" ca="1" si="34"/>
        <v>26/8/1441</v>
      </c>
      <c r="AA237" s="24">
        <f t="shared" ca="1" si="29"/>
        <v>2</v>
      </c>
      <c r="AB237" s="24" t="str">
        <f ca="1"><![CDATA[CONCATENATE(TEXT(table1[[#This Row],[شهر هـ]],"00"),(TEXT(table1[[#This Row],[يوم هـ]],"00")))]]></f>
        <v>0826</v>
      </c>
      <c r="AC237" s="24" t="str">
        <f ca="1">TEXT(table1[[#This Row],[Tm]],"m")</f>
        <v>4</v>
      </c>
      <c r="AD237" s="24">
        <f ca="1">IF(TODAY()=table1[[#This Row],[Tm]],1,0)</f>
        <v>0</v>
      </c>
      <c r="AE237" s="5"/>
    </row>
    <row r="238" spans="16:31" x14ac:dyDescent="0.3">
      <c r="P238" t="str">
        <f t="shared" ca="1" si="30"/>
        <v>083502</v>
      </c>
      <c r="Q238">
        <f t="shared" ca="1" si="35"/>
        <v>27</v>
      </c>
      <c r="R238">
        <f ca="1">
<![CDATA[IF(table1[[#This Row],[يوم هـ]]]><![CDATA[]>0,8,99)]]>        </f>
        <v>8</v>
      </c>
      <c r="S238" s="4">
        <f t="shared" ca="1" si="31"/>
        <v>43941</v>
      </c>
      <c r="T238" s="4" t="str">
        <f ca="1">TEXT(table1[[#This Row],[Tm]],"mmmm")</f>
        <v><![CDATA[أبريل]]></v>
      </c>
      <c r="U238" s="4" t="str">
        <f ca="1">IF(TEXT(table1[[#This Row],[Tm]],"d")="1",TEXT(table1[[#This Row],[Tm]],"d -mmmm"),TEXT(table1[[#This Row],[Tm]],"d"))</f>
        <v>20</v>
      </c>
      <c r="V238" t="str">
        <f t="shared" ca="1" si="28"/>
        <v><![CDATA[الإثنين]]></v>
      </c>
      <c r="W238">
        <f t="shared" ca="1" si="32"/>
        <v>2</v>
      </c>
      <c r="X238">
        <f t="shared" ca="1" si="33"/>
        <v>17</v>
      </c>
      <c r="Y238">
        <f ca="1"><![CDATA[IF(table1[[#This Row],[اليوم]]="الأحد",Y237+1,Y237)]]></f>
        <v>35</v>
      </c>
      <c r="Z238" s="5" t="str">
        <f t="shared" ca="1" si="34"/>
        <v>27/8/1441</v>
      </c>
      <c r="AA238" s="24">
        <f t="shared" ca="1" si="29"/>
        <v>2</v>
      </c>
      <c r="AB238" s="24" t="str">
        <f ca="1"><![CDATA[CONCATENATE(TEXT(table1[[#This Row],[شهر هـ]],"00"),(TEXT(table1[[#This Row],[يوم هـ]],"00")))]]></f>
        <v>0827</v>
      </c>
      <c r="AC238" s="24" t="str">
        <f ca="1">TEXT(table1[[#This Row],[Tm]],"m")</f>
        <v>4</v>
      </c>
      <c r="AD238" s="24">
        <f ca="1">IF(TODAY()=table1[[#This Row],[Tm]],1,0)</f>
        <v>0</v>
      </c>
      <c r="AE238" s="5"/>
    </row>
    <row r="239" spans="16:31" x14ac:dyDescent="0.3">
      <c r="P239" t="str">
        <f t="shared" ca="1" si="30"/>
        <v>083503</v>
      </c>
      <c r="Q239">
        <f t="shared" ca="1" si="35"/>
        <v>28</v>
      </c>
      <c r="R239">
        <f ca="1">
<![CDATA[IF(table1[[#This Row],[يوم هـ]]]><![CDATA[]>0,8,99)]]>        </f>
        <v>8</v>
      </c>
      <c r="S239" s="4">
        <f t="shared" ca="1" si="31"/>
        <v>43942</v>
      </c>
      <c r="T239" s="4" t="str">
        <f ca="1">TEXT(table1[[#This Row],[Tm]],"mmmm")</f>
        <v><![CDATA[أبريل]]></v>
      </c>
      <c r="U239" s="4" t="str">
        <f ca="1">IF(TEXT(table1[[#This Row],[Tm]],"d")="1",TEXT(table1[[#This Row],[Tm]],"d -mmmm"),TEXT(table1[[#This Row],[Tm]],"d"))</f>
        <v>21</v>
      </c>
      <c r="V239" t="str">
        <f t="shared" ca="1" si="28"/>
        <v><![CDATA[الثلاثاء]]></v>
      </c>
      <c r="W239">
        <f t="shared" ca="1" si="32"/>
        <v>3</v>
      </c>
      <c r="X239">
        <f t="shared" ca="1" si="33"/>
        <v>17</v>
      </c>
      <c r="Y239">
        <f ca="1"><![CDATA[IF(table1[[#This Row],[اليوم]]="الأحد",Y238+1,Y238)]]></f>
        <v>35</v>
      </c>
      <c r="Z239" s="5" t="str">
        <f t="shared" ca="1" si="34"/>
        <v>28/8/1441</v>
      </c>
      <c r="AA239" s="24">
        <f t="shared" ca="1" si="29"/>
        <v>2</v>
      </c>
      <c r="AB239" s="24" t="str">
        <f ca="1"><![CDATA[CONCATENATE(TEXT(table1[[#This Row],[شهر هـ]],"00"),(TEXT(table1[[#This Row],[يوم هـ]],"00")))]]></f>
        <v>0828</v>
      </c>
      <c r="AC239" s="24" t="str">
        <f ca="1">TEXT(table1[[#This Row],[Tm]],"m")</f>
        <v>4</v>
      </c>
      <c r="AD239" s="24">
        <f ca="1">IF(TODAY()=table1[[#This Row],[Tm]],1,0)</f>
        <v>0</v>
      </c>
      <c r="AE239" s="5"/>
    </row>
    <row r="240" spans="16:31" x14ac:dyDescent="0.3">
      <c r="P240" t="str">
        <f t="shared" ca="1" si="30"/>
        <v>083504</v>
      </c>
      <c r="Q240">
        <f t="shared" ca="1" si="35"/>
        <v>29</v>
      </c>
      <c r="R240">
        <f ca="1">
<![CDATA[IF(table1[[#This Row],[يوم هـ]]]><![CDATA[]>0,8,99)]]>        </f>
        <v>8</v>
      </c>
      <c r="S240" s="4">
        <f t="shared" ca="1" si="31"/>
        <v>43943</v>
      </c>
      <c r="T240" s="4" t="str">
        <f ca="1">TEXT(table1[[#This Row],[Tm]],"mmmm")</f>
        <v><![CDATA[أبريل]]></v>
      </c>
      <c r="U240" s="4" t="str">
        <f ca="1">IF(TEXT(table1[[#This Row],[Tm]],"d")="1",TEXT(table1[[#This Row],[Tm]],"d -mmmm"),TEXT(table1[[#This Row],[Tm]],"d"))</f>
        <v>22</v>
      </c>
      <c r="V240" t="str">
        <f t="shared" ca="1" si="28"/>
        <v><![CDATA[الأربعاء]]></v>
      </c>
      <c r="W240">
        <f t="shared" ca="1" si="32"/>
        <v>4</v>
      </c>
      <c r="X240">
        <f t="shared" ca="1" si="33"/>
        <v>17</v>
      </c>
      <c r="Y240">
        <f ca="1"><![CDATA[IF(table1[[#This Row],[اليوم]]="الأحد",Y239+1,Y239)]]></f>
        <v>35</v>
      </c>
      <c r="Z240" s="5" t="str">
        <f t="shared" ca="1" si="34"/>
        <v>29/8/1441</v>
      </c>
      <c r="AA240" s="24">
        <f t="shared" ca="1" si="29"/>
        <v>2</v>
      </c>
      <c r="AB240" s="24" t="str">
        <f ca="1"><![CDATA[CONCATENATE(TEXT(table1[[#This Row],[شهر هـ]],"00"),(TEXT(table1[[#This Row],[يوم هـ]],"00")))]]></f>
        <v>0829</v>
      </c>
      <c r="AC240" s="24" t="str">
        <f ca="1">TEXT(table1[[#This Row],[Tm]],"m")</f>
        <v>4</v>
      </c>
      <c r="AD240" s="24">
        <f ca="1">IF(TODAY()=table1[[#This Row],[Tm]],1,0)</f>
        <v>0</v>
      </c>
      <c r="AE240" s="5"/>
    </row>
    <row r="241" spans="16:31" x14ac:dyDescent="0.3">
      <c r="P241" t="str">
        <f t="shared" ca="1" si="30"/>
        <v>083505</v>
      </c>
      <c r="Q241">
        <f t="shared" ca="1" si="35"/>
        <v>30</v>
      </c>
      <c r="R241">
        <f ca="1">
<![CDATA[IF(table1[[#This Row],[يوم هـ]]]><![CDATA[]>0,8,99)]]>        </f>
        <v>8</v>
      </c>
      <c r="S241" s="4">
        <f t="shared" ca="1" si="31"/>
        <v>43944</v>
      </c>
      <c r="T241" s="4" t="str">
        <f ca="1">TEXT(table1[[#This Row],[Tm]],"mmmm")</f>
        <v><![CDATA[أبريل]]></v>
      </c>
      <c r="U241" s="4" t="str">
        <f ca="1">IF(TEXT(table1[[#This Row],[Tm]],"d")="1",TEXT(table1[[#This Row],[Tm]],"d -mmmm"),TEXT(table1[[#This Row],[Tm]],"d"))</f>
        <v>23</v>
      </c>
      <c r="V241" t="str">
        <f t="shared" ca="1" si="28"/>
        <v><![CDATA[الخميس]]></v>
      </c>
      <c r="W241">
        <f t="shared" ca="1" si="32"/>
        <v>5</v>
      </c>
      <c r="X241">
        <f t="shared" ca="1" si="33"/>
        <v>17</v>
      </c>
      <c r="Y241">
        <f ca="1"><![CDATA[IF(table1[[#This Row],[اليوم]]="الأحد",Y240+1,Y240)]]></f>
        <v>35</v>
      </c>
      <c r="Z241" s="5" t="str">
        <f t="shared" ca="1" si="34"/>
        <v>30/8/1441</v>
      </c>
      <c r="AA241" s="24">
        <f t="shared" ca="1" si="29"/>
        <v>2</v>
      </c>
      <c r="AB241" s="24" t="str">
        <f ca="1"><![CDATA[CONCATENATE(TEXT(table1[[#This Row],[شهر هـ]],"00"),(TEXT(table1[[#This Row],[يوم هـ]],"00")))]]></f>
        <v>0830</v>
      </c>
      <c r="AC241" s="24" t="str">
        <f ca="1">TEXT(table1[[#This Row],[Tm]],"m")</f>
        <v>4</v>
      </c>
      <c r="AD241" s="24">
        <f ca="1">IF(TODAY()=table1[[#This Row],[Tm]],1,0)</f>
        <v>0</v>
      </c>
      <c r="AE241" s="5"/>
    </row>
    <row r="242" spans="16:31" x14ac:dyDescent="0.3">
      <c r="P242" t="str">
        <f t="shared" ca="1" si="30"/>
        <v>093506</v>
      </c>
      <c r="Q242">
        <f ca="1">OFFSET(L2,MATCH($A$2,$B$2:$B$184,0)-1,0,1,1)</f>
        <v>1</v>
      </c>
      <c r="R242">
        <f ca="1">
<![CDATA[IF(table1[[#This Row],[يوم هـ]]]><![CDATA[]>0,9,99)]]>        </f>
        <v>9</v>
      </c>
      <c r="S242" s="4">
        <f t="shared" ca="1" si="31"/>
        <v>43945</v>
      </c>
      <c r="T242" s="4" t="str">
        <f ca="1">TEXT(table1[[#This Row],[Tm]],"mmmm")</f>
        <v><![CDATA[أبريل]]></v>
      </c>
      <c r="U242" s="4" t="str">
        <f ca="1">IF(TEXT(table1[[#This Row],[Tm]],"d")="1",TEXT(table1[[#This Row],[Tm]],"d -mmmm"),TEXT(table1[[#This Row],[Tm]],"d"))</f>
        <v>24</v>
      </c>
      <c r="V242" t="str">
        <f t="shared" ca="1" si="28"/>
        <v><![CDATA[الجمعة]]></v>
      </c>
      <c r="W242">
        <f t="shared" ca="1" si="32"/>
        <v>6</v>
      </c>
      <c r="X242">
        <f t="shared" ca="1" si="33"/>
        <v>17</v>
      </c>
      <c r="Y242">
        <f ca="1"><![CDATA[IF(table1[[#This Row],[اليوم]]="الأحد",Y241+1,Y241)]]></f>
        <v>35</v>
      </c>
      <c r="Z242" s="5" t="str">
        <f t="shared" ca="1" si="34"/>
        <v>1/9/1441</v>
      </c>
      <c r="AA242" s="24">
        <f t="shared" ca="1" si="29"/>
        <v>2</v>
      </c>
      <c r="AB242" s="24" t="str">
        <f ca="1"><![CDATA[CONCATENATE(TEXT(table1[[#This Row],[شهر هـ]],"00"),(TEXT(table1[[#This Row],[يوم هـ]],"00")))]]></f>
        <v>0901</v>
      </c>
      <c r="AC242" s="24" t="str">
        <f ca="1">TEXT(table1[[#This Row],[Tm]],"m")</f>
        <v>4</v>
      </c>
      <c r="AD242" s="24">
        <f ca="1">IF(TODAY()=table1[[#This Row],[Tm]],1,0)</f>
        <v>0</v>
      </c>
      <c r="AE242" s="5"/>
    </row>
    <row r="243" spans="16:31" x14ac:dyDescent="0.3">
      <c r="P243" t="str">
        <f t="shared" ca="1" si="30"/>
        <v>093507</v>
      </c>
      <c r="Q243">
        <f ca="1">Q242+1</f>
        <v>2</v>
      </c>
      <c r="R243">
        <f ca="1">
<![CDATA[IF(table1[[#This Row],[يوم هـ]]]><![CDATA[]>0,9,99)]]>        </f>
        <v>9</v>
      </c>
      <c r="S243" s="4">
        <f t="shared" ca="1" si="31"/>
        <v>43946</v>
      </c>
      <c r="T243" s="4" t="str">
        <f ca="1">TEXT(table1[[#This Row],[Tm]],"mmmm")</f>
        <v><![CDATA[أبريل]]></v>
      </c>
      <c r="U243" s="4" t="str">
        <f ca="1">IF(TEXT(table1[[#This Row],[Tm]],"d")="1",TEXT(table1[[#This Row],[Tm]],"d -mmmm"),TEXT(table1[[#This Row],[Tm]],"d"))</f>
        <v>25</v>
      </c>
      <c r="V243" t="str">
        <f t="shared" ca="1" si="28"/>
        <v><![CDATA[السبت]]></v>
      </c>
      <c r="W243">
        <f t="shared" ca="1" si="32"/>
        <v>7</v>
      </c>
      <c r="X243">
        <f t="shared" ca="1" si="33"/>
        <v>17</v>
      </c>
      <c r="Y243">
        <f ca="1"><![CDATA[IF(table1[[#This Row],[اليوم]]="الأحد",Y242+1,Y242)]]></f>
        <v>35</v>
      </c>
      <c r="Z243" s="5" t="str">
        <f t="shared" ca="1" si="34"/>
        <v>2/9/1441</v>
      </c>
      <c r="AA243" s="24">
        <f t="shared" ca="1" si="29"/>
        <v>2</v>
      </c>
      <c r="AB243" s="24" t="str">
        <f ca="1"><![CDATA[CONCATENATE(TEXT(table1[[#This Row],[شهر هـ]],"00"),(TEXT(table1[[#This Row],[يوم هـ]],"00")))]]></f>
        <v>0902</v>
      </c>
      <c r="AC243" s="24" t="str">
        <f ca="1">TEXT(table1[[#This Row],[Tm]],"m")</f>
        <v>4</v>
      </c>
      <c r="AD243" s="24">
        <f ca="1">IF(TODAY()=table1[[#This Row],[Tm]],1,0)</f>
        <v>0</v>
      </c>
      <c r="AE243" s="5"/>
    </row>
    <row r="244" spans="16:31" x14ac:dyDescent="0.3">
      <c r="P244" t="str">
        <f t="shared" ca="1" si="30"/>
        <v>093601</v>
      </c>
      <c r="Q244">
        <f t="shared" ref="Q244:Q271" ca="1" si="36">Q243+1</f>
        <v>3</v>
      </c>
      <c r="R244">
        <f ca="1">
<![CDATA[IF(table1[[#This Row],[يوم هـ]]]><![CDATA[]>0,9,99)]]>        </f>
        <v>9</v>
      </c>
      <c r="S244" s="4">
        <f t="shared" ca="1" si="31"/>
        <v>43947</v>
      </c>
      <c r="T244" s="4" t="str">
        <f ca="1">TEXT(table1[[#This Row],[Tm]],"mmmm")</f>
        <v><![CDATA[أبريل]]></v>
      </c>
      <c r="U244" s="4" t="str">
        <f ca="1">IF(TEXT(table1[[#This Row],[Tm]],"d")="1",TEXT(table1[[#This Row],[Tm]],"d -mmmm"),TEXT(table1[[#This Row],[Tm]],"d"))</f>
        <v>26</v>
      </c>
      <c r="V244" t="str">
        <f t="shared" ca="1" si="28"/>
        <v><![CDATA[الأحد]]></v>
      </c>
      <c r="W244">
        <f t="shared" ca="1" si="32"/>
        <v>1</v>
      </c>
      <c r="X244">
        <f t="shared" ca="1" si="33"/>
        <v>18</v>
      </c>
      <c r="Y244">
        <f ca="1"><![CDATA[IF(table1[[#This Row],[اليوم]]="الأحد",Y243+1,Y243)]]></f>
        <v>36</v>
      </c>
      <c r="Z244" s="5" t="str">
        <f t="shared" ca="1" si="34"/>
        <v>3/9/1441</v>
      </c>
      <c r="AA244" s="24">
        <f t="shared" ca="1" si="29"/>
        <v>2</v>
      </c>
      <c r="AB244" s="24" t="str">
        <f ca="1"><![CDATA[CONCATENATE(TEXT(table1[[#This Row],[شهر هـ]],"00"),(TEXT(table1[[#This Row],[يوم هـ]],"00")))]]></f>
        <v>0903</v>
      </c>
      <c r="AC244" s="24" t="str">
        <f ca="1">TEXT(table1[[#This Row],[Tm]],"m")</f>
        <v>4</v>
      </c>
      <c r="AD244" s="24">
        <f ca="1">IF(TODAY()=table1[[#This Row],[Tm]],1,0)</f>
        <v>0</v>
      </c>
      <c r="AE244" s="5"/>
    </row>
    <row r="245" spans="16:31" x14ac:dyDescent="0.3">
      <c r="P245" t="str">
        <f t="shared" ca="1" si="30"/>
        <v>093602</v>
      </c>
      <c r="Q245">
        <f t="shared" ca="1" si="36"/>
        <v>4</v>
      </c>
      <c r="R245">
        <f ca="1">
<![CDATA[IF(table1[[#This Row],[يوم هـ]]]><![CDATA[]>0,9,99)]]>        </f>
        <v>9</v>
      </c>
      <c r="S245" s="4">
        <f t="shared" ca="1" si="31"/>
        <v>43948</v>
      </c>
      <c r="T245" s="4" t="str">
        <f ca="1">TEXT(table1[[#This Row],[Tm]],"mmmm")</f>
        <v><![CDATA[أبريل]]></v>
      </c>
      <c r="U245" s="4" t="str">
        <f ca="1">IF(TEXT(table1[[#This Row],[Tm]],"d")="1",TEXT(table1[[#This Row],[Tm]],"d -mmmm"),TEXT(table1[[#This Row],[Tm]],"d"))</f>
        <v>27</v>
      </c>
      <c r="V245" t="str">
        <f t="shared" ca="1" si="28"/>
        <v><![CDATA[الإثنين]]></v>
      </c>
      <c r="W245">
        <f t="shared" ca="1" si="32"/>
        <v>2</v>
      </c>
      <c r="X245">
        <f t="shared" ca="1" si="33"/>
        <v>18</v>
      </c>
      <c r="Y245">
        <f ca="1"><![CDATA[IF(table1[[#This Row],[اليوم]]="الأحد",Y244+1,Y244)]]></f>
        <v>36</v>
      </c>
      <c r="Z245" s="5" t="str">
        <f t="shared" ca="1" si="34"/>
        <v>4/9/1441</v>
      </c>
      <c r="AA245" s="24">
        <f t="shared" ca="1" si="29"/>
        <v>2</v>
      </c>
      <c r="AB245" s="24" t="str">
        <f ca="1"><![CDATA[CONCATENATE(TEXT(table1[[#This Row],[شهر هـ]],"00"),(TEXT(table1[[#This Row],[يوم هـ]],"00")))]]></f>
        <v>0904</v>
      </c>
      <c r="AC245" s="24" t="str">
        <f ca="1">TEXT(table1[[#This Row],[Tm]],"m")</f>
        <v>4</v>
      </c>
      <c r="AD245" s="24">
        <f ca="1">IF(TODAY()=table1[[#This Row],[Tm]],1,0)</f>
        <v>0</v>
      </c>
      <c r="AE245" s="5"/>
    </row>
    <row r="246" spans="16:31" x14ac:dyDescent="0.3">
      <c r="P246" t="str">
        <f t="shared" ca="1" si="30"/>
        <v>093603</v>
      </c>
      <c r="Q246">
        <f t="shared" ca="1" si="36"/>
        <v>5</v>
      </c>
      <c r="R246">
        <f ca="1">
<![CDATA[IF(table1[[#This Row],[يوم هـ]]]><![CDATA[]>0,9,99)]]>        </f>
        <v>9</v>
      </c>
      <c r="S246" s="4">
        <f t="shared" ca="1" si="31"/>
        <v>43949</v>
      </c>
      <c r="T246" s="4" t="str">
        <f ca="1">TEXT(table1[[#This Row],[Tm]],"mmmm")</f>
        <v><![CDATA[أبريل]]></v>
      </c>
      <c r="U246" s="4" t="str">
        <f ca="1">IF(TEXT(table1[[#This Row],[Tm]],"d")="1",TEXT(table1[[#This Row],[Tm]],"d -mmmm"),TEXT(table1[[#This Row],[Tm]],"d"))</f>
        <v>28</v>
      </c>
      <c r="V246" t="str">
        <f t="shared" ca="1" si="28"/>
        <v><![CDATA[الثلاثاء]]></v>
      </c>
      <c r="W246">
        <f t="shared" ca="1" si="32"/>
        <v>3</v>
      </c>
      <c r="X246">
        <f t="shared" ca="1" si="33"/>
        <v>18</v>
      </c>
      <c r="Y246">
        <f ca="1"><![CDATA[IF(table1[[#This Row],[اليوم]]="الأحد",Y245+1,Y245)]]></f>
        <v>36</v>
      </c>
      <c r="Z246" s="5" t="str">
        <f t="shared" ca="1" si="34"/>
        <v>5/9/1441</v>
      </c>
      <c r="AA246" s="24">
        <f t="shared" ca="1" si="29"/>
        <v>2</v>
      </c>
      <c r="AB246" s="24" t="str">
        <f ca="1"><![CDATA[CONCATENATE(TEXT(table1[[#This Row],[شهر هـ]],"00"),(TEXT(table1[[#This Row],[يوم هـ]],"00")))]]></f>
        <v>0905</v>
      </c>
      <c r="AC246" s="24" t="str">
        <f ca="1">TEXT(table1[[#This Row],[Tm]],"m")</f>
        <v>4</v>
      </c>
      <c r="AD246" s="24">
        <f ca="1">IF(TODAY()=table1[[#This Row],[Tm]],1,0)</f>
        <v>0</v>
      </c>
      <c r="AE246" s="5"/>
    </row>
    <row r="247" spans="16:31" x14ac:dyDescent="0.3">
      <c r="P247" t="str">
        <f t="shared" ca="1" si="30"/>
        <v>093604</v>
      </c>
      <c r="Q247">
        <f t="shared" ca="1" si="36"/>
        <v>6</v>
      </c>
      <c r="R247">
        <f ca="1">
<![CDATA[IF(table1[[#This Row],[يوم هـ]]]><![CDATA[]>0,9,99)]]>        </f>
        <v>9</v>
      </c>
      <c r="S247" s="4">
        <f t="shared" ca="1" si="31"/>
        <v>43950</v>
      </c>
      <c r="T247" s="4" t="str">
        <f ca="1">TEXT(table1[[#This Row],[Tm]],"mmmm")</f>
        <v><![CDATA[أبريل]]></v>
      </c>
      <c r="U247" s="4" t="str">
        <f ca="1">IF(TEXT(table1[[#This Row],[Tm]],"d")="1",TEXT(table1[[#This Row],[Tm]],"d -mmmm"),TEXT(table1[[#This Row],[Tm]],"d"))</f>
        <v>29</v>
      </c>
      <c r="V247" t="str">
        <f t="shared" ca="1" si="28"/>
        <v><![CDATA[الأربعاء]]></v>
      </c>
      <c r="W247">
        <f t="shared" ca="1" si="32"/>
        <v>4</v>
      </c>
      <c r="X247">
        <f t="shared" ca="1" si="33"/>
        <v>18</v>
      </c>
      <c r="Y247">
        <f ca="1"><![CDATA[IF(table1[[#This Row],[اليوم]]="الأحد",Y246+1,Y246)]]></f>
        <v>36</v>
      </c>
      <c r="Z247" s="5" t="str">
        <f t="shared" ca="1" si="34"/>
        <v>6/9/1441</v>
      </c>
      <c r="AA247" s="24">
        <f t="shared" ca="1" si="29"/>
        <v>2</v>
      </c>
      <c r="AB247" s="24" t="str">
        <f ca="1"><![CDATA[CONCATENATE(TEXT(table1[[#This Row],[شهر هـ]],"00"),(TEXT(table1[[#This Row],[يوم هـ]],"00")))]]></f>
        <v>0906</v>
      </c>
      <c r="AC247" s="24" t="str">
        <f ca="1">TEXT(table1[[#This Row],[Tm]],"m")</f>
        <v>4</v>
      </c>
      <c r="AD247" s="24">
        <f ca="1">IF(TODAY()=table1[[#This Row],[Tm]],1,0)</f>
        <v>0</v>
      </c>
      <c r="AE247" s="5"/>
    </row>
    <row r="248" spans="16:31" x14ac:dyDescent="0.3">
      <c r="P248" t="str">
        <f t="shared" ca="1" si="30"/>
        <v>093605</v>
      </c>
      <c r="Q248">
        <f t="shared" ca="1" si="36"/>
        <v>7</v>
      </c>
      <c r="R248">
        <f ca="1">
<![CDATA[IF(table1[[#This Row],[يوم هـ]]]><![CDATA[]>0,9,99)]]>        </f>
        <v>9</v>
      </c>
      <c r="S248" s="4">
        <f t="shared" ca="1" si="31"/>
        <v>43951</v>
      </c>
      <c r="T248" s="4" t="str">
        <f ca="1">TEXT(table1[[#This Row],[Tm]],"mmmm")</f>
        <v><![CDATA[أبريل]]></v>
      </c>
      <c r="U248" s="4" t="str">
        <f ca="1">IF(TEXT(table1[[#This Row],[Tm]],"d")="1",TEXT(table1[[#This Row],[Tm]],"d -mmmm"),TEXT(table1[[#This Row],[Tm]],"d"))</f>
        <v>30</v>
      </c>
      <c r="V248" t="str">
        <f t="shared" ca="1" si="28"/>
        <v><![CDATA[الخميس]]></v>
      </c>
      <c r="W248">
        <f t="shared" ca="1" si="32"/>
        <v>5</v>
      </c>
      <c r="X248">
        <f t="shared" ca="1" si="33"/>
        <v>18</v>
      </c>
      <c r="Y248">
        <f ca="1"><![CDATA[IF(table1[[#This Row],[اليوم]]="الأحد",Y247+1,Y247)]]></f>
        <v>36</v>
      </c>
      <c r="Z248" s="5" t="str">
        <f t="shared" ca="1" si="34"/>
        <v>7/9/1441</v>
      </c>
      <c r="AA248" s="24">
        <f t="shared" ca="1" si="29"/>
        <v>2</v>
      </c>
      <c r="AB248" s="24" t="str">
        <f ca="1"><![CDATA[CONCATENATE(TEXT(table1[[#This Row],[شهر هـ]],"00"),(TEXT(table1[[#This Row],[يوم هـ]],"00")))]]></f>
        <v>0907</v>
      </c>
      <c r="AC248" s="24" t="str">
        <f ca="1">TEXT(table1[[#This Row],[Tm]],"m")</f>
        <v>4</v>
      </c>
      <c r="AD248" s="24">
        <f ca="1">IF(TODAY()=table1[[#This Row],[Tm]],1,0)</f>
        <v>0</v>
      </c>
      <c r="AE248" s="5"/>
    </row>
    <row r="249" spans="16:31" x14ac:dyDescent="0.3">
      <c r="P249" t="str">
        <f t="shared" ca="1" si="30"/>
        <v>093606</v>
      </c>
      <c r="Q249">
        <f t="shared" ca="1" si="36"/>
        <v>8</v>
      </c>
      <c r="R249">
        <f ca="1">
<![CDATA[IF(table1[[#This Row],[يوم هـ]]]><![CDATA[]>0,9,99)]]>        </f>
        <v>9</v>
      </c>
      <c r="S249" s="4">
        <f t="shared" ca="1" si="31"/>
        <v>43952</v>
      </c>
      <c r="T249" s="4" t="str">
        <f ca="1">TEXT(table1[[#This Row],[Tm]],"mmmm")</f>
        <v><![CDATA[مايو]]></v>
      </c>
      <c r="U249" s="4" t="str">
        <f ca="1">IF(TEXT(table1[[#This Row],[Tm]],"d")="1",TEXT(table1[[#This Row],[Tm]],"d -mmmm"),TEXT(table1[[#This Row],[Tm]],"d"))</f>
        <v><![CDATA[1 -مايو]]></v>
      </c>
      <c r="V249" t="str">
        <f t="shared" ca="1" si="28"/>
        <v><![CDATA[الجمعة]]></v>
      </c>
      <c r="W249">
        <f t="shared" ca="1" si="32"/>
        <v>6</v>
      </c>
      <c r="X249">
        <f t="shared" ca="1" si="33"/>
        <v>18</v>
      </c>
      <c r="Y249">
        <f ca="1"><![CDATA[IF(table1[[#This Row],[اليوم]]="الأحد",Y248+1,Y248)]]></f>
        <v>36</v>
      </c>
      <c r="Z249" s="5" t="str">
        <f t="shared" ca="1" si="34"/>
        <v>8/9/1441</v>
      </c>
      <c r="AA249" s="24">
        <f t="shared" ca="1" si="29"/>
        <v>2</v>
      </c>
      <c r="AB249" s="24" t="str">
        <f ca="1"><![CDATA[CONCATENATE(TEXT(table1[[#This Row],[شهر هـ]],"00"),(TEXT(table1[[#This Row],[يوم هـ]],"00")))]]></f>
        <v>0908</v>
      </c>
      <c r="AC249" s="24" t="str">
        <f ca="1">TEXT(table1[[#This Row],[Tm]],"m")</f>
        <v>5</v>
      </c>
      <c r="AD249" s="24">
        <f ca="1">IF(TODAY()=table1[[#This Row],[Tm]],1,0)</f>
        <v>0</v>
      </c>
      <c r="AE249" s="5"/>
    </row>
    <row r="250" spans="16:31" x14ac:dyDescent="0.3">
      <c r="P250" t="str">
        <f t="shared" ca="1" si="30"/>
        <v>093607</v>
      </c>
      <c r="Q250">
        <f t="shared" ca="1" si="36"/>
        <v>9</v>
      </c>
      <c r="R250">
        <f ca="1">
<![CDATA[IF(table1[[#This Row],[يوم هـ]]]><![CDATA[]>0,9,99)]]>        </f>
        <v>9</v>
      </c>
      <c r="S250" s="4">
        <f t="shared" ca="1" si="31"/>
        <v>43953</v>
      </c>
      <c r="T250" s="4" t="str">
        <f ca="1">TEXT(table1[[#This Row],[Tm]],"mmmm")</f>
        <v><![CDATA[مايو]]></v>
      </c>
      <c r="U250" s="4" t="str">
        <f ca="1">IF(TEXT(table1[[#This Row],[Tm]],"d")="1",TEXT(table1[[#This Row],[Tm]],"d -mmmm"),TEXT(table1[[#This Row],[Tm]],"d"))</f>
        <v>2</v>
      </c>
      <c r="V250" t="str">
        <f t="shared" ca="1" si="28"/>
        <v><![CDATA[السبت]]></v>
      </c>
      <c r="W250">
        <f t="shared" ca="1" si="32"/>
        <v>7</v>
      </c>
      <c r="X250">
        <f t="shared" ca="1" si="33"/>
        <v>18</v>
      </c>
      <c r="Y250">
        <f ca="1"><![CDATA[IF(table1[[#This Row],[اليوم]]="الأحد",Y249+1,Y249)]]></f>
        <v>36</v>
      </c>
      <c r="Z250" s="5" t="str">
        <f t="shared" ca="1" si="34"/>
        <v>9/9/1441</v>
      </c>
      <c r="AA250" s="24">
        <f t="shared" ca="1" si="29"/>
        <v>2</v>
      </c>
      <c r="AB250" s="24" t="str">
        <f ca="1"><![CDATA[CONCATENATE(TEXT(table1[[#This Row],[شهر هـ]],"00"),(TEXT(table1[[#This Row],[يوم هـ]],"00")))]]></f>
        <v>0909</v>
      </c>
      <c r="AC250" s="24" t="str">
        <f ca="1">TEXT(table1[[#This Row],[Tm]],"m")</f>
        <v>5</v>
      </c>
      <c r="AD250" s="24">
        <f ca="1">IF(TODAY()=table1[[#This Row],[Tm]],1,0)</f>
        <v>0</v>
      </c>
      <c r="AE250" s="5"/>
    </row>
    <row r="251" spans="16:31" x14ac:dyDescent="0.3">
      <c r="P251" t="str">
        <f t="shared" ca="1" si="30"/>
        <v>093701</v>
      </c>
      <c r="Q251">
        <f t="shared" ca="1" si="36"/>
        <v>10</v>
      </c>
      <c r="R251">
        <f ca="1">
<![CDATA[IF(table1[[#This Row],[يوم هـ]]]><![CDATA[]>0,9,99)]]>        </f>
        <v>9</v>
      </c>
      <c r="S251" s="4">
        <f t="shared" ca="1" si="31"/>
        <v>43954</v>
      </c>
      <c r="T251" s="4" t="str">
        <f ca="1">TEXT(table1[[#This Row],[Tm]],"mmmm")</f>
        <v><![CDATA[مايو]]></v>
      </c>
      <c r="U251" s="4" t="str">
        <f ca="1">IF(TEXT(table1[[#This Row],[Tm]],"d")="1",TEXT(table1[[#This Row],[Tm]],"d -mmmm"),TEXT(table1[[#This Row],[Tm]],"d"))</f>
        <v>3</v>
      </c>
      <c r="V251" t="str">
        <f t="shared" ca="1" si="28"/>
        <v><![CDATA[الأحد]]></v>
      </c>
      <c r="W251">
        <f t="shared" ca="1" si="32"/>
        <v>1</v>
      </c>
      <c r="X251">
        <f t="shared" ca="1" si="33"/>
        <v>19</v>
      </c>
      <c r="Y251">
        <f ca="1"><![CDATA[IF(table1[[#This Row],[اليوم]]="الأحد",Y250+1,Y250)]]></f>
        <v>37</v>
      </c>
      <c r="Z251" s="5" t="str">
        <f t="shared" ca="1" si="34"/>
        <v>10/9/1441</v>
      </c>
      <c r="AA251" s="24">
        <f t="shared" ca="1" si="29"/>
        <v>2</v>
      </c>
      <c r="AB251" s="24" t="str">
        <f ca="1"><![CDATA[CONCATENATE(TEXT(table1[[#This Row],[شهر هـ]],"00"),(TEXT(table1[[#This Row],[يوم هـ]],"00")))]]></f>
        <v>0910</v>
      </c>
      <c r="AC251" s="24" t="str">
        <f ca="1">TEXT(table1[[#This Row],[Tm]],"m")</f>
        <v>5</v>
      </c>
      <c r="AD251" s="24">
        <f ca="1">IF(TODAY()=table1[[#This Row],[Tm]],1,0)</f>
        <v>0</v>
      </c>
      <c r="AE251" s="5"/>
    </row>
    <row r="252" spans="16:31" x14ac:dyDescent="0.3">
      <c r="P252" t="str">
        <f t="shared" ca="1" si="30"/>
        <v>093702</v>
      </c>
      <c r="Q252">
        <f t="shared" ca="1" si="36"/>
        <v>11</v>
      </c>
      <c r="R252">
        <f ca="1">
<![CDATA[IF(table1[[#This Row],[يوم هـ]]]><![CDATA[]>0,9,99)]]>        </f>
        <v>9</v>
      </c>
      <c r="S252" s="4">
        <f t="shared" ca="1" si="31"/>
        <v>43955</v>
      </c>
      <c r="T252" s="4" t="str">
        <f ca="1">TEXT(table1[[#This Row],[Tm]],"mmmm")</f>
        <v><![CDATA[مايو]]></v>
      </c>
      <c r="U252" s="4" t="str">
        <f ca="1">IF(TEXT(table1[[#This Row],[Tm]],"d")="1",TEXT(table1[[#This Row],[Tm]],"d -mmmm"),TEXT(table1[[#This Row],[Tm]],"d"))</f>
        <v>4</v>
      </c>
      <c r="V252" t="str">
        <f t="shared" ca="1" si="28"/>
        <v><![CDATA[الإثنين]]></v>
      </c>
      <c r="W252">
        <f t="shared" ca="1" si="32"/>
        <v>2</v>
      </c>
      <c r="X252">
        <f t="shared" ca="1" si="33"/>
        <v>19</v>
      </c>
      <c r="Y252">
        <f ca="1"><![CDATA[IF(table1[[#This Row],[اليوم]]="الأحد",Y251+1,Y251)]]></f>
        <v>37</v>
      </c>
      <c r="Z252" s="5" t="str">
        <f t="shared" ca="1" si="34"/>
        <v>11/9/1441</v>
      </c>
      <c r="AA252" s="24">
        <f t="shared" ca="1" si="29"/>
        <v>2</v>
      </c>
      <c r="AB252" s="24" t="str">
        <f ca="1"><![CDATA[CONCATENATE(TEXT(table1[[#This Row],[شهر هـ]],"00"),(TEXT(table1[[#This Row],[يوم هـ]],"00")))]]></f>
        <v>0911</v>
      </c>
      <c r="AC252" s="24" t="str">
        <f ca="1">TEXT(table1[[#This Row],[Tm]],"m")</f>
        <v>5</v>
      </c>
      <c r="AD252" s="24">
        <f ca="1">IF(TODAY()=table1[[#This Row],[Tm]],1,0)</f>
        <v>0</v>
      </c>
      <c r="AE252" s="5"/>
    </row>
    <row r="253" spans="16:31" x14ac:dyDescent="0.3">
      <c r="P253" t="str">
        <f t="shared" ca="1" si="30"/>
        <v>093703</v>
      </c>
      <c r="Q253">
        <f t="shared" ca="1" si="36"/>
        <v>12</v>
      </c>
      <c r="R253">
        <f ca="1">
<![CDATA[IF(table1[[#This Row],[يوم هـ]]]><![CDATA[]>0,9,99)]]>        </f>
        <v>9</v>
      </c>
      <c r="S253" s="4">
        <f t="shared" ca="1" si="31"/>
        <v>43956</v>
      </c>
      <c r="T253" s="4" t="str">
        <f ca="1">TEXT(table1[[#This Row],[Tm]],"mmmm")</f>
        <v><![CDATA[مايو]]></v>
      </c>
      <c r="U253" s="4" t="str">
        <f ca="1">IF(TEXT(table1[[#This Row],[Tm]],"d")="1",TEXT(table1[[#This Row],[Tm]],"d -mmmm"),TEXT(table1[[#This Row],[Tm]],"d"))</f>
        <v>5</v>
      </c>
      <c r="V253" t="str">
        <f t="shared" ca="1" si="28"/>
        <v><![CDATA[الثلاثاء]]></v>
      </c>
      <c r="W253">
        <f t="shared" ca="1" si="32"/>
        <v>3</v>
      </c>
      <c r="X253">
        <f t="shared" ca="1" si="33"/>
        <v>19</v>
      </c>
      <c r="Y253">
        <f ca="1"><![CDATA[IF(table1[[#This Row],[اليوم]]="الأحد",Y252+1,Y252)]]></f>
        <v>37</v>
      </c>
      <c r="Z253" s="5" t="str">
        <f t="shared" ca="1" si="34"/>
        <v>12/9/1441</v>
      </c>
      <c r="AA253" s="24">
        <f t="shared" ca="1" si="29"/>
        <v>2</v>
      </c>
      <c r="AB253" s="24" t="str">
        <f ca="1"><![CDATA[CONCATENATE(TEXT(table1[[#This Row],[شهر هـ]],"00"),(TEXT(table1[[#This Row],[يوم هـ]],"00")))]]></f>
        <v>0912</v>
      </c>
      <c r="AC253" s="24" t="str">
        <f ca="1">TEXT(table1[[#This Row],[Tm]],"m")</f>
        <v>5</v>
      </c>
      <c r="AD253" s="24">
        <f ca="1">IF(TODAY()=table1[[#This Row],[Tm]],1,0)</f>
        <v>0</v>
      </c>
      <c r="AE253" s="5"/>
    </row>
    <row r="254" spans="16:31" x14ac:dyDescent="0.3">
      <c r="P254" t="str">
        <f t="shared" ca="1" si="30"/>
        <v>093704</v>
      </c>
      <c r="Q254">
        <f t="shared" ca="1" si="36"/>
        <v>13</v>
      </c>
      <c r="R254">
        <f ca="1">
<![CDATA[IF(table1[[#This Row],[يوم هـ]]]><![CDATA[]>0,9,99)]]>        </f>
        <v>9</v>
      </c>
      <c r="S254" s="4">
        <f t="shared" ca="1" si="31"/>
        <v>43957</v>
      </c>
      <c r="T254" s="4" t="str">
        <f ca="1">TEXT(table1[[#This Row],[Tm]],"mmmm")</f>
        <v><![CDATA[مايو]]></v>
      </c>
      <c r="U254" s="4" t="str">
        <f ca="1">IF(TEXT(table1[[#This Row],[Tm]],"d")="1",TEXT(table1[[#This Row],[Tm]],"d -mmmm"),TEXT(table1[[#This Row],[Tm]],"d"))</f>
        <v>6</v>
      </c>
      <c r="V254" t="str">
        <f t="shared" ca="1" si="28"/>
        <v><![CDATA[الأربعاء]]></v>
      </c>
      <c r="W254">
        <f t="shared" ca="1" si="32"/>
        <v>4</v>
      </c>
      <c r="X254">
        <f t="shared" ca="1" si="33"/>
        <v>19</v>
      </c>
      <c r="Y254">
        <f ca="1"><![CDATA[IF(table1[[#This Row],[اليوم]]="الأحد",Y253+1,Y253)]]></f>
        <v>37</v>
      </c>
      <c r="Z254" s="5" t="str">
        <f t="shared" ca="1" si="34"/>
        <v>13/9/1441</v>
      </c>
      <c r="AA254" s="24">
        <f t="shared" ca="1" si="29"/>
        <v>2</v>
      </c>
      <c r="AB254" s="24" t="str">
        <f ca="1"><![CDATA[CONCATENATE(TEXT(table1[[#This Row],[شهر هـ]],"00"),(TEXT(table1[[#This Row],[يوم هـ]],"00")))]]></f>
        <v>0913</v>
      </c>
      <c r="AC254" s="24" t="str">
        <f ca="1">TEXT(table1[[#This Row],[Tm]],"m")</f>
        <v>5</v>
      </c>
      <c r="AD254" s="24">
        <f ca="1">IF(TODAY()=table1[[#This Row],[Tm]],1,0)</f>
        <v>0</v>
      </c>
      <c r="AE254" s="5"/>
    </row>
    <row r="255" spans="16:31" x14ac:dyDescent="0.3">
      <c r="P255" t="str">
        <f t="shared" ca="1" si="30"/>
        <v>093705</v>
      </c>
      <c r="Q255">
        <f t="shared" ca="1" si="36"/>
        <v>14</v>
      </c>
      <c r="R255">
        <f ca="1">
<![CDATA[IF(table1[[#This Row],[يوم هـ]]]><![CDATA[]>0,9,99)]]>        </f>
        <v>9</v>
      </c>
      <c r="S255" s="4">
        <f t="shared" ca="1" si="31"/>
        <v>43958</v>
      </c>
      <c r="T255" s="4" t="str">
        <f ca="1">TEXT(table1[[#This Row],[Tm]],"mmmm")</f>
        <v><![CDATA[مايو]]></v>
      </c>
      <c r="U255" s="4" t="str">
        <f ca="1">IF(TEXT(table1[[#This Row],[Tm]],"d")="1",TEXT(table1[[#This Row],[Tm]],"d -mmmm"),TEXT(table1[[#This Row],[Tm]],"d"))</f>
        <v>7</v>
      </c>
      <c r="V255" t="str">
        <f t="shared" ca="1" si="28"/>
        <v><![CDATA[الخميس]]></v>
      </c>
      <c r="W255">
        <f t="shared" ca="1" si="32"/>
        <v>5</v>
      </c>
      <c r="X255">
        <f t="shared" ca="1" si="33"/>
        <v>19</v>
      </c>
      <c r="Y255">
        <f ca="1"><![CDATA[IF(table1[[#This Row],[اليوم]]="الأحد",Y254+1,Y254)]]></f>
        <v>37</v>
      </c>
      <c r="Z255" s="5" t="str">
        <f t="shared" ca="1" si="34"/>
        <v>14/9/1441</v>
      </c>
      <c r="AA255" s="24">
        <f t="shared" ca="1" si="29"/>
        <v>2</v>
      </c>
      <c r="AB255" s="24" t="str">
        <f ca="1"><![CDATA[CONCATENATE(TEXT(table1[[#This Row],[شهر هـ]],"00"),(TEXT(table1[[#This Row],[يوم هـ]],"00")))]]></f>
        <v>0914</v>
      </c>
      <c r="AC255" s="24" t="str">
        <f ca="1">TEXT(table1[[#This Row],[Tm]],"m")</f>
        <v>5</v>
      </c>
      <c r="AD255" s="24">
        <f ca="1">IF(TODAY()=table1[[#This Row],[Tm]],1,0)</f>
        <v>0</v>
      </c>
      <c r="AE255" s="5"/>
    </row>
    <row r="256" spans="16:31" x14ac:dyDescent="0.3">
      <c r="P256" t="str">
        <f t="shared" ca="1" si="30"/>
        <v>093706</v>
      </c>
      <c r="Q256">
        <f t="shared" ca="1" si="36"/>
        <v>15</v>
      </c>
      <c r="R256">
        <f ca="1">
<![CDATA[IF(table1[[#This Row],[يوم هـ]]]><![CDATA[]>0,9,99)]]>        </f>
        <v>9</v>
      </c>
      <c r="S256" s="4">
        <f t="shared" ca="1" si="31"/>
        <v>43959</v>
      </c>
      <c r="T256" s="4" t="str">
        <f ca="1">TEXT(table1[[#This Row],[Tm]],"mmmm")</f>
        <v><![CDATA[مايو]]></v>
      </c>
      <c r="U256" s="4" t="str">
        <f ca="1">IF(TEXT(table1[[#This Row],[Tm]],"d")="1",TEXT(table1[[#This Row],[Tm]],"d -mmmm"),TEXT(table1[[#This Row],[Tm]],"d"))</f>
        <v>8</v>
      </c>
      <c r="V256" t="str">
        <f t="shared" ca="1" si="28"/>
        <v><![CDATA[الجمعة]]></v>
      </c>
      <c r="W256">
        <f t="shared" ca="1" si="32"/>
        <v>6</v>
      </c>
      <c r="X256">
        <f t="shared" ca="1" si="33"/>
        <v>19</v>
      </c>
      <c r="Y256">
        <f ca="1"><![CDATA[IF(table1[[#This Row],[اليوم]]="الأحد",Y255+1,Y255)]]></f>
        <v>37</v>
      </c>
      <c r="Z256" s="5" t="str">
        <f t="shared" ca="1" si="34"/>
        <v>15/9/1441</v>
      </c>
      <c r="AA256" s="24">
        <f t="shared" ca="1" si="29"/>
        <v>2</v>
      </c>
      <c r="AB256" s="24" t="str">
        <f ca="1"><![CDATA[CONCATENATE(TEXT(table1[[#This Row],[شهر هـ]],"00"),(TEXT(table1[[#This Row],[يوم هـ]],"00")))]]></f>
        <v>0915</v>
      </c>
      <c r="AC256" s="24" t="str">
        <f ca="1">TEXT(table1[[#This Row],[Tm]],"m")</f>
        <v>5</v>
      </c>
      <c r="AD256" s="24">
        <f ca="1">IF(TODAY()=table1[[#This Row],[Tm]],1,0)</f>
        <v>0</v>
      </c>
      <c r="AE256" s="5"/>
    </row>
    <row r="257" spans="16:31" x14ac:dyDescent="0.3">
      <c r="P257" t="str">
        <f t="shared" ca="1" si="30"/>
        <v>093707</v>
      </c>
      <c r="Q257">
        <f t="shared" ca="1" si="36"/>
        <v>16</v>
      </c>
      <c r="R257">
        <f ca="1">
<![CDATA[IF(table1[[#This Row],[يوم هـ]]]><![CDATA[]>0,9,99)]]>        </f>
        <v>9</v>
      </c>
      <c r="S257" s="4">
        <f t="shared" ca="1" si="31"/>
        <v>43960</v>
      </c>
      <c r="T257" s="4" t="str">
        <f ca="1">TEXT(table1[[#This Row],[Tm]],"mmmm")</f>
        <v><![CDATA[مايو]]></v>
      </c>
      <c r="U257" s="4" t="str">
        <f ca="1">IF(TEXT(table1[[#This Row],[Tm]],"d")="1",TEXT(table1[[#This Row],[Tm]],"d -mmmm"),TEXT(table1[[#This Row],[Tm]],"d"))</f>
        <v>9</v>
      </c>
      <c r="V257" t="str">
        <f t="shared" ca="1" si="28"/>
        <v><![CDATA[السبت]]></v>
      </c>
      <c r="W257">
        <f t="shared" ca="1" si="32"/>
        <v>7</v>
      </c>
      <c r="X257">
        <f t="shared" ca="1" si="33"/>
        <v>19</v>
      </c>
      <c r="Y257">
        <f ca="1"><![CDATA[IF(table1[[#This Row],[اليوم]]="الأحد",Y256+1,Y256)]]></f>
        <v>37</v>
      </c>
      <c r="Z257" s="5" t="str">
        <f t="shared" ca="1" si="34"/>
        <v>16/9/1441</v>
      </c>
      <c r="AA257" s="24">
        <f t="shared" ca="1" si="29"/>
        <v>2</v>
      </c>
      <c r="AB257" s="24" t="str">
        <f ca="1"><![CDATA[CONCATENATE(TEXT(table1[[#This Row],[شهر هـ]],"00"),(TEXT(table1[[#This Row],[يوم هـ]],"00")))]]></f>
        <v>0916</v>
      </c>
      <c r="AC257" s="24" t="str">
        <f ca="1">TEXT(table1[[#This Row],[Tm]],"m")</f>
        <v>5</v>
      </c>
      <c r="AD257" s="24">
        <f ca="1">IF(TODAY()=table1[[#This Row],[Tm]],1,0)</f>
        <v>0</v>
      </c>
      <c r="AE257" s="5"/>
    </row>
    <row r="258" spans="16:31" x14ac:dyDescent="0.3">
      <c r="P258" t="str">
        <f t="shared" ca="1" si="30"/>
        <v>093801</v>
      </c>
      <c r="Q258">
        <f t="shared" ca="1" si="36"/>
        <v>17</v>
      </c>
      <c r="R258">
        <f ca="1">
<![CDATA[IF(table1[[#This Row],[يوم هـ]]]><![CDATA[]>0,9,99)]]>        </f>
        <v>9</v>
      </c>
      <c r="S258" s="4">
        <f t="shared" ca="1" si="31"/>
        <v>43961</v>
      </c>
      <c r="T258" s="4" t="str">
        <f ca="1">TEXT(table1[[#This Row],[Tm]],"mmmm")</f>
        <v><![CDATA[مايو]]></v>
      </c>
      <c r="U258" s="4" t="str">
        <f ca="1">IF(TEXT(table1[[#This Row],[Tm]],"d")="1",TEXT(table1[[#This Row],[Tm]],"d -mmmm"),TEXT(table1[[#This Row],[Tm]],"d"))</f>
        <v>10</v>
      </c>
      <c r="V258" t="str">
        <f t="shared" ref="V258:V321" ca="1" si="37">IF(Q258&gt;0,TEXT(S258,"dddd"),"")</f>
        <v><![CDATA[الأحد]]></v>
      </c>
      <c r="W258">
        <f t="shared" ca="1" si="32"/>
        <v>1</v>
      </c>
      <c r="X258">
        <f t="shared" ca="1" si="33"/>
        <v>20</v>
      </c>
      <c r="Y258">
        <f ca="1"><![CDATA[IF(table1[[#This Row],[اليوم]]="الأحد",Y257+1,Y257)]]></f>
        <v>38</v>
      </c>
      <c r="Z258" s="5" t="str">
        <f t="shared" ca="1" si="34"/>
        <v>17/9/1441</v>
      </c>
      <c r="AA258" s="24">
        <f t="shared" ref="AA258:AA321" ca="1" si="38">INDEX($AH$14:$AH$18,MATCH(TEXT(S258,"mm/dd"),INDEX(TEXT($AG$14:$AG$18,"mm/dd"),,),1),)</f>
        <v>2</v>
      </c>
      <c r="AB258" s="24" t="str">
        <f ca="1"><![CDATA[CONCATENATE(TEXT(table1[[#This Row],[شهر هـ]],"00"),(TEXT(table1[[#This Row],[يوم هـ]],"00")))]]></f>
        <v>0917</v>
      </c>
      <c r="AC258" s="24" t="str">
        <f ca="1">TEXT(table1[[#This Row],[Tm]],"m")</f>
        <v>5</v>
      </c>
      <c r="AD258" s="24">
        <f ca="1">IF(TODAY()=table1[[#This Row],[Tm]],1,0)</f>
        <v>0</v>
      </c>
      <c r="AE258" s="5"/>
    </row>
    <row r="259" spans="16:31" x14ac:dyDescent="0.3">
      <c r="P259" t="str">
        <f t="shared" ref="P259:P322" ca="1" si="39">IF(Q259&gt;0,CONCATENATE(TEXT(R259,"00"),TEXT(Y259,"00"),TEXT(W259,"00")),"")</f>
        <v>093802</v>
      </c>
      <c r="Q259">
        <f t="shared" ca="1" si="36"/>
        <v>18</v>
      </c>
      <c r="R259">
        <f ca="1">
<![CDATA[IF(table1[[#This Row],[يوم هـ]]]><![CDATA[]>0,9,99)]]>        </f>
        <v>9</v>
      </c>
      <c r="S259" s="4">
        <f t="shared" ref="S259:S322" ca="1" si="40">EDATE(S258,0)+IF(Q259&gt;0,(1),0)</f>
        <v>43962</v>
      </c>
      <c r="T259" s="4" t="str">
        <f ca="1">TEXT(table1[[#This Row],[Tm]],"mmmm")</f>
        <v><![CDATA[مايو]]></v>
      </c>
      <c r="U259" s="4" t="str">
        <f ca="1">IF(TEXT(table1[[#This Row],[Tm]],"d")="1",TEXT(table1[[#This Row],[Tm]],"d -mmmm"),TEXT(table1[[#This Row],[Tm]],"d"))</f>
        <v>11</v>
      </c>
      <c r="V259" t="str">
        <f t="shared" ca="1" si="37"/>
        <v><![CDATA[الإثنين]]></v>
      </c>
      <c r="W259">
        <f t="shared" ref="W259:W322" ca="1" si="41">IF(Q259&gt;0,WEEKDAY(S259,17),"")</f>
        <v>2</v>
      </c>
      <c r="X259">
        <f t="shared" ref="X259:X322" ca="1" si="42">WEEKNUM(S259,1)</f>
        <v>20</v>
      </c>
      <c r="Y259">
        <f ca="1"><![CDATA[IF(table1[[#This Row],[اليوم]]="الأحد",Y258+1,Y258)]]></f>
        <v>38</v>
      </c>
      <c r="Z259" s="5" t="str">
        <f t="shared" ref="Z259:Z322" ca="1" si="43">IF(Q259&gt;0,Q259 &amp; "/" &amp; R259 &amp; "/" &amp; $A$2,"")</f>
        <v>18/9/1441</v>
      </c>
      <c r="AA259" s="24">
        <f t="shared" ca="1" si="38"/>
        <v>2</v>
      </c>
      <c r="AB259" s="24" t="str">
        <f ca="1"><![CDATA[CONCATENATE(TEXT(table1[[#This Row],[شهر هـ]],"00"),(TEXT(table1[[#This Row],[يوم هـ]],"00")))]]></f>
        <v>0918</v>
      </c>
      <c r="AC259" s="24" t="str">
        <f ca="1">TEXT(table1[[#This Row],[Tm]],"m")</f>
        <v>5</v>
      </c>
      <c r="AD259" s="24">
        <f ca="1">IF(TODAY()=table1[[#This Row],[Tm]],1,0)</f>
        <v>0</v>
      </c>
      <c r="AE259" s="5"/>
    </row>
    <row r="260" spans="16:31" x14ac:dyDescent="0.3">
      <c r="P260" t="str">
        <f t="shared" ca="1" si="39"/>
        <v>093803</v>
      </c>
      <c r="Q260">
        <f t="shared" ca="1" si="36"/>
        <v>19</v>
      </c>
      <c r="R260">
        <f ca="1">
<![CDATA[IF(table1[[#This Row],[يوم هـ]]]><![CDATA[]>0,9,99)]]>        </f>
        <v>9</v>
      </c>
      <c r="S260" s="4">
        <f t="shared" ca="1" si="40"/>
        <v>43963</v>
      </c>
      <c r="T260" s="4" t="str">
        <f ca="1">TEXT(table1[[#This Row],[Tm]],"mmmm")</f>
        <v><![CDATA[مايو]]></v>
      </c>
      <c r="U260" s="4" t="str">
        <f ca="1">IF(TEXT(table1[[#This Row],[Tm]],"d")="1",TEXT(table1[[#This Row],[Tm]],"d -mmmm"),TEXT(table1[[#This Row],[Tm]],"d"))</f>
        <v>12</v>
      </c>
      <c r="V260" t="str">
        <f t="shared" ca="1" si="37"/>
        <v><![CDATA[الثلاثاء]]></v>
      </c>
      <c r="W260">
        <f t="shared" ca="1" si="41"/>
        <v>3</v>
      </c>
      <c r="X260">
        <f t="shared" ca="1" si="42"/>
        <v>20</v>
      </c>
      <c r="Y260">
        <f ca="1"><![CDATA[IF(table1[[#This Row],[اليوم]]="الأحد",Y259+1,Y259)]]></f>
        <v>38</v>
      </c>
      <c r="Z260" s="5" t="str">
        <f t="shared" ca="1" si="43"/>
        <v>19/9/1441</v>
      </c>
      <c r="AA260" s="24">
        <f t="shared" ca="1" si="38"/>
        <v>2</v>
      </c>
      <c r="AB260" s="24" t="str">
        <f ca="1"><![CDATA[CONCATENATE(TEXT(table1[[#This Row],[شهر هـ]],"00"),(TEXT(table1[[#This Row],[يوم هـ]],"00")))]]></f>
        <v>0919</v>
      </c>
      <c r="AC260" s="24" t="str">
        <f ca="1">TEXT(table1[[#This Row],[Tm]],"m")</f>
        <v>5</v>
      </c>
      <c r="AD260" s="24">
        <f ca="1">IF(TODAY()=table1[[#This Row],[Tm]],1,0)</f>
        <v>0</v>
      </c>
      <c r="AE260" s="5"/>
    </row>
    <row r="261" spans="16:31" x14ac:dyDescent="0.3">
      <c r="P261" t="str">
        <f t="shared" ca="1" si="39"/>
        <v>093804</v>
      </c>
      <c r="Q261">
        <f t="shared" ca="1" si="36"/>
        <v>20</v>
      </c>
      <c r="R261">
        <f ca="1">
<![CDATA[IF(table1[[#This Row],[يوم هـ]]]><![CDATA[]>0,9,99)]]>        </f>
        <v>9</v>
      </c>
      <c r="S261" s="4">
        <f t="shared" ca="1" si="40"/>
        <v>43964</v>
      </c>
      <c r="T261" s="4" t="str">
        <f ca="1">TEXT(table1[[#This Row],[Tm]],"mmmm")</f>
        <v><![CDATA[مايو]]></v>
      </c>
      <c r="U261" s="4" t="str">
        <f ca="1">IF(TEXT(table1[[#This Row],[Tm]],"d")="1",TEXT(table1[[#This Row],[Tm]],"d -mmmm"),TEXT(table1[[#This Row],[Tm]],"d"))</f>
        <v>13</v>
      </c>
      <c r="V261" t="str">
        <f t="shared" ca="1" si="37"/>
        <v><![CDATA[الأربعاء]]></v>
      </c>
      <c r="W261">
        <f t="shared" ca="1" si="41"/>
        <v>4</v>
      </c>
      <c r="X261">
        <f t="shared" ca="1" si="42"/>
        <v>20</v>
      </c>
      <c r="Y261">
        <f ca="1"><![CDATA[IF(table1[[#This Row],[اليوم]]="الأحد",Y260+1,Y260)]]></f>
        <v>38</v>
      </c>
      <c r="Z261" s="5" t="str">
        <f t="shared" ca="1" si="43"/>
        <v>20/9/1441</v>
      </c>
      <c r="AA261" s="24">
        <f t="shared" ca="1" si="38"/>
        <v>2</v>
      </c>
      <c r="AB261" s="24" t="str">
        <f ca="1"><![CDATA[CONCATENATE(TEXT(table1[[#This Row],[شهر هـ]],"00"),(TEXT(table1[[#This Row],[يوم هـ]],"00")))]]></f>
        <v>0920</v>
      </c>
      <c r="AC261" s="24" t="str">
        <f ca="1">TEXT(table1[[#This Row],[Tm]],"m")</f>
        <v>5</v>
      </c>
      <c r="AD261" s="24">
        <f ca="1">IF(TODAY()=table1[[#This Row],[Tm]],1,0)</f>
        <v>0</v>
      </c>
      <c r="AE261" s="5"/>
    </row>
    <row r="262" spans="16:31" x14ac:dyDescent="0.3">
      <c r="P262" t="str">
        <f t="shared" ca="1" si="39"/>
        <v>093805</v>
      </c>
      <c r="Q262">
        <f t="shared" ca="1" si="36"/>
        <v>21</v>
      </c>
      <c r="R262">
        <f ca="1">
<![CDATA[IF(table1[[#This Row],[يوم هـ]]]><![CDATA[]>0,9,99)]]>        </f>
        <v>9</v>
      </c>
      <c r="S262" s="4">
        <f t="shared" ca="1" si="40"/>
        <v>43965</v>
      </c>
      <c r="T262" s="4" t="str">
        <f ca="1">TEXT(table1[[#This Row],[Tm]],"mmmm")</f>
        <v><![CDATA[مايو]]></v>
      </c>
      <c r="U262" s="4" t="str">
        <f ca="1">IF(TEXT(table1[[#This Row],[Tm]],"d")="1",TEXT(table1[[#This Row],[Tm]],"d -mmmm"),TEXT(table1[[#This Row],[Tm]],"d"))</f>
        <v>14</v>
      </c>
      <c r="V262" t="str">
        <f t="shared" ca="1" si="37"/>
        <v><![CDATA[الخميس]]></v>
      </c>
      <c r="W262">
        <f t="shared" ca="1" si="41"/>
        <v>5</v>
      </c>
      <c r="X262">
        <f t="shared" ca="1" si="42"/>
        <v>20</v>
      </c>
      <c r="Y262">
        <f ca="1"><![CDATA[IF(table1[[#This Row],[اليوم]]="الأحد",Y261+1,Y261)]]></f>
        <v>38</v>
      </c>
      <c r="Z262" s="5" t="str">
        <f t="shared" ca="1" si="43"/>
        <v>21/9/1441</v>
      </c>
      <c r="AA262" s="24">
        <f t="shared" ca="1" si="38"/>
        <v>2</v>
      </c>
      <c r="AB262" s="24" t="str">
        <f ca="1"><![CDATA[CONCATENATE(TEXT(table1[[#This Row],[شهر هـ]],"00"),(TEXT(table1[[#This Row],[يوم هـ]],"00")))]]></f>
        <v>0921</v>
      </c>
      <c r="AC262" s="24" t="str">
        <f ca="1">TEXT(table1[[#This Row],[Tm]],"m")</f>
        <v>5</v>
      </c>
      <c r="AD262" s="24">
        <f ca="1">IF(TODAY()=table1[[#This Row],[Tm]],1,0)</f>
        <v>0</v>
      </c>
      <c r="AE262" s="5"/>
    </row>
    <row r="263" spans="16:31" x14ac:dyDescent="0.3">
      <c r="P263" t="str">
        <f t="shared" ca="1" si="39"/>
        <v>093806</v>
      </c>
      <c r="Q263">
        <f t="shared" ca="1" si="36"/>
        <v>22</v>
      </c>
      <c r="R263">
        <f ca="1">
<![CDATA[IF(table1[[#This Row],[يوم هـ]]]><![CDATA[]>0,9,99)]]>        </f>
        <v>9</v>
      </c>
      <c r="S263" s="4">
        <f t="shared" ca="1" si="40"/>
        <v>43966</v>
      </c>
      <c r="T263" s="4" t="str">
        <f ca="1">TEXT(table1[[#This Row],[Tm]],"mmmm")</f>
        <v><![CDATA[مايو]]></v>
      </c>
      <c r="U263" s="4" t="str">
        <f ca="1">IF(TEXT(table1[[#This Row],[Tm]],"d")="1",TEXT(table1[[#This Row],[Tm]],"d -mmmm"),TEXT(table1[[#This Row],[Tm]],"d"))</f>
        <v>15</v>
      </c>
      <c r="V263" t="str">
        <f t="shared" ca="1" si="37"/>
        <v><![CDATA[الجمعة]]></v>
      </c>
      <c r="W263">
        <f t="shared" ca="1" si="41"/>
        <v>6</v>
      </c>
      <c r="X263">
        <f t="shared" ca="1" si="42"/>
        <v>20</v>
      </c>
      <c r="Y263">
        <f ca="1"><![CDATA[IF(table1[[#This Row],[اليوم]]="الأحد",Y262+1,Y262)]]></f>
        <v>38</v>
      </c>
      <c r="Z263" s="5" t="str">
        <f t="shared" ca="1" si="43"/>
        <v>22/9/1441</v>
      </c>
      <c r="AA263" s="24">
        <f t="shared" ca="1" si="38"/>
        <v>2</v>
      </c>
      <c r="AB263" s="24" t="str">
        <f ca="1"><![CDATA[CONCATENATE(TEXT(table1[[#This Row],[شهر هـ]],"00"),(TEXT(table1[[#This Row],[يوم هـ]],"00")))]]></f>
        <v>0922</v>
      </c>
      <c r="AC263" s="24" t="str">
        <f ca="1">TEXT(table1[[#This Row],[Tm]],"m")</f>
        <v>5</v>
      </c>
      <c r="AD263" s="24">
        <f ca="1">IF(TODAY()=table1[[#This Row],[Tm]],1,0)</f>
        <v>0</v>
      </c>
      <c r="AE263" s="5"/>
    </row>
    <row r="264" spans="16:31" x14ac:dyDescent="0.3">
      <c r="P264" t="str">
        <f t="shared" ca="1" si="39"/>
        <v>093807</v>
      </c>
      <c r="Q264">
        <f t="shared" ca="1" si="36"/>
        <v>23</v>
      </c>
      <c r="R264">
        <f ca="1">
<![CDATA[IF(table1[[#This Row],[يوم هـ]]]><![CDATA[]>0,9,99)]]>        </f>
        <v>9</v>
      </c>
      <c r="S264" s="4">
        <f t="shared" ca="1" si="40"/>
        <v>43967</v>
      </c>
      <c r="T264" s="4" t="str">
        <f ca="1">TEXT(table1[[#This Row],[Tm]],"mmmm")</f>
        <v><![CDATA[مايو]]></v>
      </c>
      <c r="U264" s="4" t="str">
        <f ca="1">IF(TEXT(table1[[#This Row],[Tm]],"d")="1",TEXT(table1[[#This Row],[Tm]],"d -mmmm"),TEXT(table1[[#This Row],[Tm]],"d"))</f>
        <v>16</v>
      </c>
      <c r="V264" t="str">
        <f t="shared" ca="1" si="37"/>
        <v><![CDATA[السبت]]></v>
      </c>
      <c r="W264">
        <f t="shared" ca="1" si="41"/>
        <v>7</v>
      </c>
      <c r="X264">
        <f t="shared" ca="1" si="42"/>
        <v>20</v>
      </c>
      <c r="Y264">
        <f ca="1"><![CDATA[IF(table1[[#This Row],[اليوم]]="الأحد",Y263+1,Y263)]]></f>
        <v>38</v>
      </c>
      <c r="Z264" s="5" t="str">
        <f t="shared" ca="1" si="43"/>
        <v>23/9/1441</v>
      </c>
      <c r="AA264" s="24">
        <f t="shared" ca="1" si="38"/>
        <v>2</v>
      </c>
      <c r="AB264" s="24" t="str">
        <f ca="1"><![CDATA[CONCATENATE(TEXT(table1[[#This Row],[شهر هـ]],"00"),(TEXT(table1[[#This Row],[يوم هـ]],"00")))]]></f>
        <v>0923</v>
      </c>
      <c r="AC264" s="24" t="str">
        <f ca="1">TEXT(table1[[#This Row],[Tm]],"m")</f>
        <v>5</v>
      </c>
      <c r="AD264" s="24">
        <f ca="1">IF(TODAY()=table1[[#This Row],[Tm]],1,0)</f>
        <v>0</v>
      </c>
      <c r="AE264" s="5"/>
    </row>
    <row r="265" spans="16:31" x14ac:dyDescent="0.3">
      <c r="P265" t="str">
        <f t="shared" ca="1" si="39"/>
        <v>093901</v>
      </c>
      <c r="Q265">
        <f t="shared" ca="1" si="36"/>
        <v>24</v>
      </c>
      <c r="R265">
        <f ca="1">
<![CDATA[IF(table1[[#This Row],[يوم هـ]]]><![CDATA[]>0,9,99)]]>        </f>
        <v>9</v>
      </c>
      <c r="S265" s="4">
        <f t="shared" ca="1" si="40"/>
        <v>43968</v>
      </c>
      <c r="T265" s="4" t="str">
        <f ca="1">TEXT(table1[[#This Row],[Tm]],"mmmm")</f>
        <v><![CDATA[مايو]]></v>
      </c>
      <c r="U265" s="4" t="str">
        <f ca="1">IF(TEXT(table1[[#This Row],[Tm]],"d")="1",TEXT(table1[[#This Row],[Tm]],"d -mmmm"),TEXT(table1[[#This Row],[Tm]],"d"))</f>
        <v>17</v>
      </c>
      <c r="V265" t="str">
        <f t="shared" ca="1" si="37"/>
        <v><![CDATA[الأحد]]></v>
      </c>
      <c r="W265">
        <f t="shared" ca="1" si="41"/>
        <v>1</v>
      </c>
      <c r="X265">
        <f t="shared" ca="1" si="42"/>
        <v>21</v>
      </c>
      <c r="Y265">
        <f ca="1"><![CDATA[IF(table1[[#This Row],[اليوم]]="الأحد",Y264+1,Y264)]]></f>
        <v>39</v>
      </c>
      <c r="Z265" s="5" t="str">
        <f t="shared" ca="1" si="43"/>
        <v>24/9/1441</v>
      </c>
      <c r="AA265" s="24">
        <f t="shared" ca="1" si="38"/>
        <v>2</v>
      </c>
      <c r="AB265" s="24" t="str">
        <f ca="1"><![CDATA[CONCATENATE(TEXT(table1[[#This Row],[شهر هـ]],"00"),(TEXT(table1[[#This Row],[يوم هـ]],"00")))]]></f>
        <v>0924</v>
      </c>
      <c r="AC265" s="24" t="str">
        <f ca="1">TEXT(table1[[#This Row],[Tm]],"m")</f>
        <v>5</v>
      </c>
      <c r="AD265" s="24">
        <f ca="1">IF(TODAY()=table1[[#This Row],[Tm]],1,0)</f>
        <v>0</v>
      </c>
      <c r="AE265" s="5"/>
    </row>
    <row r="266" spans="16:31" x14ac:dyDescent="0.3">
      <c r="P266" t="str">
        <f t="shared" ca="1" si="39"/>
        <v>093902</v>
      </c>
      <c r="Q266">
        <f t="shared" ca="1" si="36"/>
        <v>25</v>
      </c>
      <c r="R266">
        <f ca="1">
<![CDATA[IF(table1[[#This Row],[يوم هـ]]]><![CDATA[]>0,9,99)]]>        </f>
        <v>9</v>
      </c>
      <c r="S266" s="4">
        <f t="shared" ca="1" si="40"/>
        <v>43969</v>
      </c>
      <c r="T266" s="4" t="str">
        <f ca="1">TEXT(table1[[#This Row],[Tm]],"mmmm")</f>
        <v><![CDATA[مايو]]></v>
      </c>
      <c r="U266" s="4" t="str">
        <f ca="1">IF(TEXT(table1[[#This Row],[Tm]],"d")="1",TEXT(table1[[#This Row],[Tm]],"d -mmmm"),TEXT(table1[[#This Row],[Tm]],"d"))</f>
        <v>18</v>
      </c>
      <c r="V266" t="str">
        <f t="shared" ca="1" si="37"/>
        <v><![CDATA[الإثنين]]></v>
      </c>
      <c r="W266">
        <f t="shared" ca="1" si="41"/>
        <v>2</v>
      </c>
      <c r="X266">
        <f t="shared" ca="1" si="42"/>
        <v>21</v>
      </c>
      <c r="Y266">
        <f ca="1"><![CDATA[IF(table1[[#This Row],[اليوم]]="الأحد",Y265+1,Y265)]]></f>
        <v>39</v>
      </c>
      <c r="Z266" s="5" t="str">
        <f t="shared" ca="1" si="43"/>
        <v>25/9/1441</v>
      </c>
      <c r="AA266" s="24">
        <f t="shared" ca="1" si="38"/>
        <v>2</v>
      </c>
      <c r="AB266" s="24" t="str">
        <f ca="1"><![CDATA[CONCATENATE(TEXT(table1[[#This Row],[شهر هـ]],"00"),(TEXT(table1[[#This Row],[يوم هـ]],"00")))]]></f>
        <v>0925</v>
      </c>
      <c r="AC266" s="24" t="str">
        <f ca="1">TEXT(table1[[#This Row],[Tm]],"m")</f>
        <v>5</v>
      </c>
      <c r="AD266" s="24">
        <f ca="1">IF(TODAY()=table1[[#This Row],[Tm]],1,0)</f>
        <v>0</v>
      </c>
      <c r="AE266" s="5"/>
    </row>
    <row r="267" spans="16:31" x14ac:dyDescent="0.3">
      <c r="P267" t="str">
        <f t="shared" ca="1" si="39"/>
        <v>093903</v>
      </c>
      <c r="Q267">
        <f t="shared" ca="1" si="36"/>
        <v>26</v>
      </c>
      <c r="R267">
        <f ca="1">
<![CDATA[IF(table1[[#This Row],[يوم هـ]]]><![CDATA[]>0,9,99)]]>        </f>
        <v>9</v>
      </c>
      <c r="S267" s="4">
        <f t="shared" ca="1" si="40"/>
        <v>43970</v>
      </c>
      <c r="T267" s="4" t="str">
        <f ca="1">TEXT(table1[[#This Row],[Tm]],"mmmm")</f>
        <v><![CDATA[مايو]]></v>
      </c>
      <c r="U267" s="4" t="str">
        <f ca="1">IF(TEXT(table1[[#This Row],[Tm]],"d")="1",TEXT(table1[[#This Row],[Tm]],"d -mmmm"),TEXT(table1[[#This Row],[Tm]],"d"))</f>
        <v>19</v>
      </c>
      <c r="V267" t="str">
        <f t="shared" ca="1" si="37"/>
        <v><![CDATA[الثلاثاء]]></v>
      </c>
      <c r="W267">
        <f t="shared" ca="1" si="41"/>
        <v>3</v>
      </c>
      <c r="X267">
        <f t="shared" ca="1" si="42"/>
        <v>21</v>
      </c>
      <c r="Y267">
        <f ca="1"><![CDATA[IF(table1[[#This Row],[اليوم]]="الأحد",Y266+1,Y266)]]></f>
        <v>39</v>
      </c>
      <c r="Z267" s="5" t="str">
        <f t="shared" ca="1" si="43"/>
        <v>26/9/1441</v>
      </c>
      <c r="AA267" s="24">
        <f t="shared" ca="1" si="38"/>
        <v>2</v>
      </c>
      <c r="AB267" s="24" t="str">
        <f ca="1"><![CDATA[CONCATENATE(TEXT(table1[[#This Row],[شهر هـ]],"00"),(TEXT(table1[[#This Row],[يوم هـ]],"00")))]]></f>
        <v>0926</v>
      </c>
      <c r="AC267" s="24" t="str">
        <f ca="1">TEXT(table1[[#This Row],[Tm]],"m")</f>
        <v>5</v>
      </c>
      <c r="AD267" s="24">
        <f ca="1">IF(TODAY()=table1[[#This Row],[Tm]],1,0)</f>
        <v>0</v>
      </c>
      <c r="AE267" s="5"/>
    </row>
    <row r="268" spans="16:31" x14ac:dyDescent="0.3">
      <c r="P268" t="str">
        <f t="shared" ca="1" si="39"/>
        <v>093904</v>
      </c>
      <c r="Q268">
        <f t="shared" ca="1" si="36"/>
        <v>27</v>
      </c>
      <c r="R268">
        <f ca="1">
<![CDATA[IF(table1[[#This Row],[يوم هـ]]]><![CDATA[]>0,9,99)]]>        </f>
        <v>9</v>
      </c>
      <c r="S268" s="4">
        <f t="shared" ca="1" si="40"/>
        <v>43971</v>
      </c>
      <c r="T268" s="4" t="str">
        <f ca="1">TEXT(table1[[#This Row],[Tm]],"mmmm")</f>
        <v><![CDATA[مايو]]></v>
      </c>
      <c r="U268" s="4" t="str">
        <f ca="1">IF(TEXT(table1[[#This Row],[Tm]],"d")="1",TEXT(table1[[#This Row],[Tm]],"d -mmmm"),TEXT(table1[[#This Row],[Tm]],"d"))</f>
        <v>20</v>
      </c>
      <c r="V268" t="str">
        <f t="shared" ca="1" si="37"/>
        <v><![CDATA[الأربعاء]]></v>
      </c>
      <c r="W268">
        <f t="shared" ca="1" si="41"/>
        <v>4</v>
      </c>
      <c r="X268">
        <f t="shared" ca="1" si="42"/>
        <v>21</v>
      </c>
      <c r="Y268">
        <f ca="1"><![CDATA[IF(table1[[#This Row],[اليوم]]="الأحد",Y267+1,Y267)]]></f>
        <v>39</v>
      </c>
      <c r="Z268" s="5" t="str">
        <f t="shared" ca="1" si="43"/>
        <v>27/9/1441</v>
      </c>
      <c r="AA268" s="24">
        <f t="shared" ca="1" si="38"/>
        <v>2</v>
      </c>
      <c r="AB268" s="24" t="str">
        <f ca="1"><![CDATA[CONCATENATE(TEXT(table1[[#This Row],[شهر هـ]],"00"),(TEXT(table1[[#This Row],[يوم هـ]],"00")))]]></f>
        <v>0927</v>
      </c>
      <c r="AC268" s="24" t="str">
        <f ca="1">TEXT(table1[[#This Row],[Tm]],"m")</f>
        <v>5</v>
      </c>
      <c r="AD268" s="24">
        <f ca="1">IF(TODAY()=table1[[#This Row],[Tm]],1,0)</f>
        <v>0</v>
      </c>
      <c r="AE268" s="5"/>
    </row>
    <row r="269" spans="16:31" x14ac:dyDescent="0.3">
      <c r="P269" t="str">
        <f t="shared" ca="1" si="39"/>
        <v>093905</v>
      </c>
      <c r="Q269">
        <f t="shared" ca="1" si="36"/>
        <v>28</v>
      </c>
      <c r="R269">
        <f ca="1">
<![CDATA[IF(table1[[#This Row],[يوم هـ]]]><![CDATA[]>0,9,99)]]>        </f>
        <v>9</v>
      </c>
      <c r="S269" s="4">
        <f t="shared" ca="1" si="40"/>
        <v>43972</v>
      </c>
      <c r="T269" s="4" t="str">
        <f ca="1">TEXT(table1[[#This Row],[Tm]],"mmmm")</f>
        <v><![CDATA[مايو]]></v>
      </c>
      <c r="U269" s="4" t="str">
        <f ca="1">IF(TEXT(table1[[#This Row],[Tm]],"d")="1",TEXT(table1[[#This Row],[Tm]],"d -mmmm"),TEXT(table1[[#This Row],[Tm]],"d"))</f>
        <v>21</v>
      </c>
      <c r="V269" t="str">
        <f t="shared" ca="1" si="37"/>
        <v><![CDATA[الخميس]]></v>
      </c>
      <c r="W269">
        <f t="shared" ca="1" si="41"/>
        <v>5</v>
      </c>
      <c r="X269">
        <f t="shared" ca="1" si="42"/>
        <v>21</v>
      </c>
      <c r="Y269">
        <f ca="1"><![CDATA[IF(table1[[#This Row],[اليوم]]="الأحد",Y268+1,Y268)]]></f>
        <v>39</v>
      </c>
      <c r="Z269" s="5" t="str">
        <f t="shared" ca="1" si="43"/>
        <v>28/9/1441</v>
      </c>
      <c r="AA269" s="24">
        <f t="shared" ca="1" si="38"/>
        <v>2</v>
      </c>
      <c r="AB269" s="24" t="str">
        <f ca="1"><![CDATA[CONCATENATE(TEXT(table1[[#This Row],[شهر هـ]],"00"),(TEXT(table1[[#This Row],[يوم هـ]],"00")))]]></f>
        <v>0928</v>
      </c>
      <c r="AC269" s="24" t="str">
        <f ca="1">TEXT(table1[[#This Row],[Tm]],"m")</f>
        <v>5</v>
      </c>
      <c r="AD269" s="24">
        <f ca="1">IF(TODAY()=table1[[#This Row],[Tm]],1,0)</f>
        <v>0</v>
      </c>
      <c r="AE269" s="5"/>
    </row>
    <row r="270" spans="16:31" x14ac:dyDescent="0.3">
      <c r="P270" t="str">
        <f t="shared" ca="1" si="39"/>
        <v>093906</v>
      </c>
      <c r="Q270">
        <f t="shared" ca="1" si="36"/>
        <v>29</v>
      </c>
      <c r="R270">
        <f ca="1">
<![CDATA[IF(table1[[#This Row],[يوم هـ]]]><![CDATA[]>0,9,99)]]>        </f>
        <v>9</v>
      </c>
      <c r="S270" s="4">
        <f t="shared" ca="1" si="40"/>
        <v>43973</v>
      </c>
      <c r="T270" s="4" t="str">
        <f ca="1">TEXT(table1[[#This Row],[Tm]],"mmmm")</f>
        <v><![CDATA[مايو]]></v>
      </c>
      <c r="U270" s="4" t="str">
        <f ca="1">IF(TEXT(table1[[#This Row],[Tm]],"d")="1",TEXT(table1[[#This Row],[Tm]],"d -mmmm"),TEXT(table1[[#This Row],[Tm]],"d"))</f>
        <v>22</v>
      </c>
      <c r="V270" t="str">
        <f t="shared" ca="1" si="37"/>
        <v><![CDATA[الجمعة]]></v>
      </c>
      <c r="W270">
        <f t="shared" ca="1" si="41"/>
        <v>6</v>
      </c>
      <c r="X270">
        <f t="shared" ca="1" si="42"/>
        <v>21</v>
      </c>
      <c r="Y270">
        <f ca="1"><![CDATA[IF(table1[[#This Row],[اليوم]]="الأحد",Y269+1,Y269)]]></f>
        <v>39</v>
      </c>
      <c r="Z270" s="5" t="str">
        <f t="shared" ca="1" si="43"/>
        <v>29/9/1441</v>
      </c>
      <c r="AA270" s="24">
        <f t="shared" ca="1" si="38"/>
        <v>2</v>
      </c>
      <c r="AB270" s="24" t="str">
        <f ca="1"><![CDATA[CONCATENATE(TEXT(table1[[#This Row],[شهر هـ]],"00"),(TEXT(table1[[#This Row],[يوم هـ]],"00")))]]></f>
        <v>0929</v>
      </c>
      <c r="AC270" s="24" t="str">
        <f ca="1">TEXT(table1[[#This Row],[Tm]],"m")</f>
        <v>5</v>
      </c>
      <c r="AD270" s="24">
        <f ca="1">IF(TODAY()=table1[[#This Row],[Tm]],1,0)</f>
        <v>0</v>
      </c>
      <c r="AE270" s="5"/>
    </row>
    <row r="271" spans="16:31" x14ac:dyDescent="0.3">
      <c r="P271" t="str">
        <f t="shared" ca="1" si="39"/>
        <v>093907</v>
      </c>
      <c r="Q271">
        <f t="shared" ca="1" si="36"/>
        <v>30</v>
      </c>
      <c r="R271">
        <f ca="1">
<![CDATA[IF(table1[[#This Row],[يوم هـ]]]><![CDATA[]>0,9,99)]]>        </f>
        <v>9</v>
      </c>
      <c r="S271" s="4">
        <f t="shared" ca="1" si="40"/>
        <v>43974</v>
      </c>
      <c r="T271" s="4" t="str">
        <f ca="1">TEXT(table1[[#This Row],[Tm]],"mmmm")</f>
        <v><![CDATA[مايو]]></v>
      </c>
      <c r="U271" s="4" t="str">
        <f ca="1">IF(TEXT(table1[[#This Row],[Tm]],"d")="1",TEXT(table1[[#This Row],[Tm]],"d -mmmm"),TEXT(table1[[#This Row],[Tm]],"d"))</f>
        <v>23</v>
      </c>
      <c r="V271" t="str">
        <f t="shared" ca="1" si="37"/>
        <v><![CDATA[السبت]]></v>
      </c>
      <c r="W271">
        <f t="shared" ca="1" si="41"/>
        <v>7</v>
      </c>
      <c r="X271">
        <f t="shared" ca="1" si="42"/>
        <v>21</v>
      </c>
      <c r="Y271">
        <f ca="1"><![CDATA[IF(table1[[#This Row],[اليوم]]="الأحد",Y270+1,Y270)]]></f>
        <v>39</v>
      </c>
      <c r="Z271" s="5" t="str">
        <f t="shared" ca="1" si="43"/>
        <v>30/9/1441</v>
      </c>
      <c r="AA271" s="24">
        <f t="shared" ca="1" si="38"/>
        <v>2</v>
      </c>
      <c r="AB271" s="24" t="str">
        <f ca="1"><![CDATA[CONCATENATE(TEXT(table1[[#This Row],[شهر هـ]],"00"),(TEXT(table1[[#This Row],[يوم هـ]],"00")))]]></f>
        <v>0930</v>
      </c>
      <c r="AC271" s="24" t="str">
        <f ca="1">TEXT(table1[[#This Row],[Tm]],"m")</f>
        <v>5</v>
      </c>
      <c r="AD271" s="24">
        <f ca="1">IF(TODAY()=table1[[#This Row],[Tm]],1,0)</f>
        <v>0</v>
      </c>
      <c r="AE271" s="5"/>
    </row>
    <row r="272" spans="16:31" x14ac:dyDescent="0.3">
      <c r="P272" t="str">
        <f t="shared" ca="1" si="39"/>
        <v/>
      </c>
      <c r="Q272">
        <f ca="1">OFFSET(M2,MATCH($A$2,$B$2:$B$184,0)-1,0,1,1)</f>
        <v>0</v>
      </c>
      <c r="R272">
        <f ca="1">
<![CDATA[IF(table1[[#This Row],[يوم هـ]]]><![CDATA[]>0,10,99)]]>        </f>
        <v>99</v>
      </c>
      <c r="S272" s="4">
        <f t="shared" ca="1" si="40"/>
        <v>43974</v>
      </c>
      <c r="T272" s="4" t="str">
        <f ca="1">TEXT(table1[[#This Row],[Tm]],"mmmm")</f>
        <v><![CDATA[مايو]]></v>
      </c>
      <c r="U272" s="4" t="str">
        <f ca="1">IF(TEXT(table1[[#This Row],[Tm]],"d")="1",TEXT(table1[[#This Row],[Tm]],"d -mmmm"),TEXT(table1[[#This Row],[Tm]],"d"))</f>
        <v>23</v>
      </c>
      <c r="V272" t="str">
        <f t="shared" ca="1" si="37"/>
        <v/>
      </c>
      <c r="W272" t="str">
        <f t="shared" ca="1" si="41"/>
        <v/>
      </c>
      <c r="X272">
        <f t="shared" ca="1" si="42"/>
        <v>21</v>
      </c>
      <c r="Y272">
        <f ca="1"><![CDATA[IF(table1[[#This Row],[اليوم]]="الأحد",Y271+1,Y271)]]></f>
        <v>39</v>
      </c>
      <c r="Z272" s="5" t="str">
        <f t="shared" ca="1" si="43"/>
        <v/>
      </c>
      <c r="AA272" s="24">
        <f t="shared" ca="1" si="38"/>
        <v>2</v>
      </c>
      <c r="AB272" s="24" t="str">
        <f ca="1"><![CDATA[CONCATENATE(TEXT(table1[[#This Row],[شهر هـ]],"00"),(TEXT(table1[[#This Row],[يوم هـ]],"00")))]]></f>
        <v>9900</v>
      </c>
      <c r="AC272" s="24" t="str">
        <f ca="1">TEXT(table1[[#This Row],[Tm]],"m")</f>
        <v>5</v>
      </c>
      <c r="AD272" s="24">
        <f ca="1">IF(TODAY()=table1[[#This Row],[Tm]],1,0)</f>
        <v>0</v>
      </c>
      <c r="AE272" s="5"/>
    </row>
    <row r="273" spans="16:31" x14ac:dyDescent="0.3">
      <c r="P273" t="str">
        <f t="shared" ca="1" si="39"/>
        <v>104001</v>
      </c>
      <c r="Q273">
        <f ca="1">Q272+1</f>
        <v>1</v>
      </c>
      <c r="R273">
        <f ca="1">
<![CDATA[IF(table1[[#This Row],[يوم هـ]]]><![CDATA[]>0,10,99)]]>        </f>
        <v>10</v>
      </c>
      <c r="S273" s="4">
        <f t="shared" ca="1" si="40"/>
        <v>43975</v>
      </c>
      <c r="T273" s="4" t="str">
        <f ca="1">TEXT(table1[[#This Row],[Tm]],"mmmm")</f>
        <v><![CDATA[مايو]]></v>
      </c>
      <c r="U273" s="4" t="str">
        <f ca="1">IF(TEXT(table1[[#This Row],[Tm]],"d")="1",TEXT(table1[[#This Row],[Tm]],"d -mmmm"),TEXT(table1[[#This Row],[Tm]],"d"))</f>
        <v>24</v>
      </c>
      <c r="V273" t="str">
        <f t="shared" ca="1" si="37"/>
        <v><![CDATA[الأحد]]></v>
      </c>
      <c r="W273">
        <f t="shared" ca="1" si="41"/>
        <v>1</v>
      </c>
      <c r="X273">
        <f t="shared" ca="1" si="42"/>
        <v>22</v>
      </c>
      <c r="Y273">
        <f ca="1"><![CDATA[IF(table1[[#This Row],[اليوم]]="الأحد",Y272+1,Y272)]]></f>
        <v>40</v>
      </c>
      <c r="Z273" s="5" t="str">
        <f t="shared" ca="1" si="43"/>
        <v>1/10/1441</v>
      </c>
      <c r="AA273" s="24">
        <f t="shared" ca="1" si="38"/>
        <v>2</v>
      </c>
      <c r="AB273" s="24" t="str">
        <f ca="1"><![CDATA[CONCATENATE(TEXT(table1[[#This Row],[شهر هـ]],"00"),(TEXT(table1[[#This Row],[يوم هـ]],"00")))]]></f>
        <v>1001</v>
      </c>
      <c r="AC273" s="24" t="str">
        <f ca="1">TEXT(table1[[#This Row],[Tm]],"m")</f>
        <v>5</v>
      </c>
      <c r="AD273" s="24">
        <f ca="1">IF(TODAY()=table1[[#This Row],[Tm]],1,0)</f>
        <v>0</v>
      </c>
      <c r="AE273" s="5"/>
    </row>
    <row r="274" spans="16:31" x14ac:dyDescent="0.3">
      <c r="P274" t="str">
        <f t="shared" ca="1" si="39"/>
        <v>104002</v>
      </c>
      <c r="Q274">
        <f t="shared" ref="Q274:Q301" ca="1" si="44">Q273+1</f>
        <v>2</v>
      </c>
      <c r="R274">
        <f ca="1">
<![CDATA[IF(table1[[#This Row],[يوم هـ]]]><![CDATA[]>0,10,99)]]>        </f>
        <v>10</v>
      </c>
      <c r="S274" s="4">
        <f t="shared" ca="1" si="40"/>
        <v>43976</v>
      </c>
      <c r="T274" s="4" t="str">
        <f ca="1">TEXT(table1[[#This Row],[Tm]],"mmmm")</f>
        <v><![CDATA[مايو]]></v>
      </c>
      <c r="U274" s="4" t="str">
        <f ca="1">IF(TEXT(table1[[#This Row],[Tm]],"d")="1",TEXT(table1[[#This Row],[Tm]],"d -mmmm"),TEXT(table1[[#This Row],[Tm]],"d"))</f>
        <v>25</v>
      </c>
      <c r="V274" t="str">
        <f t="shared" ca="1" si="37"/>
        <v><![CDATA[الإثنين]]></v>
      </c>
      <c r="W274">
        <f t="shared" ca="1" si="41"/>
        <v>2</v>
      </c>
      <c r="X274">
        <f t="shared" ca="1" si="42"/>
        <v>22</v>
      </c>
      <c r="Y274">
        <f ca="1"><![CDATA[IF(table1[[#This Row],[اليوم]]="الأحد",Y273+1,Y273)]]></f>
        <v>40</v>
      </c>
      <c r="Z274" s="5" t="str">
        <f t="shared" ca="1" si="43"/>
        <v>2/10/1441</v>
      </c>
      <c r="AA274" s="24">
        <f t="shared" ca="1" si="38"/>
        <v>2</v>
      </c>
      <c r="AB274" s="24" t="str">
        <f ca="1"><![CDATA[CONCATENATE(TEXT(table1[[#This Row],[شهر هـ]],"00"),(TEXT(table1[[#This Row],[يوم هـ]],"00")))]]></f>
        <v>1002</v>
      </c>
      <c r="AC274" s="24" t="str">
        <f ca="1">TEXT(table1[[#This Row],[Tm]],"m")</f>
        <v>5</v>
      </c>
      <c r="AD274" s="24">
        <f ca="1">IF(TODAY()=table1[[#This Row],[Tm]],1,0)</f>
        <v>0</v>
      </c>
      <c r="AE274" s="5"/>
    </row>
    <row r="275" spans="16:31" x14ac:dyDescent="0.3">
      <c r="P275" t="str">
        <f t="shared" ca="1" si="39"/>
        <v>104003</v>
      </c>
      <c r="Q275">
        <f t="shared" ca="1" si="44"/>
        <v>3</v>
      </c>
      <c r="R275">
        <f ca="1">
<![CDATA[IF(table1[[#This Row],[يوم هـ]]]><![CDATA[]>0,10,99)]]>        </f>
        <v>10</v>
      </c>
      <c r="S275" s="4">
        <f t="shared" ca="1" si="40"/>
        <v>43977</v>
      </c>
      <c r="T275" s="4" t="str">
        <f ca="1">TEXT(table1[[#This Row],[Tm]],"mmmm")</f>
        <v><![CDATA[مايو]]></v>
      </c>
      <c r="U275" s="4" t="str">
        <f ca="1">IF(TEXT(table1[[#This Row],[Tm]],"d")="1",TEXT(table1[[#This Row],[Tm]],"d -mmmm"),TEXT(table1[[#This Row],[Tm]],"d"))</f>
        <v>26</v>
      </c>
      <c r="V275" t="str">
        <f t="shared" ca="1" si="37"/>
        <v><![CDATA[الثلاثاء]]></v>
      </c>
      <c r="W275">
        <f t="shared" ca="1" si="41"/>
        <v>3</v>
      </c>
      <c r="X275">
        <f t="shared" ca="1" si="42"/>
        <v>22</v>
      </c>
      <c r="Y275">
        <f ca="1"><![CDATA[IF(table1[[#This Row],[اليوم]]="الأحد",Y274+1,Y274)]]></f>
        <v>40</v>
      </c>
      <c r="Z275" s="5" t="str">
        <f t="shared" ca="1" si="43"/>
        <v>3/10/1441</v>
      </c>
      <c r="AA275" s="24">
        <f t="shared" ca="1" si="38"/>
        <v>2</v>
      </c>
      <c r="AB275" s="24" t="str">
        <f ca="1"><![CDATA[CONCATENATE(TEXT(table1[[#This Row],[شهر هـ]],"00"),(TEXT(table1[[#This Row],[يوم هـ]],"00")))]]></f>
        <v>1003</v>
      </c>
      <c r="AC275" s="24" t="str">
        <f ca="1">TEXT(table1[[#This Row],[Tm]],"m")</f>
        <v>5</v>
      </c>
      <c r="AD275" s="24">
        <f ca="1">IF(TODAY()=table1[[#This Row],[Tm]],1,0)</f>
        <v>0</v>
      </c>
      <c r="AE275" s="5"/>
    </row>
    <row r="276" spans="16:31" x14ac:dyDescent="0.3">
      <c r="P276" t="str">
        <f t="shared" ca="1" si="39"/>
        <v>104004</v>
      </c>
      <c r="Q276">
        <f t="shared" ca="1" si="44"/>
        <v>4</v>
      </c>
      <c r="R276">
        <f ca="1">
<![CDATA[IF(table1[[#This Row],[يوم هـ]]]><![CDATA[]>0,10,99)]]>        </f>
        <v>10</v>
      </c>
      <c r="S276" s="4">
        <f t="shared" ca="1" si="40"/>
        <v>43978</v>
      </c>
      <c r="T276" s="4" t="str">
        <f ca="1">TEXT(table1[[#This Row],[Tm]],"mmmm")</f>
        <v><![CDATA[مايو]]></v>
      </c>
      <c r="U276" s="4" t="str">
        <f ca="1">IF(TEXT(table1[[#This Row],[Tm]],"d")="1",TEXT(table1[[#This Row],[Tm]],"d -mmmm"),TEXT(table1[[#This Row],[Tm]],"d"))</f>
        <v>27</v>
      </c>
      <c r="V276" t="str">
        <f t="shared" ca="1" si="37"/>
        <v><![CDATA[الأربعاء]]></v>
      </c>
      <c r="W276">
        <f t="shared" ca="1" si="41"/>
        <v>4</v>
      </c>
      <c r="X276">
        <f t="shared" ca="1" si="42"/>
        <v>22</v>
      </c>
      <c r="Y276">
        <f ca="1"><![CDATA[IF(table1[[#This Row],[اليوم]]="الأحد",Y275+1,Y275)]]></f>
        <v>40</v>
      </c>
      <c r="Z276" s="5" t="str">
        <f t="shared" ca="1" si="43"/>
        <v>4/10/1441</v>
      </c>
      <c r="AA276" s="24">
        <f t="shared" ca="1" si="38"/>
        <v>2</v>
      </c>
      <c r="AB276" s="24" t="str">
        <f ca="1"><![CDATA[CONCATENATE(TEXT(table1[[#This Row],[شهر هـ]],"00"),(TEXT(table1[[#This Row],[يوم هـ]],"00")))]]></f>
        <v>1004</v>
      </c>
      <c r="AC276" s="24" t="str">
        <f ca="1">TEXT(table1[[#This Row],[Tm]],"m")</f>
        <v>5</v>
      </c>
      <c r="AD276" s="24">
        <f ca="1">IF(TODAY()=table1[[#This Row],[Tm]],1,0)</f>
        <v>0</v>
      </c>
      <c r="AE276" s="5"/>
    </row>
    <row r="277" spans="16:31" x14ac:dyDescent="0.3">
      <c r="P277" t="str">
        <f t="shared" ca="1" si="39"/>
        <v>104005</v>
      </c>
      <c r="Q277">
        <f t="shared" ca="1" si="44"/>
        <v>5</v>
      </c>
      <c r="R277">
        <f ca="1">
<![CDATA[IF(table1[[#This Row],[يوم هـ]]]><![CDATA[]>0,10,99)]]>        </f>
        <v>10</v>
      </c>
      <c r="S277" s="4">
        <f t="shared" ca="1" si="40"/>
        <v>43979</v>
      </c>
      <c r="T277" s="4" t="str">
        <f ca="1">TEXT(table1[[#This Row],[Tm]],"mmmm")</f>
        <v><![CDATA[مايو]]></v>
      </c>
      <c r="U277" s="4" t="str">
        <f ca="1">IF(TEXT(table1[[#This Row],[Tm]],"d")="1",TEXT(table1[[#This Row],[Tm]],"d -mmmm"),TEXT(table1[[#This Row],[Tm]],"d"))</f>
        <v>28</v>
      </c>
      <c r="V277" t="str">
        <f t="shared" ca="1" si="37"/>
        <v><![CDATA[الخميس]]></v>
      </c>
      <c r="W277">
        <f t="shared" ca="1" si="41"/>
        <v>5</v>
      </c>
      <c r="X277">
        <f t="shared" ca="1" si="42"/>
        <v>22</v>
      </c>
      <c r="Y277">
        <f ca="1"><![CDATA[IF(table1[[#This Row],[اليوم]]="الأحد",Y276+1,Y276)]]></f>
        <v>40</v>
      </c>
      <c r="Z277" s="5" t="str">
        <f t="shared" ca="1" si="43"/>
        <v>5/10/1441</v>
      </c>
      <c r="AA277" s="24">
        <f t="shared" ca="1" si="38"/>
        <v>2</v>
      </c>
      <c r="AB277" s="24" t="str">
        <f ca="1"><![CDATA[CONCATENATE(TEXT(table1[[#This Row],[شهر هـ]],"00"),(TEXT(table1[[#This Row],[يوم هـ]],"00")))]]></f>
        <v>1005</v>
      </c>
      <c r="AC277" s="24" t="str">
        <f ca="1">TEXT(table1[[#This Row],[Tm]],"m")</f>
        <v>5</v>
      </c>
      <c r="AD277" s="24">
        <f ca="1">IF(TODAY()=table1[[#This Row],[Tm]],1,0)</f>
        <v>0</v>
      </c>
      <c r="AE277" s="5"/>
    </row>
    <row r="278" spans="16:31" x14ac:dyDescent="0.3">
      <c r="P278" t="str">
        <f t="shared" ca="1" si="39"/>
        <v>104006</v>
      </c>
      <c r="Q278">
        <f t="shared" ca="1" si="44"/>
        <v>6</v>
      </c>
      <c r="R278">
        <f ca="1">
<![CDATA[IF(table1[[#This Row],[يوم هـ]]]><![CDATA[]>0,10,99)]]>        </f>
        <v>10</v>
      </c>
      <c r="S278" s="4">
        <f t="shared" ca="1" si="40"/>
        <v>43980</v>
      </c>
      <c r="T278" s="4" t="str">
        <f ca="1">TEXT(table1[[#This Row],[Tm]],"mmmm")</f>
        <v><![CDATA[مايو]]></v>
      </c>
      <c r="U278" s="4" t="str">
        <f ca="1">IF(TEXT(table1[[#This Row],[Tm]],"d")="1",TEXT(table1[[#This Row],[Tm]],"d -mmmm"),TEXT(table1[[#This Row],[Tm]],"d"))</f>
        <v>29</v>
      </c>
      <c r="V278" t="str">
        <f t="shared" ca="1" si="37"/>
        <v><![CDATA[الجمعة]]></v>
      </c>
      <c r="W278">
        <f t="shared" ca="1" si="41"/>
        <v>6</v>
      </c>
      <c r="X278">
        <f t="shared" ca="1" si="42"/>
        <v>22</v>
      </c>
      <c r="Y278">
        <f ca="1"><![CDATA[IF(table1[[#This Row],[اليوم]]="الأحد",Y277+1,Y277)]]></f>
        <v>40</v>
      </c>
      <c r="Z278" s="5" t="str">
        <f t="shared" ca="1" si="43"/>
        <v>6/10/1441</v>
      </c>
      <c r="AA278" s="24">
        <f t="shared" ca="1" si="38"/>
        <v>2</v>
      </c>
      <c r="AB278" s="24" t="str">
        <f ca="1"><![CDATA[CONCATENATE(TEXT(table1[[#This Row],[شهر هـ]],"00"),(TEXT(table1[[#This Row],[يوم هـ]],"00")))]]></f>
        <v>1006</v>
      </c>
      <c r="AC278" s="24" t="str">
        <f ca="1">TEXT(table1[[#This Row],[Tm]],"m")</f>
        <v>5</v>
      </c>
      <c r="AD278" s="24">
        <f ca="1">IF(TODAY()=table1[[#This Row],[Tm]],1,0)</f>
        <v>0</v>
      </c>
      <c r="AE278" s="5"/>
    </row>
    <row r="279" spans="16:31" x14ac:dyDescent="0.3">
      <c r="P279" t="str">
        <f t="shared" ca="1" si="39"/>
        <v>104007</v>
      </c>
      <c r="Q279">
        <f t="shared" ca="1" si="44"/>
        <v>7</v>
      </c>
      <c r="R279">
        <f ca="1">
<![CDATA[IF(table1[[#This Row],[يوم هـ]]]><![CDATA[]>0,10,99)]]>        </f>
        <v>10</v>
      </c>
      <c r="S279" s="4">
        <f t="shared" ca="1" si="40"/>
        <v>43981</v>
      </c>
      <c r="T279" s="4" t="str">
        <f ca="1">TEXT(table1[[#This Row],[Tm]],"mmmm")</f>
        <v><![CDATA[مايو]]></v>
      </c>
      <c r="U279" s="4" t="str">
        <f ca="1">IF(TEXT(table1[[#This Row],[Tm]],"d")="1",TEXT(table1[[#This Row],[Tm]],"d -mmmm"),TEXT(table1[[#This Row],[Tm]],"d"))</f>
        <v>30</v>
      </c>
      <c r="V279" t="str">
        <f t="shared" ca="1" si="37"/>
        <v><![CDATA[السبت]]></v>
      </c>
      <c r="W279">
        <f t="shared" ca="1" si="41"/>
        <v>7</v>
      </c>
      <c r="X279">
        <f t="shared" ca="1" si="42"/>
        <v>22</v>
      </c>
      <c r="Y279">
        <f ca="1"><![CDATA[IF(table1[[#This Row],[اليوم]]="الأحد",Y278+1,Y278)]]></f>
        <v>40</v>
      </c>
      <c r="Z279" s="5" t="str">
        <f t="shared" ca="1" si="43"/>
        <v>7/10/1441</v>
      </c>
      <c r="AA279" s="24">
        <f t="shared" ca="1" si="38"/>
        <v>2</v>
      </c>
      <c r="AB279" s="24" t="str">
        <f ca="1"><![CDATA[CONCATENATE(TEXT(table1[[#This Row],[شهر هـ]],"00"),(TEXT(table1[[#This Row],[يوم هـ]],"00")))]]></f>
        <v>1007</v>
      </c>
      <c r="AC279" s="24" t="str">
        <f ca="1">TEXT(table1[[#This Row],[Tm]],"m")</f>
        <v>5</v>
      </c>
      <c r="AD279" s="24">
        <f ca="1">IF(TODAY()=table1[[#This Row],[Tm]],1,0)</f>
        <v>0</v>
      </c>
      <c r="AE279" s="5"/>
    </row>
    <row r="280" spans="16:31" x14ac:dyDescent="0.3">
      <c r="P280" t="str">
        <f t="shared" ca="1" si="39"/>
        <v>104101</v>
      </c>
      <c r="Q280">
        <f t="shared" ca="1" si="44"/>
        <v>8</v>
      </c>
      <c r="R280">
        <f ca="1">
<![CDATA[IF(table1[[#This Row],[يوم هـ]]]><![CDATA[]>0,10,99)]]>        </f>
        <v>10</v>
      </c>
      <c r="S280" s="4">
        <f t="shared" ca="1" si="40"/>
        <v>43982</v>
      </c>
      <c r="T280" s="4" t="str">
        <f ca="1">TEXT(table1[[#This Row],[Tm]],"mmmm")</f>
        <v><![CDATA[مايو]]></v>
      </c>
      <c r="U280" s="4" t="str">
        <f ca="1">IF(TEXT(table1[[#This Row],[Tm]],"d")="1",TEXT(table1[[#This Row],[Tm]],"d -mmmm"),TEXT(table1[[#This Row],[Tm]],"d"))</f>
        <v>31</v>
      </c>
      <c r="V280" t="str">
        <f t="shared" ca="1" si="37"/>
        <v><![CDATA[الأحد]]></v>
      </c>
      <c r="W280">
        <f t="shared" ca="1" si="41"/>
        <v>1</v>
      </c>
      <c r="X280">
        <f t="shared" ca="1" si="42"/>
        <v>23</v>
      </c>
      <c r="Y280">
        <f ca="1"><![CDATA[IF(table1[[#This Row],[اليوم]]="الأحد",Y279+1,Y279)]]></f>
        <v>41</v>
      </c>
      <c r="Z280" s="5" t="str">
        <f t="shared" ca="1" si="43"/>
        <v>8/10/1441</v>
      </c>
      <c r="AA280" s="24">
        <f t="shared" ca="1" si="38"/>
        <v>2</v>
      </c>
      <c r="AB280" s="24" t="str">
        <f ca="1"><![CDATA[CONCATENATE(TEXT(table1[[#This Row],[شهر هـ]],"00"),(TEXT(table1[[#This Row],[يوم هـ]],"00")))]]></f>
        <v>1008</v>
      </c>
      <c r="AC280" s="24" t="str">
        <f ca="1">TEXT(table1[[#This Row],[Tm]],"m")</f>
        <v>5</v>
      </c>
      <c r="AD280" s="24">
        <f ca="1">IF(TODAY()=table1[[#This Row],[Tm]],1,0)</f>
        <v>0</v>
      </c>
      <c r="AE280" s="5"/>
    </row>
    <row r="281" spans="16:31" x14ac:dyDescent="0.3">
      <c r="P281" t="str">
        <f t="shared" ca="1" si="39"/>
        <v>104102</v>
      </c>
      <c r="Q281">
        <f t="shared" ca="1" si="44"/>
        <v>9</v>
      </c>
      <c r="R281">
        <f ca="1">
<![CDATA[IF(table1[[#This Row],[يوم هـ]]]><![CDATA[]>0,10,99)]]>        </f>
        <v>10</v>
      </c>
      <c r="S281" s="4">
        <f t="shared" ca="1" si="40"/>
        <v>43983</v>
      </c>
      <c r="T281" s="4" t="str">
        <f ca="1">TEXT(table1[[#This Row],[Tm]],"mmmm")</f>
        <v><![CDATA[يونيو]]></v>
      </c>
      <c r="U281" s="4" t="str">
        <f ca="1">IF(TEXT(table1[[#This Row],[Tm]],"d")="1",TEXT(table1[[#This Row],[Tm]],"d -mmmm"),TEXT(table1[[#This Row],[Tm]],"d"))</f>
        <v><![CDATA[1 -يونيو]]></v>
      </c>
      <c r="V281" t="str">
        <f t="shared" ca="1" si="37"/>
        <v><![CDATA[الإثنين]]></v>
      </c>
      <c r="W281">
        <f t="shared" ca="1" si="41"/>
        <v>2</v>
      </c>
      <c r="X281">
        <f t="shared" ca="1" si="42"/>
        <v>23</v>
      </c>
      <c r="Y281">
        <f ca="1"><![CDATA[IF(table1[[#This Row],[اليوم]]="الأحد",Y280+1,Y280)]]></f>
        <v>41</v>
      </c>
      <c r="Z281" s="5" t="str">
        <f t="shared" ca="1" si="43"/>
        <v>9/10/1441</v>
      </c>
      <c r="AA281" s="24">
        <f t="shared" ca="1" si="38"/>
        <v>2</v>
      </c>
      <c r="AB281" s="24" t="str">
        <f ca="1"><![CDATA[CONCATENATE(TEXT(table1[[#This Row],[شهر هـ]],"00"),(TEXT(table1[[#This Row],[يوم هـ]],"00")))]]></f>
        <v>1009</v>
      </c>
      <c r="AC281" s="24" t="str">
        <f ca="1">TEXT(table1[[#This Row],[Tm]],"m")</f>
        <v>6</v>
      </c>
      <c r="AD281" s="24">
        <f ca="1">IF(TODAY()=table1[[#This Row],[Tm]],1,0)</f>
        <v>0</v>
      </c>
      <c r="AE281" s="5"/>
    </row>
    <row r="282" spans="16:31" x14ac:dyDescent="0.3">
      <c r="P282" t="str">
        <f t="shared" ca="1" si="39"/>
        <v>104103</v>
      </c>
      <c r="Q282">
        <f t="shared" ca="1" si="44"/>
        <v>10</v>
      </c>
      <c r="R282">
        <f ca="1">
<![CDATA[IF(table1[[#This Row],[يوم هـ]]]><![CDATA[]>0,10,99)]]>        </f>
        <v>10</v>
      </c>
      <c r="S282" s="4">
        <f t="shared" ca="1" si="40"/>
        <v>43984</v>
      </c>
      <c r="T282" s="4" t="str">
        <f ca="1">TEXT(table1[[#This Row],[Tm]],"mmmm")</f>
        <v><![CDATA[يونيو]]></v>
      </c>
      <c r="U282" s="4" t="str">
        <f ca="1">IF(TEXT(table1[[#This Row],[Tm]],"d")="1",TEXT(table1[[#This Row],[Tm]],"d -mmmm"),TEXT(table1[[#This Row],[Tm]],"d"))</f>
        <v>2</v>
      </c>
      <c r="V282" t="str">
        <f t="shared" ca="1" si="37"/>
        <v><![CDATA[الثلاثاء]]></v>
      </c>
      <c r="W282">
        <f t="shared" ca="1" si="41"/>
        <v>3</v>
      </c>
      <c r="X282">
        <f t="shared" ca="1" si="42"/>
        <v>23</v>
      </c>
      <c r="Y282">
        <f ca="1"><![CDATA[IF(table1[[#This Row],[اليوم]]="الأحد",Y281+1,Y281)]]></f>
        <v>41</v>
      </c>
      <c r="Z282" s="5" t="str">
        <f t="shared" ca="1" si="43"/>
        <v>10/10/1441</v>
      </c>
      <c r="AA282" s="24">
        <f t="shared" ca="1" si="38"/>
        <v>2</v>
      </c>
      <c r="AB282" s="24" t="str">
        <f ca="1"><![CDATA[CONCATENATE(TEXT(table1[[#This Row],[شهر هـ]],"00"),(TEXT(table1[[#This Row],[يوم هـ]],"00")))]]></f>
        <v>1010</v>
      </c>
      <c r="AC282" s="24" t="str">
        <f ca="1">TEXT(table1[[#This Row],[Tm]],"m")</f>
        <v>6</v>
      </c>
      <c r="AD282" s="24">
        <f ca="1">IF(TODAY()=table1[[#This Row],[Tm]],1,0)</f>
        <v>0</v>
      </c>
      <c r="AE282" s="5"/>
    </row>
    <row r="283" spans="16:31" x14ac:dyDescent="0.3">
      <c r="P283" t="str">
        <f t="shared" ca="1" si="39"/>
        <v>104104</v>
      </c>
      <c r="Q283">
        <f t="shared" ca="1" si="44"/>
        <v>11</v>
      </c>
      <c r="R283">
        <f ca="1">
<![CDATA[IF(table1[[#This Row],[يوم هـ]]]><![CDATA[]>0,10,99)]]>        </f>
        <v>10</v>
      </c>
      <c r="S283" s="4">
        <f t="shared" ca="1" si="40"/>
        <v>43985</v>
      </c>
      <c r="T283" s="4" t="str">
        <f ca="1">TEXT(table1[[#This Row],[Tm]],"mmmm")</f>
        <v><![CDATA[يونيو]]></v>
      </c>
      <c r="U283" s="4" t="str">
        <f ca="1">IF(TEXT(table1[[#This Row],[Tm]],"d")="1",TEXT(table1[[#This Row],[Tm]],"d -mmmm"),TEXT(table1[[#This Row],[Tm]],"d"))</f>
        <v>3</v>
      </c>
      <c r="V283" t="str">
        <f t="shared" ca="1" si="37"/>
        <v><![CDATA[الأربعاء]]></v>
      </c>
      <c r="W283">
        <f t="shared" ca="1" si="41"/>
        <v>4</v>
      </c>
      <c r="X283">
        <f t="shared" ca="1" si="42"/>
        <v>23</v>
      </c>
      <c r="Y283">
        <f ca="1"><![CDATA[IF(table1[[#This Row],[اليوم]]="الأحد",Y282+1,Y282)]]></f>
        <v>41</v>
      </c>
      <c r="Z283" s="5" t="str">
        <f t="shared" ca="1" si="43"/>
        <v>11/10/1441</v>
      </c>
      <c r="AA283" s="24">
        <f t="shared" ca="1" si="38"/>
        <v>2</v>
      </c>
      <c r="AB283" s="24" t="str">
        <f ca="1"><![CDATA[CONCATENATE(TEXT(table1[[#This Row],[شهر هـ]],"00"),(TEXT(table1[[#This Row],[يوم هـ]],"00")))]]></f>
        <v>1011</v>
      </c>
      <c r="AC283" s="24" t="str">
        <f ca="1">TEXT(table1[[#This Row],[Tm]],"m")</f>
        <v>6</v>
      </c>
      <c r="AD283" s="24">
        <f ca="1">IF(TODAY()=table1[[#This Row],[Tm]],1,0)</f>
        <v>0</v>
      </c>
      <c r="AE283" s="5"/>
    </row>
    <row r="284" spans="16:31" x14ac:dyDescent="0.3">
      <c r="P284" t="str">
        <f t="shared" ca="1" si="39"/>
        <v>104105</v>
      </c>
      <c r="Q284">
        <f t="shared" ca="1" si="44"/>
        <v>12</v>
      </c>
      <c r="R284">
        <f ca="1">
<![CDATA[IF(table1[[#This Row],[يوم هـ]]]><![CDATA[]>0,10,99)]]>        </f>
        <v>10</v>
      </c>
      <c r="S284" s="4">
        <f t="shared" ca="1" si="40"/>
        <v>43986</v>
      </c>
      <c r="T284" s="4" t="str">
        <f ca="1">TEXT(table1[[#This Row],[Tm]],"mmmm")</f>
        <v><![CDATA[يونيو]]></v>
      </c>
      <c r="U284" s="4" t="str">
        <f ca="1">IF(TEXT(table1[[#This Row],[Tm]],"d")="1",TEXT(table1[[#This Row],[Tm]],"d -mmmm"),TEXT(table1[[#This Row],[Tm]],"d"))</f>
        <v>4</v>
      </c>
      <c r="V284" t="str">
        <f t="shared" ca="1" si="37"/>
        <v><![CDATA[الخميس]]></v>
      </c>
      <c r="W284">
        <f t="shared" ca="1" si="41"/>
        <v>5</v>
      </c>
      <c r="X284">
        <f t="shared" ca="1" si="42"/>
        <v>23</v>
      </c>
      <c r="Y284">
        <f ca="1"><![CDATA[IF(table1[[#This Row],[اليوم]]="الأحد",Y283+1,Y283)]]></f>
        <v>41</v>
      </c>
      <c r="Z284" s="5" t="str">
        <f t="shared" ca="1" si="43"/>
        <v>12/10/1441</v>
      </c>
      <c r="AA284" s="24">
        <f t="shared" ca="1" si="38"/>
        <v>2</v>
      </c>
      <c r="AB284" s="24" t="str">
        <f ca="1"><![CDATA[CONCATENATE(TEXT(table1[[#This Row],[شهر هـ]],"00"),(TEXT(table1[[#This Row],[يوم هـ]],"00")))]]></f>
        <v>1012</v>
      </c>
      <c r="AC284" s="24" t="str">
        <f ca="1">TEXT(table1[[#This Row],[Tm]],"m")</f>
        <v>6</v>
      </c>
      <c r="AD284" s="24">
        <f ca="1">IF(TODAY()=table1[[#This Row],[Tm]],1,0)</f>
        <v>0</v>
      </c>
      <c r="AE284" s="5"/>
    </row>
    <row r="285" spans="16:31" x14ac:dyDescent="0.3">
      <c r="P285" t="str">
        <f t="shared" ca="1" si="39"/>
        <v>104106</v>
      </c>
      <c r="Q285">
        <f t="shared" ca="1" si="44"/>
        <v>13</v>
      </c>
      <c r="R285">
        <f ca="1">
<![CDATA[IF(table1[[#This Row],[يوم هـ]]]><![CDATA[]>0,10,99)]]>        </f>
        <v>10</v>
      </c>
      <c r="S285" s="4">
        <f t="shared" ca="1" si="40"/>
        <v>43987</v>
      </c>
      <c r="T285" s="4" t="str">
        <f ca="1">TEXT(table1[[#This Row],[Tm]],"mmmm")</f>
        <v><![CDATA[يونيو]]></v>
      </c>
      <c r="U285" s="4" t="str">
        <f ca="1">IF(TEXT(table1[[#This Row],[Tm]],"d")="1",TEXT(table1[[#This Row],[Tm]],"d -mmmm"),TEXT(table1[[#This Row],[Tm]],"d"))</f>
        <v>5</v>
      </c>
      <c r="V285" t="str">
        <f t="shared" ca="1" si="37"/>
        <v><![CDATA[الجمعة]]></v>
      </c>
      <c r="W285">
        <f t="shared" ca="1" si="41"/>
        <v>6</v>
      </c>
      <c r="X285">
        <f t="shared" ca="1" si="42"/>
        <v>23</v>
      </c>
      <c r="Y285">
        <f ca="1"><![CDATA[IF(table1[[#This Row],[اليوم]]="الأحد",Y284+1,Y284)]]></f>
        <v>41</v>
      </c>
      <c r="Z285" s="5" t="str">
        <f t="shared" ca="1" si="43"/>
        <v>13/10/1441</v>
      </c>
      <c r="AA285" s="24">
        <f t="shared" ca="1" si="38"/>
        <v>2</v>
      </c>
      <c r="AB285" s="24" t="str">
        <f ca="1"><![CDATA[CONCATENATE(TEXT(table1[[#This Row],[شهر هـ]],"00"),(TEXT(table1[[#This Row],[يوم هـ]],"00")))]]></f>
        <v>1013</v>
      </c>
      <c r="AC285" s="24" t="str">
        <f ca="1">TEXT(table1[[#This Row],[Tm]],"m")</f>
        <v>6</v>
      </c>
      <c r="AD285" s="24">
        <f ca="1">IF(TODAY()=table1[[#This Row],[Tm]],1,0)</f>
        <v>0</v>
      </c>
      <c r="AE285" s="5"/>
    </row>
    <row r="286" spans="16:31" x14ac:dyDescent="0.3">
      <c r="P286" t="str">
        <f t="shared" ca="1" si="39"/>
        <v>104107</v>
      </c>
      <c r="Q286">
        <f t="shared" ca="1" si="44"/>
        <v>14</v>
      </c>
      <c r="R286">
        <f ca="1">
<![CDATA[IF(table1[[#This Row],[يوم هـ]]]><![CDATA[]>0,10,99)]]>        </f>
        <v>10</v>
      </c>
      <c r="S286" s="4">
        <f t="shared" ca="1" si="40"/>
        <v>43988</v>
      </c>
      <c r="T286" s="4" t="str">
        <f ca="1">TEXT(table1[[#This Row],[Tm]],"mmmm")</f>
        <v><![CDATA[يونيو]]></v>
      </c>
      <c r="U286" s="4" t="str">
        <f ca="1">IF(TEXT(table1[[#This Row],[Tm]],"d")="1",TEXT(table1[[#This Row],[Tm]],"d -mmmm"),TEXT(table1[[#This Row],[Tm]],"d"))</f>
        <v>6</v>
      </c>
      <c r="V286" t="str">
        <f t="shared" ca="1" si="37"/>
        <v><![CDATA[السبت]]></v>
      </c>
      <c r="W286">
        <f t="shared" ca="1" si="41"/>
        <v>7</v>
      </c>
      <c r="X286">
        <f t="shared" ca="1" si="42"/>
        <v>23</v>
      </c>
      <c r="Y286">
        <f ca="1"><![CDATA[IF(table1[[#This Row],[اليوم]]="الأحد",Y285+1,Y285)]]></f>
        <v>41</v>
      </c>
      <c r="Z286" s="5" t="str">
        <f t="shared" ca="1" si="43"/>
        <v>14/10/1441</v>
      </c>
      <c r="AA286" s="24">
        <f t="shared" ca="1" si="38"/>
        <v>2</v>
      </c>
      <c r="AB286" s="24" t="str">
        <f ca="1"><![CDATA[CONCATENATE(TEXT(table1[[#This Row],[شهر هـ]],"00"),(TEXT(table1[[#This Row],[يوم هـ]],"00")))]]></f>
        <v>1014</v>
      </c>
      <c r="AC286" s="24" t="str">
        <f ca="1">TEXT(table1[[#This Row],[Tm]],"m")</f>
        <v>6</v>
      </c>
      <c r="AD286" s="24">
        <f ca="1">IF(TODAY()=table1[[#This Row],[Tm]],1,0)</f>
        <v>0</v>
      </c>
      <c r="AE286" s="5"/>
    </row>
    <row r="287" spans="16:31" x14ac:dyDescent="0.3">
      <c r="P287" t="str">
        <f t="shared" ca="1" si="39"/>
        <v>104201</v>
      </c>
      <c r="Q287">
        <f t="shared" ca="1" si="44"/>
        <v>15</v>
      </c>
      <c r="R287">
        <f ca="1">
<![CDATA[IF(table1[[#This Row],[يوم هـ]]]><![CDATA[]>0,10,99)]]>        </f>
        <v>10</v>
      </c>
      <c r="S287" s="4">
        <f t="shared" ca="1" si="40"/>
        <v>43989</v>
      </c>
      <c r="T287" s="4" t="str">
        <f ca="1">TEXT(table1[[#This Row],[Tm]],"mmmm")</f>
        <v><![CDATA[يونيو]]></v>
      </c>
      <c r="U287" s="4" t="str">
        <f ca="1">IF(TEXT(table1[[#This Row],[Tm]],"d")="1",TEXT(table1[[#This Row],[Tm]],"d -mmmm"),TEXT(table1[[#This Row],[Tm]],"d"))</f>
        <v>7</v>
      </c>
      <c r="V287" t="str">
        <f t="shared" ca="1" si="37"/>
        <v><![CDATA[الأحد]]></v>
      </c>
      <c r="W287">
        <f t="shared" ca="1" si="41"/>
        <v>1</v>
      </c>
      <c r="X287">
        <f t="shared" ca="1" si="42"/>
        <v>24</v>
      </c>
      <c r="Y287">
        <f ca="1"><![CDATA[IF(table1[[#This Row],[اليوم]]="الأحد",Y286+1,Y286)]]></f>
        <v>42</v>
      </c>
      <c r="Z287" s="5" t="str">
        <f t="shared" ca="1" si="43"/>
        <v>15/10/1441</v>
      </c>
      <c r="AA287" s="24">
        <f t="shared" ca="1" si="38"/>
        <v>3</v>
      </c>
      <c r="AB287" s="24" t="str">
        <f ca="1"><![CDATA[CONCATENATE(TEXT(table1[[#This Row],[شهر هـ]],"00"),(TEXT(table1[[#This Row],[يوم هـ]],"00")))]]></f>
        <v>1015</v>
      </c>
      <c r="AC287" s="24" t="str">
        <f ca="1">TEXT(table1[[#This Row],[Tm]],"m")</f>
        <v>6</v>
      </c>
      <c r="AD287" s="24">
        <f ca="1">IF(TODAY()=table1[[#This Row],[Tm]],1,0)</f>
        <v>0</v>
      </c>
      <c r="AE287" s="5"/>
    </row>
    <row r="288" spans="16:31" x14ac:dyDescent="0.3">
      <c r="P288" t="str">
        <f t="shared" ca="1" si="39"/>
        <v>104202</v>
      </c>
      <c r="Q288">
        <f t="shared" ca="1" si="44"/>
        <v>16</v>
      </c>
      <c r="R288">
        <f ca="1">
<![CDATA[IF(table1[[#This Row],[يوم هـ]]]><![CDATA[]>0,10,99)]]>        </f>
        <v>10</v>
      </c>
      <c r="S288" s="4">
        <f t="shared" ca="1" si="40"/>
        <v>43990</v>
      </c>
      <c r="T288" s="4" t="str">
        <f ca="1">TEXT(table1[[#This Row],[Tm]],"mmmm")</f>
        <v><![CDATA[يونيو]]></v>
      </c>
      <c r="U288" s="4" t="str">
        <f ca="1">IF(TEXT(table1[[#This Row],[Tm]],"d")="1",TEXT(table1[[#This Row],[Tm]],"d -mmmm"),TEXT(table1[[#This Row],[Tm]],"d"))</f>
        <v>8</v>
      </c>
      <c r="V288" t="str">
        <f t="shared" ca="1" si="37"/>
        <v><![CDATA[الإثنين]]></v>
      </c>
      <c r="W288">
        <f t="shared" ca="1" si="41"/>
        <v>2</v>
      </c>
      <c r="X288">
        <f t="shared" ca="1" si="42"/>
        <v>24</v>
      </c>
      <c r="Y288">
        <f ca="1"><![CDATA[IF(table1[[#This Row],[اليوم]]="الأحد",Y287+1,Y287)]]></f>
        <v>42</v>
      </c>
      <c r="Z288" s="5" t="str">
        <f t="shared" ca="1" si="43"/>
        <v>16/10/1441</v>
      </c>
      <c r="AA288" s="24">
        <f t="shared" ca="1" si="38"/>
        <v>3</v>
      </c>
      <c r="AB288" s="24" t="str">
        <f ca="1"><![CDATA[CONCATENATE(TEXT(table1[[#This Row],[شهر هـ]],"00"),(TEXT(table1[[#This Row],[يوم هـ]],"00")))]]></f>
        <v>1016</v>
      </c>
      <c r="AC288" s="24" t="str">
        <f ca="1">TEXT(table1[[#This Row],[Tm]],"m")</f>
        <v>6</v>
      </c>
      <c r="AD288" s="24">
        <f ca="1">IF(TODAY()=table1[[#This Row],[Tm]],1,0)</f>
        <v>0</v>
      </c>
      <c r="AE288" s="5"/>
    </row>
    <row r="289" spans="16:31" x14ac:dyDescent="0.3">
      <c r="P289" t="str">
        <f t="shared" ca="1" si="39"/>
        <v>104203</v>
      </c>
      <c r="Q289">
        <f t="shared" ca="1" si="44"/>
        <v>17</v>
      </c>
      <c r="R289">
        <f ca="1">
<![CDATA[IF(table1[[#This Row],[يوم هـ]]]><![CDATA[]>0,10,99)]]>        </f>
        <v>10</v>
      </c>
      <c r="S289" s="4">
        <f t="shared" ca="1" si="40"/>
        <v>43991</v>
      </c>
      <c r="T289" s="4" t="str">
        <f ca="1">TEXT(table1[[#This Row],[Tm]],"mmmm")</f>
        <v><![CDATA[يونيو]]></v>
      </c>
      <c r="U289" s="4" t="str">
        <f ca="1">IF(TEXT(table1[[#This Row],[Tm]],"d")="1",TEXT(table1[[#This Row],[Tm]],"d -mmmm"),TEXT(table1[[#This Row],[Tm]],"d"))</f>
        <v>9</v>
      </c>
      <c r="V289" t="str">
        <f t="shared" ca="1" si="37"/>
        <v><![CDATA[الثلاثاء]]></v>
      </c>
      <c r="W289">
        <f t="shared" ca="1" si="41"/>
        <v>3</v>
      </c>
      <c r="X289">
        <f t="shared" ca="1" si="42"/>
        <v>24</v>
      </c>
      <c r="Y289">
        <f ca="1"><![CDATA[IF(table1[[#This Row],[اليوم]]="الأحد",Y288+1,Y288)]]></f>
        <v>42</v>
      </c>
      <c r="Z289" s="5" t="str">
        <f t="shared" ca="1" si="43"/>
        <v>17/10/1441</v>
      </c>
      <c r="AA289" s="24">
        <f t="shared" ca="1" si="38"/>
        <v>3</v>
      </c>
      <c r="AB289" s="24" t="str">
        <f ca="1"><![CDATA[CONCATENATE(TEXT(table1[[#This Row],[شهر هـ]],"00"),(TEXT(table1[[#This Row],[يوم هـ]],"00")))]]></f>
        <v>1017</v>
      </c>
      <c r="AC289" s="24" t="str">
        <f ca="1">TEXT(table1[[#This Row],[Tm]],"m")</f>
        <v>6</v>
      </c>
      <c r="AD289" s="24">
        <f ca="1">IF(TODAY()=table1[[#This Row],[Tm]],1,0)</f>
        <v>0</v>
      </c>
      <c r="AE289" s="5"/>
    </row>
    <row r="290" spans="16:31" x14ac:dyDescent="0.3">
      <c r="P290" t="str">
        <f t="shared" ca="1" si="39"/>
        <v>104204</v>
      </c>
      <c r="Q290">
        <f t="shared" ca="1" si="44"/>
        <v>18</v>
      </c>
      <c r="R290">
        <f ca="1">
<![CDATA[IF(table1[[#This Row],[يوم هـ]]]><![CDATA[]>0,10,99)]]>        </f>
        <v>10</v>
      </c>
      <c r="S290" s="4">
        <f t="shared" ca="1" si="40"/>
        <v>43992</v>
      </c>
      <c r="T290" s="4" t="str">
        <f ca="1">TEXT(table1[[#This Row],[Tm]],"mmmm")</f>
        <v><![CDATA[يونيو]]></v>
      </c>
      <c r="U290" s="4" t="str">
        <f ca="1">IF(TEXT(table1[[#This Row],[Tm]],"d")="1",TEXT(table1[[#This Row],[Tm]],"d -mmmm"),TEXT(table1[[#This Row],[Tm]],"d"))</f>
        <v>10</v>
      </c>
      <c r="V290" t="str">
        <f t="shared" ca="1" si="37"/>
        <v><![CDATA[الأربعاء]]></v>
      </c>
      <c r="W290">
        <f t="shared" ca="1" si="41"/>
        <v>4</v>
      </c>
      <c r="X290">
        <f t="shared" ca="1" si="42"/>
        <v>24</v>
      </c>
      <c r="Y290">
        <f ca="1"><![CDATA[IF(table1[[#This Row],[اليوم]]="الأحد",Y289+1,Y289)]]></f>
        <v>42</v>
      </c>
      <c r="Z290" s="5" t="str">
        <f t="shared" ca="1" si="43"/>
        <v>18/10/1441</v>
      </c>
      <c r="AA290" s="24">
        <f t="shared" ca="1" si="38"/>
        <v>3</v>
      </c>
      <c r="AB290" s="24" t="str">
        <f ca="1"><![CDATA[CONCATENATE(TEXT(table1[[#This Row],[شهر هـ]],"00"),(TEXT(table1[[#This Row],[يوم هـ]],"00")))]]></f>
        <v>1018</v>
      </c>
      <c r="AC290" s="24" t="str">
        <f ca="1">TEXT(table1[[#This Row],[Tm]],"m")</f>
        <v>6</v>
      </c>
      <c r="AD290" s="24">
        <f ca="1">IF(TODAY()=table1[[#This Row],[Tm]],1,0)</f>
        <v>0</v>
      </c>
      <c r="AE290" s="5"/>
    </row>
    <row r="291" spans="16:31" x14ac:dyDescent="0.3">
      <c r="P291" t="str">
        <f t="shared" ca="1" si="39"/>
        <v>104205</v>
      </c>
      <c r="Q291">
        <f t="shared" ca="1" si="44"/>
        <v>19</v>
      </c>
      <c r="R291">
        <f ca="1">
<![CDATA[IF(table1[[#This Row],[يوم هـ]]]><![CDATA[]>0,10,99)]]>        </f>
        <v>10</v>
      </c>
      <c r="S291" s="4">
        <f t="shared" ca="1" si="40"/>
        <v>43993</v>
      </c>
      <c r="T291" s="4" t="str">
        <f ca="1">TEXT(table1[[#This Row],[Tm]],"mmmm")</f>
        <v><![CDATA[يونيو]]></v>
      </c>
      <c r="U291" s="4" t="str">
        <f ca="1">IF(TEXT(table1[[#This Row],[Tm]],"d")="1",TEXT(table1[[#This Row],[Tm]],"d -mmmm"),TEXT(table1[[#This Row],[Tm]],"d"))</f>
        <v>11</v>
      </c>
      <c r="V291" t="str">
        <f t="shared" ca="1" si="37"/>
        <v><![CDATA[الخميس]]></v>
      </c>
      <c r="W291">
        <f t="shared" ca="1" si="41"/>
        <v>5</v>
      </c>
      <c r="X291">
        <f t="shared" ca="1" si="42"/>
        <v>24</v>
      </c>
      <c r="Y291">
        <f ca="1"><![CDATA[IF(table1[[#This Row],[اليوم]]="الأحد",Y290+1,Y290)]]></f>
        <v>42</v>
      </c>
      <c r="Z291" s="5" t="str">
        <f t="shared" ca="1" si="43"/>
        <v>19/10/1441</v>
      </c>
      <c r="AA291" s="24">
        <f t="shared" ca="1" si="38"/>
        <v>3</v>
      </c>
      <c r="AB291" s="24" t="str">
        <f ca="1"><![CDATA[CONCATENATE(TEXT(table1[[#This Row],[شهر هـ]],"00"),(TEXT(table1[[#This Row],[يوم هـ]],"00")))]]></f>
        <v>1019</v>
      </c>
      <c r="AC291" s="24" t="str">
        <f ca="1">TEXT(table1[[#This Row],[Tm]],"m")</f>
        <v>6</v>
      </c>
      <c r="AD291" s="24">
        <f ca="1">IF(TODAY()=table1[[#This Row],[Tm]],1,0)</f>
        <v>0</v>
      </c>
      <c r="AE291" s="5"/>
    </row>
    <row r="292" spans="16:31" x14ac:dyDescent="0.3">
      <c r="P292" t="str">
        <f t="shared" ca="1" si="39"/>
        <v>104206</v>
      </c>
      <c r="Q292">
        <f t="shared" ca="1" si="44"/>
        <v>20</v>
      </c>
      <c r="R292">
        <f ca="1">
<![CDATA[IF(table1[[#This Row],[يوم هـ]]]><![CDATA[]>0,10,99)]]>        </f>
        <v>10</v>
      </c>
      <c r="S292" s="4">
        <f t="shared" ca="1" si="40"/>
        <v>43994</v>
      </c>
      <c r="T292" s="4" t="str">
        <f ca="1">TEXT(table1[[#This Row],[Tm]],"mmmm")</f>
        <v><![CDATA[يونيو]]></v>
      </c>
      <c r="U292" s="4" t="str">
        <f ca="1">IF(TEXT(table1[[#This Row],[Tm]],"d")="1",TEXT(table1[[#This Row],[Tm]],"d -mmmm"),TEXT(table1[[#This Row],[Tm]],"d"))</f>
        <v>12</v>
      </c>
      <c r="V292" t="str">
        <f t="shared" ca="1" si="37"/>
        <v><![CDATA[الجمعة]]></v>
      </c>
      <c r="W292">
        <f t="shared" ca="1" si="41"/>
        <v>6</v>
      </c>
      <c r="X292">
        <f t="shared" ca="1" si="42"/>
        <v>24</v>
      </c>
      <c r="Y292">
        <f ca="1"><![CDATA[IF(table1[[#This Row],[اليوم]]="الأحد",Y291+1,Y291)]]></f>
        <v>42</v>
      </c>
      <c r="Z292" s="5" t="str">
        <f t="shared" ca="1" si="43"/>
        <v>20/10/1441</v>
      </c>
      <c r="AA292" s="24">
        <f t="shared" ca="1" si="38"/>
        <v>3</v>
      </c>
      <c r="AB292" s="24" t="str">
        <f ca="1"><![CDATA[CONCATENATE(TEXT(table1[[#This Row],[شهر هـ]],"00"),(TEXT(table1[[#This Row],[يوم هـ]],"00")))]]></f>
        <v>1020</v>
      </c>
      <c r="AC292" s="24" t="str">
        <f ca="1">TEXT(table1[[#This Row],[Tm]],"m")</f>
        <v>6</v>
      </c>
      <c r="AD292" s="24">
        <f ca="1">IF(TODAY()=table1[[#This Row],[Tm]],1,0)</f>
        <v>0</v>
      </c>
      <c r="AE292" s="5"/>
    </row>
    <row r="293" spans="16:31" x14ac:dyDescent="0.3">
      <c r="P293" t="str">
        <f t="shared" ca="1" si="39"/>
        <v>104207</v>
      </c>
      <c r="Q293">
        <f t="shared" ca="1" si="44"/>
        <v>21</v>
      </c>
      <c r="R293">
        <f ca="1">
<![CDATA[IF(table1[[#This Row],[يوم هـ]]]><![CDATA[]>0,10,99)]]>        </f>
        <v>10</v>
      </c>
      <c r="S293" s="4">
        <f t="shared" ca="1" si="40"/>
        <v>43995</v>
      </c>
      <c r="T293" s="4" t="str">
        <f ca="1">TEXT(table1[[#This Row],[Tm]],"mmmm")</f>
        <v><![CDATA[يونيو]]></v>
      </c>
      <c r="U293" s="4" t="str">
        <f ca="1">IF(TEXT(table1[[#This Row],[Tm]],"d")="1",TEXT(table1[[#This Row],[Tm]],"d -mmmm"),TEXT(table1[[#This Row],[Tm]],"d"))</f>
        <v>13</v>
      </c>
      <c r="V293" t="str">
        <f t="shared" ca="1" si="37"/>
        <v><![CDATA[السبت]]></v>
      </c>
      <c r="W293">
        <f t="shared" ca="1" si="41"/>
        <v>7</v>
      </c>
      <c r="X293">
        <f t="shared" ca="1" si="42"/>
        <v>24</v>
      </c>
      <c r="Y293">
        <f ca="1"><![CDATA[IF(table1[[#This Row],[اليوم]]="الأحد",Y292+1,Y292)]]></f>
        <v>42</v>
      </c>
      <c r="Z293" s="5" t="str">
        <f t="shared" ca="1" si="43"/>
        <v>21/10/1441</v>
      </c>
      <c r="AA293" s="24">
        <f t="shared" ca="1" si="38"/>
        <v>3</v>
      </c>
      <c r="AB293" s="24" t="str">
        <f ca="1"><![CDATA[CONCATENATE(TEXT(table1[[#This Row],[شهر هـ]],"00"),(TEXT(table1[[#This Row],[يوم هـ]],"00")))]]></f>
        <v>1021</v>
      </c>
      <c r="AC293" s="24" t="str">
        <f ca="1">TEXT(table1[[#This Row],[Tm]],"m")</f>
        <v>6</v>
      </c>
      <c r="AD293" s="24">
        <f ca="1">IF(TODAY()=table1[[#This Row],[Tm]],1,0)</f>
        <v>0</v>
      </c>
      <c r="AE293" s="5"/>
    </row>
    <row r="294" spans="16:31" x14ac:dyDescent="0.3">
      <c r="P294" t="str">
        <f t="shared" ca="1" si="39"/>
        <v>104301</v>
      </c>
      <c r="Q294">
        <f t="shared" ca="1" si="44"/>
        <v>22</v>
      </c>
      <c r="R294">
        <f ca="1">
<![CDATA[IF(table1[[#This Row],[يوم هـ]]]><![CDATA[]>0,10,99)]]>        </f>
        <v>10</v>
      </c>
      <c r="S294" s="4">
        <f t="shared" ca="1" si="40"/>
        <v>43996</v>
      </c>
      <c r="T294" s="4" t="str">
        <f ca="1">TEXT(table1[[#This Row],[Tm]],"mmmm")</f>
        <v><![CDATA[يونيو]]></v>
      </c>
      <c r="U294" s="4" t="str">
        <f ca="1">IF(TEXT(table1[[#This Row],[Tm]],"d")="1",TEXT(table1[[#This Row],[Tm]],"d -mmmm"),TEXT(table1[[#This Row],[Tm]],"d"))</f>
        <v>14</v>
      </c>
      <c r="V294" t="str">
        <f t="shared" ca="1" si="37"/>
        <v><![CDATA[الأحد]]></v>
      </c>
      <c r="W294">
        <f t="shared" ca="1" si="41"/>
        <v>1</v>
      </c>
      <c r="X294">
        <f t="shared" ca="1" si="42"/>
        <v>25</v>
      </c>
      <c r="Y294">
        <f ca="1"><![CDATA[IF(table1[[#This Row],[اليوم]]="الأحد",Y293+1,Y293)]]></f>
        <v>43</v>
      </c>
      <c r="Z294" s="5" t="str">
        <f t="shared" ca="1" si="43"/>
        <v>22/10/1441</v>
      </c>
      <c r="AA294" s="24">
        <f t="shared" ca="1" si="38"/>
        <v>3</v>
      </c>
      <c r="AB294" s="24" t="str">
        <f ca="1"><![CDATA[CONCATENATE(TEXT(table1[[#This Row],[شهر هـ]],"00"),(TEXT(table1[[#This Row],[يوم هـ]],"00")))]]></f>
        <v>1022</v>
      </c>
      <c r="AC294" s="24" t="str">
        <f ca="1">TEXT(table1[[#This Row],[Tm]],"m")</f>
        <v>6</v>
      </c>
      <c r="AD294" s="24">
        <f ca="1">IF(TODAY()=table1[[#This Row],[Tm]],1,0)</f>
        <v>0</v>
      </c>
      <c r="AE294" s="5"/>
    </row>
    <row r="295" spans="16:31" x14ac:dyDescent="0.3">
      <c r="P295" t="str">
        <f t="shared" ca="1" si="39"/>
        <v>104302</v>
      </c>
      <c r="Q295">
        <f t="shared" ca="1" si="44"/>
        <v>23</v>
      </c>
      <c r="R295">
        <f ca="1">
<![CDATA[IF(table1[[#This Row],[يوم هـ]]]><![CDATA[]>0,10,99)]]>        </f>
        <v>10</v>
      </c>
      <c r="S295" s="4">
        <f t="shared" ca="1" si="40"/>
        <v>43997</v>
      </c>
      <c r="T295" s="4" t="str">
        <f ca="1">TEXT(table1[[#This Row],[Tm]],"mmmm")</f>
        <v><![CDATA[يونيو]]></v>
      </c>
      <c r="U295" s="4" t="str">
        <f ca="1">IF(TEXT(table1[[#This Row],[Tm]],"d")="1",TEXT(table1[[#This Row],[Tm]],"d -mmmm"),TEXT(table1[[#This Row],[Tm]],"d"))</f>
        <v>15</v>
      </c>
      <c r="V295" t="str">
        <f t="shared" ca="1" si="37"/>
        <v><![CDATA[الإثنين]]></v>
      </c>
      <c r="W295">
        <f t="shared" ca="1" si="41"/>
        <v>2</v>
      </c>
      <c r="X295">
        <f t="shared" ca="1" si="42"/>
        <v>25</v>
      </c>
      <c r="Y295">
        <f ca="1"><![CDATA[IF(table1[[#This Row],[اليوم]]="الأحد",Y294+1,Y294)]]></f>
        <v>43</v>
      </c>
      <c r="Z295" s="5" t="str">
        <f t="shared" ca="1" si="43"/>
        <v>23/10/1441</v>
      </c>
      <c r="AA295" s="24">
        <f t="shared" ca="1" si="38"/>
        <v>3</v>
      </c>
      <c r="AB295" s="24" t="str">
        <f ca="1"><![CDATA[CONCATENATE(TEXT(table1[[#This Row],[شهر هـ]],"00"),(TEXT(table1[[#This Row],[يوم هـ]],"00")))]]></f>
        <v>1023</v>
      </c>
      <c r="AC295" s="24" t="str">
        <f ca="1">TEXT(table1[[#This Row],[Tm]],"m")</f>
        <v>6</v>
      </c>
      <c r="AD295" s="24">
        <f ca="1">IF(TODAY()=table1[[#This Row],[Tm]],1,0)</f>
        <v>0</v>
      </c>
      <c r="AE295" s="5"/>
    </row>
    <row r="296" spans="16:31" x14ac:dyDescent="0.3">
      <c r="P296" t="str">
        <f t="shared" ca="1" si="39"/>
        <v>104303</v>
      </c>
      <c r="Q296">
        <f t="shared" ca="1" si="44"/>
        <v>24</v>
      </c>
      <c r="R296">
        <f ca="1">
<![CDATA[IF(table1[[#This Row],[يوم هـ]]]><![CDATA[]>0,10,99)]]>        </f>
        <v>10</v>
      </c>
      <c r="S296" s="4">
        <f t="shared" ca="1" si="40"/>
        <v>43998</v>
      </c>
      <c r="T296" s="4" t="str">
        <f ca="1">TEXT(table1[[#This Row],[Tm]],"mmmm")</f>
        <v><![CDATA[يونيو]]></v>
      </c>
      <c r="U296" s="4" t="str">
        <f ca="1">IF(TEXT(table1[[#This Row],[Tm]],"d")="1",TEXT(table1[[#This Row],[Tm]],"d -mmmm"),TEXT(table1[[#This Row],[Tm]],"d"))</f>
        <v>16</v>
      </c>
      <c r="V296" t="str">
        <f t="shared" ca="1" si="37"/>
        <v><![CDATA[الثلاثاء]]></v>
      </c>
      <c r="W296">
        <f t="shared" ca="1" si="41"/>
        <v>3</v>
      </c>
      <c r="X296">
        <f t="shared" ca="1" si="42"/>
        <v>25</v>
      </c>
      <c r="Y296">
        <f ca="1"><![CDATA[IF(table1[[#This Row],[اليوم]]="الأحد",Y295+1,Y295)]]></f>
        <v>43</v>
      </c>
      <c r="Z296" s="5" t="str">
        <f t="shared" ca="1" si="43"/>
        <v>24/10/1441</v>
      </c>
      <c r="AA296" s="24">
        <f t="shared" ca="1" si="38"/>
        <v>3</v>
      </c>
      <c r="AB296" s="24" t="str">
        <f ca="1"><![CDATA[CONCATENATE(TEXT(table1[[#This Row],[شهر هـ]],"00"),(TEXT(table1[[#This Row],[يوم هـ]],"00")))]]></f>
        <v>1024</v>
      </c>
      <c r="AC296" s="24" t="str">
        <f ca="1">TEXT(table1[[#This Row],[Tm]],"m")</f>
        <v>6</v>
      </c>
      <c r="AD296" s="24">
        <f ca="1">IF(TODAY()=table1[[#This Row],[Tm]],1,0)</f>
        <v>0</v>
      </c>
      <c r="AE296" s="5"/>
    </row>
    <row r="297" spans="16:31" x14ac:dyDescent="0.3">
      <c r="P297" t="str">
        <f t="shared" ca="1" si="39"/>
        <v>104304</v>
      </c>
      <c r="Q297">
        <f t="shared" ca="1" si="44"/>
        <v>25</v>
      </c>
      <c r="R297">
        <f ca="1">
<![CDATA[IF(table1[[#This Row],[يوم هـ]]]><![CDATA[]>0,10,99)]]>        </f>
        <v>10</v>
      </c>
      <c r="S297" s="4">
        <f t="shared" ca="1" si="40"/>
        <v>43999</v>
      </c>
      <c r="T297" s="4" t="str">
        <f ca="1">TEXT(table1[[#This Row],[Tm]],"mmmm")</f>
        <v><![CDATA[يونيو]]></v>
      </c>
      <c r="U297" s="4" t="str">
        <f ca="1">IF(TEXT(table1[[#This Row],[Tm]],"d")="1",TEXT(table1[[#This Row],[Tm]],"d -mmmm"),TEXT(table1[[#This Row],[Tm]],"d"))</f>
        <v>17</v>
      </c>
      <c r="V297" t="str">
        <f t="shared" ca="1" si="37"/>
        <v><![CDATA[الأربعاء]]></v>
      </c>
      <c r="W297">
        <f t="shared" ca="1" si="41"/>
        <v>4</v>
      </c>
      <c r="X297">
        <f t="shared" ca="1" si="42"/>
        <v>25</v>
      </c>
      <c r="Y297">
        <f ca="1"><![CDATA[IF(table1[[#This Row],[اليوم]]="الأحد",Y296+1,Y296)]]></f>
        <v>43</v>
      </c>
      <c r="Z297" s="5" t="str">
        <f t="shared" ca="1" si="43"/>
        <v>25/10/1441</v>
      </c>
      <c r="AA297" s="24">
        <f t="shared" ca="1" si="38"/>
        <v>3</v>
      </c>
      <c r="AB297" s="24" t="str">
        <f ca="1"><![CDATA[CONCATENATE(TEXT(table1[[#This Row],[شهر هـ]],"00"),(TEXT(table1[[#This Row],[يوم هـ]],"00")))]]></f>
        <v>1025</v>
      </c>
      <c r="AC297" s="24" t="str">
        <f ca="1">TEXT(table1[[#This Row],[Tm]],"m")</f>
        <v>6</v>
      </c>
      <c r="AD297" s="24">
        <f ca="1">IF(TODAY()=table1[[#This Row],[Tm]],1,0)</f>
        <v>0</v>
      </c>
      <c r="AE297" s="5"/>
    </row>
    <row r="298" spans="16:31" x14ac:dyDescent="0.3">
      <c r="P298" t="str">
        <f t="shared" ca="1" si="39"/>
        <v>104305</v>
      </c>
      <c r="Q298">
        <f t="shared" ca="1" si="44"/>
        <v>26</v>
      </c>
      <c r="R298">
        <f ca="1">
<![CDATA[IF(table1[[#This Row],[يوم هـ]]]><![CDATA[]>0,10,99)]]>        </f>
        <v>10</v>
      </c>
      <c r="S298" s="4">
        <f t="shared" ca="1" si="40"/>
        <v>44000</v>
      </c>
      <c r="T298" s="4" t="str">
        <f ca="1">TEXT(table1[[#This Row],[Tm]],"mmmm")</f>
        <v><![CDATA[يونيو]]></v>
      </c>
      <c r="U298" s="4" t="str">
        <f ca="1">IF(TEXT(table1[[#This Row],[Tm]],"d")="1",TEXT(table1[[#This Row],[Tm]],"d -mmmm"),TEXT(table1[[#This Row],[Tm]],"d"))</f>
        <v>18</v>
      </c>
      <c r="V298" t="str">
        <f t="shared" ca="1" si="37"/>
        <v><![CDATA[الخميس]]></v>
      </c>
      <c r="W298">
        <f t="shared" ca="1" si="41"/>
        <v>5</v>
      </c>
      <c r="X298">
        <f t="shared" ca="1" si="42"/>
        <v>25</v>
      </c>
      <c r="Y298">
        <f ca="1"><![CDATA[IF(table1[[#This Row],[اليوم]]="الأحد",Y297+1,Y297)]]></f>
        <v>43</v>
      </c>
      <c r="Z298" s="5" t="str">
        <f t="shared" ca="1" si="43"/>
        <v>26/10/1441</v>
      </c>
      <c r="AA298" s="24">
        <f t="shared" ca="1" si="38"/>
        <v>3</v>
      </c>
      <c r="AB298" s="24" t="str">
        <f ca="1"><![CDATA[CONCATENATE(TEXT(table1[[#This Row],[شهر هـ]],"00"),(TEXT(table1[[#This Row],[يوم هـ]],"00")))]]></f>
        <v>1026</v>
      </c>
      <c r="AC298" s="24" t="str">
        <f ca="1">TEXT(table1[[#This Row],[Tm]],"m")</f>
        <v>6</v>
      </c>
      <c r="AD298" s="24">
        <f ca="1">IF(TODAY()=table1[[#This Row],[Tm]],1,0)</f>
        <v>0</v>
      </c>
      <c r="AE298" s="5"/>
    </row>
    <row r="299" spans="16:31" x14ac:dyDescent="0.3">
      <c r="P299" t="str">
        <f t="shared" ca="1" si="39"/>
        <v>104306</v>
      </c>
      <c r="Q299">
        <f t="shared" ca="1" si="44"/>
        <v>27</v>
      </c>
      <c r="R299">
        <f ca="1">
<![CDATA[IF(table1[[#This Row],[يوم هـ]]]><![CDATA[]>0,10,99)]]>        </f>
        <v>10</v>
      </c>
      <c r="S299" s="4">
        <f t="shared" ca="1" si="40"/>
        <v>44001</v>
      </c>
      <c r="T299" s="4" t="str">
        <f ca="1">TEXT(table1[[#This Row],[Tm]],"mmmm")</f>
        <v><![CDATA[يونيو]]></v>
      </c>
      <c r="U299" s="4" t="str">
        <f ca="1">IF(TEXT(table1[[#This Row],[Tm]],"d")="1",TEXT(table1[[#This Row],[Tm]],"d -mmmm"),TEXT(table1[[#This Row],[Tm]],"d"))</f>
        <v>19</v>
      </c>
      <c r="V299" t="str">
        <f t="shared" ca="1" si="37"/>
        <v><![CDATA[الجمعة]]></v>
      </c>
      <c r="W299">
        <f t="shared" ca="1" si="41"/>
        <v>6</v>
      </c>
      <c r="X299">
        <f t="shared" ca="1" si="42"/>
        <v>25</v>
      </c>
      <c r="Y299">
        <f ca="1"><![CDATA[IF(table1[[#This Row],[اليوم]]="الأحد",Y298+1,Y298)]]></f>
        <v>43</v>
      </c>
      <c r="Z299" s="5" t="str">
        <f t="shared" ca="1" si="43"/>
        <v>27/10/1441</v>
      </c>
      <c r="AA299" s="24">
        <f t="shared" ca="1" si="38"/>
        <v>3</v>
      </c>
      <c r="AB299" s="24" t="str">
        <f ca="1"><![CDATA[CONCATENATE(TEXT(table1[[#This Row],[شهر هـ]],"00"),(TEXT(table1[[#This Row],[يوم هـ]],"00")))]]></f>
        <v>1027</v>
      </c>
      <c r="AC299" s="24" t="str">
        <f ca="1">TEXT(table1[[#This Row],[Tm]],"m")</f>
        <v>6</v>
      </c>
      <c r="AD299" s="24">
        <f ca="1">IF(TODAY()=table1[[#This Row],[Tm]],1,0)</f>
        <v>0</v>
      </c>
      <c r="AE299" s="5"/>
    </row>
    <row r="300" spans="16:31" x14ac:dyDescent="0.3">
      <c r="P300" t="str">
        <f t="shared" ca="1" si="39"/>
        <v>104307</v>
      </c>
      <c r="Q300">
        <f t="shared" ca="1" si="44"/>
        <v>28</v>
      </c>
      <c r="R300">
        <f ca="1">
<![CDATA[IF(table1[[#This Row],[يوم هـ]]]><![CDATA[]>0,10,99)]]>        </f>
        <v>10</v>
      </c>
      <c r="S300" s="4">
        <f t="shared" ca="1" si="40"/>
        <v>44002</v>
      </c>
      <c r="T300" s="4" t="str">
        <f ca="1">TEXT(table1[[#This Row],[Tm]],"mmmm")</f>
        <v><![CDATA[يونيو]]></v>
      </c>
      <c r="U300" s="4" t="str">
        <f ca="1">IF(TEXT(table1[[#This Row],[Tm]],"d")="1",TEXT(table1[[#This Row],[Tm]],"d -mmmm"),TEXT(table1[[#This Row],[Tm]],"d"))</f>
        <v>20</v>
      </c>
      <c r="V300" t="str">
        <f t="shared" ca="1" si="37"/>
        <v><![CDATA[السبت]]></v>
      </c>
      <c r="W300">
        <f t="shared" ca="1" si="41"/>
        <v>7</v>
      </c>
      <c r="X300">
        <f t="shared" ca="1" si="42"/>
        <v>25</v>
      </c>
      <c r="Y300">
        <f ca="1"><![CDATA[IF(table1[[#This Row],[اليوم]]="الأحد",Y299+1,Y299)]]></f>
        <v>43</v>
      </c>
      <c r="Z300" s="5" t="str">
        <f t="shared" ca="1" si="43"/>
        <v>28/10/1441</v>
      </c>
      <c r="AA300" s="24">
        <f t="shared" ca="1" si="38"/>
        <v>3</v>
      </c>
      <c r="AB300" s="24" t="str">
        <f ca="1"><![CDATA[CONCATENATE(TEXT(table1[[#This Row],[شهر هـ]],"00"),(TEXT(table1[[#This Row],[يوم هـ]],"00")))]]></f>
        <v>1028</v>
      </c>
      <c r="AC300" s="24" t="str">
        <f ca="1">TEXT(table1[[#This Row],[Tm]],"m")</f>
        <v>6</v>
      </c>
      <c r="AD300" s="24">
        <f ca="1">IF(TODAY()=table1[[#This Row],[Tm]],1,0)</f>
        <v>0</v>
      </c>
      <c r="AE300" s="5"/>
    </row>
    <row r="301" spans="16:31" x14ac:dyDescent="0.3">
      <c r="P301" t="str">
        <f t="shared" ca="1" si="39"/>
        <v>104401</v>
      </c>
      <c r="Q301">
        <f t="shared" ca="1" si="44"/>
        <v>29</v>
      </c>
      <c r="R301">
        <f ca="1">
<![CDATA[IF(table1[[#This Row],[يوم هـ]]]><![CDATA[]>0,10,99)]]>        </f>
        <v>10</v>
      </c>
      <c r="S301" s="4">
        <f t="shared" ca="1" si="40"/>
        <v>44003</v>
      </c>
      <c r="T301" s="4" t="str">
        <f ca="1">TEXT(table1[[#This Row],[Tm]],"mmmm")</f>
        <v><![CDATA[يونيو]]></v>
      </c>
      <c r="U301" s="4" t="str">
        <f ca="1">IF(TEXT(table1[[#This Row],[Tm]],"d")="1",TEXT(table1[[#This Row],[Tm]],"d -mmmm"),TEXT(table1[[#This Row],[Tm]],"d"))</f>
        <v>21</v>
      </c>
      <c r="V301" t="str">
        <f t="shared" ca="1" si="37"/>
        <v><![CDATA[الأحد]]></v>
      </c>
      <c r="W301">
        <f t="shared" ca="1" si="41"/>
        <v>1</v>
      </c>
      <c r="X301">
        <f t="shared" ca="1" si="42"/>
        <v>26</v>
      </c>
      <c r="Y301">
        <f ca="1"><![CDATA[IF(table1[[#This Row],[اليوم]]="الأحد",Y300+1,Y300)]]></f>
        <v>44</v>
      </c>
      <c r="Z301" s="5" t="str">
        <f t="shared" ca="1" si="43"/>
        <v>29/10/1441</v>
      </c>
      <c r="AA301" s="24">
        <f t="shared" ca="1" si="38"/>
        <v>3</v>
      </c>
      <c r="AB301" s="24" t="str">
        <f ca="1"><![CDATA[CONCATENATE(TEXT(table1[[#This Row],[شهر هـ]],"00"),(TEXT(table1[[#This Row],[يوم هـ]],"00")))]]></f>
        <v>1029</v>
      </c>
      <c r="AC301" s="24" t="str">
        <f ca="1">TEXT(table1[[#This Row],[Tm]],"m")</f>
        <v>6</v>
      </c>
      <c r="AD301" s="24">
        <f ca="1">IF(TODAY()=table1[[#This Row],[Tm]],1,0)</f>
        <v>0</v>
      </c>
      <c r="AE301" s="5"/>
    </row>
    <row r="302" spans="16:31" x14ac:dyDescent="0.3">
      <c r="P302" t="str">
        <f t="shared" ca="1" si="39"/>
        <v>114402</v>
      </c>
      <c r="Q302">
        <f ca="1">OFFSET(N2,MATCH($A$2,$B$2:$B$184,0)-1,0,1,1)</f>
        <v>1</v>
      </c>
      <c r="R302">
        <f ca="1">
<![CDATA[IF(table1[[#This Row],[يوم هـ]]]><![CDATA[]>0,11,99)]]>        </f>
        <v>11</v>
      </c>
      <c r="S302" s="4">
        <f t="shared" ca="1" si="40"/>
        <v>44004</v>
      </c>
      <c r="T302" s="4" t="str">
        <f ca="1">TEXT(table1[[#This Row],[Tm]],"mmmm")</f>
        <v><![CDATA[يونيو]]></v>
      </c>
      <c r="U302" s="4" t="str">
        <f ca="1">IF(TEXT(table1[[#This Row],[Tm]],"d")="1",TEXT(table1[[#This Row],[Tm]],"d -mmmm"),TEXT(table1[[#This Row],[Tm]],"d"))</f>
        <v>22</v>
      </c>
      <c r="V302" t="str">
        <f t="shared" ca="1" si="37"/>
        <v><![CDATA[الإثنين]]></v>
      </c>
      <c r="W302">
        <f t="shared" ca="1" si="41"/>
        <v>2</v>
      </c>
      <c r="X302">
        <f t="shared" ca="1" si="42"/>
        <v>26</v>
      </c>
      <c r="Y302">
        <f ca="1"><![CDATA[IF(table1[[#This Row],[اليوم]]="الأحد",Y301+1,Y301)]]></f>
        <v>44</v>
      </c>
      <c r="Z302" s="5" t="str">
        <f t="shared" ca="1" si="43"/>
        <v>1/11/1441</v>
      </c>
      <c r="AA302" s="24">
        <f t="shared" ca="1" si="38"/>
        <v>3</v>
      </c>
      <c r="AB302" s="24" t="str">
        <f ca="1"><![CDATA[CONCATENATE(TEXT(table1[[#This Row],[شهر هـ]],"00"),(TEXT(table1[[#This Row],[يوم هـ]],"00")))]]></f>
        <v>1101</v>
      </c>
      <c r="AC302" s="24" t="str">
        <f ca="1">TEXT(table1[[#This Row],[Tm]],"m")</f>
        <v>6</v>
      </c>
      <c r="AD302" s="24">
        <f ca="1">IF(TODAY()=table1[[#This Row],[Tm]],1,0)</f>
        <v>0</v>
      </c>
      <c r="AE302" s="5"/>
    </row>
    <row r="303" spans="16:31" x14ac:dyDescent="0.3">
      <c r="P303" t="str">
        <f t="shared" ca="1" si="39"/>
        <v>114403</v>
      </c>
      <c r="Q303">
        <f ca="1">Q302+1</f>
        <v>2</v>
      </c>
      <c r="R303">
        <f ca="1">
<![CDATA[IF(table1[[#This Row],[يوم هـ]]]><![CDATA[]>0,11,99)]]>        </f>
        <v>11</v>
      </c>
      <c r="S303" s="4">
        <f t="shared" ca="1" si="40"/>
        <v>44005</v>
      </c>
      <c r="T303" s="4" t="str">
        <f ca="1">TEXT(table1[[#This Row],[Tm]],"mmmm")</f>
        <v><![CDATA[يونيو]]></v>
      </c>
      <c r="U303" s="4" t="str">
        <f ca="1">IF(TEXT(table1[[#This Row],[Tm]],"d")="1",TEXT(table1[[#This Row],[Tm]],"d -mmmm"),TEXT(table1[[#This Row],[Tm]],"d"))</f>
        <v>23</v>
      </c>
      <c r="V303" t="str">
        <f t="shared" ca="1" si="37"/>
        <v><![CDATA[الثلاثاء]]></v>
      </c>
      <c r="W303">
        <f t="shared" ca="1" si="41"/>
        <v>3</v>
      </c>
      <c r="X303">
        <f t="shared" ca="1" si="42"/>
        <v>26</v>
      </c>
      <c r="Y303">
        <f ca="1"><![CDATA[IF(table1[[#This Row],[اليوم]]="الأحد",Y302+1,Y302)]]></f>
        <v>44</v>
      </c>
      <c r="Z303" s="5" t="str">
        <f t="shared" ca="1" si="43"/>
        <v>2/11/1441</v>
      </c>
      <c r="AA303" s="24">
        <f t="shared" ca="1" si="38"/>
        <v>3</v>
      </c>
      <c r="AB303" s="24" t="str">
        <f ca="1"><![CDATA[CONCATENATE(TEXT(table1[[#This Row],[شهر هـ]],"00"),(TEXT(table1[[#This Row],[يوم هـ]],"00")))]]></f>
        <v>1102</v>
      </c>
      <c r="AC303" s="24" t="str">
        <f ca="1">TEXT(table1[[#This Row],[Tm]],"m")</f>
        <v>6</v>
      </c>
      <c r="AD303" s="24">
        <f ca="1">IF(TODAY()=table1[[#This Row],[Tm]],1,0)</f>
        <v>0</v>
      </c>
      <c r="AE303" s="5"/>
    </row>
    <row r="304" spans="16:31" x14ac:dyDescent="0.3">
      <c r="P304" t="str">
        <f t="shared" ca="1" si="39"/>
        <v>114404</v>
      </c>
      <c r="Q304">
        <f t="shared" ref="Q304:Q331" ca="1" si="45">Q303+1</f>
        <v>3</v>
      </c>
      <c r="R304">
        <f ca="1">
<![CDATA[IF(table1[[#This Row],[يوم هـ]]]><![CDATA[]>0,11,99)]]>        </f>
        <v>11</v>
      </c>
      <c r="S304" s="4">
        <f t="shared" ca="1" si="40"/>
        <v>44006</v>
      </c>
      <c r="T304" s="4" t="str">
        <f ca="1">TEXT(table1[[#This Row],[Tm]],"mmmm")</f>
        <v><![CDATA[يونيو]]></v>
      </c>
      <c r="U304" s="4" t="str">
        <f ca="1">IF(TEXT(table1[[#This Row],[Tm]],"d")="1",TEXT(table1[[#This Row],[Tm]],"d -mmmm"),TEXT(table1[[#This Row],[Tm]],"d"))</f>
        <v>24</v>
      </c>
      <c r="V304" t="str">
        <f t="shared" ca="1" si="37"/>
        <v><![CDATA[الأربعاء]]></v>
      </c>
      <c r="W304">
        <f t="shared" ca="1" si="41"/>
        <v>4</v>
      </c>
      <c r="X304">
        <f t="shared" ca="1" si="42"/>
        <v>26</v>
      </c>
      <c r="Y304">
        <f ca="1"><![CDATA[IF(table1[[#This Row],[اليوم]]="الأحد",Y303+1,Y303)]]></f>
        <v>44</v>
      </c>
      <c r="Z304" s="5" t="str">
        <f t="shared" ca="1" si="43"/>
        <v>3/11/1441</v>
      </c>
      <c r="AA304" s="24">
        <f t="shared" ca="1" si="38"/>
        <v>3</v>
      </c>
      <c r="AB304" s="24" t="str">
        <f ca="1"><![CDATA[CONCATENATE(TEXT(table1[[#This Row],[شهر هـ]],"00"),(TEXT(table1[[#This Row],[يوم هـ]],"00")))]]></f>
        <v>1103</v>
      </c>
      <c r="AC304" s="24" t="str">
        <f ca="1">TEXT(table1[[#This Row],[Tm]],"m")</f>
        <v>6</v>
      </c>
      <c r="AD304" s="24">
        <f ca="1">IF(TODAY()=table1[[#This Row],[Tm]],1,0)</f>
        <v>0</v>
      </c>
      <c r="AE304" s="5"/>
    </row>
    <row r="305" spans="16:31" x14ac:dyDescent="0.3">
      <c r="P305" t="str">
        <f t="shared" ca="1" si="39"/>
        <v>114405</v>
      </c>
      <c r="Q305">
        <f t="shared" ca="1" si="45"/>
        <v>4</v>
      </c>
      <c r="R305">
        <f ca="1">
<![CDATA[IF(table1[[#This Row],[يوم هـ]]]><![CDATA[]>0,11,99)]]>        </f>
        <v>11</v>
      </c>
      <c r="S305" s="4">
        <f t="shared" ca="1" si="40"/>
        <v>44007</v>
      </c>
      <c r="T305" s="4" t="str">
        <f ca="1">TEXT(table1[[#This Row],[Tm]],"mmmm")</f>
        <v><![CDATA[يونيو]]></v>
      </c>
      <c r="U305" s="4" t="str">
        <f ca="1">IF(TEXT(table1[[#This Row],[Tm]],"d")="1",TEXT(table1[[#This Row],[Tm]],"d -mmmm"),TEXT(table1[[#This Row],[Tm]],"d"))</f>
        <v>25</v>
      </c>
      <c r="V305" t="str">
        <f t="shared" ca="1" si="37"/>
        <v><![CDATA[الخميس]]></v>
      </c>
      <c r="W305">
        <f t="shared" ca="1" si="41"/>
        <v>5</v>
      </c>
      <c r="X305">
        <f t="shared" ca="1" si="42"/>
        <v>26</v>
      </c>
      <c r="Y305">
        <f ca="1"><![CDATA[IF(table1[[#This Row],[اليوم]]="الأحد",Y304+1,Y304)]]></f>
        <v>44</v>
      </c>
      <c r="Z305" s="5" t="str">
        <f t="shared" ca="1" si="43"/>
        <v>4/11/1441</v>
      </c>
      <c r="AA305" s="24">
        <f t="shared" ca="1" si="38"/>
        <v>3</v>
      </c>
      <c r="AB305" s="24" t="str">
        <f ca="1"><![CDATA[CONCATENATE(TEXT(table1[[#This Row],[شهر هـ]],"00"),(TEXT(table1[[#This Row],[يوم هـ]],"00")))]]></f>
        <v>1104</v>
      </c>
      <c r="AC305" s="24" t="str">
        <f ca="1">TEXT(table1[[#This Row],[Tm]],"m")</f>
        <v>6</v>
      </c>
      <c r="AD305" s="24">
        <f ca="1">IF(TODAY()=table1[[#This Row],[Tm]],1,0)</f>
        <v>0</v>
      </c>
      <c r="AE305" s="5"/>
    </row>
    <row r="306" spans="16:31" x14ac:dyDescent="0.3">
      <c r="P306" t="str">
        <f t="shared" ca="1" si="39"/>
        <v>114406</v>
      </c>
      <c r="Q306">
        <f t="shared" ca="1" si="45"/>
        <v>5</v>
      </c>
      <c r="R306">
        <f ca="1">
<![CDATA[IF(table1[[#This Row],[يوم هـ]]]><![CDATA[]>0,11,99)]]>        </f>
        <v>11</v>
      </c>
      <c r="S306" s="4">
        <f t="shared" ca="1" si="40"/>
        <v>44008</v>
      </c>
      <c r="T306" s="4" t="str">
        <f ca="1">TEXT(table1[[#This Row],[Tm]],"mmmm")</f>
        <v><![CDATA[يونيو]]></v>
      </c>
      <c r="U306" s="4" t="str">
        <f ca="1">IF(TEXT(table1[[#This Row],[Tm]],"d")="1",TEXT(table1[[#This Row],[Tm]],"d -mmmm"),TEXT(table1[[#This Row],[Tm]],"d"))</f>
        <v>26</v>
      </c>
      <c r="V306" t="str">
        <f t="shared" ca="1" si="37"/>
        <v><![CDATA[الجمعة]]></v>
      </c>
      <c r="W306">
        <f t="shared" ca="1" si="41"/>
        <v>6</v>
      </c>
      <c r="X306">
        <f t="shared" ca="1" si="42"/>
        <v>26</v>
      </c>
      <c r="Y306">
        <f ca="1"><![CDATA[IF(table1[[#This Row],[اليوم]]="الأحد",Y305+1,Y305)]]></f>
        <v>44</v>
      </c>
      <c r="Z306" s="5" t="str">
        <f t="shared" ca="1" si="43"/>
        <v>5/11/1441</v>
      </c>
      <c r="AA306" s="24">
        <f t="shared" ca="1" si="38"/>
        <v>3</v>
      </c>
      <c r="AB306" s="24" t="str">
        <f ca="1"><![CDATA[CONCATENATE(TEXT(table1[[#This Row],[شهر هـ]],"00"),(TEXT(table1[[#This Row],[يوم هـ]],"00")))]]></f>
        <v>1105</v>
      </c>
      <c r="AC306" s="24" t="str">
        <f ca="1">TEXT(table1[[#This Row],[Tm]],"m")</f>
        <v>6</v>
      </c>
      <c r="AD306" s="24">
        <f ca="1">IF(TODAY()=table1[[#This Row],[Tm]],1,0)</f>
        <v>0</v>
      </c>
      <c r="AE306" s="5"/>
    </row>
    <row r="307" spans="16:31" x14ac:dyDescent="0.3">
      <c r="P307" t="str">
        <f t="shared" ca="1" si="39"/>
        <v>114407</v>
      </c>
      <c r="Q307">
        <f t="shared" ca="1" si="45"/>
        <v>6</v>
      </c>
      <c r="R307">
        <f ca="1">
<![CDATA[IF(table1[[#This Row],[يوم هـ]]]><![CDATA[]>0,11,99)]]>        </f>
        <v>11</v>
      </c>
      <c r="S307" s="4">
        <f t="shared" ca="1" si="40"/>
        <v>44009</v>
      </c>
      <c r="T307" s="4" t="str">
        <f ca="1">TEXT(table1[[#This Row],[Tm]],"mmmm")</f>
        <v><![CDATA[يونيو]]></v>
      </c>
      <c r="U307" s="4" t="str">
        <f ca="1">IF(TEXT(table1[[#This Row],[Tm]],"d")="1",TEXT(table1[[#This Row],[Tm]],"d -mmmm"),TEXT(table1[[#This Row],[Tm]],"d"))</f>
        <v>27</v>
      </c>
      <c r="V307" t="str">
        <f t="shared" ca="1" si="37"/>
        <v><![CDATA[السبت]]></v>
      </c>
      <c r="W307">
        <f t="shared" ca="1" si="41"/>
        <v>7</v>
      </c>
      <c r="X307">
        <f t="shared" ca="1" si="42"/>
        <v>26</v>
      </c>
      <c r="Y307">
        <f ca="1"><![CDATA[IF(table1[[#This Row],[اليوم]]="الأحد",Y306+1,Y306)]]></f>
        <v>44</v>
      </c>
      <c r="Z307" s="5" t="str">
        <f t="shared" ca="1" si="43"/>
        <v>6/11/1441</v>
      </c>
      <c r="AA307" s="24">
        <f t="shared" ca="1" si="38"/>
        <v>3</v>
      </c>
      <c r="AB307" s="24" t="str">
        <f ca="1"><![CDATA[CONCATENATE(TEXT(table1[[#This Row],[شهر هـ]],"00"),(TEXT(table1[[#This Row],[يوم هـ]],"00")))]]></f>
        <v>1106</v>
      </c>
      <c r="AC307" s="24" t="str">
        <f ca="1">TEXT(table1[[#This Row],[Tm]],"m")</f>
        <v>6</v>
      </c>
      <c r="AD307" s="24">
        <f ca="1">IF(TODAY()=table1[[#This Row],[Tm]],1,0)</f>
        <v>0</v>
      </c>
      <c r="AE307" s="5"/>
    </row>
    <row r="308" spans="16:31" x14ac:dyDescent="0.3">
      <c r="P308" t="str">
        <f t="shared" ca="1" si="39"/>
        <v>114501</v>
      </c>
      <c r="Q308">
        <f t="shared" ca="1" si="45"/>
        <v>7</v>
      </c>
      <c r="R308">
        <f ca="1">
<![CDATA[IF(table1[[#This Row],[يوم هـ]]]><![CDATA[]>0,11,99)]]>        </f>
        <v>11</v>
      </c>
      <c r="S308" s="4">
        <f t="shared" ca="1" si="40"/>
        <v>44010</v>
      </c>
      <c r="T308" s="4" t="str">
        <f ca="1">TEXT(table1[[#This Row],[Tm]],"mmmm")</f>
        <v><![CDATA[يونيو]]></v>
      </c>
      <c r="U308" s="4" t="str">
        <f ca="1">IF(TEXT(table1[[#This Row],[Tm]],"d")="1",TEXT(table1[[#This Row],[Tm]],"d -mmmm"),TEXT(table1[[#This Row],[Tm]],"d"))</f>
        <v>28</v>
      </c>
      <c r="V308" t="str">
        <f t="shared" ca="1" si="37"/>
        <v><![CDATA[الأحد]]></v>
      </c>
      <c r="W308">
        <f t="shared" ca="1" si="41"/>
        <v>1</v>
      </c>
      <c r="X308">
        <f t="shared" ca="1" si="42"/>
        <v>27</v>
      </c>
      <c r="Y308">
        <f ca="1"><![CDATA[IF(table1[[#This Row],[اليوم]]="الأحد",Y307+1,Y307)]]></f>
        <v>45</v>
      </c>
      <c r="Z308" s="5" t="str">
        <f t="shared" ca="1" si="43"/>
        <v>7/11/1441</v>
      </c>
      <c r="AA308" s="24">
        <f t="shared" ca="1" si="38"/>
        <v>3</v>
      </c>
      <c r="AB308" s="24" t="str">
        <f ca="1"><![CDATA[CONCATENATE(TEXT(table1[[#This Row],[شهر هـ]],"00"),(TEXT(table1[[#This Row],[يوم هـ]],"00")))]]></f>
        <v>1107</v>
      </c>
      <c r="AC308" s="24" t="str">
        <f ca="1">TEXT(table1[[#This Row],[Tm]],"m")</f>
        <v>6</v>
      </c>
      <c r="AD308" s="24">
        <f ca="1">IF(TODAY()=table1[[#This Row],[Tm]],1,0)</f>
        <v>0</v>
      </c>
      <c r="AE308" s="5"/>
    </row>
    <row r="309" spans="16:31" x14ac:dyDescent="0.3">
      <c r="P309" t="str">
        <f t="shared" ca="1" si="39"/>
        <v>114502</v>
      </c>
      <c r="Q309">
        <f t="shared" ca="1" si="45"/>
        <v>8</v>
      </c>
      <c r="R309">
        <f ca="1">
<![CDATA[IF(table1[[#This Row],[يوم هـ]]]><![CDATA[]>0,11,99)]]>        </f>
        <v>11</v>
      </c>
      <c r="S309" s="4">
        <f t="shared" ca="1" si="40"/>
        <v>44011</v>
      </c>
      <c r="T309" s="4" t="str">
        <f ca="1">TEXT(table1[[#This Row],[Tm]],"mmmm")</f>
        <v><![CDATA[يونيو]]></v>
      </c>
      <c r="U309" s="4" t="str">
        <f ca="1">IF(TEXT(table1[[#This Row],[Tm]],"d")="1",TEXT(table1[[#This Row],[Tm]],"d -mmmm"),TEXT(table1[[#This Row],[Tm]],"d"))</f>
        <v>29</v>
      </c>
      <c r="V309" t="str">
        <f t="shared" ca="1" si="37"/>
        <v><![CDATA[الإثنين]]></v>
      </c>
      <c r="W309">
        <f t="shared" ca="1" si="41"/>
        <v>2</v>
      </c>
      <c r="X309">
        <f t="shared" ca="1" si="42"/>
        <v>27</v>
      </c>
      <c r="Y309">
        <f ca="1"><![CDATA[IF(table1[[#This Row],[اليوم]]="الأحد",Y308+1,Y308)]]></f>
        <v>45</v>
      </c>
      <c r="Z309" s="5" t="str">
        <f t="shared" ca="1" si="43"/>
        <v>8/11/1441</v>
      </c>
      <c r="AA309" s="24">
        <f t="shared" ca="1" si="38"/>
        <v>3</v>
      </c>
      <c r="AB309" s="24" t="str">
        <f ca="1"><![CDATA[CONCATENATE(TEXT(table1[[#This Row],[شهر هـ]],"00"),(TEXT(table1[[#This Row],[يوم هـ]],"00")))]]></f>
        <v>1108</v>
      </c>
      <c r="AC309" s="24" t="str">
        <f ca="1">TEXT(table1[[#This Row],[Tm]],"m")</f>
        <v>6</v>
      </c>
      <c r="AD309" s="24">
        <f ca="1">IF(TODAY()=table1[[#This Row],[Tm]],1,0)</f>
        <v>0</v>
      </c>
      <c r="AE309" s="5"/>
    </row>
    <row r="310" spans="16:31" x14ac:dyDescent="0.3">
      <c r="P310" t="str">
        <f t="shared" ca="1" si="39"/>
        <v>114503</v>
      </c>
      <c r="Q310">
        <f t="shared" ca="1" si="45"/>
        <v>9</v>
      </c>
      <c r="R310">
        <f ca="1">
<![CDATA[IF(table1[[#This Row],[يوم هـ]]]><![CDATA[]>0,11,99)]]>        </f>
        <v>11</v>
      </c>
      <c r="S310" s="4">
        <f t="shared" ca="1" si="40"/>
        <v>44012</v>
      </c>
      <c r="T310" s="4" t="str">
        <f ca="1">TEXT(table1[[#This Row],[Tm]],"mmmm")</f>
        <v><![CDATA[يونيو]]></v>
      </c>
      <c r="U310" s="4" t="str">
        <f ca="1">IF(TEXT(table1[[#This Row],[Tm]],"d")="1",TEXT(table1[[#This Row],[Tm]],"d -mmmm"),TEXT(table1[[#This Row],[Tm]],"d"))</f>
        <v>30</v>
      </c>
      <c r="V310" t="str">
        <f t="shared" ca="1" si="37"/>
        <v><![CDATA[الثلاثاء]]></v>
      </c>
      <c r="W310">
        <f t="shared" ca="1" si="41"/>
        <v>3</v>
      </c>
      <c r="X310">
        <f t="shared" ca="1" si="42"/>
        <v>27</v>
      </c>
      <c r="Y310">
        <f ca="1"><![CDATA[IF(table1[[#This Row],[اليوم]]="الأحد",Y309+1,Y309)]]></f>
        <v>45</v>
      </c>
      <c r="Z310" s="5" t="str">
        <f t="shared" ca="1" si="43"/>
        <v>9/11/1441</v>
      </c>
      <c r="AA310" s="24">
        <f t="shared" ca="1" si="38"/>
        <v>3</v>
      </c>
      <c r="AB310" s="24" t="str">
        <f ca="1"><![CDATA[CONCATENATE(TEXT(table1[[#This Row],[شهر هـ]],"00"),(TEXT(table1[[#This Row],[يوم هـ]],"00")))]]></f>
        <v>1109</v>
      </c>
      <c r="AC310" s="24" t="str">
        <f ca="1">TEXT(table1[[#This Row],[Tm]],"m")</f>
        <v>6</v>
      </c>
      <c r="AD310" s="24">
        <f ca="1">IF(TODAY()=table1[[#This Row],[Tm]],1,0)</f>
        <v>0</v>
      </c>
      <c r="AE310" s="5"/>
    </row>
    <row r="311" spans="16:31" x14ac:dyDescent="0.3">
      <c r="P311" t="str">
        <f t="shared" ca="1" si="39"/>
        <v>114504</v>
      </c>
      <c r="Q311">
        <f t="shared" ca="1" si="45"/>
        <v>10</v>
      </c>
      <c r="R311">
        <f ca="1">
<![CDATA[IF(table1[[#This Row],[يوم هـ]]]><![CDATA[]>0,11,99)]]>        </f>
        <v>11</v>
      </c>
      <c r="S311" s="4">
        <f t="shared" ca="1" si="40"/>
        <v>44013</v>
      </c>
      <c r="T311" s="4" t="str">
        <f ca="1">TEXT(table1[[#This Row],[Tm]],"mmmm")</f>
        <v><![CDATA[يوليو]]></v>
      </c>
      <c r="U311" s="4" t="str">
        <f ca="1">IF(TEXT(table1[[#This Row],[Tm]],"d")="1",TEXT(table1[[#This Row],[Tm]],"d -mmmm"),TEXT(table1[[#This Row],[Tm]],"d"))</f>
        <v><![CDATA[1 -يوليو]]></v>
      </c>
      <c r="V311" t="str">
        <f t="shared" ca="1" si="37"/>
        <v><![CDATA[الأربعاء]]></v>
      </c>
      <c r="W311">
        <f t="shared" ca="1" si="41"/>
        <v>4</v>
      </c>
      <c r="X311">
        <f t="shared" ca="1" si="42"/>
        <v>27</v>
      </c>
      <c r="Y311">
        <f ca="1"><![CDATA[IF(table1[[#This Row],[اليوم]]="الأحد",Y310+1,Y310)]]></f>
        <v>45</v>
      </c>
      <c r="Z311" s="5" t="str">
        <f t="shared" ca="1" si="43"/>
        <v>10/11/1441</v>
      </c>
      <c r="AA311" s="24">
        <f t="shared" ca="1" si="38"/>
        <v>3</v>
      </c>
      <c r="AB311" s="24" t="str">
        <f ca="1"><![CDATA[CONCATENATE(TEXT(table1[[#This Row],[شهر هـ]],"00"),(TEXT(table1[[#This Row],[يوم هـ]],"00")))]]></f>
        <v>1110</v>
      </c>
      <c r="AC311" s="24" t="str">
        <f ca="1">TEXT(table1[[#This Row],[Tm]],"m")</f>
        <v>7</v>
      </c>
      <c r="AD311" s="24">
        <f ca="1">IF(TODAY()=table1[[#This Row],[Tm]],1,0)</f>
        <v>0</v>
      </c>
      <c r="AE311" s="5"/>
    </row>
    <row r="312" spans="16:31" x14ac:dyDescent="0.3">
      <c r="P312" t="str">
        <f t="shared" ca="1" si="39"/>
        <v>114505</v>
      </c>
      <c r="Q312">
        <f t="shared" ca="1" si="45"/>
        <v>11</v>
      </c>
      <c r="R312">
        <f ca="1">
<![CDATA[IF(table1[[#This Row],[يوم هـ]]]><![CDATA[]>0,11,99)]]>        </f>
        <v>11</v>
      </c>
      <c r="S312" s="4">
        <f t="shared" ca="1" si="40"/>
        <v>44014</v>
      </c>
      <c r="T312" s="4" t="str">
        <f ca="1">TEXT(table1[[#This Row],[Tm]],"mmmm")</f>
        <v><![CDATA[يوليو]]></v>
      </c>
      <c r="U312" s="4" t="str">
        <f ca="1">IF(TEXT(table1[[#This Row],[Tm]],"d")="1",TEXT(table1[[#This Row],[Tm]],"d -mmmm"),TEXT(table1[[#This Row],[Tm]],"d"))</f>
        <v>2</v>
      </c>
      <c r="V312" t="str">
        <f t="shared" ca="1" si="37"/>
        <v><![CDATA[الخميس]]></v>
      </c>
      <c r="W312">
        <f t="shared" ca="1" si="41"/>
        <v>5</v>
      </c>
      <c r="X312">
        <f t="shared" ca="1" si="42"/>
        <v>27</v>
      </c>
      <c r="Y312">
        <f ca="1"><![CDATA[IF(table1[[#This Row],[اليوم]]="الأحد",Y311+1,Y311)]]></f>
        <v>45</v>
      </c>
      <c r="Z312" s="5" t="str">
        <f t="shared" ca="1" si="43"/>
        <v>11/11/1441</v>
      </c>
      <c r="AA312" s="24">
        <f t="shared" ca="1" si="38"/>
        <v>3</v>
      </c>
      <c r="AB312" s="24" t="str">
        <f ca="1"><![CDATA[CONCATENATE(TEXT(table1[[#This Row],[شهر هـ]],"00"),(TEXT(table1[[#This Row],[يوم هـ]],"00")))]]></f>
        <v>1111</v>
      </c>
      <c r="AC312" s="24" t="str">
        <f ca="1">TEXT(table1[[#This Row],[Tm]],"m")</f>
        <v>7</v>
      </c>
      <c r="AD312" s="24">
        <f ca="1">IF(TODAY()=table1[[#This Row],[Tm]],1,0)</f>
        <v>0</v>
      </c>
      <c r="AE312" s="5"/>
    </row>
    <row r="313" spans="16:31" x14ac:dyDescent="0.3">
      <c r="P313" t="str">
        <f t="shared" ca="1" si="39"/>
        <v>114506</v>
      </c>
      <c r="Q313">
        <f t="shared" ca="1" si="45"/>
        <v>12</v>
      </c>
      <c r="R313">
        <f ca="1">
<![CDATA[IF(table1[[#This Row],[يوم هـ]]]><![CDATA[]>0,11,99)]]>        </f>
        <v>11</v>
      </c>
      <c r="S313" s="4">
        <f t="shared" ca="1" si="40"/>
        <v>44015</v>
      </c>
      <c r="T313" s="4" t="str">
        <f ca="1">TEXT(table1[[#This Row],[Tm]],"mmmm")</f>
        <v><![CDATA[يوليو]]></v>
      </c>
      <c r="U313" s="4" t="str">
        <f ca="1">IF(TEXT(table1[[#This Row],[Tm]],"d")="1",TEXT(table1[[#This Row],[Tm]],"d -mmmm"),TEXT(table1[[#This Row],[Tm]],"d"))</f>
        <v>3</v>
      </c>
      <c r="V313" t="str">
        <f t="shared" ca="1" si="37"/>
        <v><![CDATA[الجمعة]]></v>
      </c>
      <c r="W313">
        <f t="shared" ca="1" si="41"/>
        <v>6</v>
      </c>
      <c r="X313">
        <f t="shared" ca="1" si="42"/>
        <v>27</v>
      </c>
      <c r="Y313">
        <f ca="1"><![CDATA[IF(table1[[#This Row],[اليوم]]="الأحد",Y312+1,Y312)]]></f>
        <v>45</v>
      </c>
      <c r="Z313" s="5" t="str">
        <f t="shared" ca="1" si="43"/>
        <v>12/11/1441</v>
      </c>
      <c r="AA313" s="24">
        <f t="shared" ca="1" si="38"/>
        <v>3</v>
      </c>
      <c r="AB313" s="24" t="str">
        <f ca="1"><![CDATA[CONCATENATE(TEXT(table1[[#This Row],[شهر هـ]],"00"),(TEXT(table1[[#This Row],[يوم هـ]],"00")))]]></f>
        <v>1112</v>
      </c>
      <c r="AC313" s="24" t="str">
        <f ca="1">TEXT(table1[[#This Row],[Tm]],"m")</f>
        <v>7</v>
      </c>
      <c r="AD313" s="24">
        <f ca="1">IF(TODAY()=table1[[#This Row],[Tm]],1,0)</f>
        <v>0</v>
      </c>
      <c r="AE313" s="5"/>
    </row>
    <row r="314" spans="16:31" x14ac:dyDescent="0.3">
      <c r="P314" t="str">
        <f t="shared" ca="1" si="39"/>
        <v>114507</v>
      </c>
      <c r="Q314">
        <f t="shared" ca="1" si="45"/>
        <v>13</v>
      </c>
      <c r="R314">
        <f ca="1">
<![CDATA[IF(table1[[#This Row],[يوم هـ]]]><![CDATA[]>0,11,99)]]>        </f>
        <v>11</v>
      </c>
      <c r="S314" s="4">
        <f t="shared" ca="1" si="40"/>
        <v>44016</v>
      </c>
      <c r="T314" s="4" t="str">
        <f ca="1">TEXT(table1[[#This Row],[Tm]],"mmmm")</f>
        <v><![CDATA[يوليو]]></v>
      </c>
      <c r="U314" s="4" t="str">
        <f ca="1">IF(TEXT(table1[[#This Row],[Tm]],"d")="1",TEXT(table1[[#This Row],[Tm]],"d -mmmm"),TEXT(table1[[#This Row],[Tm]],"d"))</f>
        <v>4</v>
      </c>
      <c r="V314" t="str">
        <f t="shared" ca="1" si="37"/>
        <v><![CDATA[السبت]]></v>
      </c>
      <c r="W314">
        <f t="shared" ca="1" si="41"/>
        <v>7</v>
      </c>
      <c r="X314">
        <f t="shared" ca="1" si="42"/>
        <v>27</v>
      </c>
      <c r="Y314">
        <f ca="1"><![CDATA[IF(table1[[#This Row],[اليوم]]="الأحد",Y313+1,Y313)]]></f>
        <v>45</v>
      </c>
      <c r="Z314" s="5" t="str">
        <f t="shared" ca="1" si="43"/>
        <v>13/11/1441</v>
      </c>
      <c r="AA314" s="24">
        <f t="shared" ca="1" si="38"/>
        <v>3</v>
      </c>
      <c r="AB314" s="24" t="str">
        <f ca="1"><![CDATA[CONCATENATE(TEXT(table1[[#This Row],[شهر هـ]],"00"),(TEXT(table1[[#This Row],[يوم هـ]],"00")))]]></f>
        <v>1113</v>
      </c>
      <c r="AC314" s="24" t="str">
        <f ca="1">TEXT(table1[[#This Row],[Tm]],"m")</f>
        <v>7</v>
      </c>
      <c r="AD314" s="24">
        <f ca="1">IF(TODAY()=table1[[#This Row],[Tm]],1,0)</f>
        <v>0</v>
      </c>
      <c r="AE314" s="5"/>
    </row>
    <row r="315" spans="16:31" x14ac:dyDescent="0.3">
      <c r="P315" t="str">
        <f t="shared" ca="1" si="39"/>
        <v>114601</v>
      </c>
      <c r="Q315">
        <f t="shared" ca="1" si="45"/>
        <v>14</v>
      </c>
      <c r="R315">
        <f ca="1">
<![CDATA[IF(table1[[#This Row],[يوم هـ]]]><![CDATA[]>0,11,99)]]>        </f>
        <v>11</v>
      </c>
      <c r="S315" s="4">
        <f t="shared" ca="1" si="40"/>
        <v>44017</v>
      </c>
      <c r="T315" s="4" t="str">
        <f ca="1">TEXT(table1[[#This Row],[Tm]],"mmmm")</f>
        <v><![CDATA[يوليو]]></v>
      </c>
      <c r="U315" s="4" t="str">
        <f ca="1">IF(TEXT(table1[[#This Row],[Tm]],"d")="1",TEXT(table1[[#This Row],[Tm]],"d -mmmm"),TEXT(table1[[#This Row],[Tm]],"d"))</f>
        <v>5</v>
      </c>
      <c r="V315" t="str">
        <f t="shared" ca="1" si="37"/>
        <v><![CDATA[الأحد]]></v>
      </c>
      <c r="W315">
        <f t="shared" ca="1" si="41"/>
        <v>1</v>
      </c>
      <c r="X315">
        <f t="shared" ca="1" si="42"/>
        <v>28</v>
      </c>
      <c r="Y315">
        <f ca="1"><![CDATA[IF(table1[[#This Row],[اليوم]]="الأحد",Y314+1,Y314)]]></f>
        <v>46</v>
      </c>
      <c r="Z315" s="5" t="str">
        <f t="shared" ca="1" si="43"/>
        <v>14/11/1441</v>
      </c>
      <c r="AA315" s="24">
        <f t="shared" ca="1" si="38"/>
        <v>3</v>
      </c>
      <c r="AB315" s="24" t="str">
        <f ca="1"><![CDATA[CONCATENATE(TEXT(table1[[#This Row],[شهر هـ]],"00"),(TEXT(table1[[#This Row],[يوم هـ]],"00")))]]></f>
        <v>1114</v>
      </c>
      <c r="AC315" s="24" t="str">
        <f ca="1">TEXT(table1[[#This Row],[Tm]],"m")</f>
        <v>7</v>
      </c>
      <c r="AD315" s="24">
        <f ca="1">IF(TODAY()=table1[[#This Row],[Tm]],1,0)</f>
        <v>0</v>
      </c>
      <c r="AE315" s="5"/>
    </row>
    <row r="316" spans="16:31" x14ac:dyDescent="0.3">
      <c r="P316" t="str">
        <f t="shared" ca="1" si="39"/>
        <v>114602</v>
      </c>
      <c r="Q316">
        <f t="shared" ca="1" si="45"/>
        <v>15</v>
      </c>
      <c r="R316">
        <f ca="1">
<![CDATA[IF(table1[[#This Row],[يوم هـ]]]><![CDATA[]>0,11,99)]]>        </f>
        <v>11</v>
      </c>
      <c r="S316" s="4">
        <f t="shared" ca="1" si="40"/>
        <v>44018</v>
      </c>
      <c r="T316" s="4" t="str">
        <f ca="1">TEXT(table1[[#This Row],[Tm]],"mmmm")</f>
        <v><![CDATA[يوليو]]></v>
      </c>
      <c r="U316" s="4" t="str">
        <f ca="1">IF(TEXT(table1[[#This Row],[Tm]],"d")="1",TEXT(table1[[#This Row],[Tm]],"d -mmmm"),TEXT(table1[[#This Row],[Tm]],"d"))</f>
        <v>6</v>
      </c>
      <c r="V316" t="str">
        <f t="shared" ca="1" si="37"/>
        <v><![CDATA[الإثنين]]></v>
      </c>
      <c r="W316">
        <f t="shared" ca="1" si="41"/>
        <v>2</v>
      </c>
      <c r="X316">
        <f t="shared" ca="1" si="42"/>
        <v>28</v>
      </c>
      <c r="Y316">
        <f ca="1"><![CDATA[IF(table1[[#This Row],[اليوم]]="الأحد",Y315+1,Y315)]]></f>
        <v>46</v>
      </c>
      <c r="Z316" s="5" t="str">
        <f t="shared" ca="1" si="43"/>
        <v>15/11/1441</v>
      </c>
      <c r="AA316" s="24">
        <f t="shared" ca="1" si="38"/>
        <v>3</v>
      </c>
      <c r="AB316" s="24" t="str">
        <f ca="1"><![CDATA[CONCATENATE(TEXT(table1[[#This Row],[شهر هـ]],"00"),(TEXT(table1[[#This Row],[يوم هـ]],"00")))]]></f>
        <v>1115</v>
      </c>
      <c r="AC316" s="24" t="str">
        <f ca="1">TEXT(table1[[#This Row],[Tm]],"m")</f>
        <v>7</v>
      </c>
      <c r="AD316" s="24">
        <f ca="1">IF(TODAY()=table1[[#This Row],[Tm]],1,0)</f>
        <v>0</v>
      </c>
      <c r="AE316" s="5"/>
    </row>
    <row r="317" spans="16:31" x14ac:dyDescent="0.3">
      <c r="P317" t="str">
        <f t="shared" ca="1" si="39"/>
        <v>114603</v>
      </c>
      <c r="Q317">
        <f t="shared" ca="1" si="45"/>
        <v>16</v>
      </c>
      <c r="R317">
        <f ca="1">
<![CDATA[IF(table1[[#This Row],[يوم هـ]]]><![CDATA[]>0,11,99)]]>        </f>
        <v>11</v>
      </c>
      <c r="S317" s="4">
        <f t="shared" ca="1" si="40"/>
        <v>44019</v>
      </c>
      <c r="T317" s="4" t="str">
        <f ca="1">TEXT(table1[[#This Row],[Tm]],"mmmm")</f>
        <v><![CDATA[يوليو]]></v>
      </c>
      <c r="U317" s="4" t="str">
        <f ca="1">IF(TEXT(table1[[#This Row],[Tm]],"d")="1",TEXT(table1[[#This Row],[Tm]],"d -mmmm"),TEXT(table1[[#This Row],[Tm]],"d"))</f>
        <v>7</v>
      </c>
      <c r="V317" t="str">
        <f t="shared" ca="1" si="37"/>
        <v><![CDATA[الثلاثاء]]></v>
      </c>
      <c r="W317">
        <f t="shared" ca="1" si="41"/>
        <v>3</v>
      </c>
      <c r="X317">
        <f t="shared" ca="1" si="42"/>
        <v>28</v>
      </c>
      <c r="Y317">
        <f ca="1"><![CDATA[IF(table1[[#This Row],[اليوم]]="الأحد",Y316+1,Y316)]]></f>
        <v>46</v>
      </c>
      <c r="Z317" s="5" t="str">
        <f t="shared" ca="1" si="43"/>
        <v>16/11/1441</v>
      </c>
      <c r="AA317" s="24">
        <f t="shared" ca="1" si="38"/>
        <v>3</v>
      </c>
      <c r="AB317" s="24" t="str">
        <f ca="1"><![CDATA[CONCATENATE(TEXT(table1[[#This Row],[شهر هـ]],"00"),(TEXT(table1[[#This Row],[يوم هـ]],"00")))]]></f>
        <v>1116</v>
      </c>
      <c r="AC317" s="24" t="str">
        <f ca="1">TEXT(table1[[#This Row],[Tm]],"m")</f>
        <v>7</v>
      </c>
      <c r="AD317" s="24">
        <f ca="1">IF(TODAY()=table1[[#This Row],[Tm]],1,0)</f>
        <v>0</v>
      </c>
      <c r="AE317" s="5"/>
    </row>
    <row r="318" spans="16:31" x14ac:dyDescent="0.3">
      <c r="P318" t="str">
        <f t="shared" ca="1" si="39"/>
        <v>114604</v>
      </c>
      <c r="Q318">
        <f t="shared" ca="1" si="45"/>
        <v>17</v>
      </c>
      <c r="R318">
        <f ca="1">
<![CDATA[IF(table1[[#This Row],[يوم هـ]]]><![CDATA[]>0,11,99)]]>        </f>
        <v>11</v>
      </c>
      <c r="S318" s="4">
        <f t="shared" ca="1" si="40"/>
        <v>44020</v>
      </c>
      <c r="T318" s="4" t="str">
        <f ca="1">TEXT(table1[[#This Row],[Tm]],"mmmm")</f>
        <v><![CDATA[يوليو]]></v>
      </c>
      <c r="U318" s="4" t="str">
        <f ca="1">IF(TEXT(table1[[#This Row],[Tm]],"d")="1",TEXT(table1[[#This Row],[Tm]],"d -mmmm"),TEXT(table1[[#This Row],[Tm]],"d"))</f>
        <v>8</v>
      </c>
      <c r="V318" t="str">
        <f t="shared" ca="1" si="37"/>
        <v><![CDATA[الأربعاء]]></v>
      </c>
      <c r="W318">
        <f t="shared" ca="1" si="41"/>
        <v>4</v>
      </c>
      <c r="X318">
        <f t="shared" ca="1" si="42"/>
        <v>28</v>
      </c>
      <c r="Y318">
        <f ca="1"><![CDATA[IF(table1[[#This Row],[اليوم]]="الأحد",Y317+1,Y317)]]></f>
        <v>46</v>
      </c>
      <c r="Z318" s="5" t="str">
        <f t="shared" ca="1" si="43"/>
        <v>17/11/1441</v>
      </c>
      <c r="AA318" s="24">
        <f t="shared" ca="1" si="38"/>
        <v>3</v>
      </c>
      <c r="AB318" s="24" t="str">
        <f ca="1"><![CDATA[CONCATENATE(TEXT(table1[[#This Row],[شهر هـ]],"00"),(TEXT(table1[[#This Row],[يوم هـ]],"00")))]]></f>
        <v>1117</v>
      </c>
      <c r="AC318" s="24" t="str">
        <f ca="1">TEXT(table1[[#This Row],[Tm]],"m")</f>
        <v>7</v>
      </c>
      <c r="AD318" s="24">
        <f ca="1">IF(TODAY()=table1[[#This Row],[Tm]],1,0)</f>
        <v>0</v>
      </c>
      <c r="AE318" s="5"/>
    </row>
    <row r="319" spans="16:31" x14ac:dyDescent="0.3">
      <c r="P319" t="str">
        <f t="shared" ca="1" si="39"/>
        <v>114605</v>
      </c>
      <c r="Q319">
        <f t="shared" ca="1" si="45"/>
        <v>18</v>
      </c>
      <c r="R319">
        <f ca="1">
<![CDATA[IF(table1[[#This Row],[يوم هـ]]]><![CDATA[]>0,11,99)]]>        </f>
        <v>11</v>
      </c>
      <c r="S319" s="4">
        <f t="shared" ca="1" si="40"/>
        <v>44021</v>
      </c>
      <c r="T319" s="4" t="str">
        <f ca="1">TEXT(table1[[#This Row],[Tm]],"mmmm")</f>
        <v><![CDATA[يوليو]]></v>
      </c>
      <c r="U319" s="4" t="str">
        <f ca="1">IF(TEXT(table1[[#This Row],[Tm]],"d")="1",TEXT(table1[[#This Row],[Tm]],"d -mmmm"),TEXT(table1[[#This Row],[Tm]],"d"))</f>
        <v>9</v>
      </c>
      <c r="V319" t="str">
        <f t="shared" ca="1" si="37"/>
        <v><![CDATA[الخميس]]></v>
      </c>
      <c r="W319">
        <f t="shared" ca="1" si="41"/>
        <v>5</v>
      </c>
      <c r="X319">
        <f t="shared" ca="1" si="42"/>
        <v>28</v>
      </c>
      <c r="Y319">
        <f ca="1"><![CDATA[IF(table1[[#This Row],[اليوم]]="الأحد",Y318+1,Y318)]]></f>
        <v>46</v>
      </c>
      <c r="Z319" s="5" t="str">
        <f t="shared" ca="1" si="43"/>
        <v>18/11/1441</v>
      </c>
      <c r="AA319" s="24">
        <f t="shared" ca="1" si="38"/>
        <v>3</v>
      </c>
      <c r="AB319" s="24" t="str">
        <f ca="1"><![CDATA[CONCATENATE(TEXT(table1[[#This Row],[شهر هـ]],"00"),(TEXT(table1[[#This Row],[يوم هـ]],"00")))]]></f>
        <v>1118</v>
      </c>
      <c r="AC319" s="24" t="str">
        <f ca="1">TEXT(table1[[#This Row],[Tm]],"m")</f>
        <v>7</v>
      </c>
      <c r="AD319" s="24">
        <f ca="1">IF(TODAY()=table1[[#This Row],[Tm]],1,0)</f>
        <v>0</v>
      </c>
      <c r="AE319" s="5"/>
    </row>
    <row r="320" spans="16:31" x14ac:dyDescent="0.3">
      <c r="P320" t="str">
        <f t="shared" ca="1" si="39"/>
        <v>114606</v>
      </c>
      <c r="Q320">
        <f t="shared" ca="1" si="45"/>
        <v>19</v>
      </c>
      <c r="R320">
        <f ca="1">
<![CDATA[IF(table1[[#This Row],[يوم هـ]]]><![CDATA[]>0,11,99)]]>        </f>
        <v>11</v>
      </c>
      <c r="S320" s="4">
        <f t="shared" ca="1" si="40"/>
        <v>44022</v>
      </c>
      <c r="T320" s="4" t="str">
        <f ca="1">TEXT(table1[[#This Row],[Tm]],"mmmm")</f>
        <v><![CDATA[يوليو]]></v>
      </c>
      <c r="U320" s="4" t="str">
        <f ca="1">IF(TEXT(table1[[#This Row],[Tm]],"d")="1",TEXT(table1[[#This Row],[Tm]],"d -mmmm"),TEXT(table1[[#This Row],[Tm]],"d"))</f>
        <v>10</v>
      </c>
      <c r="V320" t="str">
        <f t="shared" ca="1" si="37"/>
        <v><![CDATA[الجمعة]]></v>
      </c>
      <c r="W320">
        <f t="shared" ca="1" si="41"/>
        <v>6</v>
      </c>
      <c r="X320">
        <f t="shared" ca="1" si="42"/>
        <v>28</v>
      </c>
      <c r="Y320">
        <f ca="1"><![CDATA[IF(table1[[#This Row],[اليوم]]="الأحد",Y319+1,Y319)]]></f>
        <v>46</v>
      </c>
      <c r="Z320" s="5" t="str">
        <f t="shared" ca="1" si="43"/>
        <v>19/11/1441</v>
      </c>
      <c r="AA320" s="24">
        <f t="shared" ca="1" si="38"/>
        <v>3</v>
      </c>
      <c r="AB320" s="24" t="str">
        <f ca="1"><![CDATA[CONCATENATE(TEXT(table1[[#This Row],[شهر هـ]],"00"),(TEXT(table1[[#This Row],[يوم هـ]],"00")))]]></f>
        <v>1119</v>
      </c>
      <c r="AC320" s="24" t="str">
        <f ca="1">TEXT(table1[[#This Row],[Tm]],"m")</f>
        <v>7</v>
      </c>
      <c r="AD320" s="24">
        <f ca="1">IF(TODAY()=table1[[#This Row],[Tm]],1,0)</f>
        <v>0</v>
      </c>
      <c r="AE320" s="5"/>
    </row>
    <row r="321" spans="16:31" x14ac:dyDescent="0.3">
      <c r="P321" t="str">
        <f t="shared" ca="1" si="39"/>
        <v>114607</v>
      </c>
      <c r="Q321">
        <f t="shared" ca="1" si="45"/>
        <v>20</v>
      </c>
      <c r="R321">
        <f ca="1">
<![CDATA[IF(table1[[#This Row],[يوم هـ]]]><![CDATA[]>0,11,99)]]>        </f>
        <v>11</v>
      </c>
      <c r="S321" s="4">
        <f t="shared" ca="1" si="40"/>
        <v>44023</v>
      </c>
      <c r="T321" s="4" t="str">
        <f ca="1">TEXT(table1[[#This Row],[Tm]],"mmmm")</f>
        <v><![CDATA[يوليو]]></v>
      </c>
      <c r="U321" s="4" t="str">
        <f ca="1">IF(TEXT(table1[[#This Row],[Tm]],"d")="1",TEXT(table1[[#This Row],[Tm]],"d -mmmm"),TEXT(table1[[#This Row],[Tm]],"d"))</f>
        <v>11</v>
      </c>
      <c r="V321" t="str">
        <f t="shared" ca="1" si="37"/>
        <v><![CDATA[السبت]]></v>
      </c>
      <c r="W321">
        <f t="shared" ca="1" si="41"/>
        <v>7</v>
      </c>
      <c r="X321">
        <f t="shared" ca="1" si="42"/>
        <v>28</v>
      </c>
      <c r="Y321">
        <f ca="1"><![CDATA[IF(table1[[#This Row],[اليوم]]="الأحد",Y320+1,Y320)]]></f>
        <v>46</v>
      </c>
      <c r="Z321" s="5" t="str">
        <f t="shared" ca="1" si="43"/>
        <v>20/11/1441</v>
      </c>
      <c r="AA321" s="24">
        <f t="shared" ca="1" si="38"/>
        <v>3</v>
      </c>
      <c r="AB321" s="24" t="str">
        <f ca="1"><![CDATA[CONCATENATE(TEXT(table1[[#This Row],[شهر هـ]],"00"),(TEXT(table1[[#This Row],[يوم هـ]],"00")))]]></f>
        <v>1120</v>
      </c>
      <c r="AC321" s="24" t="str">
        <f ca="1">TEXT(table1[[#This Row],[Tm]],"m")</f>
        <v>7</v>
      </c>
      <c r="AD321" s="24">
        <f ca="1">IF(TODAY()=table1[[#This Row],[Tm]],1,0)</f>
        <v>0</v>
      </c>
      <c r="AE321" s="5"/>
    </row>
    <row r="322" spans="16:31" x14ac:dyDescent="0.3">
      <c r="P322" t="str">
        <f t="shared" ca="1" si="39"/>
        <v>114701</v>
      </c>
      <c r="Q322">
        <f t="shared" ca="1" si="45"/>
        <v>21</v>
      </c>
      <c r="R322">
        <f ca="1">
<![CDATA[IF(table1[[#This Row],[يوم هـ]]]><![CDATA[]>0,11,99)]]>        </f>
        <v>11</v>
      </c>
      <c r="S322" s="4">
        <f t="shared" ca="1" si="40"/>
        <v>44024</v>
      </c>
      <c r="T322" s="4" t="str">
        <f ca="1">TEXT(table1[[#This Row],[Tm]],"mmmm")</f>
        <v><![CDATA[يوليو]]></v>
      </c>
      <c r="U322" s="4" t="str">
        <f ca="1">IF(TEXT(table1[[#This Row],[Tm]],"d")="1",TEXT(table1[[#This Row],[Tm]],"d -mmmm"),TEXT(table1[[#This Row],[Tm]],"d"))</f>
        <v>12</v>
      </c>
      <c r="V322" t="str">
        <f t="shared" ref="V322:V361" ca="1" si="46">IF(Q322&gt;0,TEXT(S322,"dddd"),"")</f>
        <v><![CDATA[الأحد]]></v>
      </c>
      <c r="W322">
        <f t="shared" ca="1" si="41"/>
        <v>1</v>
      </c>
      <c r="X322">
        <f t="shared" ca="1" si="42"/>
        <v>29</v>
      </c>
      <c r="Y322">
        <f ca="1"><![CDATA[IF(table1[[#This Row],[اليوم]]="الأحد",Y321+1,Y321)]]></f>
        <v>47</v>
      </c>
      <c r="Z322" s="5" t="str">
        <f t="shared" ca="1" si="43"/>
        <v>21/11/1441</v>
      </c>
      <c r="AA322" s="24">
        <f t="shared" ref="AA322:AA361" ca="1" si="47">INDEX($AH$14:$AH$18,MATCH(TEXT(S322,"mm/dd"),INDEX(TEXT($AG$14:$AG$18,"mm/dd"),,),1),)</f>
        <v>3</v>
      </c>
      <c r="AB322" s="24" t="str">
        <f ca="1"><![CDATA[CONCATENATE(TEXT(table1[[#This Row],[شهر هـ]],"00"),(TEXT(table1[[#This Row],[يوم هـ]],"00")))]]></f>
        <v>1121</v>
      </c>
      <c r="AC322" s="24" t="str">
        <f ca="1">TEXT(table1[[#This Row],[Tm]],"m")</f>
        <v>7</v>
      </c>
      <c r="AD322" s="24">
        <f ca="1">IF(TODAY()=table1[[#This Row],[Tm]],1,0)</f>
        <v>0</v>
      </c>
      <c r="AE322" s="5"/>
    </row>
    <row r="323" spans="16:31" x14ac:dyDescent="0.3">
      <c r="P323" t="str">
        <f t="shared" ref="P323:P361" ca="1" si="48">IF(Q323&gt;0,CONCATENATE(TEXT(R323,"00"),TEXT(Y323,"00"),TEXT(W323,"00")),"")</f>
        <v>114702</v>
      </c>
      <c r="Q323">
        <f t="shared" ca="1" si="45"/>
        <v>22</v>
      </c>
      <c r="R323">
        <f ca="1">
<![CDATA[IF(table1[[#This Row],[يوم هـ]]]><![CDATA[]>0,11,99)]]>        </f>
        <v>11</v>
      </c>
      <c r="S323" s="4">
        <f t="shared" ref="S323:S360" ca="1" si="49">EDATE(S322,0)+IF(Q323&gt;0,(1),0)</f>
        <v>44025</v>
      </c>
      <c r="T323" s="4" t="str">
        <f ca="1">TEXT(table1[[#This Row],[Tm]],"mmmm")</f>
        <v><![CDATA[يوليو]]></v>
      </c>
      <c r="U323" s="4" t="str">
        <f ca="1">IF(TEXT(table1[[#This Row],[Tm]],"d")="1",TEXT(table1[[#This Row],[Tm]],"d -mmmm"),TEXT(table1[[#This Row],[Tm]],"d"))</f>
        <v>13</v>
      </c>
      <c r="V323" t="str">
        <f t="shared" ca="1" si="46"/>
        <v><![CDATA[الإثنين]]></v>
      </c>
      <c r="W323">
        <f t="shared" ref="W323:W361" ca="1" si="50">IF(Q323&gt;0,WEEKDAY(S323,17),"")</f>
        <v>2</v>
      </c>
      <c r="X323">
        <f t="shared" ref="X323:X361" ca="1" si="51">WEEKNUM(S323,1)</f>
        <v>29</v>
      </c>
      <c r="Y323">
        <f ca="1"><![CDATA[IF(table1[[#This Row],[اليوم]]="الأحد",Y322+1,Y322)]]></f>
        <v>47</v>
      </c>
      <c r="Z323" s="5" t="str">
        <f t="shared" ref="Z323:Z361" ca="1" si="52">IF(Q323&gt;0,Q323 &amp; "/" &amp; R323 &amp; "/" &amp; $A$2,"")</f>
        <v>22/11/1441</v>
      </c>
      <c r="AA323" s="24">
        <f t="shared" ca="1" si="47"/>
        <v>3</v>
      </c>
      <c r="AB323" s="24" t="str">
        <f ca="1"><![CDATA[CONCATENATE(TEXT(table1[[#This Row],[شهر هـ]],"00"),(TEXT(table1[[#This Row],[يوم هـ]],"00")))]]></f>
        <v>1122</v>
      </c>
      <c r="AC323" s="24" t="str">
        <f ca="1">TEXT(table1[[#This Row],[Tm]],"m")</f>
        <v>7</v>
      </c>
      <c r="AD323" s="24">
        <f ca="1">IF(TODAY()=table1[[#This Row],[Tm]],1,0)</f>
        <v>0</v>
      </c>
      <c r="AE323" s="5"/>
    </row>
    <row r="324" spans="16:31" x14ac:dyDescent="0.3">
      <c r="P324" t="str">
        <f t="shared" ca="1" si="48"/>
        <v>114703</v>
      </c>
      <c r="Q324">
        <f t="shared" ca="1" si="45"/>
        <v>23</v>
      </c>
      <c r="R324">
        <f ca="1">
<![CDATA[IF(table1[[#This Row],[يوم هـ]]]><![CDATA[]>0,11,99)]]>        </f>
        <v>11</v>
      </c>
      <c r="S324" s="4">
        <f t="shared" ca="1" si="49"/>
        <v>44026</v>
      </c>
      <c r="T324" s="4" t="str">
        <f ca="1">TEXT(table1[[#This Row],[Tm]],"mmmm")</f>
        <v><![CDATA[يوليو]]></v>
      </c>
      <c r="U324" s="4" t="str">
        <f ca="1">IF(TEXT(table1[[#This Row],[Tm]],"d")="1",TEXT(table1[[#This Row],[Tm]],"d -mmmm"),TEXT(table1[[#This Row],[Tm]],"d"))</f>
        <v>14</v>
      </c>
      <c r="V324" t="str">
        <f t="shared" ca="1" si="46"/>
        <v><![CDATA[الثلاثاء]]></v>
      </c>
      <c r="W324">
        <f t="shared" ca="1" si="50"/>
        <v>3</v>
      </c>
      <c r="X324">
        <f t="shared" ca="1" si="51"/>
        <v>29</v>
      </c>
      <c r="Y324">
        <f ca="1"><![CDATA[IF(table1[[#This Row],[اليوم]]="الأحد",Y323+1,Y323)]]></f>
        <v>47</v>
      </c>
      <c r="Z324" s="5" t="str">
        <f t="shared" ca="1" si="52"/>
        <v>23/11/1441</v>
      </c>
      <c r="AA324" s="24">
        <f t="shared" ca="1" si="47"/>
        <v>3</v>
      </c>
      <c r="AB324" s="24" t="str">
        <f ca="1"><![CDATA[CONCATENATE(TEXT(table1[[#This Row],[شهر هـ]],"00"),(TEXT(table1[[#This Row],[يوم هـ]],"00")))]]></f>
        <v>1123</v>
      </c>
      <c r="AC324" s="24" t="str">
        <f ca="1">TEXT(table1[[#This Row],[Tm]],"m")</f>
        <v>7</v>
      </c>
      <c r="AD324" s="24">
        <f ca="1">IF(TODAY()=table1[[#This Row],[Tm]],1,0)</f>
        <v>0</v>
      </c>
      <c r="AE324" s="5"/>
    </row>
    <row r="325" spans="16:31" x14ac:dyDescent="0.3">
      <c r="P325" t="str">
        <f t="shared" ca="1" si="48"/>
        <v>114704</v>
      </c>
      <c r="Q325">
        <f t="shared" ca="1" si="45"/>
        <v>24</v>
      </c>
      <c r="R325">
        <f ca="1">
<![CDATA[IF(table1[[#This Row],[يوم هـ]]]><![CDATA[]>0,11,99)]]>        </f>
        <v>11</v>
      </c>
      <c r="S325" s="4">
        <f t="shared" ca="1" si="49"/>
        <v>44027</v>
      </c>
      <c r="T325" s="4" t="str">
        <f ca="1">TEXT(table1[[#This Row],[Tm]],"mmmm")</f>
        <v><![CDATA[يوليو]]></v>
      </c>
      <c r="U325" s="4" t="str">
        <f ca="1">IF(TEXT(table1[[#This Row],[Tm]],"d")="1",TEXT(table1[[#This Row],[Tm]],"d -mmmm"),TEXT(table1[[#This Row],[Tm]],"d"))</f>
        <v>15</v>
      </c>
      <c r="V325" t="str">
        <f t="shared" ca="1" si="46"/>
        <v><![CDATA[الأربعاء]]></v>
      </c>
      <c r="W325">
        <f t="shared" ca="1" si="50"/>
        <v>4</v>
      </c>
      <c r="X325">
        <f t="shared" ca="1" si="51"/>
        <v>29</v>
      </c>
      <c r="Y325">
        <f ca="1"><![CDATA[IF(table1[[#This Row],[اليوم]]="الأحد",Y324+1,Y324)]]></f>
        <v>47</v>
      </c>
      <c r="Z325" s="5" t="str">
        <f t="shared" ca="1" si="52"/>
        <v>24/11/1441</v>
      </c>
      <c r="AA325" s="24">
        <f t="shared" ca="1" si="47"/>
        <v>3</v>
      </c>
      <c r="AB325" s="24" t="str">
        <f ca="1"><![CDATA[CONCATENATE(TEXT(table1[[#This Row],[شهر هـ]],"00"),(TEXT(table1[[#This Row],[يوم هـ]],"00")))]]></f>
        <v>1124</v>
      </c>
      <c r="AC325" s="24" t="str">
        <f ca="1">TEXT(table1[[#This Row],[Tm]],"m")</f>
        <v>7</v>
      </c>
      <c r="AD325" s="24">
        <f ca="1">IF(TODAY()=table1[[#This Row],[Tm]],1,0)</f>
        <v>0</v>
      </c>
      <c r="AE325" s="5"/>
    </row>
    <row r="326" spans="16:31" x14ac:dyDescent="0.3">
      <c r="P326" t="str">
        <f t="shared" ca="1" si="48"/>
        <v>114705</v>
      </c>
      <c r="Q326">
        <f t="shared" ca="1" si="45"/>
        <v>25</v>
      </c>
      <c r="R326">
        <f ca="1">
<![CDATA[IF(table1[[#This Row],[يوم هـ]]]><![CDATA[]>0,11,99)]]>        </f>
        <v>11</v>
      </c>
      <c r="S326" s="4">
        <f t="shared" ca="1" si="49"/>
        <v>44028</v>
      </c>
      <c r="T326" s="4" t="str">
        <f ca="1">TEXT(table1[[#This Row],[Tm]],"mmmm")</f>
        <v><![CDATA[يوليو]]></v>
      </c>
      <c r="U326" s="4" t="str">
        <f ca="1">IF(TEXT(table1[[#This Row],[Tm]],"d")="1",TEXT(table1[[#This Row],[Tm]],"d -mmmm"),TEXT(table1[[#This Row],[Tm]],"d"))</f>
        <v>16</v>
      </c>
      <c r="V326" t="str">
        <f t="shared" ca="1" si="46"/>
        <v><![CDATA[الخميس]]></v>
      </c>
      <c r="W326">
        <f t="shared" ca="1" si="50"/>
        <v>5</v>
      </c>
      <c r="X326">
        <f t="shared" ca="1" si="51"/>
        <v>29</v>
      </c>
      <c r="Y326">
        <f ca="1"><![CDATA[IF(table1[[#This Row],[اليوم]]="الأحد",Y325+1,Y325)]]></f>
        <v>47</v>
      </c>
      <c r="Z326" s="5" t="str">
        <f t="shared" ca="1" si="52"/>
        <v>25/11/1441</v>
      </c>
      <c r="AA326" s="24">
        <f t="shared" ca="1" si="47"/>
        <v>3</v>
      </c>
      <c r="AB326" s="24" t="str">
        <f ca="1"><![CDATA[CONCATENATE(TEXT(table1[[#This Row],[شهر هـ]],"00"),(TEXT(table1[[#This Row],[يوم هـ]],"00")))]]></f>
        <v>1125</v>
      </c>
      <c r="AC326" s="24" t="str">
        <f ca="1">TEXT(table1[[#This Row],[Tm]],"m")</f>
        <v>7</v>
      </c>
      <c r="AD326" s="24">
        <f ca="1">IF(TODAY()=table1[[#This Row],[Tm]],1,0)</f>
        <v>0</v>
      </c>
      <c r="AE326" s="5"/>
    </row>
    <row r="327" spans="16:31" x14ac:dyDescent="0.3">
      <c r="P327" t="str">
        <f t="shared" ca="1" si="48"/>
        <v>114706</v>
      </c>
      <c r="Q327">
        <f t="shared" ca="1" si="45"/>
        <v>26</v>
      </c>
      <c r="R327">
        <f ca="1">
<![CDATA[IF(table1[[#This Row],[يوم هـ]]]><![CDATA[]>0,11,99)]]>        </f>
        <v>11</v>
      </c>
      <c r="S327" s="4">
        <f t="shared" ca="1" si="49"/>
        <v>44029</v>
      </c>
      <c r="T327" s="4" t="str">
        <f ca="1">TEXT(table1[[#This Row],[Tm]],"mmmm")</f>
        <v><![CDATA[يوليو]]></v>
      </c>
      <c r="U327" s="4" t="str">
        <f ca="1">IF(TEXT(table1[[#This Row],[Tm]],"d")="1",TEXT(table1[[#This Row],[Tm]],"d -mmmm"),TEXT(table1[[#This Row],[Tm]],"d"))</f>
        <v>17</v>
      </c>
      <c r="V327" t="str">
        <f t="shared" ca="1" si="46"/>
        <v><![CDATA[الجمعة]]></v>
      </c>
      <c r="W327">
        <f t="shared" ca="1" si="50"/>
        <v>6</v>
      </c>
      <c r="X327">
        <f t="shared" ca="1" si="51"/>
        <v>29</v>
      </c>
      <c r="Y327">
        <f ca="1"><![CDATA[IF(table1[[#This Row],[اليوم]]="الأحد",Y326+1,Y326)]]></f>
        <v>47</v>
      </c>
      <c r="Z327" s="5" t="str">
        <f t="shared" ca="1" si="52"/>
        <v>26/11/1441</v>
      </c>
      <c r="AA327" s="24">
        <f t="shared" ca="1" si="47"/>
        <v>3</v>
      </c>
      <c r="AB327" s="24" t="str">
        <f ca="1"><![CDATA[CONCATENATE(TEXT(table1[[#This Row],[شهر هـ]],"00"),(TEXT(table1[[#This Row],[يوم هـ]],"00")))]]></f>
        <v>1126</v>
      </c>
      <c r="AC327" s="24" t="str">
        <f ca="1">TEXT(table1[[#This Row],[Tm]],"m")</f>
        <v>7</v>
      </c>
      <c r="AD327" s="24">
        <f ca="1">IF(TODAY()=table1[[#This Row],[Tm]],1,0)</f>
        <v>0</v>
      </c>
      <c r="AE327" s="5"/>
    </row>
    <row r="328" spans="16:31" x14ac:dyDescent="0.3">
      <c r="P328" t="str">
        <f t="shared" ca="1" si="48"/>
        <v>114707</v>
      </c>
      <c r="Q328">
        <f t="shared" ca="1" si="45"/>
        <v>27</v>
      </c>
      <c r="R328">
        <f ca="1">
<![CDATA[IF(table1[[#This Row],[يوم هـ]]]><![CDATA[]>0,11,99)]]>        </f>
        <v>11</v>
      </c>
      <c r="S328" s="4">
        <f t="shared" ca="1" si="49"/>
        <v>44030</v>
      </c>
      <c r="T328" s="4" t="str">
        <f ca="1">TEXT(table1[[#This Row],[Tm]],"mmmm")</f>
        <v><![CDATA[يوليو]]></v>
      </c>
      <c r="U328" s="4" t="str">
        <f ca="1">IF(TEXT(table1[[#This Row],[Tm]],"d")="1",TEXT(table1[[#This Row],[Tm]],"d -mmmm"),TEXT(table1[[#This Row],[Tm]],"d"))</f>
        <v>18</v>
      </c>
      <c r="V328" t="str">
        <f t="shared" ca="1" si="46"/>
        <v><![CDATA[السبت]]></v>
      </c>
      <c r="W328">
        <f t="shared" ca="1" si="50"/>
        <v>7</v>
      </c>
      <c r="X328">
        <f t="shared" ca="1" si="51"/>
        <v>29</v>
      </c>
      <c r="Y328">
        <f ca="1"><![CDATA[IF(table1[[#This Row],[اليوم]]="الأحد",Y327+1,Y327)]]></f>
        <v>47</v>
      </c>
      <c r="Z328" s="5" t="str">
        <f t="shared" ca="1" si="52"/>
        <v>27/11/1441</v>
      </c>
      <c r="AA328" s="24">
        <f t="shared" ca="1" si="47"/>
        <v>3</v>
      </c>
      <c r="AB328" s="24" t="str">
        <f ca="1"><![CDATA[CONCATENATE(TEXT(table1[[#This Row],[شهر هـ]],"00"),(TEXT(table1[[#This Row],[يوم هـ]],"00")))]]></f>
        <v>1127</v>
      </c>
      <c r="AC328" s="24" t="str">
        <f ca="1">TEXT(table1[[#This Row],[Tm]],"m")</f>
        <v>7</v>
      </c>
      <c r="AD328" s="24">
        <f ca="1">IF(TODAY()=table1[[#This Row],[Tm]],1,0)</f>
        <v>0</v>
      </c>
      <c r="AE328" s="5"/>
    </row>
    <row r="329" spans="16:31" x14ac:dyDescent="0.3">
      <c r="P329" t="str">
        <f t="shared" ca="1" si="48"/>
        <v>114801</v>
      </c>
      <c r="Q329">
        <f t="shared" ca="1" si="45"/>
        <v>28</v>
      </c>
      <c r="R329">
        <f ca="1">
<![CDATA[IF(table1[[#This Row],[يوم هـ]]]><![CDATA[]>0,11,99)]]>        </f>
        <v>11</v>
      </c>
      <c r="S329" s="4">
        <f t="shared" ca="1" si="49"/>
        <v>44031</v>
      </c>
      <c r="T329" s="4" t="str">
        <f ca="1">TEXT(table1[[#This Row],[Tm]],"mmmm")</f>
        <v><![CDATA[يوليو]]></v>
      </c>
      <c r="U329" s="4" t="str">
        <f ca="1">IF(TEXT(table1[[#This Row],[Tm]],"d")="1",TEXT(table1[[#This Row],[Tm]],"d -mmmm"),TEXT(table1[[#This Row],[Tm]],"d"))</f>
        <v>19</v>
      </c>
      <c r="V329" t="str">
        <f t="shared" ca="1" si="46"/>
        <v><![CDATA[الأحد]]></v>
      </c>
      <c r="W329">
        <f t="shared" ca="1" si="50"/>
        <v>1</v>
      </c>
      <c r="X329">
        <f t="shared" ca="1" si="51"/>
        <v>30</v>
      </c>
      <c r="Y329">
        <f ca="1"><![CDATA[IF(table1[[#This Row],[اليوم]]="الأحد",Y328+1,Y328)]]></f>
        <v>48</v>
      </c>
      <c r="Z329" s="5" t="str">
        <f t="shared" ca="1" si="52"/>
        <v>28/11/1441</v>
      </c>
      <c r="AA329" s="24">
        <f t="shared" ca="1" si="47"/>
        <v>3</v>
      </c>
      <c r="AB329" s="24" t="str">
        <f ca="1"><![CDATA[CONCATENATE(TEXT(table1[[#This Row],[شهر هـ]],"00"),(TEXT(table1[[#This Row],[يوم هـ]],"00")))]]></f>
        <v>1128</v>
      </c>
      <c r="AC329" s="24" t="str">
        <f ca="1">TEXT(table1[[#This Row],[Tm]],"m")</f>
        <v>7</v>
      </c>
      <c r="AD329" s="24">
        <f ca="1">IF(TODAY()=table1[[#This Row],[Tm]],1,0)</f>
        <v>0</v>
      </c>
      <c r="AE329" s="5"/>
    </row>
    <row r="330" spans="16:31" x14ac:dyDescent="0.3">
      <c r="P330" t="str">
        <f t="shared" ca="1" si="48"/>
        <v>114802</v>
      </c>
      <c r="Q330">
        <f t="shared" ca="1" si="45"/>
        <v>29</v>
      </c>
      <c r="R330">
        <f ca="1">
<![CDATA[IF(table1[[#This Row],[يوم هـ]]]><![CDATA[]>0,11,99)]]>        </f>
        <v>11</v>
      </c>
      <c r="S330" s="4">
        <f t="shared" ca="1" si="49"/>
        <v>44032</v>
      </c>
      <c r="T330" s="4" t="str">
        <f ca="1">TEXT(table1[[#This Row],[Tm]],"mmmm")</f>
        <v><![CDATA[يوليو]]></v>
      </c>
      <c r="U330" s="4" t="str">
        <f ca="1">IF(TEXT(table1[[#This Row],[Tm]],"d")="1",TEXT(table1[[#This Row],[Tm]],"d -mmmm"),TEXT(table1[[#This Row],[Tm]],"d"))</f>
        <v>20</v>
      </c>
      <c r="V330" t="str">
        <f t="shared" ca="1" si="46"/>
        <v><![CDATA[الإثنين]]></v>
      </c>
      <c r="W330">
        <f t="shared" ca="1" si="50"/>
        <v>2</v>
      </c>
      <c r="X330">
        <f t="shared" ca="1" si="51"/>
        <v>30</v>
      </c>
      <c r="Y330">
        <f ca="1"><![CDATA[IF(table1[[#This Row],[اليوم]]="الأحد",Y329+1,Y329)]]></f>
        <v>48</v>
      </c>
      <c r="Z330" s="5" t="str">
        <f t="shared" ca="1" si="52"/>
        <v>29/11/1441</v>
      </c>
      <c r="AA330" s="24">
        <f t="shared" ca="1" si="47"/>
        <v>3</v>
      </c>
      <c r="AB330" s="24" t="str">
        <f ca="1"><![CDATA[CONCATENATE(TEXT(table1[[#This Row],[شهر هـ]],"00"),(TEXT(table1[[#This Row],[يوم هـ]],"00")))]]></f>
        <v>1129</v>
      </c>
      <c r="AC330" s="24" t="str">
        <f ca="1">TEXT(table1[[#This Row],[Tm]],"m")</f>
        <v>7</v>
      </c>
      <c r="AD330" s="24">
        <f ca="1">IF(TODAY()=table1[[#This Row],[Tm]],1,0)</f>
        <v>0</v>
      </c>
      <c r="AE330" s="5"/>
    </row>
    <row r="331" spans="16:31" x14ac:dyDescent="0.3">
      <c r="P331" t="str">
        <f t="shared" ca="1" si="48"/>
        <v>114803</v>
      </c>
      <c r="Q331">
        <f t="shared" ca="1" si="45"/>
        <v>30</v>
      </c>
      <c r="R331">
        <f ca="1">
<![CDATA[IF(table1[[#This Row],[يوم هـ]]]><![CDATA[]>0,11,99)]]>        </f>
        <v>11</v>
      </c>
      <c r="S331" s="4">
        <f t="shared" ca="1" si="49"/>
        <v>44033</v>
      </c>
      <c r="T331" s="4" t="str">
        <f ca="1">TEXT(table1[[#This Row],[Tm]],"mmmm")</f>
        <v><![CDATA[يوليو]]></v>
      </c>
      <c r="U331" s="4" t="str">
        <f ca="1">IF(TEXT(table1[[#This Row],[Tm]],"d")="1",TEXT(table1[[#This Row],[Tm]],"d -mmmm"),TEXT(table1[[#This Row],[Tm]],"d"))</f>
        <v>21</v>
      </c>
      <c r="V331" t="str">
        <f t="shared" ca="1" si="46"/>
        <v><![CDATA[الثلاثاء]]></v>
      </c>
      <c r="W331">
        <f t="shared" ca="1" si="50"/>
        <v>3</v>
      </c>
      <c r="X331">
        <f t="shared" ca="1" si="51"/>
        <v>30</v>
      </c>
      <c r="Y331">
        <f ca="1"><![CDATA[IF(table1[[#This Row],[اليوم]]="الأحد",Y330+1,Y330)]]></f>
        <v>48</v>
      </c>
      <c r="Z331" s="5" t="str">
        <f t="shared" ca="1" si="52"/>
        <v>30/11/1441</v>
      </c>
      <c r="AA331" s="24">
        <f t="shared" ca="1" si="47"/>
        <v>3</v>
      </c>
      <c r="AB331" s="24" t="str">
        <f ca="1"><![CDATA[CONCATENATE(TEXT(table1[[#This Row],[شهر هـ]],"00"),(TEXT(table1[[#This Row],[يوم هـ]],"00")))]]></f>
        <v>1130</v>
      </c>
      <c r="AC331" s="24" t="str">
        <f ca="1">TEXT(table1[[#This Row],[Tm]],"m")</f>
        <v>7</v>
      </c>
      <c r="AD331" s="24">
        <f ca="1">IF(TODAY()=table1[[#This Row],[Tm]],1,0)</f>
        <v>0</v>
      </c>
      <c r="AE331" s="5"/>
    </row>
    <row r="332" spans="16:31" x14ac:dyDescent="0.3">
      <c r="P332" t="str">
        <f t="shared" ca="1" si="48"/>
        <v/>
      </c>
      <c r="Q332">
        <f ca="1">OFFSET(O2,MATCH($A$2,$B$2:$B$184,0)-1,0,1,1)</f>
        <v>0</v>
      </c>
      <c r="R332">
        <f ca="1">
<![CDATA[IF(table1[[#This Row],[يوم هـ]]]><![CDATA[]>0,12,99)]]>        </f>
        <v>99</v>
      </c>
      <c r="S332" s="4">
        <f t="shared" ca="1" si="49"/>
        <v>44033</v>
      </c>
      <c r="T332" s="4" t="str">
        <f ca="1">TEXT(table1[[#This Row],[Tm]],"mmmm")</f>
        <v><![CDATA[يوليو]]></v>
      </c>
      <c r="U332" s="4" t="str">
        <f ca="1">IF(TEXT(table1[[#This Row],[Tm]],"d")="1",TEXT(table1[[#This Row],[Tm]],"d -mmmm"),TEXT(table1[[#This Row],[Tm]],"d"))</f>
        <v>21</v>
      </c>
      <c r="V332" t="str">
        <f t="shared" ca="1" si="46"/>
        <v/>
      </c>
      <c r="W332" t="str">
        <f t="shared" ca="1" si="50"/>
        <v/>
      </c>
      <c r="X332">
        <f t="shared" ca="1" si="51"/>
        <v>30</v>
      </c>
      <c r="Y332">
        <f ca="1"><![CDATA[IF(table1[[#This Row],[اليوم]]="الأحد",Y331+1,Y331)]]></f>
        <v>48</v>
      </c>
      <c r="Z332" s="5" t="str">
        <f t="shared" ca="1" si="52"/>
        <v/>
      </c>
      <c r="AA332" s="24">
        <f t="shared" ca="1" si="47"/>
        <v>3</v>
      </c>
      <c r="AB332" s="24" t="str">
        <f ca="1"><![CDATA[CONCATENATE(TEXT(table1[[#This Row],[شهر هـ]],"00"),(TEXT(table1[[#This Row],[يوم هـ]],"00")))]]></f>
        <v>9900</v>
      </c>
      <c r="AC332" s="24" t="str">
        <f ca="1">TEXT(table1[[#This Row],[Tm]],"m")</f>
        <v>7</v>
      </c>
      <c r="AD332" s="24">
        <f ca="1">IF(TODAY()=table1[[#This Row],[Tm]],1,0)</f>
        <v>0</v>
      </c>
      <c r="AE332" s="5"/>
    </row>
    <row r="333" spans="16:31" x14ac:dyDescent="0.3">
      <c r="P333" t="str">
        <f t="shared" ca="1" si="48"/>
        <v>124804</v>
      </c>
      <c r="Q333">
        <f ca="1">Q332+1</f>
        <v>1</v>
      </c>
      <c r="R333">
        <f ca="1">
<![CDATA[IF(table1[[#This Row],[يوم هـ]]]><![CDATA[]>0,12,99)]]>        </f>
        <v>12</v>
      </c>
      <c r="S333" s="4">
        <f t="shared" ca="1" si="49"/>
        <v>44034</v>
      </c>
      <c r="T333" s="4" t="str">
        <f ca="1">TEXT(table1[[#This Row],[Tm]],"mmmm")</f>
        <v><![CDATA[يوليو]]></v>
      </c>
      <c r="U333" s="4" t="str">
        <f ca="1">IF(TEXT(table1[[#This Row],[Tm]],"d")="1",TEXT(table1[[#This Row],[Tm]],"d -mmmm"),TEXT(table1[[#This Row],[Tm]],"d"))</f>
        <v>22</v>
      </c>
      <c r="V333" t="str">
        <f t="shared" ca="1" si="46"/>
        <v><![CDATA[الأربعاء]]></v>
      </c>
      <c r="W333">
        <f t="shared" ca="1" si="50"/>
        <v>4</v>
      </c>
      <c r="X333">
        <f t="shared" ca="1" si="51"/>
        <v>30</v>
      </c>
      <c r="Y333">
        <f ca="1"><![CDATA[IF(table1[[#This Row],[اليوم]]="الأحد",Y332+1,Y332)]]></f>
        <v>48</v>
      </c>
      <c r="Z333" s="5" t="str">
        <f t="shared" ca="1" si="52"/>
        <v>1/12/1441</v>
      </c>
      <c r="AA333" s="24">
        <f t="shared" ca="1" si="47"/>
        <v>3</v>
      </c>
      <c r="AB333" s="24" t="str">
        <f ca="1"><![CDATA[CONCATENATE(TEXT(table1[[#This Row],[شهر هـ]],"00"),(TEXT(table1[[#This Row],[يوم هـ]],"00")))]]></f>
        <v>1201</v>
      </c>
      <c r="AC333" s="24" t="str">
        <f ca="1">TEXT(table1[[#This Row],[Tm]],"m")</f>
        <v>7</v>
      </c>
      <c r="AD333" s="24">
        <f ca="1">IF(TODAY()=table1[[#This Row],[Tm]],1,0)</f>
        <v>0</v>
      </c>
      <c r="AE333" s="5"/>
    </row>
    <row r="334" spans="16:31" x14ac:dyDescent="0.3">
      <c r="P334" t="str">
        <f t="shared" ca="1" si="48"/>
        <v>124805</v>
      </c>
      <c r="Q334">
        <f t="shared" ref="Q334:Q349" ca="1" si="53">Q333+1</f>
        <v>2</v>
      </c>
      <c r="R334">
        <f ca="1">
<![CDATA[IF(table1[[#This Row],[يوم هـ]]]><![CDATA[]>0,12,99)]]>        </f>
        <v>12</v>
      </c>
      <c r="S334" s="4">
        <f t="shared" ca="1" si="49"/>
        <v>44035</v>
      </c>
      <c r="T334" s="4" t="str">
        <f ca="1">TEXT(table1[[#This Row],[Tm]],"mmmm")</f>
        <v><![CDATA[يوليو]]></v>
      </c>
      <c r="U334" s="4" t="str">
        <f ca="1">IF(TEXT(table1[[#This Row],[Tm]],"d")="1",TEXT(table1[[#This Row],[Tm]],"d -mmmm"),TEXT(table1[[#This Row],[Tm]],"d"))</f>
        <v>23</v>
      </c>
      <c r="V334" t="str">
        <f t="shared" ca="1" si="46"/>
        <v><![CDATA[الخميس]]></v>
      </c>
      <c r="W334">
        <f t="shared" ca="1" si="50"/>
        <v>5</v>
      </c>
      <c r="X334">
        <f t="shared" ca="1" si="51"/>
        <v>30</v>
      </c>
      <c r="Y334">
        <f ca="1"><![CDATA[IF(table1[[#This Row],[اليوم]]="الأحد",Y333+1,Y333)]]></f>
        <v>48</v>
      </c>
      <c r="Z334" s="5" t="str">
        <f t="shared" ca="1" si="52"/>
        <v>2/12/1441</v>
      </c>
      <c r="AA334" s="24">
        <f t="shared" ca="1" si="47"/>
        <v>3</v>
      </c>
      <c r="AB334" s="24" t="str">
        <f ca="1"><![CDATA[CONCATENATE(TEXT(table1[[#This Row],[شهر هـ]],"00"),(TEXT(table1[[#This Row],[يوم هـ]],"00")))]]></f>
        <v>1202</v>
      </c>
      <c r="AC334" s="24" t="str">
        <f ca="1">TEXT(table1[[#This Row],[Tm]],"m")</f>
        <v>7</v>
      </c>
      <c r="AD334" s="24">
        <f ca="1">IF(TODAY()=table1[[#This Row],[Tm]],1,0)</f>
        <v>0</v>
      </c>
      <c r="AE334" s="5"/>
    </row>
    <row r="335" spans="16:31" x14ac:dyDescent="0.3">
      <c r="P335" t="str">
        <f t="shared" ca="1" si="48"/>
        <v>124806</v>
      </c>
      <c r="Q335">
        <f t="shared" ca="1" si="53"/>
        <v>3</v>
      </c>
      <c r="R335">
        <f ca="1">
<![CDATA[IF(table1[[#This Row],[يوم هـ]]]><![CDATA[]>0,12,99)]]>        </f>
        <v>12</v>
      </c>
      <c r="S335" s="4">
        <f t="shared" ca="1" si="49"/>
        <v>44036</v>
      </c>
      <c r="T335" s="4" t="str">
        <f ca="1">TEXT(table1[[#This Row],[Tm]],"mmmm")</f>
        <v><![CDATA[يوليو]]></v>
      </c>
      <c r="U335" s="4" t="str">
        <f ca="1">IF(TEXT(table1[[#This Row],[Tm]],"d")="1",TEXT(table1[[#This Row],[Tm]],"d -mmmm"),TEXT(table1[[#This Row],[Tm]],"d"))</f>
        <v>24</v>
      </c>
      <c r="V335" t="str">
        <f t="shared" ca="1" si="46"/>
        <v><![CDATA[الجمعة]]></v>
      </c>
      <c r="W335">
        <f t="shared" ca="1" si="50"/>
        <v>6</v>
      </c>
      <c r="X335">
        <f t="shared" ca="1" si="51"/>
        <v>30</v>
      </c>
      <c r="Y335">
        <f ca="1"><![CDATA[IF(table1[[#This Row],[اليوم]]="الأحد",Y334+1,Y334)]]></f>
        <v>48</v>
      </c>
      <c r="Z335" s="5" t="str">
        <f t="shared" ca="1" si="52"/>
        <v>3/12/1441</v>
      </c>
      <c r="AA335" s="24">
        <f t="shared" ca="1" si="47"/>
        <v>3</v>
      </c>
      <c r="AB335" s="24" t="str">
        <f ca="1"><![CDATA[CONCATENATE(TEXT(table1[[#This Row],[شهر هـ]],"00"),(TEXT(table1[[#This Row],[يوم هـ]],"00")))]]></f>
        <v>1203</v>
      </c>
      <c r="AC335" s="24" t="str">
        <f ca="1">TEXT(table1[[#This Row],[Tm]],"m")</f>
        <v>7</v>
      </c>
      <c r="AD335" s="24">
        <f ca="1">IF(TODAY()=table1[[#This Row],[Tm]],1,0)</f>
        <v>0</v>
      </c>
      <c r="AE335" s="5"/>
    </row>
    <row r="336" spans="16:31" x14ac:dyDescent="0.3">
      <c r="P336" t="str">
        <f t="shared" ca="1" si="48"/>
        <v>124807</v>
      </c>
      <c r="Q336">
        <f t="shared" ca="1" si="53"/>
        <v>4</v>
      </c>
      <c r="R336">
        <f ca="1">
<![CDATA[IF(table1[[#This Row],[يوم هـ]]]><![CDATA[]>0,12,99)]]>        </f>
        <v>12</v>
      </c>
      <c r="S336" s="4">
        <f t="shared" ca="1" si="49"/>
        <v>44037</v>
      </c>
      <c r="T336" s="4" t="str">
        <f ca="1">TEXT(table1[[#This Row],[Tm]],"mmmm")</f>
        <v><![CDATA[يوليو]]></v>
      </c>
      <c r="U336" s="4" t="str">
        <f ca="1">IF(TEXT(table1[[#This Row],[Tm]],"d")="1",TEXT(table1[[#This Row],[Tm]],"d -mmmm"),TEXT(table1[[#This Row],[Tm]],"d"))</f>
        <v>25</v>
      </c>
      <c r="V336" t="str">
        <f t="shared" ca="1" si="46"/>
        <v><![CDATA[السبت]]></v>
      </c>
      <c r="W336">
        <f t="shared" ca="1" si="50"/>
        <v>7</v>
      </c>
      <c r="X336">
        <f t="shared" ca="1" si="51"/>
        <v>30</v>
      </c>
      <c r="Y336">
        <f ca="1"><![CDATA[IF(table1[[#This Row],[اليوم]]="الأحد",Y335+1,Y335)]]></f>
        <v>48</v>
      </c>
      <c r="Z336" s="5" t="str">
        <f t="shared" ca="1" si="52"/>
        <v>4/12/1441</v>
      </c>
      <c r="AA336" s="24">
        <f t="shared" ca="1" si="47"/>
        <v>3</v>
      </c>
      <c r="AB336" s="24" t="str">
        <f ca="1"><![CDATA[CONCATENATE(TEXT(table1[[#This Row],[شهر هـ]],"00"),(TEXT(table1[[#This Row],[يوم هـ]],"00")))]]></f>
        <v>1204</v>
      </c>
      <c r="AC336" s="24" t="str">
        <f ca="1">TEXT(table1[[#This Row],[Tm]],"m")</f>
        <v>7</v>
      </c>
      <c r="AD336" s="24">
        <f ca="1">IF(TODAY()=table1[[#This Row],[Tm]],1,0)</f>
        <v>0</v>
      </c>
      <c r="AE336" s="5"/>
    </row>
    <row r="337" spans="16:31" x14ac:dyDescent="0.3">
      <c r="P337" t="str">
        <f t="shared" ca="1" si="48"/>
        <v>124901</v>
      </c>
      <c r="Q337">
        <f t="shared" ca="1" si="53"/>
        <v>5</v>
      </c>
      <c r="R337">
        <f ca="1">
<![CDATA[IF(table1[[#This Row],[يوم هـ]]]><![CDATA[]>0,12,99)]]>        </f>
        <v>12</v>
      </c>
      <c r="S337" s="4">
        <f t="shared" ca="1" si="49"/>
        <v>44038</v>
      </c>
      <c r="T337" s="4" t="str">
        <f ca="1">TEXT(table1[[#This Row],[Tm]],"mmmm")</f>
        <v><![CDATA[يوليو]]></v>
      </c>
      <c r="U337" s="4" t="str">
        <f ca="1">IF(TEXT(table1[[#This Row],[Tm]],"d")="1",TEXT(table1[[#This Row],[Tm]],"d -mmmm"),TEXT(table1[[#This Row],[Tm]],"d"))</f>
        <v>26</v>
      </c>
      <c r="V337" t="str">
        <f t="shared" ca="1" si="46"/>
        <v><![CDATA[الأحد]]></v>
      </c>
      <c r="W337">
        <f t="shared" ca="1" si="50"/>
        <v>1</v>
      </c>
      <c r="X337">
        <f t="shared" ca="1" si="51"/>
        <v>31</v>
      </c>
      <c r="Y337">
        <f ca="1"><![CDATA[IF(table1[[#This Row],[اليوم]]="الأحد",Y336+1,Y336)]]></f>
        <v>49</v>
      </c>
      <c r="Z337" s="5" t="str">
        <f t="shared" ca="1" si="52"/>
        <v>5/12/1441</v>
      </c>
      <c r="AA337" s="24">
        <f t="shared" ca="1" si="47"/>
        <v>3</v>
      </c>
      <c r="AB337" s="24" t="str">
        <f ca="1"><![CDATA[CONCATENATE(TEXT(table1[[#This Row],[شهر هـ]],"00"),(TEXT(table1[[#This Row],[يوم هـ]],"00")))]]></f>
        <v>1205</v>
      </c>
      <c r="AC337" s="24" t="str">
        <f ca="1">TEXT(table1[[#This Row],[Tm]],"m")</f>
        <v>7</v>
      </c>
      <c r="AD337" s="24">
        <f ca="1">IF(TODAY()=table1[[#This Row],[Tm]],1,0)</f>
        <v>0</v>
      </c>
      <c r="AE337" s="5"/>
    </row>
    <row r="338" spans="16:31" x14ac:dyDescent="0.3">
      <c r="P338" t="str">
        <f t="shared" ca="1" si="48"/>
        <v>124902</v>
      </c>
      <c r="Q338">
        <f t="shared" ca="1" si="53"/>
        <v>6</v>
      </c>
      <c r="R338">
        <f ca="1">
<![CDATA[IF(table1[[#This Row],[يوم هـ]]]><![CDATA[]>0,12,99)]]>        </f>
        <v>12</v>
      </c>
      <c r="S338" s="4">
        <f t="shared" ca="1" si="49"/>
        <v>44039</v>
      </c>
      <c r="T338" s="4" t="str">
        <f ca="1">TEXT(table1[[#This Row],[Tm]],"mmmm")</f>
        <v><![CDATA[يوليو]]></v>
      </c>
      <c r="U338" s="4" t="str">
        <f ca="1">IF(TEXT(table1[[#This Row],[Tm]],"d")="1",TEXT(table1[[#This Row],[Tm]],"d -mmmm"),TEXT(table1[[#This Row],[Tm]],"d"))</f>
        <v>27</v>
      </c>
      <c r="V338" t="str">
        <f t="shared" ca="1" si="46"/>
        <v><![CDATA[الإثنين]]></v>
      </c>
      <c r="W338">
        <f t="shared" ca="1" si="50"/>
        <v>2</v>
      </c>
      <c r="X338">
        <f t="shared" ca="1" si="51"/>
        <v>31</v>
      </c>
      <c r="Y338">
        <f ca="1"><![CDATA[IF(table1[[#This Row],[اليوم]]="الأحد",Y337+1,Y337)]]></f>
        <v>49</v>
      </c>
      <c r="Z338" s="5" t="str">
        <f t="shared" ca="1" si="52"/>
        <v>6/12/1441</v>
      </c>
      <c r="AA338" s="24">
        <f t="shared" ca="1" si="47"/>
        <v>3</v>
      </c>
      <c r="AB338" s="24" t="str">
        <f ca="1"><![CDATA[CONCATENATE(TEXT(table1[[#This Row],[شهر هـ]],"00"),(TEXT(table1[[#This Row],[يوم هـ]],"00")))]]></f>
        <v>1206</v>
      </c>
      <c r="AC338" s="24" t="str">
        <f ca="1">TEXT(table1[[#This Row],[Tm]],"m")</f>
        <v>7</v>
      </c>
      <c r="AD338" s="24">
        <f ca="1">IF(TODAY()=table1[[#This Row],[Tm]],1,0)</f>
        <v>0</v>
      </c>
      <c r="AE338" s="5"/>
    </row>
    <row r="339" spans="16:31" x14ac:dyDescent="0.3">
      <c r="P339" t="str">
        <f t="shared" ca="1" si="48"/>
        <v>124903</v>
      </c>
      <c r="Q339">
        <f t="shared" ca="1" si="53"/>
        <v>7</v>
      </c>
      <c r="R339">
        <f ca="1">
<![CDATA[IF(table1[[#This Row],[يوم هـ]]]><![CDATA[]>0,12,99)]]>        </f>
        <v>12</v>
      </c>
      <c r="S339" s="4">
        <f t="shared" ca="1" si="49"/>
        <v>44040</v>
      </c>
      <c r="T339" s="4" t="str">
        <f ca="1">TEXT(table1[[#This Row],[Tm]],"mmmm")</f>
        <v><![CDATA[يوليو]]></v>
      </c>
      <c r="U339" s="4" t="str">
        <f ca="1">IF(TEXT(table1[[#This Row],[Tm]],"d")="1",TEXT(table1[[#This Row],[Tm]],"d -mmmm"),TEXT(table1[[#This Row],[Tm]],"d"))</f>
        <v>28</v>
      </c>
      <c r="V339" t="str">
        <f t="shared" ca="1" si="46"/>
        <v><![CDATA[الثلاثاء]]></v>
      </c>
      <c r="W339">
        <f t="shared" ca="1" si="50"/>
        <v>3</v>
      </c>
      <c r="X339">
        <f t="shared" ca="1" si="51"/>
        <v>31</v>
      </c>
      <c r="Y339">
        <f ca="1"><![CDATA[IF(table1[[#This Row],[اليوم]]="الأحد",Y338+1,Y338)]]></f>
        <v>49</v>
      </c>
      <c r="Z339" s="5" t="str">
        <f t="shared" ca="1" si="52"/>
        <v>7/12/1441</v>
      </c>
      <c r="AA339" s="24">
        <f t="shared" ca="1" si="47"/>
        <v>3</v>
      </c>
      <c r="AB339" s="24" t="str">
        <f ca="1"><![CDATA[CONCATENATE(TEXT(table1[[#This Row],[شهر هـ]],"00"),(TEXT(table1[[#This Row],[يوم هـ]],"00")))]]></f>
        <v>1207</v>
      </c>
      <c r="AC339" s="24" t="str">
        <f ca="1">TEXT(table1[[#This Row],[Tm]],"m")</f>
        <v>7</v>
      </c>
      <c r="AD339" s="24">
        <f ca="1">IF(TODAY()=table1[[#This Row],[Tm]],1,0)</f>
        <v>0</v>
      </c>
      <c r="AE339" s="5"/>
    </row>
    <row r="340" spans="16:31" x14ac:dyDescent="0.3">
      <c r="P340" t="str">
        <f t="shared" ca="1" si="48"/>
        <v>124904</v>
      </c>
      <c r="Q340">
        <f t="shared" ca="1" si="53"/>
        <v>8</v>
      </c>
      <c r="R340">
        <f ca="1">
<![CDATA[IF(table1[[#This Row],[يوم هـ]]]><![CDATA[]>0,12,99)]]>        </f>
        <v>12</v>
      </c>
      <c r="S340" s="4">
        <f t="shared" ca="1" si="49"/>
        <v>44041</v>
      </c>
      <c r="T340" s="4" t="str">
        <f ca="1">TEXT(table1[[#This Row],[Tm]],"mmmm")</f>
        <v><![CDATA[يوليو]]></v>
      </c>
      <c r="U340" s="4" t="str">
        <f ca="1">IF(TEXT(table1[[#This Row],[Tm]],"d")="1",TEXT(table1[[#This Row],[Tm]],"d -mmmm"),TEXT(table1[[#This Row],[Tm]],"d"))</f>
        <v>29</v>
      </c>
      <c r="V340" t="str">
        <f t="shared" ca="1" si="46"/>
        <v><![CDATA[الأربعاء]]></v>
      </c>
      <c r="W340">
        <f t="shared" ca="1" si="50"/>
        <v>4</v>
      </c>
      <c r="X340">
        <f t="shared" ca="1" si="51"/>
        <v>31</v>
      </c>
      <c r="Y340">
        <f ca="1"><![CDATA[IF(table1[[#This Row],[اليوم]]="الأحد",Y339+1,Y339)]]></f>
        <v>49</v>
      </c>
      <c r="Z340" s="5" t="str">
        <f t="shared" ca="1" si="52"/>
        <v>8/12/1441</v>
      </c>
      <c r="AA340" s="24">
        <f t="shared" ca="1" si="47"/>
        <v>3</v>
      </c>
      <c r="AB340" s="24" t="str">
        <f ca="1"><![CDATA[CONCATENATE(TEXT(table1[[#This Row],[شهر هـ]],"00"),(TEXT(table1[[#This Row],[يوم هـ]],"00")))]]></f>
        <v>1208</v>
      </c>
      <c r="AC340" s="24" t="str">
        <f ca="1">TEXT(table1[[#This Row],[Tm]],"m")</f>
        <v>7</v>
      </c>
      <c r="AD340" s="24">
        <f ca="1">IF(TODAY()=table1[[#This Row],[Tm]],1,0)</f>
        <v>0</v>
      </c>
      <c r="AE340" s="5"/>
    </row>
    <row r="341" spans="16:31" x14ac:dyDescent="0.3">
      <c r="P341" t="str">
        <f t="shared" ca="1" si="48"/>
        <v>124905</v>
      </c>
      <c r="Q341">
        <f t="shared" ca="1" si="53"/>
        <v>9</v>
      </c>
      <c r="R341">
        <f ca="1">
<![CDATA[IF(table1[[#This Row],[يوم هـ]]]><![CDATA[]>0,12,99)]]>        </f>
        <v>12</v>
      </c>
      <c r="S341" s="4">
        <f t="shared" ca="1" si="49"/>
        <v>44042</v>
      </c>
      <c r="T341" s="4" t="str">
        <f ca="1">TEXT(table1[[#This Row],[Tm]],"mmmm")</f>
        <v><![CDATA[يوليو]]></v>
      </c>
      <c r="U341" s="4" t="str">
        <f ca="1">IF(TEXT(table1[[#This Row],[Tm]],"d")="1",TEXT(table1[[#This Row],[Tm]],"d -mmmm"),TEXT(table1[[#This Row],[Tm]],"d"))</f>
        <v>30</v>
      </c>
      <c r="V341" t="str">
        <f t="shared" ca="1" si="46"/>
        <v><![CDATA[الخميس]]></v>
      </c>
      <c r="W341">
        <f t="shared" ca="1" si="50"/>
        <v>5</v>
      </c>
      <c r="X341">
        <f t="shared" ca="1" si="51"/>
        <v>31</v>
      </c>
      <c r="Y341">
        <f ca="1"><![CDATA[IF(table1[[#This Row],[اليوم]]="الأحد",Y340+1,Y340)]]></f>
        <v>49</v>
      </c>
      <c r="Z341" s="5" t="str">
        <f t="shared" ca="1" si="52"/>
        <v>9/12/1441</v>
      </c>
      <c r="AA341" s="24">
        <f t="shared" ca="1" si="47"/>
        <v>3</v>
      </c>
      <c r="AB341" s="24" t="str">
        <f ca="1"><![CDATA[CONCATENATE(TEXT(table1[[#This Row],[شهر هـ]],"00"),(TEXT(table1[[#This Row],[يوم هـ]],"00")))]]></f>
        <v>1209</v>
      </c>
      <c r="AC341" s="24" t="str">
        <f ca="1">TEXT(table1[[#This Row],[Tm]],"m")</f>
        <v>7</v>
      </c>
      <c r="AD341" s="24">
        <f ca="1">IF(TODAY()=table1[[#This Row],[Tm]],1,0)</f>
        <v>0</v>
      </c>
      <c r="AE341" s="5"/>
    </row>
    <row r="342" spans="16:31" x14ac:dyDescent="0.3">
      <c r="P342" t="str">
        <f t="shared" ca="1" si="48"/>
        <v>124906</v>
      </c>
      <c r="Q342">
        <f t="shared" ca="1" si="53"/>
        <v>10</v>
      </c>
      <c r="R342">
        <f ca="1">
<![CDATA[IF(table1[[#This Row],[يوم هـ]]]><![CDATA[]>0,12,99)]]>        </f>
        <v>12</v>
      </c>
      <c r="S342" s="4">
        <f t="shared" ca="1" si="49"/>
        <v>44043</v>
      </c>
      <c r="T342" s="4" t="str">
        <f ca="1">TEXT(table1[[#This Row],[Tm]],"mmmm")</f>
        <v><![CDATA[يوليو]]></v>
      </c>
      <c r="U342" s="4" t="str">
        <f ca="1">IF(TEXT(table1[[#This Row],[Tm]],"d")="1",TEXT(table1[[#This Row],[Tm]],"d -mmmm"),TEXT(table1[[#This Row],[Tm]],"d"))</f>
        <v>31</v>
      </c>
      <c r="V342" t="str">
        <f t="shared" ca="1" si="46"/>
        <v><![CDATA[الجمعة]]></v>
      </c>
      <c r="W342">
        <f t="shared" ca="1" si="50"/>
        <v>6</v>
      </c>
      <c r="X342">
        <f t="shared" ca="1" si="51"/>
        <v>31</v>
      </c>
      <c r="Y342">
        <f ca="1"><![CDATA[IF(table1[[#This Row],[اليوم]]="الأحد",Y341+1,Y341)]]></f>
        <v>49</v>
      </c>
      <c r="Z342" s="5" t="str">
        <f t="shared" ca="1" si="52"/>
        <v>10/12/1441</v>
      </c>
      <c r="AA342" s="24">
        <f t="shared" ca="1" si="47"/>
        <v>3</v>
      </c>
      <c r="AB342" s="24" t="str">
        <f ca="1"><![CDATA[CONCATENATE(TEXT(table1[[#This Row],[شهر هـ]],"00"),(TEXT(table1[[#This Row],[يوم هـ]],"00")))]]></f>
        <v>1210</v>
      </c>
      <c r="AC342" s="24" t="str">
        <f ca="1">TEXT(table1[[#This Row],[Tm]],"m")</f>
        <v>7</v>
      </c>
      <c r="AD342" s="24">
        <f ca="1">IF(TODAY()=table1[[#This Row],[Tm]],1,0)</f>
        <v>0</v>
      </c>
      <c r="AE342" s="5"/>
    </row>
    <row r="343" spans="16:31" x14ac:dyDescent="0.3">
      <c r="P343" t="str">
        <f t="shared" ca="1" si="48"/>
        <v>124907</v>
      </c>
      <c r="Q343">
        <f t="shared" ca="1" si="53"/>
        <v>11</v>
      </c>
      <c r="R343">
        <f ca="1">
<![CDATA[IF(table1[[#This Row],[يوم هـ]]]><![CDATA[]>0,12,99)]]>        </f>
        <v>12</v>
      </c>
      <c r="S343" s="4">
        <f t="shared" ca="1" si="49"/>
        <v>44044</v>
      </c>
      <c r="T343" s="4" t="str">
        <f ca="1">TEXT(table1[[#This Row],[Tm]],"mmmm")</f>
        <v><![CDATA[أغسطس]]></v>
      </c>
      <c r="U343" s="4" t="str">
        <f ca="1">IF(TEXT(table1[[#This Row],[Tm]],"d")="1",TEXT(table1[[#This Row],[Tm]],"d -mmmm"),TEXT(table1[[#This Row],[Tm]],"d"))</f>
        <v><![CDATA[1 -أغسطس]]></v>
      </c>
      <c r="V343" t="str">
        <f t="shared" ca="1" si="46"/>
        <v><![CDATA[السبت]]></v>
      </c>
      <c r="W343">
        <f t="shared" ca="1" si="50"/>
        <v>7</v>
      </c>
      <c r="X343">
        <f t="shared" ca="1" si="51"/>
        <v>31</v>
      </c>
      <c r="Y343">
        <f ca="1"><![CDATA[IF(table1[[#This Row],[اليوم]]="الأحد",Y342+1,Y342)]]></f>
        <v>49</v>
      </c>
      <c r="Z343" s="5" t="str">
        <f t="shared" ca="1" si="52"/>
        <v>11/12/1441</v>
      </c>
      <c r="AA343" s="24">
        <f t="shared" ca="1" si="47"/>
        <v>3</v>
      </c>
      <c r="AB343" s="24" t="str">
        <f ca="1"><![CDATA[CONCATENATE(TEXT(table1[[#This Row],[شهر هـ]],"00"),(TEXT(table1[[#This Row],[يوم هـ]],"00")))]]></f>
        <v>1211</v>
      </c>
      <c r="AC343" s="24" t="str">
        <f ca="1">TEXT(table1[[#This Row],[Tm]],"m")</f>
        <v>8</v>
      </c>
      <c r="AD343" s="24">
        <f ca="1">IF(TODAY()=table1[[#This Row],[Tm]],1,0)</f>
        <v>0</v>
      </c>
      <c r="AE343" s="5"/>
    </row>
    <row r="344" spans="16:31" x14ac:dyDescent="0.3">
      <c r="P344" t="str">
        <f t="shared" ca="1" si="48"/>
        <v>125001</v>
      </c>
      <c r="Q344">
        <f t="shared" ca="1" si="53"/>
        <v>12</v>
      </c>
      <c r="R344">
        <f ca="1">
<![CDATA[IF(table1[[#This Row],[يوم هـ]]]><![CDATA[]>0,12,99)]]>        </f>
        <v>12</v>
      </c>
      <c r="S344" s="4">
        <f t="shared" ca="1" si="49"/>
        <v>44045</v>
      </c>
      <c r="T344" s="4" t="str">
        <f ca="1">TEXT(table1[[#This Row],[Tm]],"mmmm")</f>
        <v><![CDATA[أغسطس]]></v>
      </c>
      <c r="U344" s="4" t="str">
        <f ca="1">IF(TEXT(table1[[#This Row],[Tm]],"d")="1",TEXT(table1[[#This Row],[Tm]],"d -mmmm"),TEXT(table1[[#This Row],[Tm]],"d"))</f>
        <v>2</v>
      </c>
      <c r="V344" t="str">
        <f t="shared" ca="1" si="46"/>
        <v><![CDATA[الأحد]]></v>
      </c>
      <c r="W344">
        <f t="shared" ca="1" si="50"/>
        <v>1</v>
      </c>
      <c r="X344">
        <f t="shared" ca="1" si="51"/>
        <v>32</v>
      </c>
      <c r="Y344">
        <f ca="1"><![CDATA[IF(table1[[#This Row],[اليوم]]="الأحد",Y343+1,Y343)]]></f>
        <v>50</v>
      </c>
      <c r="Z344" s="5" t="str">
        <f t="shared" ca="1" si="52"/>
        <v>12/12/1441</v>
      </c>
      <c r="AA344" s="24">
        <f t="shared" ca="1" si="47"/>
        <v>3</v>
      </c>
      <c r="AB344" s="24" t="str">
        <f ca="1"><![CDATA[CONCATENATE(TEXT(table1[[#This Row],[شهر هـ]],"00"),(TEXT(table1[[#This Row],[يوم هـ]],"00")))]]></f>
        <v>1212</v>
      </c>
      <c r="AC344" s="24" t="str">
        <f ca="1">TEXT(table1[[#This Row],[Tm]],"m")</f>
        <v>8</v>
      </c>
      <c r="AD344" s="24">
        <f ca="1">IF(TODAY()=table1[[#This Row],[Tm]],1,0)</f>
        <v>0</v>
      </c>
      <c r="AE344" s="5"/>
    </row>
    <row r="345" spans="16:31" x14ac:dyDescent="0.3">
      <c r="P345" t="str">
        <f t="shared" ca="1" si="48"/>
        <v>125002</v>
      </c>
      <c r="Q345">
        <f t="shared" ca="1" si="53"/>
        <v>13</v>
      </c>
      <c r="R345">
        <f ca="1">
<![CDATA[IF(table1[[#This Row],[يوم هـ]]]><![CDATA[]>0,12,99)]]>        </f>
        <v>12</v>
      </c>
      <c r="S345" s="4">
        <f t="shared" ca="1" si="49"/>
        <v>44046</v>
      </c>
      <c r="T345" s="4" t="str">
        <f ca="1">TEXT(table1[[#This Row],[Tm]],"mmmm")</f>
        <v><![CDATA[أغسطس]]></v>
      </c>
      <c r="U345" s="4" t="str">
        <f ca="1">IF(TEXT(table1[[#This Row],[Tm]],"d")="1",TEXT(table1[[#This Row],[Tm]],"d -mmmm"),TEXT(table1[[#This Row],[Tm]],"d"))</f>
        <v>3</v>
      </c>
      <c r="V345" t="str">
        <f t="shared" ca="1" si="46"/>
        <v><![CDATA[الإثنين]]></v>
      </c>
      <c r="W345">
        <f t="shared" ca="1" si="50"/>
        <v>2</v>
      </c>
      <c r="X345">
        <f t="shared" ca="1" si="51"/>
        <v>32</v>
      </c>
      <c r="Y345">
        <f ca="1"><![CDATA[IF(table1[[#This Row],[اليوم]]="الأحد",Y344+1,Y344)]]></f>
        <v>50</v>
      </c>
      <c r="Z345" s="5" t="str">
        <f t="shared" ca="1" si="52"/>
        <v>13/12/1441</v>
      </c>
      <c r="AA345" s="24">
        <f t="shared" ca="1" si="47"/>
        <v>3</v>
      </c>
      <c r="AB345" s="24" t="str">
        <f ca="1"><![CDATA[CONCATENATE(TEXT(table1[[#This Row],[شهر هـ]],"00"),(TEXT(table1[[#This Row],[يوم هـ]],"00")))]]></f>
        <v>1213</v>
      </c>
      <c r="AC345" s="24" t="str">
        <f ca="1">TEXT(table1[[#This Row],[Tm]],"m")</f>
        <v>8</v>
      </c>
      <c r="AD345" s="24">
        <f ca="1">IF(TODAY()=table1[[#This Row],[Tm]],1,0)</f>
        <v>0</v>
      </c>
      <c r="AE345" s="5"/>
    </row>
    <row r="346" spans="16:31" x14ac:dyDescent="0.3">
      <c r="P346" t="str">
        <f t="shared" ca="1" si="48"/>
        <v>125003</v>
      </c>
      <c r="Q346">
        <f t="shared" ca="1" si="53"/>
        <v>14</v>
      </c>
      <c r="R346">
        <f ca="1">
<![CDATA[IF(table1[[#This Row],[يوم هـ]]]><![CDATA[]>0,12,99)]]>        </f>
        <v>12</v>
      </c>
      <c r="S346" s="4">
        <f t="shared" ca="1" si="49"/>
        <v>44047</v>
      </c>
      <c r="T346" s="4" t="str">
        <f ca="1">TEXT(table1[[#This Row],[Tm]],"mmmm")</f>
        <v><![CDATA[أغسطس]]></v>
      </c>
      <c r="U346" s="4" t="str">
        <f ca="1">IF(TEXT(table1[[#This Row],[Tm]],"d")="1",TEXT(table1[[#This Row],[Tm]],"d -mmmm"),TEXT(table1[[#This Row],[Tm]],"d"))</f>
        <v>4</v>
      </c>
      <c r="V346" t="str">
        <f t="shared" ca="1" si="46"/>
        <v><![CDATA[الثلاثاء]]></v>
      </c>
      <c r="W346">
        <f t="shared" ca="1" si="50"/>
        <v>3</v>
      </c>
      <c r="X346">
        <f t="shared" ca="1" si="51"/>
        <v>32</v>
      </c>
      <c r="Y346">
        <f ca="1"><![CDATA[IF(table1[[#This Row],[اليوم]]="الأحد",Y345+1,Y345)]]></f>
        <v>50</v>
      </c>
      <c r="Z346" s="5" t="str">
        <f t="shared" ca="1" si="52"/>
        <v>14/12/1441</v>
      </c>
      <c r="AA346" s="24">
        <f t="shared" ca="1" si="47"/>
        <v>3</v>
      </c>
      <c r="AB346" s="24" t="str">
        <f ca="1"><![CDATA[CONCATENATE(TEXT(table1[[#This Row],[شهر هـ]],"00"),(TEXT(table1[[#This Row],[يوم هـ]],"00")))]]></f>
        <v>1214</v>
      </c>
      <c r="AC346" s="24" t="str">
        <f ca="1">TEXT(table1[[#This Row],[Tm]],"m")</f>
        <v>8</v>
      </c>
      <c r="AD346" s="24">
        <f ca="1">IF(TODAY()=table1[[#This Row],[Tm]],1,0)</f>
        <v>0</v>
      </c>
      <c r="AE346" s="5"/>
    </row>
    <row r="347" spans="16:31" x14ac:dyDescent="0.3">
      <c r="P347" t="str">
        <f t="shared" ca="1" si="48"/>
        <v>125004</v>
      </c>
      <c r="Q347">
        <f t="shared" ca="1" si="53"/>
        <v>15</v>
      </c>
      <c r="R347">
        <f ca="1">
<![CDATA[IF(table1[[#This Row],[يوم هـ]]]><![CDATA[]>0,12,99)]]>        </f>
        <v>12</v>
      </c>
      <c r="S347" s="4">
        <f t="shared" ca="1" si="49"/>
        <v>44048</v>
      </c>
      <c r="T347" s="4" t="str">
        <f ca="1">TEXT(table1[[#This Row],[Tm]],"mmmm")</f>
        <v><![CDATA[أغسطس]]></v>
      </c>
      <c r="U347" s="4" t="str">
        <f ca="1">IF(TEXT(table1[[#This Row],[Tm]],"d")="1",TEXT(table1[[#This Row],[Tm]],"d -mmmm"),TEXT(table1[[#This Row],[Tm]],"d"))</f>
        <v>5</v>
      </c>
      <c r="V347" t="str">
        <f t="shared" ca="1" si="46"/>
        <v><![CDATA[الأربعاء]]></v>
      </c>
      <c r="W347">
        <f t="shared" ca="1" si="50"/>
        <v>4</v>
      </c>
      <c r="X347">
        <f t="shared" ca="1" si="51"/>
        <v>32</v>
      </c>
      <c r="Y347">
        <f ca="1"><![CDATA[IF(table1[[#This Row],[اليوم]]="الأحد",Y346+1,Y346)]]></f>
        <v>50</v>
      </c>
      <c r="Z347" s="5" t="str">
        <f t="shared" ca="1" si="52"/>
        <v>15/12/1441</v>
      </c>
      <c r="AA347" s="24">
        <f t="shared" ca="1" si="47"/>
        <v>3</v>
      </c>
      <c r="AB347" s="24" t="str">
        <f ca="1"><![CDATA[CONCATENATE(TEXT(table1[[#This Row],[شهر هـ]],"00"),(TEXT(table1[[#This Row],[يوم هـ]],"00")))]]></f>
        <v>1215</v>
      </c>
      <c r="AC347" s="24" t="str">
        <f ca="1">TEXT(table1[[#This Row],[Tm]],"m")</f>
        <v>8</v>
      </c>
      <c r="AD347" s="24">
        <f ca="1">IF(TODAY()=table1[[#This Row],[Tm]],1,0)</f>
        <v>0</v>
      </c>
      <c r="AE347" s="5"/>
    </row>
    <row r="348" spans="16:31" x14ac:dyDescent="0.3">
      <c r="P348" t="str">
        <f t="shared" ca="1" si="48"/>
        <v>125005</v>
      </c>
      <c r="Q348">
        <f t="shared" ca="1" si="53"/>
        <v>16</v>
      </c>
      <c r="R348">
        <f ca="1">
<![CDATA[IF(table1[[#This Row],[يوم هـ]]]><![CDATA[]>0,12,99)]]>        </f>
        <v>12</v>
      </c>
      <c r="S348" s="4">
        <f t="shared" ca="1" si="49"/>
        <v>44049</v>
      </c>
      <c r="T348" s="4" t="str">
        <f ca="1">TEXT(table1[[#This Row],[Tm]],"mmmm")</f>
        <v><![CDATA[أغسطس]]></v>
      </c>
      <c r="U348" s="4" t="str">
        <f ca="1">IF(TEXT(table1[[#This Row],[Tm]],"d")="1",TEXT(table1[[#This Row],[Tm]],"d -mmmm"),TEXT(table1[[#This Row],[Tm]],"d"))</f>
        <v>6</v>
      </c>
      <c r="V348" t="str">
        <f t="shared" ca="1" si="46"/>
        <v><![CDATA[الخميس]]></v>
      </c>
      <c r="W348">
        <f t="shared" ca="1" si="50"/>
        <v>5</v>
      </c>
      <c r="X348">
        <f t="shared" ca="1" si="51"/>
        <v>32</v>
      </c>
      <c r="Y348">
        <f ca="1"><![CDATA[IF(table1[[#This Row],[اليوم]]="الأحد",Y347+1,Y347)]]></f>
        <v>50</v>
      </c>
      <c r="Z348" s="5" t="str">
        <f t="shared" ca="1" si="52"/>
        <v>16/12/1441</v>
      </c>
      <c r="AA348" s="24">
        <f t="shared" ca="1" si="47"/>
        <v>3</v>
      </c>
      <c r="AB348" s="24" t="str">
        <f ca="1"><![CDATA[CONCATENATE(TEXT(table1[[#This Row],[شهر هـ]],"00"),(TEXT(table1[[#This Row],[يوم هـ]],"00")))]]></f>
        <v>1216</v>
      </c>
      <c r="AC348" s="24" t="str">
        <f ca="1">TEXT(table1[[#This Row],[Tm]],"m")</f>
        <v>8</v>
      </c>
      <c r="AD348" s="24">
        <f ca="1">IF(TODAY()=table1[[#This Row],[Tm]],1,0)</f>
        <v>0</v>
      </c>
      <c r="AE348" s="5"/>
    </row>
    <row r="349" spans="16:31" x14ac:dyDescent="0.3">
      <c r="P349" t="str">
        <f t="shared" ca="1" si="48"/>
        <v>125006</v>
      </c>
      <c r="Q349">
        <f t="shared" ca="1" si="53"/>
        <v>17</v>
      </c>
      <c r="R349">
        <f ca="1">
<![CDATA[IF(table1[[#This Row],[يوم هـ]]]><![CDATA[]>0,12,99)]]>        </f>
        <v>12</v>
      </c>
      <c r="S349" s="4">
        <f t="shared" ca="1" si="49"/>
        <v>44050</v>
      </c>
      <c r="T349" s="4" t="str">
        <f ca="1">TEXT(table1[[#This Row],[Tm]],"mmmm")</f>
        <v><![CDATA[أغسطس]]></v>
      </c>
      <c r="U349" s="4" t="str">
        <f ca="1">IF(TEXT(table1[[#This Row],[Tm]],"d")="1",TEXT(table1[[#This Row],[Tm]],"d -mmmm"),TEXT(table1[[#This Row],[Tm]],"d"))</f>
        <v>7</v>
      </c>
      <c r="V349" t="str">
        <f t="shared" ca="1" si="46"/>
        <v><![CDATA[الجمعة]]></v>
      </c>
      <c r="W349">
        <f t="shared" ca="1" si="50"/>
        <v>6</v>
      </c>
      <c r="X349">
        <f t="shared" ca="1" si="51"/>
        <v>32</v>
      </c>
      <c r="Y349">
        <f ca="1"><![CDATA[IF(table1[[#This Row],[اليوم]]="الأحد",Y348+1,Y348)]]></f>
        <v>50</v>
      </c>
      <c r="Z349" s="5" t="str">
        <f t="shared" ca="1" si="52"/>
        <v>17/12/1441</v>
      </c>
      <c r="AA349" s="24">
        <f t="shared" ca="1" si="47"/>
        <v>3</v>
      </c>
      <c r="AB349" s="24" t="str">
        <f ca="1"><![CDATA[CONCATENATE(TEXT(table1[[#This Row],[شهر هـ]],"00"),(TEXT(table1[[#This Row],[يوم هـ]],"00")))]]></f>
        <v>1217</v>
      </c>
      <c r="AC349" s="24" t="str">
        <f ca="1">TEXT(table1[[#This Row],[Tm]],"m")</f>
        <v>8</v>
      </c>
      <c r="AD349" s="24">
        <f ca="1">IF(TODAY()=table1[[#This Row],[Tm]],1,0)</f>
        <v>0</v>
      </c>
      <c r="AE349" s="5"/>
    </row>
    <row r="350" spans="16:31" x14ac:dyDescent="0.3">
      <c r="P350" t="str">
        <f t="shared" ca="1" si="48"/>
        <v>125007</v>
      </c>
      <c r="Q350">
        <f t="shared" ref="Q350:Q361" ca="1" si="54">Q349+1</f>
        <v>18</v>
      </c>
      <c r="R350">
        <f ca="1">
<![CDATA[IF(table1[[#This Row],[يوم هـ]]]><![CDATA[]>0,12,99)]]>        </f>
        <v>12</v>
      </c>
      <c r="S350" s="4">
        <f t="shared" ca="1" si="49"/>
        <v>44051</v>
      </c>
      <c r="T350" s="4" t="str">
        <f ca="1">TEXT(table1[[#This Row],[Tm]],"mmmm")</f>
        <v><![CDATA[أغسطس]]></v>
      </c>
      <c r="U350" s="4" t="str">
        <f ca="1">IF(TEXT(table1[[#This Row],[Tm]],"d")="1",TEXT(table1[[#This Row],[Tm]],"d -mmmm"),TEXT(table1[[#This Row],[Tm]],"d"))</f>
        <v>8</v>
      </c>
      <c r="V350" t="str">
        <f t="shared" ca="1" si="46"/>
        <v><![CDATA[السبت]]></v>
      </c>
      <c r="W350">
        <f t="shared" ca="1" si="50"/>
        <v>7</v>
      </c>
      <c r="X350">
        <f t="shared" ca="1" si="51"/>
        <v>32</v>
      </c>
      <c r="Y350">
        <f ca="1"><![CDATA[IF(table1[[#This Row],[اليوم]]="الأحد",Y349+1,Y349)]]></f>
        <v>50</v>
      </c>
      <c r="Z350" s="5" t="str">
        <f t="shared" ca="1" si="52"/>
        <v>18/12/1441</v>
      </c>
      <c r="AA350" s="24">
        <f t="shared" ca="1" si="47"/>
        <v>3</v>
      </c>
      <c r="AB350" s="24" t="str">
        <f ca="1"><![CDATA[CONCATENATE(TEXT(table1[[#This Row],[شهر هـ]],"00"),(TEXT(table1[[#This Row],[يوم هـ]],"00")))]]></f>
        <v>1218</v>
      </c>
      <c r="AC350" s="24" t="str">
        <f ca="1">TEXT(table1[[#This Row],[Tm]],"m")</f>
        <v>8</v>
      </c>
      <c r="AD350" s="24">
        <f ca="1">IF(TODAY()=table1[[#This Row],[Tm]],1,0)</f>
        <v>0</v>
      </c>
      <c r="AE350" s="5"/>
    </row>
    <row r="351" spans="16:31" x14ac:dyDescent="0.3">
      <c r="P351" t="str">
        <f t="shared" ca="1" si="48"/>
        <v>125101</v>
      </c>
      <c r="Q351">
        <f t="shared" ca="1" si="54"/>
        <v>19</v>
      </c>
      <c r="R351">
        <f ca="1">
<![CDATA[IF(table1[[#This Row],[يوم هـ]]]><![CDATA[]>0,12,99)]]>        </f>
        <v>12</v>
      </c>
      <c r="S351" s="4">
        <f t="shared" ca="1" si="49"/>
        <v>44052</v>
      </c>
      <c r="T351" s="4" t="str">
        <f ca="1">TEXT(table1[[#This Row],[Tm]],"mmmm")</f>
        <v><![CDATA[أغسطس]]></v>
      </c>
      <c r="U351" s="4" t="str">
        <f ca="1">IF(TEXT(table1[[#This Row],[Tm]],"d")="1",TEXT(table1[[#This Row],[Tm]],"d -mmmm"),TEXT(table1[[#This Row],[Tm]],"d"))</f>
        <v>9</v>
      </c>
      <c r="V351" t="str">
        <f t="shared" ca="1" si="46"/>
        <v><![CDATA[الأحد]]></v>
      </c>
      <c r="W351">
        <f t="shared" ca="1" si="50"/>
        <v>1</v>
      </c>
      <c r="X351">
        <f t="shared" ca="1" si="51"/>
        <v>33</v>
      </c>
      <c r="Y351">
        <f ca="1"><![CDATA[IF(table1[[#This Row],[اليوم]]="الأحد",Y350+1,Y350)]]></f>
        <v>51</v>
      </c>
      <c r="Z351" s="5" t="str">
        <f t="shared" ca="1" si="52"/>
        <v>19/12/1441</v>
      </c>
      <c r="AA351" s="24">
        <f t="shared" ca="1" si="47"/>
        <v>3</v>
      </c>
      <c r="AB351" s="24" t="str">
        <f ca="1"><![CDATA[CONCATENATE(TEXT(table1[[#This Row],[شهر هـ]],"00"),(TEXT(table1[[#This Row],[يوم هـ]],"00")))]]></f>
        <v>1219</v>
      </c>
      <c r="AC351" s="24" t="str">
        <f ca="1">TEXT(table1[[#This Row],[Tm]],"m")</f>
        <v>8</v>
      </c>
      <c r="AD351" s="24">
        <f ca="1">IF(TODAY()=table1[[#This Row],[Tm]],1,0)</f>
        <v>0</v>
      </c>
      <c r="AE351" s="5"/>
    </row>
    <row r="352" spans="16:31" x14ac:dyDescent="0.3">
      <c r="P352" t="str">
        <f t="shared" ca="1" si="48"/>
        <v>125102</v>
      </c>
      <c r="Q352">
        <f t="shared" ca="1" si="54"/>
        <v>20</v>
      </c>
      <c r="R352">
        <f ca="1">
<![CDATA[IF(table1[[#This Row],[يوم هـ]]]><![CDATA[]>0,12,99)]]>        </f>
        <v>12</v>
      </c>
      <c r="S352" s="4">
        <f t="shared" ca="1" si="49"/>
        <v>44053</v>
      </c>
      <c r="T352" s="4" t="str">
        <f ca="1">TEXT(table1[[#This Row],[Tm]],"mmmm")</f>
        <v><![CDATA[أغسطس]]></v>
      </c>
      <c r="U352" s="4" t="str">
        <f ca="1">IF(TEXT(table1[[#This Row],[Tm]],"d")="1",TEXT(table1[[#This Row],[Tm]],"d -mmmm"),TEXT(table1[[#This Row],[Tm]],"d"))</f>
        <v>10</v>
      </c>
      <c r="V352" t="str">
        <f t="shared" ca="1" si="46"/>
        <v><![CDATA[الإثنين]]></v>
      </c>
      <c r="W352">
        <f t="shared" ca="1" si="50"/>
        <v>2</v>
      </c>
      <c r="X352">
        <f t="shared" ca="1" si="51"/>
        <v>33</v>
      </c>
      <c r="Y352">
        <f ca="1"><![CDATA[IF(table1[[#This Row],[اليوم]]="الأحد",Y351+1,Y351)]]></f>
        <v>51</v>
      </c>
      <c r="Z352" s="5" t="str">
        <f t="shared" ca="1" si="52"/>
        <v>20/12/1441</v>
      </c>
      <c r="AA352" s="24">
        <f t="shared" ca="1" si="47"/>
        <v>3</v>
      </c>
      <c r="AB352" s="24" t="str">
        <f ca="1"><![CDATA[CONCATENATE(TEXT(table1[[#This Row],[شهر هـ]],"00"),(TEXT(table1[[#This Row],[يوم هـ]],"00")))]]></f>
        <v>1220</v>
      </c>
      <c r="AC352" s="24" t="str">
        <f ca="1">TEXT(table1[[#This Row],[Tm]],"m")</f>
        <v>8</v>
      </c>
      <c r="AD352" s="24">
        <f ca="1">IF(TODAY()=table1[[#This Row],[Tm]],1,0)</f>
        <v>0</v>
      </c>
      <c r="AE352" s="5"/>
    </row>
    <row r="353" spans="16:31" x14ac:dyDescent="0.3">
      <c r="P353" t="str">
        <f t="shared" ca="1" si="48"/>
        <v>125103</v>
      </c>
      <c r="Q353">
        <f t="shared" ca="1" si="54"/>
        <v>21</v>
      </c>
      <c r="R353">
        <f ca="1">
<![CDATA[IF(table1[[#This Row],[يوم هـ]]]><![CDATA[]>0,12,99)]]>        </f>
        <v>12</v>
      </c>
      <c r="S353" s="4">
        <f t="shared" ca="1" si="49"/>
        <v>44054</v>
      </c>
      <c r="T353" s="4" t="str">
        <f ca="1">TEXT(table1[[#This Row],[Tm]],"mmmm")</f>
        <v><![CDATA[أغسطس]]></v>
      </c>
      <c r="U353" s="4" t="str">
        <f ca="1">IF(TEXT(table1[[#This Row],[Tm]],"d")="1",TEXT(table1[[#This Row],[Tm]],"d -mmmm"),TEXT(table1[[#This Row],[Tm]],"d"))</f>
        <v>11</v>
      </c>
      <c r="V353" t="str">
        <f t="shared" ca="1" si="46"/>
        <v><![CDATA[الثلاثاء]]></v>
      </c>
      <c r="W353">
        <f t="shared" ca="1" si="50"/>
        <v>3</v>
      </c>
      <c r="X353">
        <f t="shared" ca="1" si="51"/>
        <v>33</v>
      </c>
      <c r="Y353">
        <f ca="1"><![CDATA[IF(table1[[#This Row],[اليوم]]="الأحد",Y352+1,Y352)]]></f>
        <v>51</v>
      </c>
      <c r="Z353" s="5" t="str">
        <f t="shared" ca="1" si="52"/>
        <v>21/12/1441</v>
      </c>
      <c r="AA353" s="24">
        <f t="shared" ca="1" si="47"/>
        <v>3</v>
      </c>
      <c r="AB353" s="24" t="str">
        <f ca="1"><![CDATA[CONCATENATE(TEXT(table1[[#This Row],[شهر هـ]],"00"),(TEXT(table1[[#This Row],[يوم هـ]],"00")))]]></f>
        <v>1221</v>
      </c>
      <c r="AC353" s="24" t="str">
        <f ca="1">TEXT(table1[[#This Row],[Tm]],"m")</f>
        <v>8</v>
      </c>
      <c r="AD353" s="24">
        <f ca="1">IF(TODAY()=table1[[#This Row],[Tm]],1,0)</f>
        <v>0</v>
      </c>
      <c r="AE353" s="5"/>
    </row>
    <row r="354" spans="16:31" x14ac:dyDescent="0.3">
      <c r="P354" t="str">
        <f t="shared" ca="1" si="48"/>
        <v>125104</v>
      </c>
      <c r="Q354">
        <f t="shared" ca="1" si="54"/>
        <v>22</v>
      </c>
      <c r="R354">
        <f ca="1">
<![CDATA[IF(table1[[#This Row],[يوم هـ]]]><![CDATA[]>0,12,99)]]>        </f>
        <v>12</v>
      </c>
      <c r="S354" s="4">
        <f t="shared" ca="1" si="49"/>
        <v>44055</v>
      </c>
      <c r="T354" s="4" t="str">
        <f ca="1">TEXT(table1[[#This Row],[Tm]],"mmmm")</f>
        <v><![CDATA[أغسطس]]></v>
      </c>
      <c r="U354" s="4" t="str">
        <f ca="1">IF(TEXT(table1[[#This Row],[Tm]],"d")="1",TEXT(table1[[#This Row],[Tm]],"d -mmmm"),TEXT(table1[[#This Row],[Tm]],"d"))</f>
        <v>12</v>
      </c>
      <c r="V354" t="str">
        <f t="shared" ca="1" si="46"/>
        <v><![CDATA[الأربعاء]]></v>
      </c>
      <c r="W354">
        <f t="shared" ca="1" si="50"/>
        <v>4</v>
      </c>
      <c r="X354">
        <f t="shared" ca="1" si="51"/>
        <v>33</v>
      </c>
      <c r="Y354">
        <f ca="1"><![CDATA[IF(table1[[#This Row],[اليوم]]="الأحد",Y353+1,Y353)]]></f>
        <v>51</v>
      </c>
      <c r="Z354" s="5" t="str">
        <f t="shared" ca="1" si="52"/>
        <v>22/12/1441</v>
      </c>
      <c r="AA354" s="24">
        <f t="shared" ca="1" si="47"/>
        <v>3</v>
      </c>
      <c r="AB354" s="24" t="str">
        <f ca="1"><![CDATA[CONCATENATE(TEXT(table1[[#This Row],[شهر هـ]],"00"),(TEXT(table1[[#This Row],[يوم هـ]],"00")))]]></f>
        <v>1222</v>
      </c>
      <c r="AC354" s="24" t="str">
        <f ca="1">TEXT(table1[[#This Row],[Tm]],"m")</f>
        <v>8</v>
      </c>
      <c r="AD354" s="24">
        <f ca="1">IF(TODAY()=table1[[#This Row],[Tm]],1,0)</f>
        <v>0</v>
      </c>
      <c r="AE354" s="5"/>
    </row>
    <row r="355" spans="16:31" x14ac:dyDescent="0.3">
      <c r="P355" t="str">
        <f t="shared" ca="1" si="48"/>
        <v>125105</v>
      </c>
      <c r="Q355">
        <f t="shared" ca="1" si="54"/>
        <v>23</v>
      </c>
      <c r="R355">
        <f ca="1">
<![CDATA[IF(table1[[#This Row],[يوم هـ]]]><![CDATA[]>0,12,99)]]>        </f>
        <v>12</v>
      </c>
      <c r="S355" s="4">
        <f t="shared" ca="1" si="49"/>
        <v>44056</v>
      </c>
      <c r="T355" s="4" t="str">
        <f ca="1">TEXT(table1[[#This Row],[Tm]],"mmmm")</f>
        <v><![CDATA[أغسطس]]></v>
      </c>
      <c r="U355" s="4" t="str">
        <f ca="1">IF(TEXT(table1[[#This Row],[Tm]],"d")="1",TEXT(table1[[#This Row],[Tm]],"d -mmmm"),TEXT(table1[[#This Row],[Tm]],"d"))</f>
        <v>13</v>
      </c>
      <c r="V355" t="str">
        <f t="shared" ca="1" si="46"/>
        <v><![CDATA[الخميس]]></v>
      </c>
      <c r="W355">
        <f t="shared" ca="1" si="50"/>
        <v>5</v>
      </c>
      <c r="X355">
        <f t="shared" ca="1" si="51"/>
        <v>33</v>
      </c>
      <c r="Y355">
        <f ca="1"><![CDATA[IF(table1[[#This Row],[اليوم]]="الأحد",Y354+1,Y354)]]></f>
        <v>51</v>
      </c>
      <c r="Z355" s="5" t="str">
        <f t="shared" ca="1" si="52"/>
        <v>23/12/1441</v>
      </c>
      <c r="AA355" s="24">
        <f t="shared" ca="1" si="47"/>
        <v>3</v>
      </c>
      <c r="AB355" s="24" t="str">
        <f ca="1"><![CDATA[CONCATENATE(TEXT(table1[[#This Row],[شهر هـ]],"00"),(TEXT(table1[[#This Row],[يوم هـ]],"00")))]]></f>
        <v>1223</v>
      </c>
      <c r="AC355" s="24" t="str">
        <f ca="1">TEXT(table1[[#This Row],[Tm]],"m")</f>
        <v>8</v>
      </c>
      <c r="AD355" s="24">
        <f ca="1">IF(TODAY()=table1[[#This Row],[Tm]],1,0)</f>
        <v>0</v>
      </c>
      <c r="AE355" s="5"/>
    </row>
    <row r="356" spans="16:31" x14ac:dyDescent="0.3">
      <c r="P356" t="str">
        <f t="shared" ca="1" si="48"/>
        <v>125106</v>
      </c>
      <c r="Q356">
        <f t="shared" ca="1" si="54"/>
        <v>24</v>
      </c>
      <c r="R356">
        <f ca="1">
<![CDATA[IF(table1[[#This Row],[يوم هـ]]]><![CDATA[]>0,12,99)]]>        </f>
        <v>12</v>
      </c>
      <c r="S356" s="4">
        <f t="shared" ca="1" si="49"/>
        <v>44057</v>
      </c>
      <c r="T356" s="4" t="str">
        <f ca="1">TEXT(table1[[#This Row],[Tm]],"mmmm")</f>
        <v><![CDATA[أغسطس]]></v>
      </c>
      <c r="U356" s="4" t="str">
        <f ca="1">IF(TEXT(table1[[#This Row],[Tm]],"d")="1",TEXT(table1[[#This Row],[Tm]],"d -mmmm"),TEXT(table1[[#This Row],[Tm]],"d"))</f>
        <v>14</v>
      </c>
      <c r="V356" t="str">
        <f t="shared" ca="1" si="46"/>
        <v><![CDATA[الجمعة]]></v>
      </c>
      <c r="W356">
        <f t="shared" ca="1" si="50"/>
        <v>6</v>
      </c>
      <c r="X356">
        <f t="shared" ca="1" si="51"/>
        <v>33</v>
      </c>
      <c r="Y356">
        <f ca="1"><![CDATA[IF(table1[[#This Row],[اليوم]]="الأحد",Y355+1,Y355)]]></f>
        <v>51</v>
      </c>
      <c r="Z356" s="5" t="str">
        <f t="shared" ca="1" si="52"/>
        <v>24/12/1441</v>
      </c>
      <c r="AA356" s="24">
        <f t="shared" ca="1" si="47"/>
        <v>3</v>
      </c>
      <c r="AB356" s="24" t="str">
        <f ca="1"><![CDATA[CONCATENATE(TEXT(table1[[#This Row],[شهر هـ]],"00"),(TEXT(table1[[#This Row],[يوم هـ]],"00")))]]></f>
        <v>1224</v>
      </c>
      <c r="AC356" s="24" t="str">
        <f ca="1">TEXT(table1[[#This Row],[Tm]],"m")</f>
        <v>8</v>
      </c>
      <c r="AD356" s="24">
        <f ca="1">IF(TODAY()=table1[[#This Row],[Tm]],1,0)</f>
        <v>0</v>
      </c>
      <c r="AE356" s="5"/>
    </row>
    <row r="357" spans="16:31" x14ac:dyDescent="0.3">
      <c r="P357" t="str">
        <f t="shared" ca="1" si="48"/>
        <v>125107</v>
      </c>
      <c r="Q357">
        <f t="shared" ca="1" si="54"/>
        <v>25</v>
      </c>
      <c r="R357">
        <f ca="1">
<![CDATA[IF(table1[[#This Row],[يوم هـ]]]><![CDATA[]>0,12,99)]]>        </f>
        <v>12</v>
      </c>
      <c r="S357" s="4">
        <f t="shared" ca="1" si="49"/>
        <v>44058</v>
      </c>
      <c r="T357" s="4" t="str">
        <f ca="1">TEXT(table1[[#This Row],[Tm]],"mmmm")</f>
        <v><![CDATA[أغسطس]]></v>
      </c>
      <c r="U357" s="4" t="str">
        <f ca="1">IF(TEXT(table1[[#This Row],[Tm]],"d")="1",TEXT(table1[[#This Row],[Tm]],"d -mmmm"),TEXT(table1[[#This Row],[Tm]],"d"))</f>
        <v>15</v>
      </c>
      <c r="V357" t="str">
        <f t="shared" ca="1" si="46"/>
        <v><![CDATA[السبت]]></v>
      </c>
      <c r="W357">
        <f t="shared" ca="1" si="50"/>
        <v>7</v>
      </c>
      <c r="X357">
        <f t="shared" ca="1" si="51"/>
        <v>33</v>
      </c>
      <c r="Y357">
        <f ca="1"><![CDATA[IF(table1[[#This Row],[اليوم]]="الأحد",Y356+1,Y356)]]></f>
        <v>51</v>
      </c>
      <c r="Z357" s="5" t="str">
        <f t="shared" ca="1" si="52"/>
        <v>25/12/1441</v>
      </c>
      <c r="AA357" s="24">
        <f t="shared" ca="1" si="47"/>
        <v>3</v>
      </c>
      <c r="AB357" s="24" t="str">
        <f ca="1"><![CDATA[CONCATENATE(TEXT(table1[[#This Row],[شهر هـ]],"00"),(TEXT(table1[[#This Row],[يوم هـ]],"00")))]]></f>
        <v>1225</v>
      </c>
      <c r="AC357" s="24" t="str">
        <f ca="1">TEXT(table1[[#This Row],[Tm]],"m")</f>
        <v>8</v>
      </c>
      <c r="AD357" s="24">
        <f ca="1">IF(TODAY()=table1[[#This Row],[Tm]],1,0)</f>
        <v>0</v>
      </c>
      <c r="AE357" s="5"/>
    </row>
    <row r="358" spans="16:31" x14ac:dyDescent="0.3">
      <c r="P358" t="str">
        <f t="shared" ca="1" si="48"/>
        <v>125201</v>
      </c>
      <c r="Q358">
        <f t="shared" ca="1" si="54"/>
        <v>26</v>
      </c>
      <c r="R358">
        <f ca="1">
<![CDATA[IF(table1[[#This Row],[يوم هـ]]]><![CDATA[]>0,12,99)]]>        </f>
        <v>12</v>
      </c>
      <c r="S358" s="4">
        <f t="shared" ca="1" si="49"/>
        <v>44059</v>
      </c>
      <c r="T358" s="4" t="str">
        <f ca="1">TEXT(table1[[#This Row],[Tm]],"mmmm")</f>
        <v><![CDATA[أغسطس]]></v>
      </c>
      <c r="U358" s="4" t="str">
        <f ca="1">IF(TEXT(table1[[#This Row],[Tm]],"d")="1",TEXT(table1[[#This Row],[Tm]],"d -mmmm"),TEXT(table1[[#This Row],[Tm]],"d"))</f>
        <v>16</v>
      </c>
      <c r="V358" t="str">
        <f t="shared" ca="1" si="46"/>
        <v><![CDATA[الأحد]]></v>
      </c>
      <c r="W358">
        <f t="shared" ca="1" si="50"/>
        <v>1</v>
      </c>
      <c r="X358">
        <f t="shared" ca="1" si="51"/>
        <v>34</v>
      </c>
      <c r="Y358">
        <f ca="1"><![CDATA[IF(table1[[#This Row],[اليوم]]="الأحد",Y357+1,Y357)]]></f>
        <v>52</v>
      </c>
      <c r="Z358" s="5" t="str">
        <f t="shared" ca="1" si="52"/>
        <v>26/12/1441</v>
      </c>
      <c r="AA358" s="24">
        <f t="shared" ca="1" si="47"/>
        <v>3</v>
      </c>
      <c r="AB358" s="24" t="str">
        <f ca="1"><![CDATA[CONCATENATE(TEXT(table1[[#This Row],[شهر هـ]],"00"),(TEXT(table1[[#This Row],[يوم هـ]],"00")))]]></f>
        <v>1226</v>
      </c>
      <c r="AC358" s="24" t="str">
        <f ca="1">TEXT(table1[[#This Row],[Tm]],"m")</f>
        <v>8</v>
      </c>
      <c r="AD358" s="24">
        <f ca="1">IF(TODAY()=table1[[#This Row],[Tm]],1,0)</f>
        <v>0</v>
      </c>
      <c r="AE358" s="5"/>
    </row>
    <row r="359" spans="16:31" x14ac:dyDescent="0.3">
      <c r="P359" t="str">
        <f t="shared" ca="1" si="48"/>
        <v>125202</v>
      </c>
      <c r="Q359">
        <f t="shared" ca="1" si="54"/>
        <v>27</v>
      </c>
      <c r="R359">
        <f ca="1">
<![CDATA[IF(table1[[#This Row],[يوم هـ]]]><![CDATA[]>0,12,99)]]>        </f>
        <v>12</v>
      </c>
      <c r="S359" s="4">
        <f t="shared" ca="1" si="49"/>
        <v>44060</v>
      </c>
      <c r="T359" s="4" t="str">
        <f ca="1">TEXT(table1[[#This Row],[Tm]],"mmmm")</f>
        <v><![CDATA[أغسطس]]></v>
      </c>
      <c r="U359" s="4" t="str">
        <f ca="1">IF(TEXT(table1[[#This Row],[Tm]],"d")="1",TEXT(table1[[#This Row],[Tm]],"d -mmmm"),TEXT(table1[[#This Row],[Tm]],"d"))</f>
        <v>17</v>
      </c>
      <c r="V359" t="str">
        <f t="shared" ca="1" si="46"/>
        <v><![CDATA[الإثنين]]></v>
      </c>
      <c r="W359">
        <f t="shared" ca="1" si="50"/>
        <v>2</v>
      </c>
      <c r="X359">
        <f t="shared" ca="1" si="51"/>
        <v>34</v>
      </c>
      <c r="Y359">
        <f ca="1"><![CDATA[IF(table1[[#This Row],[اليوم]]="الأحد",Y358+1,Y358)]]></f>
        <v>52</v>
      </c>
      <c r="Z359" s="5" t="str">
        <f t="shared" ca="1" si="52"/>
        <v>27/12/1441</v>
      </c>
      <c r="AA359" s="24">
        <f t="shared" ca="1" si="47"/>
        <v>3</v>
      </c>
      <c r="AB359" s="24" t="str">
        <f ca="1"><![CDATA[CONCATENATE(TEXT(table1[[#This Row],[شهر هـ]],"00"),(TEXT(table1[[#This Row],[يوم هـ]],"00")))]]></f>
        <v>1227</v>
      </c>
      <c r="AC359" s="24" t="str">
        <f ca="1">TEXT(table1[[#This Row],[Tm]],"m")</f>
        <v>8</v>
      </c>
      <c r="AD359" s="24">
        <f ca="1">IF(TODAY()=table1[[#This Row],[Tm]],1,0)</f>
        <v>0</v>
      </c>
      <c r="AE359" s="5"/>
    </row>
    <row r="360" spans="16:31" x14ac:dyDescent="0.3">
      <c r="P360" t="str">
        <f t="shared" ca="1" si="48"/>
        <v>125203</v>
      </c>
      <c r="Q360">
        <f t="shared" ca="1" si="54"/>
        <v>28</v>
      </c>
      <c r="R360">
        <f ca="1">
<![CDATA[IF(table1[[#This Row],[يوم هـ]]]><![CDATA[]>0,12,99)]]>        </f>
        <v>12</v>
      </c>
      <c r="S360" s="4">
        <f t="shared" ca="1" si="49"/>
        <v>44061</v>
      </c>
      <c r="T360" s="4" t="str">
        <f ca="1">TEXT(table1[[#This Row],[Tm]],"mmmm")</f>
        <v><![CDATA[أغسطس]]></v>
      </c>
      <c r="U360" s="4" t="str">
        <f ca="1">IF(TEXT(table1[[#This Row],[Tm]],"d")="1",TEXT(table1[[#This Row],[Tm]],"d -mmmm"),TEXT(table1[[#This Row],[Tm]],"d"))</f>
        <v>18</v>
      </c>
      <c r="V360" t="str">
        <f t="shared" ca="1" si="46"/>
        <v><![CDATA[الثلاثاء]]></v>
      </c>
      <c r="W360">
        <f t="shared" ca="1" si="50"/>
        <v>3</v>
      </c>
      <c r="X360">
        <f t="shared" ca="1" si="51"/>
        <v>34</v>
      </c>
      <c r="Y360">
        <f ca="1"><![CDATA[IF(table1[[#This Row],[اليوم]]="الأحد",Y359+1,Y359)]]></f>
        <v>52</v>
      </c>
      <c r="Z360" s="5" t="str">
        <f t="shared" ca="1" si="52"/>
        <v>28/12/1441</v>
      </c>
      <c r="AA360" s="24">
        <f t="shared" ca="1" si="47"/>
        <v>3</v>
      </c>
      <c r="AB360" s="24" t="str">
        <f ca="1"><![CDATA[CONCATENATE(TEXT(table1[[#This Row],[شهر هـ]],"00"),(TEXT(table1[[#This Row],[يوم هـ]],"00")))]]></f>
        <v>1228</v>
      </c>
      <c r="AC360" s="24" t="str">
        <f ca="1">TEXT(table1[[#This Row],[Tm]],"m")</f>
        <v>8</v>
      </c>
      <c r="AD360" s="24">
        <f ca="1">IF(TODAY()=table1[[#This Row],[Tm]],1,0)</f>
        <v>0</v>
      </c>
      <c r="AE360" s="5"/>
    </row>
    <row r="361" spans="16:31" x14ac:dyDescent="0.3">
      <c r="P361" t="str">
        <f t="shared" ca="1" si="48"/>
        <v>125204</v>
      </c>
      <c r="Q361">
        <f t="shared" ca="1" si="54"/>
        <v>29</v>
      </c>
      <c r="R361">
        <f ca="1">
<![CDATA[IF(table1[[#This Row],[يوم هـ]]]><![CDATA[]>0,12,99)]]>        </f>
        <v>12</v>
      </c>
      <c r="S361" s="4">
        <f ca="1">S360+1</f>
        <v>44062</v>
      </c>
      <c r="T361" s="4" t="str">
        <f ca="1">TEXT(table1[[#This Row],[Tm]],"mmmm")</f>
        <v><![CDATA[أغسطس]]></v>
      </c>
      <c r="U361" s="4" t="str">
        <f ca="1">IF(TEXT(table1[[#This Row],[Tm]],"d")="1",TEXT(table1[[#This Row],[Tm]],"d -mmmm"),TEXT(table1[[#This Row],[Tm]],"d"))</f>
        <v>19</v>
      </c>
      <c r="V361" t="str">
        <f t="shared" ca="1" si="46"/>
        <v><![CDATA[الأربعاء]]></v>
      </c>
      <c r="W361">
        <f t="shared" ca="1" si="50"/>
        <v>4</v>
      </c>
      <c r="X361">
        <f t="shared" ca="1" si="51"/>
        <v>34</v>
      </c>
      <c r="Y361">
        <f ca="1"><![CDATA[IF(table1[[#This Row],[اليوم]]="الأحد",Y360+1,Y360)]]></f>
        <v>52</v>
      </c>
      <c r="Z361" s="5" t="str">
        <f t="shared" ca="1" si="52"/>
        <v>29/12/1441</v>
      </c>
      <c r="AA361" s="24">
        <f t="shared" ca="1" si="47"/>
        <v>3</v>
      </c>
      <c r="AB361" s="24" t="str">
        <f ca="1"><![CDATA[CONCATENATE(TEXT(table1[[#This Row],[شهر هـ]],"00"),(TEXT(table1[[#This Row],[يوم هـ]],"00")))]]></f>
        <v>1229</v>
      </c>
      <c r="AC361" s="24" t="str">
        <f ca="1">TEXT(table1[[#This Row],[Tm]],"m")</f>
        <v>8</v>
      </c>
      <c r="AD361" s="24">
        <f ca="1">IF(TODAY()=table1[[#This Row],[Tm]],1,0)</f>
        <v>0</v>
      </c>
      <c r="AE361" s="5"/>
    </row>
    <row r="362" spans="16:31" x14ac:dyDescent="0.3">
      <c r="S362" s="4"/>
      <c r="T362" s="4"/>
      <c r="U362" s="4"/>
      <c r="Z362" s="5"/>
      <c r="AA362" s="5"/>
      <c r="AB362" s="5"/>
      <c r="AC362" s="5"/>
      <c r="AD362" s="5"/>
      <c r="AE362" s="5"/>
    </row>
  </sheetData>
  <mergeCells count="1">
    <mergeCell ref="AG12:AI12"/>
  </mergeCells>
  <conditionalFormatting sqref="C2:C184">
    <cfRule type="duplicateValues" dxfId="62" priority="1"/>
  </conditionalFormatting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XFC1001"/>
  <sheetViews>
    <sheetView showGridLines="0" rightToLeft="1" zoomScale="98" zoomScaleNormal="98" workbookViewId="0">
      <pane ySplit="3" topLeftCell="A4" activePane="bottomLeft" state="frozen"/>
      <selection pane="bottomLeft" activeCell="D4" sqref="D4"/>
    </sheetView>
  </sheetViews>
  <sheetFormatPr defaultColWidth="0" defaultRowHeight="14" zeroHeight="1" x14ac:dyDescent="0.3"/>
  <cols>
    <col min="1" max="1" width="5.83203125" customWidth="1"/>
    <col min="2" max="2" width="7" customWidth="1"/>
    <col min="3" max="3" width="4.75" style="1" bestFit="1" customWidth="1"/>
    <col min="4" max="4" width="7.33203125" style="1" customWidth="1"/>
    <col min="5" max="5" width="10.33203125" style="1" customWidth="1"/>
    <col min="6" max="6" width="28" customWidth="1"/>
    <col min="7" max="7" width="27.83203125" customWidth="1"/>
    <col min="8" max="8" width="16.75" hidden="1" customWidth="1"/>
    <col min="9" max="9" width="19.58203125" customWidth="1"/>
    <col min="10" max="10" width="10" customWidth="1"/>
    <col min="11" max="11" width="0" hidden="1" customWidth="1"/>
    <col min="12" max="12" width="17" hidden="1" customWidth="1"/>
    <col min="13" max="13" width="24.5" hidden="1" customWidth="1"/>
    <col min="14" max="14" width="6.83203125" bestFit="1" customWidth="1"/>
    <col min="15" max="15" width="14.58203125" hidden="1" customWidth="1"/>
    <col min="16" max="16" width="8.75" style="108" customWidth="1"/>
    <col min="17" max="17" width="10.83203125" hidden="1" customWidth="1"/>
    <col min="18" max="24" width="0" hidden="1" customWidth="1"/>
    <col min="25" max="16382" width="8.58203125" hidden="1"/>
    <col min="16383" max="16383" width="1.08203125" hidden="1" customWidth="1"/>
    <col min="16384" max="16384" width="2.75" hidden="1" customWidth="1"/>
  </cols>
  <sheetData>
    <row r="1" spans="2:15" ht="43.5" customHeight="1" x14ac:dyDescent="0.3">
      <c r="B1" s="133" t="s">
        <v>73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2:15" ht="29.15" customHeight="1" x14ac:dyDescent="0.4">
      <c r="B2" s="82"/>
      <c r="C2" s="130" t="s">
        <v>63</v>
      </c>
      <c r="D2" s="130"/>
      <c r="E2" s="131"/>
      <c r="F2" s="132" t="str">
        <f><![CDATA[IFERROR(IF(MATCH( "التاريخ غير صحيح",DateMM,0)>0,"عفوا : التاريخ ليس في نطاق السنة المحددة في صفحة (التقويم)",""),"")]]></f>
        <v/>
      </c>
      <c r="G2" s="132"/>
      <c r="H2" s="132"/>
      <c r="I2" s="132"/>
      <c r="J2" s="132"/>
      <c r="K2" s="132"/>
      <c r="L2" s="132"/>
      <c r="M2" s="132"/>
      <c r="N2" s="132"/>
    </row>
    <row r="3" spans="2:15" ht="22.5" x14ac:dyDescent="0.45">
      <c r="B3" s="58" t="s">
        <v>52</v>
      </c>
      <c r="C3" s="59" t="s">
        <v>60</v>
      </c>
      <c r="D3" s="59" t="s">
        <v>61</v>
      </c>
      <c r="E3" s="59" t="s">
        <v>62</v>
      </c>
      <c r="F3" s="60" t="s">
        <v>56</v>
      </c>
      <c r="G3" s="60" t="s">
        <v>53</v>
      </c>
      <c r="H3" s="59" t="s">
        <v>59</v>
      </c>
      <c r="I3" s="59" t="s">
        <v>54</v>
      </c>
      <c r="J3" s="61" t="s">
        <v>3</v>
      </c>
      <c r="K3" s="58" t="s">
        <v>64</v>
      </c>
      <c r="L3" s="58" t="s">
        <v>65</v>
      </c>
      <c r="M3" s="58" t="s">
        <v>66</v>
      </c>
      <c r="N3" s="58" t="s">
        <v>72</v>
      </c>
      <c r="O3" s="58" t="s">
        <v>87</v>
      </c>
    </row>
    <row r="4" spans="2:15" ht="22.5" x14ac:dyDescent="0.45">
      <c r="B4" s="49" t="str">
        <f><![CDATA[IF(الجدول3[[#This Row],[يوم]]="","",_xlfn.AGGREGATE(3,5,$C$4:C4))]]></f>
        <v/>
      </c>
      <c r="C4" s="54"/>
      <c r="D4" s="54"/>
      <c r="E4" s="54"/>
      <c r="F4" s="55"/>
      <c r="G4" s="55"/>
      <c r="H4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" s="62" t="str">
        <f><![CDATA[IF(الجدول3[[#This Row],[الموافق]]<>"التاريخ غير صحيح",TEXT(الجدول3[[#This Row],[DateM]],"dddd"),"")]]></f>
        <v/>
      </c>
      <c r="K4" s="49" t="str">
        <f ca="1" unprintable="">
<![CDATA[IF(الجدول3[[#This Row],[DateM]]<>"",
IF(الجدول3[[#This Row],[DateM]]]><![CDATA[]>=TODAY(),1,0),"")]]>        </f>
        <v/>
      </c>
      <c r="L4" s="63" t="str">
        <f><![CDATA[IF(الجدول3[[#This Row],[DateM]]<>"",ROW(),"")]]></f>
        <v/>
      </c>
      <c r="M4" s="64" t="e">
        <f><![CDATA[الجدول3[[#This Row],[DateM]]+TIME(0,الجدول3[[#This Row],[Time1]],0)]]></f>
        <v>#VALUE!</v>
      </c>
      <c r="N4" s="83"/>
      <c r="O4" s="49">
        <f><![CDATA[IF(الجدول3[[#This Row],[الحالة]]="نفذ",1,0)]]></f>
        <v>0</v>
      </c>
    </row>
    <row r="5" spans="2:15" ht="22.5" x14ac:dyDescent="0.45">
      <c r="B5" s="49" t="str">
        <f><![CDATA[IF(الجدول3[[#This Row],[يوم]]="","",_xlfn.AGGREGATE(3,5,$C$4:C5))]]></f>
        <v/>
      </c>
      <c r="C5" s="54"/>
      <c r="D5" s="54"/>
      <c r="E5" s="54"/>
      <c r="F5" s="55"/>
      <c r="G5" s="55"/>
      <c r="H5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" s="62" t="str">
        <f><![CDATA[IF(الجدول3[[#This Row],[الموافق]]<>"التاريخ غير صحيح",TEXT(الجدول3[[#This Row],[DateM]],"dddd"),"")]]></f>
        <v/>
      </c>
      <c r="K5" s="49" t="str">
        <f ca="1" unprintable="">
<![CDATA[IF(الجدول3[[#This Row],[DateM]]<>"",
IF(الجدول3[[#This Row],[DateM]]]><![CDATA[]>=TODAY(),1,0),"")]]>        </f>
        <v/>
      </c>
      <c r="L5" s="63" t="str">
        <f><![CDATA[IF(الجدول3[[#This Row],[DateM]]<>"",ROW(),"")]]></f>
        <v/>
      </c>
      <c r="M5" s="64" t="e">
        <f><![CDATA[الجدول3[[#This Row],[DateM]]+TIME(0,الجدول3[[#This Row],[Time1]],0)]]></f>
        <v>#VALUE!</v>
      </c>
      <c r="N5" s="83"/>
      <c r="O5" s="49">
        <f><![CDATA[IF(الجدول3[[#This Row],[الحالة]]="نفذ",1,0)]]></f>
        <v>0</v>
      </c>
    </row>
    <row r="6" spans="2:15" ht="22.5" x14ac:dyDescent="0.45">
      <c r="B6" s="49" t="str">
        <f><![CDATA[IF(الجدول3[[#This Row],[يوم]]="","",_xlfn.AGGREGATE(3,5,$C$4:C6))]]></f>
        <v/>
      </c>
      <c r="C6" s="56"/>
      <c r="D6" s="56"/>
      <c r="E6" s="56"/>
      <c r="F6" s="55"/>
      <c r="G6" s="55"/>
      <c r="H6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" s="49" t="str">
        <f><![CDATA[IF(الجدول3[[#This Row],[الموافق]]<>"التاريخ غير صحيح",TEXT(الجدول3[[#This Row],[DateM]],"dddd"),"")]]></f>
        <v/>
      </c>
      <c r="K6" s="49" t="str">
        <f ca="1" unprintable="">
<![CDATA[IF(الجدول3[[#This Row],[DateM]]<>"",
IF(الجدول3[[#This Row],[DateM]]]><![CDATA[]>=TODAY(),1,0),"")]]>        </f>
        <v/>
      </c>
      <c r="L6" s="63" t="str">
        <f><![CDATA[IF(الجدول3[[#This Row],[DateM]]<>"",ROW(),"")]]></f>
        <v/>
      </c>
      <c r="M6" s="64" t="e">
        <f><![CDATA[الجدول3[[#This Row],[DateM]]+TIME(0,الجدول3[[#This Row],[Time1]],0)]]></f>
        <v>#VALUE!</v>
      </c>
      <c r="N6" s="83"/>
      <c r="O6" s="49">
        <f><![CDATA[IF(الجدول3[[#This Row],[الحالة]]="نفذ",1,0)]]></f>
        <v>0</v>
      </c>
    </row>
    <row r="7" spans="2:15" ht="22.5" x14ac:dyDescent="0.45">
      <c r="B7" s="49" t="str">
        <f><![CDATA[IF(الجدول3[[#This Row],[يوم]]="","",_xlfn.AGGREGATE(3,5,$C$4:C7))]]></f>
        <v/>
      </c>
      <c r="C7" s="56"/>
      <c r="D7" s="56"/>
      <c r="E7" s="56"/>
      <c r="F7" s="55"/>
      <c r="G7" s="55"/>
      <c r="H7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" s="49" t="str">
        <f><![CDATA[IF(الجدول3[[#This Row],[الموافق]]<>"التاريخ غير صحيح",TEXT(الجدول3[[#This Row],[DateM]],"dddd"),"")]]></f>
        <v/>
      </c>
      <c r="K7" s="49" t="str">
        <f ca="1" unprintable="">
<![CDATA[IF(الجدول3[[#This Row],[DateM]]<>"",
IF(الجدول3[[#This Row],[DateM]]]><![CDATA[]>=TODAY(),1,0),"")]]>        </f>
        <v/>
      </c>
      <c r="L7" s="63" t="str">
        <f><![CDATA[IF(الجدول3[[#This Row],[DateM]]<>"",ROW(),"")]]></f>
        <v/>
      </c>
      <c r="M7" s="64" t="e">
        <f><![CDATA[الجدول3[[#This Row],[DateM]]+TIME(0,الجدول3[[#This Row],[Time1]],0)]]></f>
        <v>#VALUE!</v>
      </c>
      <c r="N7" s="83"/>
      <c r="O7" s="49">
        <f><![CDATA[IF(الجدول3[[#This Row],[الحالة]]="نفذ",1,0)]]></f>
        <v>0</v>
      </c>
    </row>
    <row r="8" spans="2:15" ht="22.5" x14ac:dyDescent="0.45">
      <c r="B8" s="49" t="str">
        <f><![CDATA[IF(الجدول3[[#This Row],[يوم]]="","",_xlfn.AGGREGATE(3,5,$C$4:C8))]]></f>
        <v/>
      </c>
      <c r="C8" s="56"/>
      <c r="D8" s="56"/>
      <c r="E8" s="56"/>
      <c r="F8" s="55"/>
      <c r="G8" s="55"/>
      <c r="H8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" s="49" t="str">
        <f><![CDATA[IF(الجدول3[[#This Row],[الموافق]]<>"التاريخ غير صحيح",TEXT(الجدول3[[#This Row],[DateM]],"dddd"),"")]]></f>
        <v/>
      </c>
      <c r="K8" s="49" t="str">
        <f ca="1" unprintable="">
<![CDATA[IF(الجدول3[[#This Row],[DateM]]<>"",
IF(الجدول3[[#This Row],[DateM]]]><![CDATA[]>=TODAY(),1,0),"")]]>        </f>
        <v/>
      </c>
      <c r="L8" s="63" t="str">
        <f><![CDATA[IF(الجدول3[[#This Row],[DateM]]<>"",ROW(),"")]]></f>
        <v/>
      </c>
      <c r="M8" s="64" t="e">
        <f><![CDATA[الجدول3[[#This Row],[DateM]]+TIME(0,الجدول3[[#This Row],[Time1]],0)]]></f>
        <v>#VALUE!</v>
      </c>
      <c r="N8" s="83"/>
      <c r="O8" s="49">
        <f><![CDATA[IF(الجدول3[[#This Row],[الحالة]]="نفذ",1,0)]]></f>
        <v>0</v>
      </c>
    </row>
    <row r="9" spans="2:15" ht="22.5" x14ac:dyDescent="0.45">
      <c r="B9" s="49" t="str">
        <f><![CDATA[IF(الجدول3[[#This Row],[يوم]]="","",_xlfn.AGGREGATE(3,5,$C$4:C9))]]></f>
        <v/>
      </c>
      <c r="C9" s="56"/>
      <c r="D9" s="56"/>
      <c r="E9" s="56"/>
      <c r="F9" s="55"/>
      <c r="G9" s="55"/>
      <c r="H9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" s="49" t="str">
        <f><![CDATA[IF(الجدول3[[#This Row],[الموافق]]<>"التاريخ غير صحيح",TEXT(الجدول3[[#This Row],[DateM]],"dddd"),"")]]></f>
        <v/>
      </c>
      <c r="K9" s="49" t="str">
        <f ca="1" unprintable="">
<![CDATA[IF(الجدول3[[#This Row],[DateM]]<>"",
IF(الجدول3[[#This Row],[DateM]]]><![CDATA[]>=TODAY(),1,0),"")]]>        </f>
        <v/>
      </c>
      <c r="L9" s="63" t="str">
        <f><![CDATA[IF(الجدول3[[#This Row],[DateM]]<>"",ROW(),"")]]></f>
        <v/>
      </c>
      <c r="M9" s="64" t="e">
        <f><![CDATA[الجدول3[[#This Row],[DateM]]+TIME(0,الجدول3[[#This Row],[Time1]],0)]]></f>
        <v>#VALUE!</v>
      </c>
      <c r="N9" s="83"/>
      <c r="O9" s="49">
        <f><![CDATA[IF(الجدول3[[#This Row],[الحالة]]="نفذ",1,0)]]></f>
        <v>0</v>
      </c>
    </row>
    <row r="10" spans="2:15" ht="22.5" x14ac:dyDescent="0.45">
      <c r="B10" s="49" t="str">
        <f><![CDATA[IF(الجدول3[[#This Row],[يوم]]="","",_xlfn.AGGREGATE(3,5,$C$4:C10))]]></f>
        <v/>
      </c>
      <c r="C10" s="56"/>
      <c r="D10" s="56"/>
      <c r="E10" s="56"/>
      <c r="F10" s="55"/>
      <c r="G10" s="55"/>
      <c r="H10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" s="49" t="str">
        <f><![CDATA[IF(الجدول3[[#This Row],[الموافق]]<>"التاريخ غير صحيح",TEXT(الجدول3[[#This Row],[DateM]],"dddd"),"")]]></f>
        <v/>
      </c>
      <c r="K10" s="49" t="str">
        <f ca="1" unprintable="">
<![CDATA[IF(الجدول3[[#This Row],[DateM]]<>"",
IF(الجدول3[[#This Row],[DateM]]]><![CDATA[]>=TODAY(),1,0),"")]]>        </f>
        <v/>
      </c>
      <c r="L10" s="63" t="str">
        <f><![CDATA[IF(الجدول3[[#This Row],[DateM]]<>"",ROW(),"")]]></f>
        <v/>
      </c>
      <c r="M10" s="64" t="e">
        <f><![CDATA[الجدول3[[#This Row],[DateM]]+TIME(0,الجدول3[[#This Row],[Time1]],0)]]></f>
        <v>#VALUE!</v>
      </c>
      <c r="N10" s="83"/>
      <c r="O10" s="49">
        <f><![CDATA[IF(الجدول3[[#This Row],[الحالة]]="نفذ",1,0)]]></f>
        <v>0</v>
      </c>
    </row>
    <row r="11" spans="2:15" ht="22.5" x14ac:dyDescent="0.45">
      <c r="B11" s="49" t="str">
        <f><![CDATA[IF(الجدول3[[#This Row],[يوم]]="","",_xlfn.AGGREGATE(3,5,$C$4:C11))]]></f>
        <v/>
      </c>
      <c r="C11" s="56"/>
      <c r="D11" s="56"/>
      <c r="E11" s="56"/>
      <c r="F11" s="55"/>
      <c r="G11" s="55"/>
      <c r="H11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" s="49" t="str">
        <f><![CDATA[IF(الجدول3[[#This Row],[الموافق]]<>"التاريخ غير صحيح",TEXT(الجدول3[[#This Row],[DateM]],"dddd"),"")]]></f>
        <v/>
      </c>
      <c r="K11" s="49" t="str">
        <f ca="1" unprintable="">
<![CDATA[IF(الجدول3[[#This Row],[DateM]]<>"",
IF(الجدول3[[#This Row],[DateM]]]><![CDATA[]>=TODAY(),1,0),"")]]>        </f>
        <v/>
      </c>
      <c r="L11" s="63" t="str">
        <f><![CDATA[IF(الجدول3[[#This Row],[DateM]]<>"",ROW(),"")]]></f>
        <v/>
      </c>
      <c r="M11" s="64" t="e">
        <f><![CDATA[الجدول3[[#This Row],[DateM]]+TIME(0,الجدول3[[#This Row],[Time1]],0)]]></f>
        <v>#VALUE!</v>
      </c>
      <c r="N11" s="83"/>
      <c r="O11" s="49">
        <f><![CDATA[IF(الجدول3[[#This Row],[الحالة]]="نفذ",1,0)]]></f>
        <v>0</v>
      </c>
    </row>
    <row r="12" spans="2:15" ht="22.5" x14ac:dyDescent="0.45">
      <c r="B12" s="49" t="str">
        <f><![CDATA[IF(الجدول3[[#This Row],[يوم]]="","",_xlfn.AGGREGATE(3,5,$C$4:C12))]]></f>
        <v/>
      </c>
      <c r="C12" s="56"/>
      <c r="D12" s="56"/>
      <c r="E12" s="56"/>
      <c r="F12" s="55"/>
      <c r="G12" s="55"/>
      <c r="H12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" s="49" t="str">
        <f><![CDATA[IF(الجدول3[[#This Row],[الموافق]]<>"التاريخ غير صحيح",TEXT(الجدول3[[#This Row],[DateM]],"dddd"),"")]]></f>
        <v/>
      </c>
      <c r="K12" s="49" t="str">
        <f ca="1" unprintable="">
<![CDATA[IF(الجدول3[[#This Row],[DateM]]<>"",
IF(الجدول3[[#This Row],[DateM]]]><![CDATA[]>=TODAY(),1,0),"")]]>        </f>
        <v/>
      </c>
      <c r="L12" s="63" t="str">
        <f><![CDATA[IF(الجدول3[[#This Row],[DateM]]<>"",ROW(),"")]]></f>
        <v/>
      </c>
      <c r="M12" s="64" t="e">
        <f><![CDATA[الجدول3[[#This Row],[DateM]]+TIME(0,الجدول3[[#This Row],[Time1]],0)]]></f>
        <v>#VALUE!</v>
      </c>
      <c r="N12" s="83"/>
      <c r="O12" s="49">
        <f><![CDATA[IF(الجدول3[[#This Row],[الحالة]]="نفذ",1,0)]]></f>
        <v>0</v>
      </c>
    </row>
    <row r="13" spans="2:15" ht="22.5" x14ac:dyDescent="0.45">
      <c r="B13" s="49" t="str">
        <f><![CDATA[IF(الجدول3[[#This Row],[يوم]]="","",_xlfn.AGGREGATE(3,5,$C$4:C13))]]></f>
        <v/>
      </c>
      <c r="C13" s="56"/>
      <c r="D13" s="56"/>
      <c r="E13" s="56"/>
      <c r="F13" s="55"/>
      <c r="G13" s="55"/>
      <c r="H13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" s="49" t="str">
        <f><![CDATA[IF(الجدول3[[#This Row],[الموافق]]<>"التاريخ غير صحيح",TEXT(الجدول3[[#This Row],[DateM]],"dddd"),"")]]></f>
        <v/>
      </c>
      <c r="K13" s="49" t="str">
        <f ca="1" unprintable="">
<![CDATA[IF(الجدول3[[#This Row],[DateM]]<>"",
IF(الجدول3[[#This Row],[DateM]]]><![CDATA[]>=TODAY(),1,0),"")]]>        </f>
        <v/>
      </c>
      <c r="L13" s="63" t="str">
        <f><![CDATA[IF(الجدول3[[#This Row],[DateM]]<>"",ROW(),"")]]></f>
        <v/>
      </c>
      <c r="M13" s="64" t="e">
        <f><![CDATA[الجدول3[[#This Row],[DateM]]+TIME(0,الجدول3[[#This Row],[Time1]],0)]]></f>
        <v>#VALUE!</v>
      </c>
      <c r="N13" s="83"/>
      <c r="O13" s="49">
        <f><![CDATA[IF(الجدول3[[#This Row],[الحالة]]="نفذ",1,0)]]></f>
        <v>0</v>
      </c>
    </row>
    <row r="14" spans="2:15" ht="22.5" x14ac:dyDescent="0.45">
      <c r="B14" s="49" t="str">
        <f><![CDATA[IF(الجدول3[[#This Row],[يوم]]="","",_xlfn.AGGREGATE(3,5,$C$4:C14))]]></f>
        <v/>
      </c>
      <c r="C14" s="56"/>
      <c r="D14" s="56"/>
      <c r="E14" s="56"/>
      <c r="F14" s="57"/>
      <c r="G14" s="57"/>
      <c r="H14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" s="49" t="str">
        <f><![CDATA[IF(الجدول3[[#This Row],[الموافق]]<>"التاريخ غير صحيح",TEXT(الجدول3[[#This Row],[DateM]],"dddd"),"")]]></f>
        <v/>
      </c>
      <c r="K14" s="49" t="str">
        <f ca="1" unprintable="">
<![CDATA[IF(الجدول3[[#This Row],[DateM]]<>"",
IF(الجدول3[[#This Row],[DateM]]]><![CDATA[]>=TODAY(),1,0),"")]]>        </f>
        <v/>
      </c>
      <c r="L14" s="63" t="str">
        <f><![CDATA[IF(الجدول3[[#This Row],[DateM]]<>"",ROW(),"")]]></f>
        <v/>
      </c>
      <c r="M14" s="64" t="e">
        <f><![CDATA[الجدول3[[#This Row],[DateM]]+TIME(0,الجدول3[[#This Row],[Time1]],0)]]></f>
        <v>#VALUE!</v>
      </c>
      <c r="N14" s="83"/>
      <c r="O14" s="49">
        <f><![CDATA[IF(الجدول3[[#This Row],[الحالة]]="نفذ",1,0)]]></f>
        <v>0</v>
      </c>
    </row>
    <row r="15" spans="2:15" ht="22.5" x14ac:dyDescent="0.45">
      <c r="B15" s="49" t="str">
        <f><![CDATA[IF(الجدول3[[#This Row],[يوم]]="","",_xlfn.AGGREGATE(3,5,$C$4:C15))]]></f>
        <v/>
      </c>
      <c r="C15" s="56"/>
      <c r="D15" s="56"/>
      <c r="E15" s="56"/>
      <c r="F15" s="57"/>
      <c r="G15" s="57"/>
      <c r="H15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" s="49" t="str">
        <f><![CDATA[IF(الجدول3[[#This Row],[الموافق]]<>"التاريخ غير صحيح",TEXT(الجدول3[[#This Row],[DateM]],"dddd"),"")]]></f>
        <v/>
      </c>
      <c r="K15" s="49" t="str">
        <f ca="1" unprintable="">
<![CDATA[IF(الجدول3[[#This Row],[DateM]]<>"",
IF(الجدول3[[#This Row],[DateM]]]><![CDATA[]>=TODAY(),1,0),"")]]>        </f>
        <v/>
      </c>
      <c r="L15" s="63" t="str">
        <f><![CDATA[IF(الجدول3[[#This Row],[DateM]]<>"",ROW(),"")]]></f>
        <v/>
      </c>
      <c r="M15" s="64" t="e">
        <f><![CDATA[الجدول3[[#This Row],[DateM]]+TIME(0,الجدول3[[#This Row],[Time1]],0)]]></f>
        <v>#VALUE!</v>
      </c>
      <c r="N15" s="83"/>
      <c r="O15" s="49">
        <f><![CDATA[IF(الجدول3[[#This Row],[الحالة]]="نفذ",1,0)]]></f>
        <v>0</v>
      </c>
    </row>
    <row r="16" spans="2:15" ht="22.5" x14ac:dyDescent="0.45">
      <c r="B16" s="49" t="str">
        <f><![CDATA[IF(الجدول3[[#This Row],[يوم]]="","",_xlfn.AGGREGATE(3,5,$C$4:C16))]]></f>
        <v/>
      </c>
      <c r="C16" s="56"/>
      <c r="D16" s="56"/>
      <c r="E16" s="56"/>
      <c r="F16" s="57"/>
      <c r="G16" s="57"/>
      <c r="H16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" s="49" t="str">
        <f><![CDATA[IF(الجدول3[[#This Row],[الموافق]]<>"التاريخ غير صحيح",TEXT(الجدول3[[#This Row],[DateM]],"dddd"),"")]]></f>
        <v/>
      </c>
      <c r="K16" s="49" t="str">
        <f ca="1" unprintable="">
<![CDATA[IF(الجدول3[[#This Row],[DateM]]<>"",
IF(الجدول3[[#This Row],[DateM]]]><![CDATA[]>=TODAY(),1,0),"")]]>        </f>
        <v/>
      </c>
      <c r="L16" s="63" t="str">
        <f><![CDATA[IF(الجدول3[[#This Row],[DateM]]<>"",ROW(),"")]]></f>
        <v/>
      </c>
      <c r="M16" s="64" t="e">
        <f><![CDATA[الجدول3[[#This Row],[DateM]]+TIME(0,الجدول3[[#This Row],[Time1]],0)]]></f>
        <v>#VALUE!</v>
      </c>
      <c r="N16" s="83"/>
      <c r="O16" s="49">
        <f><![CDATA[IF(الجدول3[[#This Row],[الحالة]]="نفذ",1,0)]]></f>
        <v>0</v>
      </c>
    </row>
    <row r="17" spans="2:15" ht="22.5" x14ac:dyDescent="0.45">
      <c r="B17" s="49" t="str">
        <f><![CDATA[IF(الجدول3[[#This Row],[يوم]]="","",_xlfn.AGGREGATE(3,5,$C$4:C17))]]></f>
        <v/>
      </c>
      <c r="C17" s="56"/>
      <c r="D17" s="56"/>
      <c r="E17" s="56"/>
      <c r="F17" s="57"/>
      <c r="G17" s="57"/>
      <c r="H17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" s="49" t="str">
        <f><![CDATA[IF(الجدول3[[#This Row],[الموافق]]<>"التاريخ غير صحيح",TEXT(الجدول3[[#This Row],[DateM]],"dddd"),"")]]></f>
        <v/>
      </c>
      <c r="K17" s="49" t="str">
        <f ca="1" unprintable="">
<![CDATA[IF(الجدول3[[#This Row],[DateM]]<>"",
IF(الجدول3[[#This Row],[DateM]]]><![CDATA[]>=TODAY(),1,0),"")]]>        </f>
        <v/>
      </c>
      <c r="L17" s="63" t="str">
        <f><![CDATA[IF(الجدول3[[#This Row],[DateM]]<>"",ROW(),"")]]></f>
        <v/>
      </c>
      <c r="M17" s="64" t="e">
        <f><![CDATA[الجدول3[[#This Row],[DateM]]+TIME(0,الجدول3[[#This Row],[Time1]],0)]]></f>
        <v>#VALUE!</v>
      </c>
      <c r="N17" s="83"/>
      <c r="O17" s="49">
        <f><![CDATA[IF(الجدول3[[#This Row],[الحالة]]="نفذ",1,0)]]></f>
        <v>0</v>
      </c>
    </row>
    <row r="18" spans="2:15" ht="22.5" x14ac:dyDescent="0.45">
      <c r="B18" s="49" t="str">
        <f><![CDATA[IF(الجدول3[[#This Row],[يوم]]="","",_xlfn.AGGREGATE(3,5,$C$4:C18))]]></f>
        <v/>
      </c>
      <c r="C18" s="56"/>
      <c r="D18" s="56"/>
      <c r="E18" s="56"/>
      <c r="F18" s="57"/>
      <c r="G18" s="57"/>
      <c r="H18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" s="49" t="str">
        <f><![CDATA[IF(الجدول3[[#This Row],[الموافق]]<>"التاريخ غير صحيح",TEXT(الجدول3[[#This Row],[DateM]],"dddd"),"")]]></f>
        <v/>
      </c>
      <c r="K18" s="49" t="str">
        <f ca="1" unprintable="">
<![CDATA[IF(الجدول3[[#This Row],[DateM]]<>"",
IF(الجدول3[[#This Row],[DateM]]]><![CDATA[]>=TODAY(),1,0),"")]]>        </f>
        <v/>
      </c>
      <c r="L18" s="63" t="str">
        <f><![CDATA[IF(الجدول3[[#This Row],[DateM]]<>"",ROW(),"")]]></f>
        <v/>
      </c>
      <c r="M18" s="64" t="e">
        <f><![CDATA[الجدول3[[#This Row],[DateM]]+TIME(0,الجدول3[[#This Row],[Time1]],0)]]></f>
        <v>#VALUE!</v>
      </c>
      <c r="N18" s="83"/>
      <c r="O18" s="49">
        <f><![CDATA[IF(الجدول3[[#This Row],[الحالة]]="نفذ",1,0)]]></f>
        <v>0</v>
      </c>
    </row>
    <row r="19" spans="2:15" ht="22.5" x14ac:dyDescent="0.45">
      <c r="B19" s="49" t="str">
        <f><![CDATA[IF(الجدول3[[#This Row],[يوم]]="","",_xlfn.AGGREGATE(3,5,$C$4:C19))]]></f>
        <v/>
      </c>
      <c r="C19" s="56"/>
      <c r="D19" s="56"/>
      <c r="E19" s="56"/>
      <c r="F19" s="57"/>
      <c r="G19" s="57"/>
      <c r="H19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" s="49" t="str">
        <f><![CDATA[IF(الجدول3[[#This Row],[الموافق]]<>"التاريخ غير صحيح",TEXT(الجدول3[[#This Row],[DateM]],"dddd"),"")]]></f>
        <v/>
      </c>
      <c r="K19" s="49" t="str">
        <f ca="1" unprintable="">
<![CDATA[IF(الجدول3[[#This Row],[DateM]]<>"",
IF(الجدول3[[#This Row],[DateM]]]><![CDATA[]>=TODAY(),1,0),"")]]>        </f>
        <v/>
      </c>
      <c r="L19" s="63" t="str">
        <f><![CDATA[IF(الجدول3[[#This Row],[DateM]]<>"",ROW(),"")]]></f>
        <v/>
      </c>
      <c r="M19" s="64" t="e">
        <f><![CDATA[الجدول3[[#This Row],[DateM]]+TIME(0,الجدول3[[#This Row],[Time1]],0)]]></f>
        <v>#VALUE!</v>
      </c>
      <c r="N19" s="83"/>
      <c r="O19" s="49">
        <f><![CDATA[IF(الجدول3[[#This Row],[الحالة]]="نفذ",1,0)]]></f>
        <v>0</v>
      </c>
    </row>
    <row r="20" spans="2:15" ht="22.5" x14ac:dyDescent="0.45">
      <c r="B20" s="49" t="str">
        <f><![CDATA[IF(الجدول3[[#This Row],[يوم]]="","",_xlfn.AGGREGATE(3,5,$C$4:C20))]]></f>
        <v/>
      </c>
      <c r="C20" s="56"/>
      <c r="D20" s="56"/>
      <c r="E20" s="56"/>
      <c r="F20" s="57"/>
      <c r="G20" s="57"/>
      <c r="H20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" s="49" t="str">
        <f><![CDATA[IF(الجدول3[[#This Row],[الموافق]]<>"التاريخ غير صحيح",TEXT(الجدول3[[#This Row],[DateM]],"dddd"),"")]]></f>
        <v/>
      </c>
      <c r="K20" s="49" t="str">
        <f ca="1" unprintable="">
<![CDATA[IF(الجدول3[[#This Row],[DateM]]<>"",
IF(الجدول3[[#This Row],[DateM]]]><![CDATA[]>=TODAY(),1,0),"")]]>        </f>
        <v/>
      </c>
      <c r="L20" s="63" t="str">
        <f><![CDATA[IF(الجدول3[[#This Row],[DateM]]<>"",ROW(),"")]]></f>
        <v/>
      </c>
      <c r="M20" s="64" t="e">
        <f><![CDATA[الجدول3[[#This Row],[DateM]]+TIME(0,الجدول3[[#This Row],[Time1]],0)]]></f>
        <v>#VALUE!</v>
      </c>
      <c r="N20" s="57"/>
      <c r="O20" s="49">
        <f><![CDATA[IF(الجدول3[[#This Row],[الحالة]]="نفذ",1,0)]]></f>
        <v>0</v>
      </c>
    </row>
    <row r="21" spans="2:15" ht="22.5" x14ac:dyDescent="0.45">
      <c r="B21" s="49" t="str">
        <f><![CDATA[IF(الجدول3[[#This Row],[يوم]]="","",_xlfn.AGGREGATE(3,5,$C$4:C21))]]></f>
        <v/>
      </c>
      <c r="C21" s="56"/>
      <c r="D21" s="56"/>
      <c r="E21" s="56"/>
      <c r="F21" s="57"/>
      <c r="G21" s="57"/>
      <c r="H21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" s="49" t="str">
        <f><![CDATA[IF(الجدول3[[#This Row],[الموافق]]<>"التاريخ غير صحيح",TEXT(الجدول3[[#This Row],[DateM]],"dddd"),"")]]></f>
        <v/>
      </c>
      <c r="K21" s="49" t="str">
        <f ca="1" unprintable="">
<![CDATA[IF(الجدول3[[#This Row],[DateM]]<>"",
IF(الجدول3[[#This Row],[DateM]]]><![CDATA[]>=TODAY(),1,0),"")]]>        </f>
        <v/>
      </c>
      <c r="L21" s="63" t="str">
        <f><![CDATA[IF(الجدول3[[#This Row],[DateM]]<>"",ROW(),"")]]></f>
        <v/>
      </c>
      <c r="M21" s="64" t="e">
        <f><![CDATA[الجدول3[[#This Row],[DateM]]+TIME(0,الجدول3[[#This Row],[Time1]],0)]]></f>
        <v>#VALUE!</v>
      </c>
      <c r="N21" s="57"/>
      <c r="O21" s="49">
        <f><![CDATA[IF(الجدول3[[#This Row],[الحالة]]="نفذ",1,0)]]></f>
        <v>0</v>
      </c>
    </row>
    <row r="22" spans="2:15" ht="22.5" x14ac:dyDescent="0.45">
      <c r="B22" s="49" t="str">
        <f><![CDATA[IF(الجدول3[[#This Row],[يوم]]="","",_xlfn.AGGREGATE(3,5,$C$4:C22))]]></f>
        <v/>
      </c>
      <c r="C22" s="56"/>
      <c r="D22" s="56"/>
      <c r="E22" s="56"/>
      <c r="F22" s="57"/>
      <c r="G22" s="57"/>
      <c r="H22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" s="49" t="str">
        <f><![CDATA[IF(الجدول3[[#This Row],[الموافق]]<>"التاريخ غير صحيح",TEXT(الجدول3[[#This Row],[DateM]],"dddd"),"")]]></f>
        <v/>
      </c>
      <c r="K22" s="49" t="str">
        <f ca="1" unprintable="">
<![CDATA[IF(الجدول3[[#This Row],[DateM]]<>"",
IF(الجدول3[[#This Row],[DateM]]]><![CDATA[]>=TODAY(),1,0),"")]]>        </f>
        <v/>
      </c>
      <c r="L22" s="63" t="str">
        <f><![CDATA[IF(الجدول3[[#This Row],[DateM]]<>"",ROW(),"")]]></f>
        <v/>
      </c>
      <c r="M22" s="64" t="e">
        <f><![CDATA[الجدول3[[#This Row],[DateM]]+TIME(0,الجدول3[[#This Row],[Time1]],0)]]></f>
        <v>#VALUE!</v>
      </c>
      <c r="N22" s="57"/>
      <c r="O22" s="49">
        <f><![CDATA[IF(الجدول3[[#This Row],[الحالة]]="نفذ",1,0)]]></f>
        <v>0</v>
      </c>
    </row>
    <row r="23" spans="2:15" ht="22.5" x14ac:dyDescent="0.45">
      <c r="B23" s="49" t="str">
        <f><![CDATA[IF(الجدول3[[#This Row],[يوم]]="","",_xlfn.AGGREGATE(3,5,$C$4:C23))]]></f>
        <v/>
      </c>
      <c r="C23" s="56"/>
      <c r="D23" s="56"/>
      <c r="E23" s="56"/>
      <c r="F23" s="57"/>
      <c r="G23" s="57"/>
      <c r="H23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" s="49" t="str">
        <f><![CDATA[IF(الجدول3[[#This Row],[الموافق]]<>"التاريخ غير صحيح",TEXT(الجدول3[[#This Row],[DateM]],"dddd"),"")]]></f>
        <v/>
      </c>
      <c r="K23" s="49" t="str">
        <f ca="1" unprintable="">
<![CDATA[IF(الجدول3[[#This Row],[DateM]]<>"",
IF(الجدول3[[#This Row],[DateM]]]><![CDATA[]>=TODAY(),1,0),"")]]>        </f>
        <v/>
      </c>
      <c r="L23" s="63" t="str">
        <f><![CDATA[IF(الجدول3[[#This Row],[DateM]]<>"",ROW(),"")]]></f>
        <v/>
      </c>
      <c r="M23" s="64" t="e">
        <f><![CDATA[الجدول3[[#This Row],[DateM]]+TIME(0,الجدول3[[#This Row],[Time1]],0)]]></f>
        <v>#VALUE!</v>
      </c>
      <c r="N23" s="57"/>
      <c r="O23" s="49">
        <f><![CDATA[IF(الجدول3[[#This Row],[الحالة]]="نفذ",1,0)]]></f>
        <v>0</v>
      </c>
    </row>
    <row r="24" spans="2:15" ht="22.5" x14ac:dyDescent="0.45">
      <c r="B24" s="49" t="str">
        <f><![CDATA[IF(الجدول3[[#This Row],[يوم]]="","",_xlfn.AGGREGATE(3,5,$C$4:C24))]]></f>
        <v/>
      </c>
      <c r="C24" s="56"/>
      <c r="D24" s="56"/>
      <c r="E24" s="56"/>
      <c r="F24" s="57"/>
      <c r="G24" s="57"/>
      <c r="H24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" s="49" t="str">
        <f><![CDATA[IF(الجدول3[[#This Row],[الموافق]]<>"التاريخ غير صحيح",TEXT(الجدول3[[#This Row],[DateM]],"dddd"),"")]]></f>
        <v/>
      </c>
      <c r="K24" s="49" t="str">
        <f ca="1" unprintable="">
<![CDATA[IF(الجدول3[[#This Row],[DateM]]<>"",
IF(الجدول3[[#This Row],[DateM]]]><![CDATA[]>=TODAY(),1,0),"")]]>        </f>
        <v/>
      </c>
      <c r="L24" s="63" t="str">
        <f><![CDATA[IF(الجدول3[[#This Row],[DateM]]<>"",ROW(),"")]]></f>
        <v/>
      </c>
      <c r="M24" s="64" t="e">
        <f><![CDATA[الجدول3[[#This Row],[DateM]]+TIME(0,الجدول3[[#This Row],[Time1]],0)]]></f>
        <v>#VALUE!</v>
      </c>
      <c r="N24" s="57"/>
      <c r="O24" s="49">
        <f><![CDATA[IF(الجدول3[[#This Row],[الحالة]]="نفذ",1,0)]]></f>
        <v>0</v>
      </c>
    </row>
    <row r="25" spans="2:15" ht="22.5" x14ac:dyDescent="0.45">
      <c r="B25" s="49" t="str">
        <f><![CDATA[IF(الجدول3[[#This Row],[يوم]]="","",_xlfn.AGGREGATE(3,5,$C$4:C25))]]></f>
        <v/>
      </c>
      <c r="C25" s="56"/>
      <c r="D25" s="56"/>
      <c r="E25" s="56"/>
      <c r="F25" s="57"/>
      <c r="G25" s="57"/>
      <c r="H25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" s="49" t="str">
        <f><![CDATA[IF(الجدول3[[#This Row],[الموافق]]<>"التاريخ غير صحيح",TEXT(الجدول3[[#This Row],[DateM]],"dddd"),"")]]></f>
        <v/>
      </c>
      <c r="K25" s="49" t="str">
        <f ca="1" unprintable="">
<![CDATA[IF(الجدول3[[#This Row],[DateM]]<>"",
IF(الجدول3[[#This Row],[DateM]]]><![CDATA[]>=TODAY(),1,0),"")]]>        </f>
        <v/>
      </c>
      <c r="L25" s="63" t="str">
        <f><![CDATA[IF(الجدول3[[#This Row],[DateM]]<>"",ROW(),"")]]></f>
        <v/>
      </c>
      <c r="M25" s="64" t="e">
        <f><![CDATA[الجدول3[[#This Row],[DateM]]+TIME(0,الجدول3[[#This Row],[Time1]],0)]]></f>
        <v>#VALUE!</v>
      </c>
      <c r="N25" s="57"/>
      <c r="O25" s="49">
        <f><![CDATA[IF(الجدول3[[#This Row],[الحالة]]="نفذ",1,0)]]></f>
        <v>0</v>
      </c>
    </row>
    <row r="26" spans="2:15" ht="22.5" x14ac:dyDescent="0.45">
      <c r="B26" s="49" t="str">
        <f><![CDATA[IF(الجدول3[[#This Row],[يوم]]="","",_xlfn.AGGREGATE(3,5,$C$4:C26))]]></f>
        <v/>
      </c>
      <c r="C26" s="56"/>
      <c r="D26" s="56"/>
      <c r="E26" s="56"/>
      <c r="F26" s="57"/>
      <c r="G26" s="57"/>
      <c r="H26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" s="49" t="str">
        <f><![CDATA[IF(الجدول3[[#This Row],[الموافق]]<>"التاريخ غير صحيح",TEXT(الجدول3[[#This Row],[DateM]],"dddd"),"")]]></f>
        <v/>
      </c>
      <c r="K26" s="49" t="str">
        <f ca="1" unprintable="">
<![CDATA[IF(الجدول3[[#This Row],[DateM]]<>"",
IF(الجدول3[[#This Row],[DateM]]]><![CDATA[]>=TODAY(),1,0),"")]]>        </f>
        <v/>
      </c>
      <c r="L26" s="63" t="str">
        <f><![CDATA[IF(الجدول3[[#This Row],[DateM]]<>"",ROW(),"")]]></f>
        <v/>
      </c>
      <c r="M26" s="64" t="e">
        <f><![CDATA[الجدول3[[#This Row],[DateM]]+TIME(0,الجدول3[[#This Row],[Time1]],0)]]></f>
        <v>#VALUE!</v>
      </c>
      <c r="N26" s="57"/>
      <c r="O26" s="49">
        <f><![CDATA[IF(الجدول3[[#This Row],[الحالة]]="نفذ",1,0)]]></f>
        <v>0</v>
      </c>
    </row>
    <row r="27" spans="2:15" ht="22.5" x14ac:dyDescent="0.45">
      <c r="B27" s="49" t="str">
        <f><![CDATA[IF(الجدول3[[#This Row],[يوم]]="","",_xlfn.AGGREGATE(3,5,$C$4:C27))]]></f>
        <v/>
      </c>
      <c r="C27" s="56"/>
      <c r="D27" s="56"/>
      <c r="E27" s="56"/>
      <c r="F27" s="57"/>
      <c r="G27" s="57"/>
      <c r="H27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" s="49" t="str">
        <f><![CDATA[IF(الجدول3[[#This Row],[الموافق]]<>"التاريخ غير صحيح",TEXT(الجدول3[[#This Row],[DateM]],"dddd"),"")]]></f>
        <v/>
      </c>
      <c r="K27" s="49" t="str">
        <f ca="1" unprintable="">
<![CDATA[IF(الجدول3[[#This Row],[DateM]]<>"",
IF(الجدول3[[#This Row],[DateM]]]><![CDATA[]>=TODAY(),1,0),"")]]>        </f>
        <v/>
      </c>
      <c r="L27" s="63" t="str">
        <f><![CDATA[IF(الجدول3[[#This Row],[DateM]]<>"",ROW(),"")]]></f>
        <v/>
      </c>
      <c r="M27" s="64" t="e">
        <f><![CDATA[الجدول3[[#This Row],[DateM]]+TIME(0,الجدول3[[#This Row],[Time1]],0)]]></f>
        <v>#VALUE!</v>
      </c>
      <c r="N27" s="57"/>
      <c r="O27" s="49">
        <f><![CDATA[IF(الجدول3[[#This Row],[الحالة]]="نفذ",1,0)]]></f>
        <v>0</v>
      </c>
    </row>
    <row r="28" spans="2:15" ht="22.5" x14ac:dyDescent="0.45">
      <c r="B28" s="49" t="str">
        <f><![CDATA[IF(الجدول3[[#This Row],[يوم]]="","",_xlfn.AGGREGATE(3,5,$C$4:C28))]]></f>
        <v/>
      </c>
      <c r="C28" s="56"/>
      <c r="D28" s="56"/>
      <c r="E28" s="56"/>
      <c r="F28" s="57"/>
      <c r="G28" s="57"/>
      <c r="H28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" s="49" t="str">
        <f><![CDATA[IF(الجدول3[[#This Row],[الموافق]]<>"التاريخ غير صحيح",TEXT(الجدول3[[#This Row],[DateM]],"dddd"),"")]]></f>
        <v/>
      </c>
      <c r="K28" s="49" t="str">
        <f ca="1" unprintable="">
<![CDATA[IF(الجدول3[[#This Row],[DateM]]<>"",
IF(الجدول3[[#This Row],[DateM]]]><![CDATA[]>=TODAY(),1,0),"")]]>        </f>
        <v/>
      </c>
      <c r="L28" s="63" t="str">
        <f><![CDATA[IF(الجدول3[[#This Row],[DateM]]<>"",ROW(),"")]]></f>
        <v/>
      </c>
      <c r="M28" s="64" t="e">
        <f><![CDATA[الجدول3[[#This Row],[DateM]]+TIME(0,الجدول3[[#This Row],[Time1]],0)]]></f>
        <v>#VALUE!</v>
      </c>
      <c r="N28" s="57"/>
      <c r="O28" s="49">
        <f><![CDATA[IF(الجدول3[[#This Row],[الحالة]]="نفذ",1,0)]]></f>
        <v>0</v>
      </c>
    </row>
    <row r="29" spans="2:15" ht="22.5" x14ac:dyDescent="0.45">
      <c r="B29" s="49" t="str">
        <f><![CDATA[IF(الجدول3[[#This Row],[يوم]]="","",_xlfn.AGGREGATE(3,5,$C$4:C29))]]></f>
        <v/>
      </c>
      <c r="C29" s="56"/>
      <c r="D29" s="56"/>
      <c r="E29" s="56"/>
      <c r="F29" s="57"/>
      <c r="G29" s="57"/>
      <c r="H29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" s="49" t="str">
        <f><![CDATA[IF(الجدول3[[#This Row],[الموافق]]<>"التاريخ غير صحيح",TEXT(الجدول3[[#This Row],[DateM]],"dddd"),"")]]></f>
        <v/>
      </c>
      <c r="K29" s="49" t="str">
        <f ca="1" unprintable="">
<![CDATA[IF(الجدول3[[#This Row],[DateM]]<>"",
IF(الجدول3[[#This Row],[DateM]]]><![CDATA[]>=TODAY(),1,0),"")]]>        </f>
        <v/>
      </c>
      <c r="L29" s="63" t="str">
        <f><![CDATA[IF(الجدول3[[#This Row],[DateM]]<>"",ROW(),"")]]></f>
        <v/>
      </c>
      <c r="M29" s="64" t="e">
        <f><![CDATA[الجدول3[[#This Row],[DateM]]+TIME(0,الجدول3[[#This Row],[Time1]],0)]]></f>
        <v>#VALUE!</v>
      </c>
      <c r="N29" s="57"/>
      <c r="O29" s="49">
        <f><![CDATA[IF(الجدول3[[#This Row],[الحالة]]="نفذ",1,0)]]></f>
        <v>0</v>
      </c>
    </row>
    <row r="30" spans="2:15" ht="22.5" x14ac:dyDescent="0.45">
      <c r="B30" s="49" t="str">
        <f><![CDATA[IF(الجدول3[[#This Row],[يوم]]="","",_xlfn.AGGREGATE(3,5,$C$4:C30))]]></f>
        <v/>
      </c>
      <c r="C30" s="56"/>
      <c r="D30" s="56"/>
      <c r="E30" s="56"/>
      <c r="F30" s="57"/>
      <c r="G30" s="57"/>
      <c r="H30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" s="49" t="str">
        <f><![CDATA[IF(الجدول3[[#This Row],[الموافق]]<>"التاريخ غير صحيح",TEXT(الجدول3[[#This Row],[DateM]],"dddd"),"")]]></f>
        <v/>
      </c>
      <c r="K30" s="49" t="str">
        <f ca="1" unprintable="">
<![CDATA[IF(الجدول3[[#This Row],[DateM]]<>"",
IF(الجدول3[[#This Row],[DateM]]]><![CDATA[]>=TODAY(),1,0),"")]]>        </f>
        <v/>
      </c>
      <c r="L30" s="63" t="str">
        <f><![CDATA[IF(الجدول3[[#This Row],[DateM]]<>"",ROW(),"")]]></f>
        <v/>
      </c>
      <c r="M30" s="64" t="e">
        <f><![CDATA[الجدول3[[#This Row],[DateM]]+TIME(0,الجدول3[[#This Row],[Time1]],0)]]></f>
        <v>#VALUE!</v>
      </c>
      <c r="N30" s="57"/>
      <c r="O30" s="49">
        <f><![CDATA[IF(الجدول3[[#This Row],[الحالة]]="نفذ",1,0)]]></f>
        <v>0</v>
      </c>
    </row>
    <row r="31" spans="2:15" ht="22.5" x14ac:dyDescent="0.45">
      <c r="B31" s="49" t="str">
        <f><![CDATA[IF(الجدول3[[#This Row],[يوم]]="","",_xlfn.AGGREGATE(3,5,$C$4:C31))]]></f>
        <v/>
      </c>
      <c r="C31" s="56"/>
      <c r="D31" s="56"/>
      <c r="E31" s="56"/>
      <c r="F31" s="57"/>
      <c r="G31" s="57"/>
      <c r="H31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" s="49" t="str">
        <f><![CDATA[IF(الجدول3[[#This Row],[الموافق]]<>"التاريخ غير صحيح",TEXT(الجدول3[[#This Row],[DateM]],"dddd"),"")]]></f>
        <v/>
      </c>
      <c r="K31" s="49" t="str">
        <f ca="1" unprintable="">
<![CDATA[IF(الجدول3[[#This Row],[DateM]]<>"",
IF(الجدول3[[#This Row],[DateM]]]><![CDATA[]>=TODAY(),1,0),"")]]>        </f>
        <v/>
      </c>
      <c r="L31" s="63" t="str">
        <f><![CDATA[IF(الجدول3[[#This Row],[DateM]]<>"",ROW(),"")]]></f>
        <v/>
      </c>
      <c r="M31" s="64" t="e">
        <f><![CDATA[الجدول3[[#This Row],[DateM]]+TIME(0,الجدول3[[#This Row],[Time1]],0)]]></f>
        <v>#VALUE!</v>
      </c>
      <c r="N31" s="57"/>
      <c r="O31" s="49">
        <f><![CDATA[IF(الجدول3[[#This Row],[الحالة]]="نفذ",1,0)]]></f>
        <v>0</v>
      </c>
    </row>
    <row r="32" spans="2:15" ht="22.5" x14ac:dyDescent="0.45">
      <c r="B32" s="49" t="str">
        <f><![CDATA[IF(الجدول3[[#This Row],[يوم]]="","",_xlfn.AGGREGATE(3,5,$C$4:C32))]]></f>
        <v/>
      </c>
      <c r="C32" s="56"/>
      <c r="D32" s="56"/>
      <c r="E32" s="56"/>
      <c r="F32" s="57"/>
      <c r="G32" s="57"/>
      <c r="H32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" s="49" t="str">
        <f><![CDATA[IF(الجدول3[[#This Row],[الموافق]]<>"التاريخ غير صحيح",TEXT(الجدول3[[#This Row],[DateM]],"dddd"),"")]]></f>
        <v/>
      </c>
      <c r="K32" s="49" t="str">
        <f ca="1" unprintable="">
<![CDATA[IF(الجدول3[[#This Row],[DateM]]<>"",
IF(الجدول3[[#This Row],[DateM]]]><![CDATA[]>=TODAY(),1,0),"")]]>        </f>
        <v/>
      </c>
      <c r="L32" s="63" t="str">
        <f><![CDATA[IF(الجدول3[[#This Row],[DateM]]<>"",ROW(),"")]]></f>
        <v/>
      </c>
      <c r="M32" s="64" t="e">
        <f><![CDATA[الجدول3[[#This Row],[DateM]]+TIME(0,الجدول3[[#This Row],[Time1]],0)]]></f>
        <v>#VALUE!</v>
      </c>
      <c r="N32" s="57"/>
      <c r="O32" s="49">
        <f><![CDATA[IF(الجدول3[[#This Row],[الحالة]]="نفذ",1,0)]]></f>
        <v>0</v>
      </c>
    </row>
    <row r="33" spans="2:15" ht="22.5" x14ac:dyDescent="0.45">
      <c r="B33" s="49" t="str">
        <f><![CDATA[IF(الجدول3[[#This Row],[يوم]]="","",_xlfn.AGGREGATE(3,5,$C$4:C33))]]></f>
        <v/>
      </c>
      <c r="C33" s="56"/>
      <c r="D33" s="56"/>
      <c r="E33" s="56"/>
      <c r="F33" s="57"/>
      <c r="G33" s="57"/>
      <c r="H33" s="53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" s="49" t="str">
        <f><![CDATA[IF(الجدول3[[#This Row],[الموافق]]<>"التاريخ غير صحيح",TEXT(الجدول3[[#This Row],[DateM]],"dddd"),"")]]></f>
        <v/>
      </c>
      <c r="K33" s="49" t="str">
        <f ca="1" unprintable="">
<![CDATA[IF(الجدول3[[#This Row],[DateM]]<>"",
IF(الجدول3[[#This Row],[DateM]]]><![CDATA[]>=TODAY(),1,0),"")]]>        </f>
        <v/>
      </c>
      <c r="L33" s="63" t="str">
        <f><![CDATA[IF(الجدول3[[#This Row],[DateM]]<>"",ROW(),"")]]></f>
        <v/>
      </c>
      <c r="M33" s="64" t="e">
        <f><![CDATA[الجدول3[[#This Row],[DateM]]+TIME(0,الجدول3[[#This Row],[Time1]],0)]]></f>
        <v>#VALUE!</v>
      </c>
      <c r="N33" s="57"/>
      <c r="O33" s="49">
        <f><![CDATA[IF(الجدول3[[#This Row],[الحالة]]="نفذ",1,0)]]></f>
        <v>0</v>
      </c>
    </row>
    <row r="34" spans="2:15" ht="22.5" x14ac:dyDescent="0.45">
      <c r="B34" s="49" t="str">
        <f><![CDATA[IF(الجدول3[[#This Row],[يوم]]="","",_xlfn.AGGREGATE(3,5,$C$4:C34))]]></f>
        <v/>
      </c>
      <c r="C34" s="56"/>
      <c r="D34" s="56"/>
      <c r="E34" s="56"/>
      <c r="F34" s="57"/>
      <c r="G34" s="57"/>
      <c r="H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" s="62" t="str">
        <f><![CDATA[IF(الجدول3[[#This Row],[الموافق]]<>"التاريخ غير صحيح",TEXT(الجدول3[[#This Row],[DateM]],"dddd"),"")]]></f>
        <v/>
      </c>
      <c r="K34" s="62" t="str">
        <f ca="1" unprintable="">
<![CDATA[IF(الجدول3[[#This Row],[DateM]]<>"",
IF(الجدول3[[#This Row],[DateM]]]><![CDATA[]>=TODAY(),1,0),"")]]>        </f>
        <v/>
      </c>
      <c r="L34" s="63" t="str">
        <f><![CDATA[IF(الجدول3[[#This Row],[DateM]]<>"",ROW(),"")]]></f>
        <v/>
      </c>
      <c r="M34" s="64" t="e">
        <f><![CDATA[الجدول3[[#This Row],[DateM]]+TIME(0,الجدول3[[#This Row],[Time1]],0)]]></f>
        <v>#VALUE!</v>
      </c>
      <c r="N34" s="57"/>
      <c r="O34" s="49">
        <f><![CDATA[IF(الجدول3[[#This Row],[الحالة]]="نفذ",1,0)]]></f>
        <v>0</v>
      </c>
    </row>
    <row r="35" spans="2:15" ht="22.5" x14ac:dyDescent="0.45">
      <c r="B35" s="49" t="str">
        <f><![CDATA[IF(الجدول3[[#This Row],[يوم]]="","",_xlfn.AGGREGATE(3,5,$C$4:C35))]]></f>
        <v/>
      </c>
      <c r="C35" s="56"/>
      <c r="D35" s="56"/>
      <c r="E35" s="56"/>
      <c r="F35" s="57"/>
      <c r="G35" s="57"/>
      <c r="H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" s="62" t="str">
        <f><![CDATA[IF(الجدول3[[#This Row],[الموافق]]<>"التاريخ غير صحيح",TEXT(الجدول3[[#This Row],[DateM]],"dddd"),"")]]></f>
        <v/>
      </c>
      <c r="K35" s="62" t="str">
        <f ca="1" unprintable="">
<![CDATA[IF(الجدول3[[#This Row],[DateM]]<>"",
IF(الجدول3[[#This Row],[DateM]]]><![CDATA[]>=TODAY(),1,0),"")]]>        </f>
        <v/>
      </c>
      <c r="L35" s="63" t="str">
        <f><![CDATA[IF(الجدول3[[#This Row],[DateM]]<>"",ROW(),"")]]></f>
        <v/>
      </c>
      <c r="M35" s="64" t="e">
        <f><![CDATA[الجدول3[[#This Row],[DateM]]+TIME(0,الجدول3[[#This Row],[Time1]],0)]]></f>
        <v>#VALUE!</v>
      </c>
      <c r="N35" s="57"/>
      <c r="O35" s="49">
        <f><![CDATA[IF(الجدول3[[#This Row],[الحالة]]="نفذ",1,0)]]></f>
        <v>0</v>
      </c>
    </row>
    <row r="36" spans="2:15" ht="22.5" x14ac:dyDescent="0.45">
      <c r="B36" s="49" t="str">
        <f><![CDATA[IF(الجدول3[[#This Row],[يوم]]="","",_xlfn.AGGREGATE(3,5,$C$4:C36))]]></f>
        <v/>
      </c>
      <c r="C36" s="56"/>
      <c r="D36" s="56"/>
      <c r="E36" s="56"/>
      <c r="F36" s="57"/>
      <c r="G36" s="57"/>
      <c r="H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" s="62" t="str">
        <f><![CDATA[IF(الجدول3[[#This Row],[الموافق]]<>"التاريخ غير صحيح",TEXT(الجدول3[[#This Row],[DateM]],"dddd"),"")]]></f>
        <v/>
      </c>
      <c r="K36" s="62" t="str">
        <f ca="1" unprintable="">
<![CDATA[IF(الجدول3[[#This Row],[DateM]]<>"",
IF(الجدول3[[#This Row],[DateM]]]><![CDATA[]>=TODAY(),1,0),"")]]>        </f>
        <v/>
      </c>
      <c r="L36" s="63" t="str">
        <f><![CDATA[IF(الجدول3[[#This Row],[DateM]]<>"",ROW(),"")]]></f>
        <v/>
      </c>
      <c r="M36" s="64" t="e">
        <f><![CDATA[الجدول3[[#This Row],[DateM]]+TIME(0,الجدول3[[#This Row],[Time1]],0)]]></f>
        <v>#VALUE!</v>
      </c>
      <c r="N36" s="57"/>
      <c r="O36" s="49">
        <f><![CDATA[IF(الجدول3[[#This Row],[الحالة]]="نفذ",1,0)]]></f>
        <v>0</v>
      </c>
    </row>
    <row r="37" spans="2:15" ht="22.5" x14ac:dyDescent="0.45">
      <c r="B37" s="49" t="str">
        <f><![CDATA[IF(الجدول3[[#This Row],[يوم]]="","",_xlfn.AGGREGATE(3,5,$C$4:C37))]]></f>
        <v/>
      </c>
      <c r="C37" s="56"/>
      <c r="D37" s="56"/>
      <c r="E37" s="56"/>
      <c r="F37" s="57"/>
      <c r="G37" s="57"/>
      <c r="H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" s="62" t="str">
        <f><![CDATA[IF(الجدول3[[#This Row],[الموافق]]<>"التاريخ غير صحيح",TEXT(الجدول3[[#This Row],[DateM]],"dddd"),"")]]></f>
        <v/>
      </c>
      <c r="K37" s="62" t="str">
        <f ca="1" unprintable="">
<![CDATA[IF(الجدول3[[#This Row],[DateM]]<>"",
IF(الجدول3[[#This Row],[DateM]]]><![CDATA[]>=TODAY(),1,0),"")]]>        </f>
        <v/>
      </c>
      <c r="L37" s="63" t="str">
        <f><![CDATA[IF(الجدول3[[#This Row],[DateM]]<>"",ROW(),"")]]></f>
        <v/>
      </c>
      <c r="M37" s="64" t="e">
        <f><![CDATA[الجدول3[[#This Row],[DateM]]+TIME(0,الجدول3[[#This Row],[Time1]],0)]]></f>
        <v>#VALUE!</v>
      </c>
      <c r="N37" s="57"/>
      <c r="O37" s="49">
        <f><![CDATA[IF(الجدول3[[#This Row],[الحالة]]="نفذ",1,0)]]></f>
        <v>0</v>
      </c>
    </row>
    <row r="38" spans="2:15" ht="22.5" x14ac:dyDescent="0.45">
      <c r="B38" s="49" t="str">
        <f><![CDATA[IF(الجدول3[[#This Row],[يوم]]="","",_xlfn.AGGREGATE(3,5,$C$4:C38))]]></f>
        <v/>
      </c>
      <c r="C38" s="56"/>
      <c r="D38" s="56"/>
      <c r="E38" s="56"/>
      <c r="F38" s="57"/>
      <c r="G38" s="57"/>
      <c r="H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" s="62" t="str">
        <f><![CDATA[IF(الجدول3[[#This Row],[الموافق]]<>"التاريخ غير صحيح",TEXT(الجدول3[[#This Row],[DateM]],"dddd"),"")]]></f>
        <v/>
      </c>
      <c r="K38" s="62" t="str">
        <f ca="1" unprintable="">
<![CDATA[IF(الجدول3[[#This Row],[DateM]]<>"",
IF(الجدول3[[#This Row],[DateM]]]><![CDATA[]>=TODAY(),1,0),"")]]>        </f>
        <v/>
      </c>
      <c r="L38" s="63" t="str">
        <f><![CDATA[IF(الجدول3[[#This Row],[DateM]]<>"",ROW(),"")]]></f>
        <v/>
      </c>
      <c r="M38" s="64" t="e">
        <f><![CDATA[الجدول3[[#This Row],[DateM]]+TIME(0,الجدول3[[#This Row],[Time1]],0)]]></f>
        <v>#VALUE!</v>
      </c>
      <c r="N38" s="57"/>
      <c r="O38" s="49">
        <f><![CDATA[IF(الجدول3[[#This Row],[الحالة]]="نفذ",1,0)]]></f>
        <v>0</v>
      </c>
    </row>
    <row r="39" spans="2:15" ht="22.5" x14ac:dyDescent="0.45">
      <c r="B39" s="49" t="str">
        <f><![CDATA[IF(الجدول3[[#This Row],[يوم]]="","",_xlfn.AGGREGATE(3,5,$C$4:C39))]]></f>
        <v/>
      </c>
      <c r="C39" s="56"/>
      <c r="D39" s="56"/>
      <c r="E39" s="56"/>
      <c r="F39" s="57"/>
      <c r="G39" s="57"/>
      <c r="H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" s="62" t="str">
        <f><![CDATA[IF(الجدول3[[#This Row],[الموافق]]<>"التاريخ غير صحيح",TEXT(الجدول3[[#This Row],[DateM]],"dddd"),"")]]></f>
        <v/>
      </c>
      <c r="K39" s="62" t="str">
        <f ca="1" unprintable="">
<![CDATA[IF(الجدول3[[#This Row],[DateM]]<>"",
IF(الجدول3[[#This Row],[DateM]]]><![CDATA[]>=TODAY(),1,0),"")]]>        </f>
        <v/>
      </c>
      <c r="L39" s="63" t="str">
        <f><![CDATA[IF(الجدول3[[#This Row],[DateM]]<>"",ROW(),"")]]></f>
        <v/>
      </c>
      <c r="M39" s="64" t="e">
        <f><![CDATA[الجدول3[[#This Row],[DateM]]+TIME(0,الجدول3[[#This Row],[Time1]],0)]]></f>
        <v>#VALUE!</v>
      </c>
      <c r="N39" s="57"/>
      <c r="O39" s="49">
        <f><![CDATA[IF(الجدول3[[#This Row],[الحالة]]="نفذ",1,0)]]></f>
        <v>0</v>
      </c>
    </row>
    <row r="40" spans="2:15" ht="22.5" x14ac:dyDescent="0.45">
      <c r="B40" s="49" t="str">
        <f><![CDATA[IF(الجدول3[[#This Row],[يوم]]="","",_xlfn.AGGREGATE(3,5,$C$4:C40))]]></f>
        <v/>
      </c>
      <c r="C40" s="56"/>
      <c r="D40" s="56"/>
      <c r="E40" s="56"/>
      <c r="F40" s="57"/>
      <c r="G40" s="57"/>
      <c r="H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" s="62" t="str">
        <f><![CDATA[IF(الجدول3[[#This Row],[الموافق]]<>"التاريخ غير صحيح",TEXT(الجدول3[[#This Row],[DateM]],"dddd"),"")]]></f>
        <v/>
      </c>
      <c r="K40" s="62" t="str">
        <f ca="1" unprintable="">
<![CDATA[IF(الجدول3[[#This Row],[DateM]]<>"",
IF(الجدول3[[#This Row],[DateM]]]><![CDATA[]>=TODAY(),1,0),"")]]>        </f>
        <v/>
      </c>
      <c r="L40" s="63" t="str">
        <f><![CDATA[IF(الجدول3[[#This Row],[DateM]]<>"",ROW(),"")]]></f>
        <v/>
      </c>
      <c r="M40" s="64" t="e">
        <f><![CDATA[الجدول3[[#This Row],[DateM]]+TIME(0,الجدول3[[#This Row],[Time1]],0)]]></f>
        <v>#VALUE!</v>
      </c>
      <c r="N40" s="57"/>
      <c r="O40" s="49">
        <f><![CDATA[IF(الجدول3[[#This Row],[الحالة]]="نفذ",1,0)]]></f>
        <v>0</v>
      </c>
    </row>
    <row r="41" spans="2:15" ht="22.5" x14ac:dyDescent="0.45">
      <c r="B41" s="49" t="str">
        <f><![CDATA[IF(الجدول3[[#This Row],[يوم]]="","",_xlfn.AGGREGATE(3,5,$C$4:C41))]]></f>
        <v/>
      </c>
      <c r="C41" s="56"/>
      <c r="D41" s="56"/>
      <c r="E41" s="56"/>
      <c r="F41" s="57"/>
      <c r="G41" s="57"/>
      <c r="H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" s="62" t="str">
        <f><![CDATA[IF(الجدول3[[#This Row],[الموافق]]<>"التاريخ غير صحيح",TEXT(الجدول3[[#This Row],[DateM]],"dddd"),"")]]></f>
        <v/>
      </c>
      <c r="K41" s="62" t="str">
        <f ca="1" unprintable="">
<![CDATA[IF(الجدول3[[#This Row],[DateM]]<>"",
IF(الجدول3[[#This Row],[DateM]]]><![CDATA[]>=TODAY(),1,0),"")]]>        </f>
        <v/>
      </c>
      <c r="L41" s="63" t="str">
        <f><![CDATA[IF(الجدول3[[#This Row],[DateM]]<>"",ROW(),"")]]></f>
        <v/>
      </c>
      <c r="M41" s="64" t="e">
        <f><![CDATA[الجدول3[[#This Row],[DateM]]+TIME(0,الجدول3[[#This Row],[Time1]],0)]]></f>
        <v>#VALUE!</v>
      </c>
      <c r="N41" s="57"/>
      <c r="O41" s="49">
        <f><![CDATA[IF(الجدول3[[#This Row],[الحالة]]="نفذ",1,0)]]></f>
        <v>0</v>
      </c>
    </row>
    <row r="42" spans="2:15" ht="22.5" x14ac:dyDescent="0.45">
      <c r="B42" s="49" t="str">
        <f><![CDATA[IF(الجدول3[[#This Row],[يوم]]="","",_xlfn.AGGREGATE(3,5,$C$4:C42))]]></f>
        <v/>
      </c>
      <c r="C42" s="56"/>
      <c r="D42" s="56"/>
      <c r="E42" s="56"/>
      <c r="F42" s="57"/>
      <c r="G42" s="57"/>
      <c r="H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" s="62" t="str">
        <f><![CDATA[IF(الجدول3[[#This Row],[الموافق]]<>"التاريخ غير صحيح",TEXT(الجدول3[[#This Row],[DateM]],"dddd"),"")]]></f>
        <v/>
      </c>
      <c r="K42" s="62" t="str">
        <f ca="1" unprintable="">
<![CDATA[IF(الجدول3[[#This Row],[DateM]]<>"",
IF(الجدول3[[#This Row],[DateM]]]><![CDATA[]>=TODAY(),1,0),"")]]>        </f>
        <v/>
      </c>
      <c r="L42" s="63" t="str">
        <f><![CDATA[IF(الجدول3[[#This Row],[DateM]]<>"",ROW(),"")]]></f>
        <v/>
      </c>
      <c r="M42" s="64" t="e">
        <f><![CDATA[الجدول3[[#This Row],[DateM]]+TIME(0,الجدول3[[#This Row],[Time1]],0)]]></f>
        <v>#VALUE!</v>
      </c>
      <c r="N42" s="57"/>
      <c r="O42" s="49">
        <f><![CDATA[IF(الجدول3[[#This Row],[الحالة]]="نفذ",1,0)]]></f>
        <v>0</v>
      </c>
    </row>
    <row r="43" spans="2:15" ht="22.5" x14ac:dyDescent="0.45">
      <c r="B43" s="49" t="str">
        <f><![CDATA[IF(الجدول3[[#This Row],[يوم]]="","",_xlfn.AGGREGATE(3,5,$C$4:C43))]]></f>
        <v/>
      </c>
      <c r="C43" s="56"/>
      <c r="D43" s="56"/>
      <c r="E43" s="56"/>
      <c r="F43" s="57"/>
      <c r="G43" s="57"/>
      <c r="H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" s="62" t="str">
        <f><![CDATA[IF(الجدول3[[#This Row],[الموافق]]<>"التاريخ غير صحيح",TEXT(الجدول3[[#This Row],[DateM]],"dddd"),"")]]></f>
        <v/>
      </c>
      <c r="K43" s="62" t="str">
        <f ca="1" unprintable="">
<![CDATA[IF(الجدول3[[#This Row],[DateM]]<>"",
IF(الجدول3[[#This Row],[DateM]]]><![CDATA[]>=TODAY(),1,0),"")]]>        </f>
        <v/>
      </c>
      <c r="L43" s="63" t="str">
        <f><![CDATA[IF(الجدول3[[#This Row],[DateM]]<>"",ROW(),"")]]></f>
        <v/>
      </c>
      <c r="M43" s="64" t="e">
        <f><![CDATA[الجدول3[[#This Row],[DateM]]+TIME(0,الجدول3[[#This Row],[Time1]],0)]]></f>
        <v>#VALUE!</v>
      </c>
      <c r="N43" s="57"/>
      <c r="O43" s="49">
        <f><![CDATA[IF(الجدول3[[#This Row],[الحالة]]="نفذ",1,0)]]></f>
        <v>0</v>
      </c>
    </row>
    <row r="44" spans="2:15" ht="22.5" x14ac:dyDescent="0.45">
      <c r="B44" s="49" t="str">
        <f><![CDATA[IF(الجدول3[[#This Row],[يوم]]="","",_xlfn.AGGREGATE(3,5,$C$4:C44))]]></f>
        <v/>
      </c>
      <c r="C44" s="56"/>
      <c r="D44" s="56"/>
      <c r="E44" s="56"/>
      <c r="F44" s="57"/>
      <c r="G44" s="57"/>
      <c r="H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" s="62" t="str">
        <f><![CDATA[IF(الجدول3[[#This Row],[الموافق]]<>"التاريخ غير صحيح",TEXT(الجدول3[[#This Row],[DateM]],"dddd"),"")]]></f>
        <v/>
      </c>
      <c r="K44" s="62" t="str">
        <f ca="1" unprintable="">
<![CDATA[IF(الجدول3[[#This Row],[DateM]]<>"",
IF(الجدول3[[#This Row],[DateM]]]><![CDATA[]>=TODAY(),1,0),"")]]>        </f>
        <v/>
      </c>
      <c r="L44" s="63" t="str">
        <f><![CDATA[IF(الجدول3[[#This Row],[DateM]]<>"",ROW(),"")]]></f>
        <v/>
      </c>
      <c r="M44" s="64" t="e">
        <f><![CDATA[الجدول3[[#This Row],[DateM]]+TIME(0,الجدول3[[#This Row],[Time1]],0)]]></f>
        <v>#VALUE!</v>
      </c>
      <c r="N44" s="57"/>
      <c r="O44" s="49">
        <f><![CDATA[IF(الجدول3[[#This Row],[الحالة]]="نفذ",1,0)]]></f>
        <v>0</v>
      </c>
    </row>
    <row r="45" spans="2:15" ht="22.5" x14ac:dyDescent="0.45">
      <c r="B45" s="49" t="str">
        <f><![CDATA[IF(الجدول3[[#This Row],[يوم]]="","",_xlfn.AGGREGATE(3,5,$C$4:C45))]]></f>
        <v/>
      </c>
      <c r="C45" s="56"/>
      <c r="D45" s="56"/>
      <c r="E45" s="56"/>
      <c r="F45" s="57"/>
      <c r="G45" s="57"/>
      <c r="H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" s="62" t="str">
        <f><![CDATA[IF(الجدول3[[#This Row],[الموافق]]<>"التاريخ غير صحيح",TEXT(الجدول3[[#This Row],[DateM]],"dddd"),"")]]></f>
        <v/>
      </c>
      <c r="K45" s="62" t="str">
        <f ca="1" unprintable="">
<![CDATA[IF(الجدول3[[#This Row],[DateM]]<>"",
IF(الجدول3[[#This Row],[DateM]]]><![CDATA[]>=TODAY(),1,0),"")]]>        </f>
        <v/>
      </c>
      <c r="L45" s="63" t="str">
        <f><![CDATA[IF(الجدول3[[#This Row],[DateM]]<>"",ROW(),"")]]></f>
        <v/>
      </c>
      <c r="M45" s="64" t="e">
        <f><![CDATA[الجدول3[[#This Row],[DateM]]+TIME(0,الجدول3[[#This Row],[Time1]],0)]]></f>
        <v>#VALUE!</v>
      </c>
      <c r="N45" s="57"/>
      <c r="O45" s="49">
        <f><![CDATA[IF(الجدول3[[#This Row],[الحالة]]="نفذ",1,0)]]></f>
        <v>0</v>
      </c>
    </row>
    <row r="46" spans="2:15" ht="22.5" x14ac:dyDescent="0.45">
      <c r="B46" s="49" t="str">
        <f><![CDATA[IF(الجدول3[[#This Row],[يوم]]="","",_xlfn.AGGREGATE(3,5,$C$4:C46))]]></f>
        <v/>
      </c>
      <c r="C46" s="56"/>
      <c r="D46" s="56"/>
      <c r="E46" s="56"/>
      <c r="F46" s="57"/>
      <c r="G46" s="57"/>
      <c r="H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" s="62" t="str">
        <f><![CDATA[IF(الجدول3[[#This Row],[الموافق]]<>"التاريخ غير صحيح",TEXT(الجدول3[[#This Row],[DateM]],"dddd"),"")]]></f>
        <v/>
      </c>
      <c r="K46" s="62" t="str">
        <f ca="1" unprintable="">
<![CDATA[IF(الجدول3[[#This Row],[DateM]]<>"",
IF(الجدول3[[#This Row],[DateM]]]><![CDATA[]>=TODAY(),1,0),"")]]>        </f>
        <v/>
      </c>
      <c r="L46" s="63" t="str">
        <f><![CDATA[IF(الجدول3[[#This Row],[DateM]]<>"",ROW(),"")]]></f>
        <v/>
      </c>
      <c r="M46" s="64" t="e">
        <f><![CDATA[الجدول3[[#This Row],[DateM]]+TIME(0,الجدول3[[#This Row],[Time1]],0)]]></f>
        <v>#VALUE!</v>
      </c>
      <c r="N46" s="57"/>
      <c r="O46" s="49">
        <f><![CDATA[IF(الجدول3[[#This Row],[الحالة]]="نفذ",1,0)]]></f>
        <v>0</v>
      </c>
    </row>
    <row r="47" spans="2:15" ht="22.5" x14ac:dyDescent="0.45">
      <c r="B47" s="49" t="str">
        <f><![CDATA[IF(الجدول3[[#This Row],[يوم]]="","",_xlfn.AGGREGATE(3,5,$C$4:C47))]]></f>
        <v/>
      </c>
      <c r="C47" s="56"/>
      <c r="D47" s="56"/>
      <c r="E47" s="56"/>
      <c r="F47" s="57"/>
      <c r="G47" s="57"/>
      <c r="H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" s="62" t="str">
        <f><![CDATA[IF(الجدول3[[#This Row],[الموافق]]<>"التاريخ غير صحيح",TEXT(الجدول3[[#This Row],[DateM]],"dddd"),"")]]></f>
        <v/>
      </c>
      <c r="K47" s="62" t="str">
        <f ca="1" unprintable="">
<![CDATA[IF(الجدول3[[#This Row],[DateM]]<>"",
IF(الجدول3[[#This Row],[DateM]]]><![CDATA[]>=TODAY(),1,0),"")]]>        </f>
        <v/>
      </c>
      <c r="L47" s="63" t="str">
        <f><![CDATA[IF(الجدول3[[#This Row],[DateM]]<>"",ROW(),"")]]></f>
        <v/>
      </c>
      <c r="M47" s="64" t="e">
        <f><![CDATA[الجدول3[[#This Row],[DateM]]+TIME(0,الجدول3[[#This Row],[Time1]],0)]]></f>
        <v>#VALUE!</v>
      </c>
      <c r="N47" s="57"/>
      <c r="O47" s="49">
        <f><![CDATA[IF(الجدول3[[#This Row],[الحالة]]="نفذ",1,0)]]></f>
        <v>0</v>
      </c>
    </row>
    <row r="48" spans="2:15" ht="22.5" x14ac:dyDescent="0.45">
      <c r="B48" s="49" t="str">
        <f><![CDATA[IF(الجدول3[[#This Row],[يوم]]="","",_xlfn.AGGREGATE(3,5,$C$4:C48))]]></f>
        <v/>
      </c>
      <c r="C48" s="56"/>
      <c r="D48" s="56"/>
      <c r="E48" s="56"/>
      <c r="F48" s="57"/>
      <c r="G48" s="57"/>
      <c r="H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" s="62" t="str">
        <f><![CDATA[IF(الجدول3[[#This Row],[الموافق]]<>"التاريخ غير صحيح",TEXT(الجدول3[[#This Row],[DateM]],"dddd"),"")]]></f>
        <v/>
      </c>
      <c r="K48" s="62" t="str">
        <f ca="1" unprintable="">
<![CDATA[IF(الجدول3[[#This Row],[DateM]]<>"",
IF(الجدول3[[#This Row],[DateM]]]><![CDATA[]>=TODAY(),1,0),"")]]>        </f>
        <v/>
      </c>
      <c r="L48" s="63" t="str">
        <f><![CDATA[IF(الجدول3[[#This Row],[DateM]]<>"",ROW(),"")]]></f>
        <v/>
      </c>
      <c r="M48" s="64" t="e">
        <f><![CDATA[الجدول3[[#This Row],[DateM]]+TIME(0,الجدول3[[#This Row],[Time1]],0)]]></f>
        <v>#VALUE!</v>
      </c>
      <c r="N48" s="57"/>
      <c r="O48" s="49">
        <f><![CDATA[IF(الجدول3[[#This Row],[الحالة]]="نفذ",1,0)]]></f>
        <v>0</v>
      </c>
    </row>
    <row r="49" spans="2:15" ht="22.5" x14ac:dyDescent="0.45">
      <c r="B49" s="49" t="str">
        <f><![CDATA[IF(الجدول3[[#This Row],[يوم]]="","",_xlfn.AGGREGATE(3,5,$C$4:C49))]]></f>
        <v/>
      </c>
      <c r="C49" s="56"/>
      <c r="D49" s="56"/>
      <c r="E49" s="56"/>
      <c r="F49" s="57"/>
      <c r="G49" s="57"/>
      <c r="H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" s="62" t="str">
        <f><![CDATA[IF(الجدول3[[#This Row],[الموافق]]<>"التاريخ غير صحيح",TEXT(الجدول3[[#This Row],[DateM]],"dddd"),"")]]></f>
        <v/>
      </c>
      <c r="K49" s="62" t="str">
        <f ca="1" unprintable="">
<![CDATA[IF(الجدول3[[#This Row],[DateM]]<>"",
IF(الجدول3[[#This Row],[DateM]]]><![CDATA[]>=TODAY(),1,0),"")]]>        </f>
        <v/>
      </c>
      <c r="L49" s="63" t="str">
        <f><![CDATA[IF(الجدول3[[#This Row],[DateM]]<>"",ROW(),"")]]></f>
        <v/>
      </c>
      <c r="M49" s="64" t="e">
        <f><![CDATA[الجدول3[[#This Row],[DateM]]+TIME(0,الجدول3[[#This Row],[Time1]],0)]]></f>
        <v>#VALUE!</v>
      </c>
      <c r="N49" s="57"/>
      <c r="O49" s="49">
        <f><![CDATA[IF(الجدول3[[#This Row],[الحالة]]="نفذ",1,0)]]></f>
        <v>0</v>
      </c>
    </row>
    <row r="50" spans="2:15" ht="22.5" x14ac:dyDescent="0.45">
      <c r="B50" s="49" t="str">
        <f><![CDATA[IF(الجدول3[[#This Row],[يوم]]="","",_xlfn.AGGREGATE(3,5,$C$4:C50))]]></f>
        <v/>
      </c>
      <c r="C50" s="56"/>
      <c r="D50" s="56"/>
      <c r="E50" s="56"/>
      <c r="F50" s="57"/>
      <c r="G50" s="57"/>
      <c r="H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" s="62" t="str">
        <f><![CDATA[IF(الجدول3[[#This Row],[الموافق]]<>"التاريخ غير صحيح",TEXT(الجدول3[[#This Row],[DateM]],"dddd"),"")]]></f>
        <v/>
      </c>
      <c r="K50" s="62" t="str">
        <f ca="1" unprintable="">
<![CDATA[IF(الجدول3[[#This Row],[DateM]]<>"",
IF(الجدول3[[#This Row],[DateM]]]><![CDATA[]>=TODAY(),1,0),"")]]>        </f>
        <v/>
      </c>
      <c r="L50" s="63" t="str">
        <f><![CDATA[IF(الجدول3[[#This Row],[DateM]]<>"",ROW(),"")]]></f>
        <v/>
      </c>
      <c r="M50" s="64" t="e">
        <f><![CDATA[الجدول3[[#This Row],[DateM]]+TIME(0,الجدول3[[#This Row],[Time1]],0)]]></f>
        <v>#VALUE!</v>
      </c>
      <c r="N50" s="57"/>
      <c r="O50" s="49">
        <f><![CDATA[IF(الجدول3[[#This Row],[الحالة]]="نفذ",1,0)]]></f>
        <v>0</v>
      </c>
    </row>
    <row r="51" spans="2:15" ht="22.5" x14ac:dyDescent="0.45">
      <c r="B51" s="49" t="str">
        <f><![CDATA[IF(الجدول3[[#This Row],[يوم]]="","",_xlfn.AGGREGATE(3,5,$C$4:C51))]]></f>
        <v/>
      </c>
      <c r="C51" s="56"/>
      <c r="D51" s="56"/>
      <c r="E51" s="56"/>
      <c r="F51" s="57"/>
      <c r="G51" s="57"/>
      <c r="H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" s="62" t="str">
        <f><![CDATA[IF(الجدول3[[#This Row],[الموافق]]<>"التاريخ غير صحيح",TEXT(الجدول3[[#This Row],[DateM]],"dddd"),"")]]></f>
        <v/>
      </c>
      <c r="K51" s="62" t="str">
        <f ca="1" unprintable="">
<![CDATA[IF(الجدول3[[#This Row],[DateM]]<>"",
IF(الجدول3[[#This Row],[DateM]]]><![CDATA[]>=TODAY(),1,0),"")]]>        </f>
        <v/>
      </c>
      <c r="L51" s="63" t="str">
        <f><![CDATA[IF(الجدول3[[#This Row],[DateM]]<>"",ROW(),"")]]></f>
        <v/>
      </c>
      <c r="M51" s="64" t="e">
        <f><![CDATA[الجدول3[[#This Row],[DateM]]+TIME(0,الجدول3[[#This Row],[Time1]],0)]]></f>
        <v>#VALUE!</v>
      </c>
      <c r="N51" s="57"/>
      <c r="O51" s="49">
        <f><![CDATA[IF(الجدول3[[#This Row],[الحالة]]="نفذ",1,0)]]></f>
        <v>0</v>
      </c>
    </row>
    <row r="52" spans="2:15" ht="22.5" x14ac:dyDescent="0.45">
      <c r="B52" s="49" t="str">
        <f><![CDATA[IF(الجدول3[[#This Row],[يوم]]="","",_xlfn.AGGREGATE(3,5,$C$4:C52))]]></f>
        <v/>
      </c>
      <c r="C52" s="56"/>
      <c r="D52" s="56"/>
      <c r="E52" s="56"/>
      <c r="F52" s="57"/>
      <c r="G52" s="57"/>
      <c r="H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" s="62" t="str">
        <f><![CDATA[IF(الجدول3[[#This Row],[الموافق]]<>"التاريخ غير صحيح",TEXT(الجدول3[[#This Row],[DateM]],"dddd"),"")]]></f>
        <v/>
      </c>
      <c r="K52" s="62" t="str">
        <f ca="1" unprintable="">
<![CDATA[IF(الجدول3[[#This Row],[DateM]]<>"",
IF(الجدول3[[#This Row],[DateM]]]><![CDATA[]>=TODAY(),1,0),"")]]>        </f>
        <v/>
      </c>
      <c r="L52" s="63" t="str">
        <f><![CDATA[IF(الجدول3[[#This Row],[DateM]]<>"",ROW(),"")]]></f>
        <v/>
      </c>
      <c r="M52" s="64" t="e">
        <f><![CDATA[الجدول3[[#This Row],[DateM]]+TIME(0,الجدول3[[#This Row],[Time1]],0)]]></f>
        <v>#VALUE!</v>
      </c>
      <c r="N52" s="57"/>
      <c r="O52" s="49">
        <f><![CDATA[IF(الجدول3[[#This Row],[الحالة]]="نفذ",1,0)]]></f>
        <v>0</v>
      </c>
    </row>
    <row r="53" spans="2:15" ht="22.5" x14ac:dyDescent="0.45">
      <c r="B53" s="49" t="str">
        <f><![CDATA[IF(الجدول3[[#This Row],[يوم]]="","",_xlfn.AGGREGATE(3,5,$C$4:C53))]]></f>
        <v/>
      </c>
      <c r="C53" s="56"/>
      <c r="D53" s="56"/>
      <c r="E53" s="56"/>
      <c r="F53" s="57"/>
      <c r="G53" s="57"/>
      <c r="H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" s="62" t="str">
        <f><![CDATA[IF(الجدول3[[#This Row],[الموافق]]<>"التاريخ غير صحيح",TEXT(الجدول3[[#This Row],[DateM]],"dddd"),"")]]></f>
        <v/>
      </c>
      <c r="K53" s="62" t="str">
        <f ca="1" unprintable="">
<![CDATA[IF(الجدول3[[#This Row],[DateM]]<>"",
IF(الجدول3[[#This Row],[DateM]]]><![CDATA[]>=TODAY(),1,0),"")]]>        </f>
        <v/>
      </c>
      <c r="L53" s="63" t="str">
        <f><![CDATA[IF(الجدول3[[#This Row],[DateM]]<>"",ROW(),"")]]></f>
        <v/>
      </c>
      <c r="M53" s="64" t="e">
        <f><![CDATA[الجدول3[[#This Row],[DateM]]+TIME(0,الجدول3[[#This Row],[Time1]],0)]]></f>
        <v>#VALUE!</v>
      </c>
      <c r="N53" s="57"/>
      <c r="O53" s="49">
        <f><![CDATA[IF(الجدول3[[#This Row],[الحالة]]="نفذ",1,0)]]></f>
        <v>0</v>
      </c>
    </row>
    <row r="54" spans="2:15" ht="22.5" x14ac:dyDescent="0.45">
      <c r="B54" s="49" t="str">
        <f><![CDATA[IF(الجدول3[[#This Row],[يوم]]="","",_xlfn.AGGREGATE(3,5,$C$4:C54))]]></f>
        <v/>
      </c>
      <c r="C54" s="56"/>
      <c r="D54" s="56"/>
      <c r="E54" s="56"/>
      <c r="F54" s="57"/>
      <c r="G54" s="57"/>
      <c r="H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" s="62" t="str">
        <f><![CDATA[IF(الجدول3[[#This Row],[الموافق]]<>"التاريخ غير صحيح",TEXT(الجدول3[[#This Row],[DateM]],"dddd"),"")]]></f>
        <v/>
      </c>
      <c r="K54" s="62" t="str">
        <f ca="1" unprintable="">
<![CDATA[IF(الجدول3[[#This Row],[DateM]]<>"",
IF(الجدول3[[#This Row],[DateM]]]><![CDATA[]>=TODAY(),1,0),"")]]>        </f>
        <v/>
      </c>
      <c r="L54" s="63" t="str">
        <f><![CDATA[IF(الجدول3[[#This Row],[DateM]]<>"",ROW(),"")]]></f>
        <v/>
      </c>
      <c r="M54" s="64" t="e">
        <f><![CDATA[الجدول3[[#This Row],[DateM]]+TIME(0,الجدول3[[#This Row],[Time1]],0)]]></f>
        <v>#VALUE!</v>
      </c>
      <c r="N54" s="57"/>
      <c r="O54" s="49">
        <f><![CDATA[IF(الجدول3[[#This Row],[الحالة]]="نفذ",1,0)]]></f>
        <v>0</v>
      </c>
    </row>
    <row r="55" spans="2:15" ht="22.5" x14ac:dyDescent="0.45">
      <c r="B55" s="49" t="str">
        <f><![CDATA[IF(الجدول3[[#This Row],[يوم]]="","",_xlfn.AGGREGATE(3,5,$C$4:C55))]]></f>
        <v/>
      </c>
      <c r="C55" s="56"/>
      <c r="D55" s="56"/>
      <c r="E55" s="56"/>
      <c r="F55" s="57"/>
      <c r="G55" s="57"/>
      <c r="H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" s="62" t="str">
        <f><![CDATA[IF(الجدول3[[#This Row],[الموافق]]<>"التاريخ غير صحيح",TEXT(الجدول3[[#This Row],[DateM]],"dddd"),"")]]></f>
        <v/>
      </c>
      <c r="K55" s="62" t="str">
        <f ca="1" unprintable="">
<![CDATA[IF(الجدول3[[#This Row],[DateM]]<>"",
IF(الجدول3[[#This Row],[DateM]]]><![CDATA[]>=TODAY(),1,0),"")]]>        </f>
        <v/>
      </c>
      <c r="L55" s="63" t="str">
        <f><![CDATA[IF(الجدول3[[#This Row],[DateM]]<>"",ROW(),"")]]></f>
        <v/>
      </c>
      <c r="M55" s="64" t="e">
        <f><![CDATA[الجدول3[[#This Row],[DateM]]+TIME(0,الجدول3[[#This Row],[Time1]],0)]]></f>
        <v>#VALUE!</v>
      </c>
      <c r="N55" s="57"/>
      <c r="O55" s="49">
        <f><![CDATA[IF(الجدول3[[#This Row],[الحالة]]="نفذ",1,0)]]></f>
        <v>0</v>
      </c>
    </row>
    <row r="56" spans="2:15" ht="22.5" x14ac:dyDescent="0.45">
      <c r="B56" s="49" t="str">
        <f><![CDATA[IF(الجدول3[[#This Row],[يوم]]="","",_xlfn.AGGREGATE(3,5,$C$4:C56))]]></f>
        <v/>
      </c>
      <c r="C56" s="56"/>
      <c r="D56" s="56"/>
      <c r="E56" s="56"/>
      <c r="F56" s="57"/>
      <c r="G56" s="57"/>
      <c r="H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" s="62" t="str">
        <f><![CDATA[IF(الجدول3[[#This Row],[الموافق]]<>"التاريخ غير صحيح",TEXT(الجدول3[[#This Row],[DateM]],"dddd"),"")]]></f>
        <v/>
      </c>
      <c r="K56" s="62" t="str">
        <f ca="1" unprintable="">
<![CDATA[IF(الجدول3[[#This Row],[DateM]]<>"",
IF(الجدول3[[#This Row],[DateM]]]><![CDATA[]>=TODAY(),1,0),"")]]>        </f>
        <v/>
      </c>
      <c r="L56" s="63" t="str">
        <f><![CDATA[IF(الجدول3[[#This Row],[DateM]]<>"",ROW(),"")]]></f>
        <v/>
      </c>
      <c r="M56" s="64" t="e">
        <f><![CDATA[الجدول3[[#This Row],[DateM]]+TIME(0,الجدول3[[#This Row],[Time1]],0)]]></f>
        <v>#VALUE!</v>
      </c>
      <c r="N56" s="57"/>
      <c r="O56" s="49">
        <f><![CDATA[IF(الجدول3[[#This Row],[الحالة]]="نفذ",1,0)]]></f>
        <v>0</v>
      </c>
    </row>
    <row r="57" spans="2:15" ht="22.5" x14ac:dyDescent="0.45">
      <c r="B57" s="49" t="str">
        <f><![CDATA[IF(الجدول3[[#This Row],[يوم]]="","",_xlfn.AGGREGATE(3,5,$C$4:C57))]]></f>
        <v/>
      </c>
      <c r="C57" s="56"/>
      <c r="D57" s="56"/>
      <c r="E57" s="56"/>
      <c r="F57" s="57"/>
      <c r="G57" s="57"/>
      <c r="H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" s="62" t="str">
        <f><![CDATA[IF(الجدول3[[#This Row],[الموافق]]<>"التاريخ غير صحيح",TEXT(الجدول3[[#This Row],[DateM]],"dddd"),"")]]></f>
        <v/>
      </c>
      <c r="K57" s="62" t="str">
        <f ca="1" unprintable="">
<![CDATA[IF(الجدول3[[#This Row],[DateM]]<>"",
IF(الجدول3[[#This Row],[DateM]]]><![CDATA[]>=TODAY(),1,0),"")]]>        </f>
        <v/>
      </c>
      <c r="L57" s="63" t="str">
        <f><![CDATA[IF(الجدول3[[#This Row],[DateM]]<>"",ROW(),"")]]></f>
        <v/>
      </c>
      <c r="M57" s="64" t="e">
        <f><![CDATA[الجدول3[[#This Row],[DateM]]+TIME(0,الجدول3[[#This Row],[Time1]],0)]]></f>
        <v>#VALUE!</v>
      </c>
      <c r="N57" s="57"/>
      <c r="O57" s="49">
        <f><![CDATA[IF(الجدول3[[#This Row],[الحالة]]="نفذ",1,0)]]></f>
        <v>0</v>
      </c>
    </row>
    <row r="58" spans="2:15" ht="22.5" x14ac:dyDescent="0.45">
      <c r="B58" s="49" t="str">
        <f><![CDATA[IF(الجدول3[[#This Row],[يوم]]="","",_xlfn.AGGREGATE(3,5,$C$4:C58))]]></f>
        <v/>
      </c>
      <c r="C58" s="56"/>
      <c r="D58" s="56"/>
      <c r="E58" s="56"/>
      <c r="F58" s="57"/>
      <c r="G58" s="57"/>
      <c r="H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" s="62" t="str">
        <f><![CDATA[IF(الجدول3[[#This Row],[الموافق]]<>"التاريخ غير صحيح",TEXT(الجدول3[[#This Row],[DateM]],"dddd"),"")]]></f>
        <v/>
      </c>
      <c r="K58" s="62" t="str">
        <f ca="1" unprintable="">
<![CDATA[IF(الجدول3[[#This Row],[DateM]]<>"",
IF(الجدول3[[#This Row],[DateM]]]><![CDATA[]>=TODAY(),1,0),"")]]>        </f>
        <v/>
      </c>
      <c r="L58" s="63" t="str">
        <f><![CDATA[IF(الجدول3[[#This Row],[DateM]]<>"",ROW(),"")]]></f>
        <v/>
      </c>
      <c r="M58" s="64" t="e">
        <f><![CDATA[الجدول3[[#This Row],[DateM]]+TIME(0,الجدول3[[#This Row],[Time1]],0)]]></f>
        <v>#VALUE!</v>
      </c>
      <c r="N58" s="57"/>
      <c r="O58" s="49">
        <f><![CDATA[IF(الجدول3[[#This Row],[الحالة]]="نفذ",1,0)]]></f>
        <v>0</v>
      </c>
    </row>
    <row r="59" spans="2:15" ht="22.5" x14ac:dyDescent="0.45">
      <c r="B59" s="49" t="str">
        <f><![CDATA[IF(الجدول3[[#This Row],[يوم]]="","",_xlfn.AGGREGATE(3,5,$C$4:C59))]]></f>
        <v/>
      </c>
      <c r="C59" s="56"/>
      <c r="D59" s="56"/>
      <c r="E59" s="56"/>
      <c r="F59" s="57"/>
      <c r="G59" s="57"/>
      <c r="H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" s="62" t="str">
        <f><![CDATA[IF(الجدول3[[#This Row],[الموافق]]<>"التاريخ غير صحيح",TEXT(الجدول3[[#This Row],[DateM]],"dddd"),"")]]></f>
        <v/>
      </c>
      <c r="K59" s="62" t="str">
        <f ca="1" unprintable="">
<![CDATA[IF(الجدول3[[#This Row],[DateM]]<>"",
IF(الجدول3[[#This Row],[DateM]]]><![CDATA[]>=TODAY(),1,0),"")]]>        </f>
        <v/>
      </c>
      <c r="L59" s="63" t="str">
        <f><![CDATA[IF(الجدول3[[#This Row],[DateM]]<>"",ROW(),"")]]></f>
        <v/>
      </c>
      <c r="M59" s="64" t="e">
        <f><![CDATA[الجدول3[[#This Row],[DateM]]+TIME(0,الجدول3[[#This Row],[Time1]],0)]]></f>
        <v>#VALUE!</v>
      </c>
      <c r="N59" s="57"/>
      <c r="O59" s="49">
        <f><![CDATA[IF(الجدول3[[#This Row],[الحالة]]="نفذ",1,0)]]></f>
        <v>0</v>
      </c>
    </row>
    <row r="60" spans="2:15" ht="22.5" x14ac:dyDescent="0.45">
      <c r="B60" s="49" t="str">
        <f><![CDATA[IF(الجدول3[[#This Row],[يوم]]="","",_xlfn.AGGREGATE(3,5,$C$4:C60))]]></f>
        <v/>
      </c>
      <c r="C60" s="56"/>
      <c r="D60" s="56"/>
      <c r="E60" s="56"/>
      <c r="F60" s="57"/>
      <c r="G60" s="57"/>
      <c r="H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" s="62" t="str">
        <f><![CDATA[IF(الجدول3[[#This Row],[الموافق]]<>"التاريخ غير صحيح",TEXT(الجدول3[[#This Row],[DateM]],"dddd"),"")]]></f>
        <v/>
      </c>
      <c r="K60" s="62" t="str">
        <f ca="1" unprintable="">
<![CDATA[IF(الجدول3[[#This Row],[DateM]]<>"",
IF(الجدول3[[#This Row],[DateM]]]><![CDATA[]>=TODAY(),1,0),"")]]>        </f>
        <v/>
      </c>
      <c r="L60" s="63" t="str">
        <f><![CDATA[IF(الجدول3[[#This Row],[DateM]]<>"",ROW(),"")]]></f>
        <v/>
      </c>
      <c r="M60" s="64" t="e">
        <f><![CDATA[الجدول3[[#This Row],[DateM]]+TIME(0,الجدول3[[#This Row],[Time1]],0)]]></f>
        <v>#VALUE!</v>
      </c>
      <c r="N60" s="57"/>
      <c r="O60" s="49">
        <f><![CDATA[IF(الجدول3[[#This Row],[الحالة]]="نفذ",1,0)]]></f>
        <v>0</v>
      </c>
    </row>
    <row r="61" spans="2:15" ht="22.5" x14ac:dyDescent="0.45">
      <c r="B61" s="49" t="str">
        <f><![CDATA[IF(الجدول3[[#This Row],[يوم]]="","",_xlfn.AGGREGATE(3,5,$C$4:C61))]]></f>
        <v/>
      </c>
      <c r="C61" s="56"/>
      <c r="D61" s="56"/>
      <c r="E61" s="56"/>
      <c r="F61" s="57"/>
      <c r="G61" s="57"/>
      <c r="H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" s="62" t="str">
        <f><![CDATA[IF(الجدول3[[#This Row],[الموافق]]<>"التاريخ غير صحيح",TEXT(الجدول3[[#This Row],[DateM]],"dddd"),"")]]></f>
        <v/>
      </c>
      <c r="K61" s="62" t="str">
        <f ca="1" unprintable="">
<![CDATA[IF(الجدول3[[#This Row],[DateM]]<>"",
IF(الجدول3[[#This Row],[DateM]]]><![CDATA[]>=TODAY(),1,0),"")]]>        </f>
        <v/>
      </c>
      <c r="L61" s="63" t="str">
        <f><![CDATA[IF(الجدول3[[#This Row],[DateM]]<>"",ROW(),"")]]></f>
        <v/>
      </c>
      <c r="M61" s="64" t="e">
        <f><![CDATA[الجدول3[[#This Row],[DateM]]+TIME(0,الجدول3[[#This Row],[Time1]],0)]]></f>
        <v>#VALUE!</v>
      </c>
      <c r="N61" s="57"/>
      <c r="O61" s="49">
        <f><![CDATA[IF(الجدول3[[#This Row],[الحالة]]="نفذ",1,0)]]></f>
        <v>0</v>
      </c>
    </row>
    <row r="62" spans="2:15" ht="22.5" x14ac:dyDescent="0.45">
      <c r="B62" s="49" t="str">
        <f><![CDATA[IF(الجدول3[[#This Row],[يوم]]="","",_xlfn.AGGREGATE(3,5,$C$4:C62))]]></f>
        <v/>
      </c>
      <c r="C62" s="56"/>
      <c r="D62" s="56"/>
      <c r="E62" s="56"/>
      <c r="F62" s="57"/>
      <c r="G62" s="57"/>
      <c r="H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" s="62" t="str">
        <f><![CDATA[IF(الجدول3[[#This Row],[الموافق]]<>"التاريخ غير صحيح",TEXT(الجدول3[[#This Row],[DateM]],"dddd"),"")]]></f>
        <v/>
      </c>
      <c r="K62" s="62" t="str">
        <f ca="1" unprintable="">
<![CDATA[IF(الجدول3[[#This Row],[DateM]]<>"",
IF(الجدول3[[#This Row],[DateM]]]><![CDATA[]>=TODAY(),1,0),"")]]>        </f>
        <v/>
      </c>
      <c r="L62" s="63" t="str">
        <f><![CDATA[IF(الجدول3[[#This Row],[DateM]]<>"",ROW(),"")]]></f>
        <v/>
      </c>
      <c r="M62" s="64" t="e">
        <f><![CDATA[الجدول3[[#This Row],[DateM]]+TIME(0,الجدول3[[#This Row],[Time1]],0)]]></f>
        <v>#VALUE!</v>
      </c>
      <c r="N62" s="57"/>
      <c r="O62" s="49">
        <f><![CDATA[IF(الجدول3[[#This Row],[الحالة]]="نفذ",1,0)]]></f>
        <v>0</v>
      </c>
    </row>
    <row r="63" spans="2:15" ht="22.5" x14ac:dyDescent="0.45">
      <c r="B63" s="49" t="str">
        <f><![CDATA[IF(الجدول3[[#This Row],[يوم]]="","",_xlfn.AGGREGATE(3,5,$C$4:C63))]]></f>
        <v/>
      </c>
      <c r="C63" s="56"/>
      <c r="D63" s="56"/>
      <c r="E63" s="56"/>
      <c r="F63" s="57"/>
      <c r="G63" s="57"/>
      <c r="H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" s="62" t="str">
        <f><![CDATA[IF(الجدول3[[#This Row],[الموافق]]<>"التاريخ غير صحيح",TEXT(الجدول3[[#This Row],[DateM]],"dddd"),"")]]></f>
        <v/>
      </c>
      <c r="K63" s="62" t="str">
        <f ca="1" unprintable="">
<![CDATA[IF(الجدول3[[#This Row],[DateM]]<>"",
IF(الجدول3[[#This Row],[DateM]]]><![CDATA[]>=TODAY(),1,0),"")]]>        </f>
        <v/>
      </c>
      <c r="L63" s="63" t="str">
        <f><![CDATA[IF(الجدول3[[#This Row],[DateM]]<>"",ROW(),"")]]></f>
        <v/>
      </c>
      <c r="M63" s="64" t="e">
        <f><![CDATA[الجدول3[[#This Row],[DateM]]+TIME(0,الجدول3[[#This Row],[Time1]],0)]]></f>
        <v>#VALUE!</v>
      </c>
      <c r="N63" s="57"/>
      <c r="O63" s="49">
        <f><![CDATA[IF(الجدول3[[#This Row],[الحالة]]="نفذ",1,0)]]></f>
        <v>0</v>
      </c>
    </row>
    <row r="64" spans="2:15" ht="22.5" x14ac:dyDescent="0.45">
      <c r="B64" s="49" t="str">
        <f><![CDATA[IF(الجدول3[[#This Row],[يوم]]="","",_xlfn.AGGREGATE(3,5,$C$4:C64))]]></f>
        <v/>
      </c>
      <c r="C64" s="56"/>
      <c r="D64" s="56"/>
      <c r="E64" s="56"/>
      <c r="F64" s="57"/>
      <c r="G64" s="57"/>
      <c r="H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" s="62" t="str">
        <f><![CDATA[IF(الجدول3[[#This Row],[الموافق]]<>"التاريخ غير صحيح",TEXT(الجدول3[[#This Row],[DateM]],"dddd"),"")]]></f>
        <v/>
      </c>
      <c r="K64" s="62" t="str">
        <f ca="1" unprintable="">
<![CDATA[IF(الجدول3[[#This Row],[DateM]]<>"",
IF(الجدول3[[#This Row],[DateM]]]><![CDATA[]>=TODAY(),1,0),"")]]>        </f>
        <v/>
      </c>
      <c r="L64" s="63" t="str">
        <f><![CDATA[IF(الجدول3[[#This Row],[DateM]]<>"",ROW(),"")]]></f>
        <v/>
      </c>
      <c r="M64" s="64" t="e">
        <f><![CDATA[الجدول3[[#This Row],[DateM]]+TIME(0,الجدول3[[#This Row],[Time1]],0)]]></f>
        <v>#VALUE!</v>
      </c>
      <c r="N64" s="57"/>
      <c r="O64" s="49">
        <f><![CDATA[IF(الجدول3[[#This Row],[الحالة]]="نفذ",1,0)]]></f>
        <v>0</v>
      </c>
    </row>
    <row r="65" spans="2:15" ht="22.5" x14ac:dyDescent="0.45">
      <c r="B65" s="49" t="str">
        <f><![CDATA[IF(الجدول3[[#This Row],[يوم]]="","",_xlfn.AGGREGATE(3,5,$C$4:C65))]]></f>
        <v/>
      </c>
      <c r="C65" s="56"/>
      <c r="D65" s="56"/>
      <c r="E65" s="56"/>
      <c r="F65" s="57"/>
      <c r="G65" s="57"/>
      <c r="H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" s="62" t="str">
        <f><![CDATA[IF(الجدول3[[#This Row],[الموافق]]<>"التاريخ غير صحيح",TEXT(الجدول3[[#This Row],[DateM]],"dddd"),"")]]></f>
        <v/>
      </c>
      <c r="K65" s="62" t="str">
        <f ca="1" unprintable="">
<![CDATA[IF(الجدول3[[#This Row],[DateM]]<>"",
IF(الجدول3[[#This Row],[DateM]]]><![CDATA[]>=TODAY(),1,0),"")]]>        </f>
        <v/>
      </c>
      <c r="L65" s="63" t="str">
        <f><![CDATA[IF(الجدول3[[#This Row],[DateM]]<>"",ROW(),"")]]></f>
        <v/>
      </c>
      <c r="M65" s="64" t="e">
        <f><![CDATA[الجدول3[[#This Row],[DateM]]+TIME(0,الجدول3[[#This Row],[Time1]],0)]]></f>
        <v>#VALUE!</v>
      </c>
      <c r="N65" s="57"/>
      <c r="O65" s="49">
        <f><![CDATA[IF(الجدول3[[#This Row],[الحالة]]="نفذ",1,0)]]></f>
        <v>0</v>
      </c>
    </row>
    <row r="66" spans="2:15" ht="22.5" x14ac:dyDescent="0.45">
      <c r="B66" s="49" t="str">
        <f><![CDATA[IF(الجدول3[[#This Row],[يوم]]="","",_xlfn.AGGREGATE(3,5,$C$4:C66))]]></f>
        <v/>
      </c>
      <c r="C66" s="56"/>
      <c r="D66" s="56"/>
      <c r="E66" s="56"/>
      <c r="F66" s="57"/>
      <c r="G66" s="57"/>
      <c r="H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" s="62" t="str">
        <f><![CDATA[IF(الجدول3[[#This Row],[الموافق]]<>"التاريخ غير صحيح",TEXT(الجدول3[[#This Row],[DateM]],"dddd"),"")]]></f>
        <v/>
      </c>
      <c r="K66" s="62" t="str">
        <f ca="1" unprintable="">
<![CDATA[IF(الجدول3[[#This Row],[DateM]]<>"",
IF(الجدول3[[#This Row],[DateM]]]><![CDATA[]>=TODAY(),1,0),"")]]>        </f>
        <v/>
      </c>
      <c r="L66" s="63" t="str">
        <f><![CDATA[IF(الجدول3[[#This Row],[DateM]]<>"",ROW(),"")]]></f>
        <v/>
      </c>
      <c r="M66" s="64" t="e">
        <f><![CDATA[الجدول3[[#This Row],[DateM]]+TIME(0,الجدول3[[#This Row],[Time1]],0)]]></f>
        <v>#VALUE!</v>
      </c>
      <c r="N66" s="57"/>
      <c r="O66" s="49">
        <f><![CDATA[IF(الجدول3[[#This Row],[الحالة]]="نفذ",1,0)]]></f>
        <v>0</v>
      </c>
    </row>
    <row r="67" spans="2:15" ht="22.5" x14ac:dyDescent="0.45">
      <c r="B67" s="49" t="str">
        <f><![CDATA[IF(الجدول3[[#This Row],[يوم]]="","",_xlfn.AGGREGATE(3,5,$C$4:C67))]]></f>
        <v/>
      </c>
      <c r="C67" s="56"/>
      <c r="D67" s="56"/>
      <c r="E67" s="56"/>
      <c r="F67" s="57"/>
      <c r="G67" s="57"/>
      <c r="H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" s="62" t="str">
        <f><![CDATA[IF(الجدول3[[#This Row],[الموافق]]<>"التاريخ غير صحيح",TEXT(الجدول3[[#This Row],[DateM]],"dddd"),"")]]></f>
        <v/>
      </c>
      <c r="K67" s="62" t="str">
        <f ca="1" unprintable="">
<![CDATA[IF(الجدول3[[#This Row],[DateM]]<>"",
IF(الجدول3[[#This Row],[DateM]]]><![CDATA[]>=TODAY(),1,0),"")]]>        </f>
        <v/>
      </c>
      <c r="L67" s="63" t="str">
        <f><![CDATA[IF(الجدول3[[#This Row],[DateM]]<>"",ROW(),"")]]></f>
        <v/>
      </c>
      <c r="M67" s="64" t="e">
        <f><![CDATA[الجدول3[[#This Row],[DateM]]+TIME(0,الجدول3[[#This Row],[Time1]],0)]]></f>
        <v>#VALUE!</v>
      </c>
      <c r="N67" s="57"/>
      <c r="O67" s="49">
        <f><![CDATA[IF(الجدول3[[#This Row],[الحالة]]="نفذ",1,0)]]></f>
        <v>0</v>
      </c>
    </row>
    <row r="68" spans="2:15" ht="22.5" x14ac:dyDescent="0.45">
      <c r="B68" s="49" t="str">
        <f><![CDATA[IF(الجدول3[[#This Row],[يوم]]="","",_xlfn.AGGREGATE(3,5,$C$4:C68))]]></f>
        <v/>
      </c>
      <c r="C68" s="56"/>
      <c r="D68" s="56"/>
      <c r="E68" s="56"/>
      <c r="F68" s="57"/>
      <c r="G68" s="57"/>
      <c r="H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" s="62" t="str">
        <f><![CDATA[IF(الجدول3[[#This Row],[الموافق]]<>"التاريخ غير صحيح",TEXT(الجدول3[[#This Row],[DateM]],"dddd"),"")]]></f>
        <v/>
      </c>
      <c r="K68" s="62" t="str">
        <f ca="1" unprintable="">
<![CDATA[IF(الجدول3[[#This Row],[DateM]]<>"",
IF(الجدول3[[#This Row],[DateM]]]><![CDATA[]>=TODAY(),1,0),"")]]>        </f>
        <v/>
      </c>
      <c r="L68" s="63" t="str">
        <f><![CDATA[IF(الجدول3[[#This Row],[DateM]]<>"",ROW(),"")]]></f>
        <v/>
      </c>
      <c r="M68" s="64" t="e">
        <f><![CDATA[الجدول3[[#This Row],[DateM]]+TIME(0,الجدول3[[#This Row],[Time1]],0)]]></f>
        <v>#VALUE!</v>
      </c>
      <c r="N68" s="57"/>
      <c r="O68" s="49">
        <f><![CDATA[IF(الجدول3[[#This Row],[الحالة]]="نفذ",1,0)]]></f>
        <v>0</v>
      </c>
    </row>
    <row r="69" spans="2:15" ht="22.5" x14ac:dyDescent="0.45">
      <c r="B69" s="49" t="str">
        <f><![CDATA[IF(الجدول3[[#This Row],[يوم]]="","",_xlfn.AGGREGATE(3,5,$C$4:C69))]]></f>
        <v/>
      </c>
      <c r="C69" s="56"/>
      <c r="D69" s="56"/>
      <c r="E69" s="56"/>
      <c r="F69" s="57"/>
      <c r="G69" s="57"/>
      <c r="H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" s="62" t="str">
        <f><![CDATA[IF(الجدول3[[#This Row],[الموافق]]<>"التاريخ غير صحيح",TEXT(الجدول3[[#This Row],[DateM]],"dddd"),"")]]></f>
        <v/>
      </c>
      <c r="K69" s="62" t="str">
        <f ca="1" unprintable="">
<![CDATA[IF(الجدول3[[#This Row],[DateM]]<>"",
IF(الجدول3[[#This Row],[DateM]]]><![CDATA[]>=TODAY(),1,0),"")]]>        </f>
        <v/>
      </c>
      <c r="L69" s="63" t="str">
        <f><![CDATA[IF(الجدول3[[#This Row],[DateM]]<>"",ROW(),"")]]></f>
        <v/>
      </c>
      <c r="M69" s="64" t="e">
        <f><![CDATA[الجدول3[[#This Row],[DateM]]+TIME(0,الجدول3[[#This Row],[Time1]],0)]]></f>
        <v>#VALUE!</v>
      </c>
      <c r="N69" s="57"/>
      <c r="O69" s="49">
        <f><![CDATA[IF(الجدول3[[#This Row],[الحالة]]="نفذ",1,0)]]></f>
        <v>0</v>
      </c>
    </row>
    <row r="70" spans="2:15" ht="22.5" x14ac:dyDescent="0.45">
      <c r="B70" s="49" t="str">
        <f><![CDATA[IF(الجدول3[[#This Row],[يوم]]="","",_xlfn.AGGREGATE(3,5,$C$4:C70))]]></f>
        <v/>
      </c>
      <c r="C70" s="56"/>
      <c r="D70" s="56"/>
      <c r="E70" s="56"/>
      <c r="F70" s="57"/>
      <c r="G70" s="57"/>
      <c r="H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" s="62" t="str">
        <f><![CDATA[IF(الجدول3[[#This Row],[الموافق]]<>"التاريخ غير صحيح",TEXT(الجدول3[[#This Row],[DateM]],"dddd"),"")]]></f>
        <v/>
      </c>
      <c r="K70" s="62" t="str">
        <f ca="1" unprintable="">
<![CDATA[IF(الجدول3[[#This Row],[DateM]]<>"",
IF(الجدول3[[#This Row],[DateM]]]><![CDATA[]>=TODAY(),1,0),"")]]>        </f>
        <v/>
      </c>
      <c r="L70" s="63" t="str">
        <f><![CDATA[IF(الجدول3[[#This Row],[DateM]]<>"",ROW(),"")]]></f>
        <v/>
      </c>
      <c r="M70" s="64" t="e">
        <f><![CDATA[الجدول3[[#This Row],[DateM]]+TIME(0,الجدول3[[#This Row],[Time1]],0)]]></f>
        <v>#VALUE!</v>
      </c>
      <c r="N70" s="57"/>
      <c r="O70" s="49">
        <f><![CDATA[IF(الجدول3[[#This Row],[الحالة]]="نفذ",1,0)]]></f>
        <v>0</v>
      </c>
    </row>
    <row r="71" spans="2:15" ht="22.5" x14ac:dyDescent="0.45">
      <c r="B71" s="49" t="str">
        <f><![CDATA[IF(الجدول3[[#This Row],[يوم]]="","",_xlfn.AGGREGATE(3,5,$C$4:C71))]]></f>
        <v/>
      </c>
      <c r="C71" s="56"/>
      <c r="D71" s="56"/>
      <c r="E71" s="56"/>
      <c r="F71" s="57"/>
      <c r="G71" s="57"/>
      <c r="H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" s="62" t="str">
        <f><![CDATA[IF(الجدول3[[#This Row],[الموافق]]<>"التاريخ غير صحيح",TEXT(الجدول3[[#This Row],[DateM]],"dddd"),"")]]></f>
        <v/>
      </c>
      <c r="K71" s="62" t="str">
        <f ca="1" unprintable="">
<![CDATA[IF(الجدول3[[#This Row],[DateM]]<>"",
IF(الجدول3[[#This Row],[DateM]]]><![CDATA[]>=TODAY(),1,0),"")]]>        </f>
        <v/>
      </c>
      <c r="L71" s="63" t="str">
        <f><![CDATA[IF(الجدول3[[#This Row],[DateM]]<>"",ROW(),"")]]></f>
        <v/>
      </c>
      <c r="M71" s="64" t="e">
        <f><![CDATA[الجدول3[[#This Row],[DateM]]+TIME(0,الجدول3[[#This Row],[Time1]],0)]]></f>
        <v>#VALUE!</v>
      </c>
      <c r="N71" s="57"/>
      <c r="O71" s="49">
        <f><![CDATA[IF(الجدول3[[#This Row],[الحالة]]="نفذ",1,0)]]></f>
        <v>0</v>
      </c>
    </row>
    <row r="72" spans="2:15" ht="22.5" x14ac:dyDescent="0.45">
      <c r="B72" s="49" t="str">
        <f><![CDATA[IF(الجدول3[[#This Row],[يوم]]="","",_xlfn.AGGREGATE(3,5,$C$4:C72))]]></f>
        <v/>
      </c>
      <c r="C72" s="56"/>
      <c r="D72" s="56"/>
      <c r="E72" s="56"/>
      <c r="F72" s="57"/>
      <c r="G72" s="57"/>
      <c r="H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" s="62" t="str">
        <f><![CDATA[IF(الجدول3[[#This Row],[الموافق]]<>"التاريخ غير صحيح",TEXT(الجدول3[[#This Row],[DateM]],"dddd"),"")]]></f>
        <v/>
      </c>
      <c r="K72" s="62" t="str">
        <f ca="1" unprintable="">
<![CDATA[IF(الجدول3[[#This Row],[DateM]]<>"",
IF(الجدول3[[#This Row],[DateM]]]><![CDATA[]>=TODAY(),1,0),"")]]>        </f>
        <v/>
      </c>
      <c r="L72" s="63" t="str">
        <f><![CDATA[IF(الجدول3[[#This Row],[DateM]]<>"",ROW(),"")]]></f>
        <v/>
      </c>
      <c r="M72" s="64" t="e">
        <f><![CDATA[الجدول3[[#This Row],[DateM]]+TIME(0,الجدول3[[#This Row],[Time1]],0)]]></f>
        <v>#VALUE!</v>
      </c>
      <c r="N72" s="57"/>
      <c r="O72" s="49">
        <f><![CDATA[IF(الجدول3[[#This Row],[الحالة]]="نفذ",1,0)]]></f>
        <v>0</v>
      </c>
    </row>
    <row r="73" spans="2:15" ht="22.5" x14ac:dyDescent="0.45">
      <c r="B73" s="49" t="str">
        <f><![CDATA[IF(الجدول3[[#This Row],[يوم]]="","",_xlfn.AGGREGATE(3,5,$C$4:C73))]]></f>
        <v/>
      </c>
      <c r="C73" s="56"/>
      <c r="D73" s="56"/>
      <c r="E73" s="56"/>
      <c r="F73" s="57"/>
      <c r="G73" s="57"/>
      <c r="H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" s="62" t="str">
        <f><![CDATA[IF(الجدول3[[#This Row],[الموافق]]<>"التاريخ غير صحيح",TEXT(الجدول3[[#This Row],[DateM]],"dddd"),"")]]></f>
        <v/>
      </c>
      <c r="K73" s="62" t="str">
        <f ca="1" unprintable="">
<![CDATA[IF(الجدول3[[#This Row],[DateM]]<>"",
IF(الجدول3[[#This Row],[DateM]]]><![CDATA[]>=TODAY(),1,0),"")]]>        </f>
        <v/>
      </c>
      <c r="L73" s="63" t="str">
        <f><![CDATA[IF(الجدول3[[#This Row],[DateM]]<>"",ROW(),"")]]></f>
        <v/>
      </c>
      <c r="M73" s="64" t="e">
        <f><![CDATA[الجدول3[[#This Row],[DateM]]+TIME(0,الجدول3[[#This Row],[Time1]],0)]]></f>
        <v>#VALUE!</v>
      </c>
      <c r="N73" s="57"/>
      <c r="O73" s="49">
        <f><![CDATA[IF(الجدول3[[#This Row],[الحالة]]="نفذ",1,0)]]></f>
        <v>0</v>
      </c>
    </row>
    <row r="74" spans="2:15" ht="22.5" x14ac:dyDescent="0.45">
      <c r="B74" s="49" t="str">
        <f><![CDATA[IF(الجدول3[[#This Row],[يوم]]="","",_xlfn.AGGREGATE(3,5,$C$4:C74))]]></f>
        <v/>
      </c>
      <c r="C74" s="56"/>
      <c r="D74" s="56"/>
      <c r="E74" s="56"/>
      <c r="F74" s="57"/>
      <c r="G74" s="57"/>
      <c r="H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" s="62" t="str">
        <f><![CDATA[IF(الجدول3[[#This Row],[الموافق]]<>"التاريخ غير صحيح",TEXT(الجدول3[[#This Row],[DateM]],"dddd"),"")]]></f>
        <v/>
      </c>
      <c r="K74" s="62" t="str">
        <f ca="1" unprintable="">
<![CDATA[IF(الجدول3[[#This Row],[DateM]]<>"",
IF(الجدول3[[#This Row],[DateM]]]><![CDATA[]>=TODAY(),1,0),"")]]>        </f>
        <v/>
      </c>
      <c r="L74" s="63" t="str">
        <f><![CDATA[IF(الجدول3[[#This Row],[DateM]]<>"",ROW(),"")]]></f>
        <v/>
      </c>
      <c r="M74" s="64" t="e">
        <f><![CDATA[الجدول3[[#This Row],[DateM]]+TIME(0,الجدول3[[#This Row],[Time1]],0)]]></f>
        <v>#VALUE!</v>
      </c>
      <c r="N74" s="57"/>
      <c r="O74" s="49">
        <f><![CDATA[IF(الجدول3[[#This Row],[الحالة]]="نفذ",1,0)]]></f>
        <v>0</v>
      </c>
    </row>
    <row r="75" spans="2:15" ht="22.5" x14ac:dyDescent="0.45">
      <c r="B75" s="66" t="str">
        <f><![CDATA[IF(الجدول3[[#This Row],[يوم]]="","",_xlfn.AGGREGATE(3,5,$C$4:C1000))]]></f>
        <v/>
      </c>
      <c r="C75" s="56"/>
      <c r="D75" s="56"/>
      <c r="E75" s="56"/>
      <c r="F75" s="57"/>
      <c r="G75" s="57"/>
      <c r="H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" s="62" t="str">
        <f><![CDATA[IF(الجدول3[[#This Row],[الموافق]]<>"التاريخ غير صحيح",TEXT(الجدول3[[#This Row],[DateM]],"dddd"),"")]]></f>
        <v/>
      </c>
      <c r="K75" s="62" t="str">
        <f ca="1" unprintable="">
<![CDATA[IF(الجدول3[[#This Row],[DateM]]<>"",
IF(الجدول3[[#This Row],[DateM]]]><![CDATA[]>=TODAY(),1,0),"")]]>        </f>
        <v/>
      </c>
      <c r="L75" s="63" t="str">
        <f><![CDATA[IF(الجدول3[[#This Row],[DateM]]<>"",ROW(),"")]]></f>
        <v/>
      </c>
      <c r="M75" s="64" t="e">
        <f><![CDATA[الجدول3[[#This Row],[DateM]]+TIME(0,الجدول3[[#This Row],[Time1]],0)]]></f>
        <v>#VALUE!</v>
      </c>
      <c r="N75" s="57"/>
      <c r="O75" s="49">
        <f><![CDATA[IF(الجدول3[[#This Row],[الحالة]]="نفذ",1,0)]]></f>
        <v>0</v>
      </c>
    </row>
    <row r="76" spans="2:15" ht="22.5" x14ac:dyDescent="0.45">
      <c r="B76" s="62" t="str">
        <f><![CDATA[IF(الجدول3[[#This Row],[يوم]]="","",_xlfn.AGGREGATE(3,5,$C$4:C76))]]></f>
        <v/>
      </c>
      <c r="C76" s="56"/>
      <c r="D76" s="56"/>
      <c r="E76" s="56"/>
      <c r="F76" s="57"/>
      <c r="G76" s="57"/>
      <c r="H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" s="62" t="str">
        <f><![CDATA[IF(الجدول3[[#This Row],[الموافق]]<>"التاريخ غير صحيح",TEXT(الجدول3[[#This Row],[DateM]],"dddd"),"")]]></f>
        <v/>
      </c>
      <c r="K76" s="62" t="str">
        <f ca="1" unprintable="">
<![CDATA[IF(الجدول3[[#This Row],[DateM]]<>"",
IF(الجدول3[[#This Row],[DateM]]]><![CDATA[]>=TODAY(),1,0),"")]]>        </f>
        <v/>
      </c>
      <c r="L76" s="63" t="str">
        <f><![CDATA[IF(الجدول3[[#This Row],[DateM]]<>"",ROW(),"")]]></f>
        <v/>
      </c>
      <c r="M76" s="64" t="e">
        <f><![CDATA[الجدول3[[#This Row],[DateM]]+TIME(0,الجدول3[[#This Row],[Time1]],0)]]></f>
        <v>#VALUE!</v>
      </c>
      <c r="N76" s="57"/>
      <c r="O76" s="49">
        <f><![CDATA[IF(الجدول3[[#This Row],[الحالة]]="نفذ",1,0)]]></f>
        <v>0</v>
      </c>
    </row>
    <row r="77" spans="2:15" ht="22.5" x14ac:dyDescent="0.45">
      <c r="B77" s="62" t="str">
        <f><![CDATA[IF(الجدول3[[#This Row],[يوم]]="","",_xlfn.AGGREGATE(3,5,$C$4:C77))]]></f>
        <v/>
      </c>
      <c r="C77" s="56"/>
      <c r="D77" s="56"/>
      <c r="E77" s="56"/>
      <c r="F77" s="57"/>
      <c r="G77" s="57"/>
      <c r="H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" s="62" t="str">
        <f><![CDATA[IF(الجدول3[[#This Row],[الموافق]]<>"التاريخ غير صحيح",TEXT(الجدول3[[#This Row],[DateM]],"dddd"),"")]]></f>
        <v/>
      </c>
      <c r="K77" s="62" t="str">
        <f ca="1" unprintable="">
<![CDATA[IF(الجدول3[[#This Row],[DateM]]<>"",
IF(الجدول3[[#This Row],[DateM]]]><![CDATA[]>=TODAY(),1,0),"")]]>        </f>
        <v/>
      </c>
      <c r="L77" s="63" t="str">
        <f><![CDATA[IF(الجدول3[[#This Row],[DateM]]<>"",ROW(),"")]]></f>
        <v/>
      </c>
      <c r="M77" s="64" t="e">
        <f><![CDATA[الجدول3[[#This Row],[DateM]]+TIME(0,الجدول3[[#This Row],[Time1]],0)]]></f>
        <v>#VALUE!</v>
      </c>
      <c r="N77" s="57"/>
      <c r="O77" s="49">
        <f><![CDATA[IF(الجدول3[[#This Row],[الحالة]]="نفذ",1,0)]]></f>
        <v>0</v>
      </c>
    </row>
    <row r="78" spans="2:15" ht="22.5" x14ac:dyDescent="0.45">
      <c r="B78" s="62" t="str">
        <f><![CDATA[IF(الجدول3[[#This Row],[يوم]]="","",_xlfn.AGGREGATE(3,5,$C$4:C78))]]></f>
        <v/>
      </c>
      <c r="C78" s="56"/>
      <c r="D78" s="56"/>
      <c r="E78" s="56"/>
      <c r="F78" s="57"/>
      <c r="G78" s="57"/>
      <c r="H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" s="62" t="str">
        <f><![CDATA[IF(الجدول3[[#This Row],[الموافق]]<>"التاريخ غير صحيح",TEXT(الجدول3[[#This Row],[DateM]],"dddd"),"")]]></f>
        <v/>
      </c>
      <c r="K78" s="62" t="str">
        <f ca="1" unprintable="">
<![CDATA[IF(الجدول3[[#This Row],[DateM]]<>"",
IF(الجدول3[[#This Row],[DateM]]]><![CDATA[]>=TODAY(),1,0),"")]]>        </f>
        <v/>
      </c>
      <c r="L78" s="63" t="str">
        <f><![CDATA[IF(الجدول3[[#This Row],[DateM]]<>"",ROW(),"")]]></f>
        <v/>
      </c>
      <c r="M78" s="64" t="e">
        <f><![CDATA[الجدول3[[#This Row],[DateM]]+TIME(0,الجدول3[[#This Row],[Time1]],0)]]></f>
        <v>#VALUE!</v>
      </c>
      <c r="N78" s="57"/>
      <c r="O78" s="49">
        <f><![CDATA[IF(الجدول3[[#This Row],[الحالة]]="نفذ",1,0)]]></f>
        <v>0</v>
      </c>
    </row>
    <row r="79" spans="2:15" ht="22.5" x14ac:dyDescent="0.45">
      <c r="B79" s="62" t="str">
        <f><![CDATA[IF(الجدول3[[#This Row],[يوم]]="","",_xlfn.AGGREGATE(3,5,$C$4:C79))]]></f>
        <v/>
      </c>
      <c r="C79" s="56"/>
      <c r="D79" s="56"/>
      <c r="E79" s="56"/>
      <c r="F79" s="57"/>
      <c r="G79" s="57"/>
      <c r="H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" s="62" t="str">
        <f><![CDATA[IF(الجدول3[[#This Row],[الموافق]]<>"التاريخ غير صحيح",TEXT(الجدول3[[#This Row],[DateM]],"dddd"),"")]]></f>
        <v/>
      </c>
      <c r="K79" s="62" t="str">
        <f ca="1" unprintable="">
<![CDATA[IF(الجدول3[[#This Row],[DateM]]<>"",
IF(الجدول3[[#This Row],[DateM]]]><![CDATA[]>=TODAY(),1,0),"")]]>        </f>
        <v/>
      </c>
      <c r="L79" s="63" t="str">
        <f><![CDATA[IF(الجدول3[[#This Row],[DateM]]<>"",ROW(),"")]]></f>
        <v/>
      </c>
      <c r="M79" s="64" t="e">
        <f><![CDATA[الجدول3[[#This Row],[DateM]]+TIME(0,الجدول3[[#This Row],[Time1]],0)]]></f>
        <v>#VALUE!</v>
      </c>
      <c r="N79" s="57"/>
      <c r="O79" s="49">
        <f><![CDATA[IF(الجدول3[[#This Row],[الحالة]]="نفذ",1,0)]]></f>
        <v>0</v>
      </c>
    </row>
    <row r="80" spans="2:15" ht="22.5" x14ac:dyDescent="0.45">
      <c r="B80" s="62" t="str">
        <f><![CDATA[IF(الجدول3[[#This Row],[يوم]]="","",_xlfn.AGGREGATE(3,5,$C$4:C80))]]></f>
        <v/>
      </c>
      <c r="C80" s="56"/>
      <c r="D80" s="56"/>
      <c r="E80" s="56"/>
      <c r="F80" s="57"/>
      <c r="G80" s="57"/>
      <c r="H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" s="62" t="str">
        <f><![CDATA[IF(الجدول3[[#This Row],[الموافق]]<>"التاريخ غير صحيح",TEXT(الجدول3[[#This Row],[DateM]],"dddd"),"")]]></f>
        <v/>
      </c>
      <c r="K80" s="62" t="str">
        <f ca="1" unprintable="">
<![CDATA[IF(الجدول3[[#This Row],[DateM]]<>"",
IF(الجدول3[[#This Row],[DateM]]]><![CDATA[]>=TODAY(),1,0),"")]]>        </f>
        <v/>
      </c>
      <c r="L80" s="63" t="str">
        <f><![CDATA[IF(الجدول3[[#This Row],[DateM]]<>"",ROW(),"")]]></f>
        <v/>
      </c>
      <c r="M80" s="64" t="e">
        <f><![CDATA[الجدول3[[#This Row],[DateM]]+TIME(0,الجدول3[[#This Row],[Time1]],0)]]></f>
        <v>#VALUE!</v>
      </c>
      <c r="N80" s="57"/>
      <c r="O80" s="49">
        <f><![CDATA[IF(الجدول3[[#This Row],[الحالة]]="نفذ",1,0)]]></f>
        <v>0</v>
      </c>
    </row>
    <row r="81" spans="2:15" ht="22.5" x14ac:dyDescent="0.45">
      <c r="B81" s="62" t="str">
        <f><![CDATA[IF(الجدول3[[#This Row],[يوم]]="","",_xlfn.AGGREGATE(3,5,$C$4:C81))]]></f>
        <v/>
      </c>
      <c r="C81" s="56"/>
      <c r="D81" s="56"/>
      <c r="E81" s="56"/>
      <c r="F81" s="57"/>
      <c r="G81" s="57"/>
      <c r="H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" s="62" t="str">
        <f><![CDATA[IF(الجدول3[[#This Row],[الموافق]]<>"التاريخ غير صحيح",TEXT(الجدول3[[#This Row],[DateM]],"dddd"),"")]]></f>
        <v/>
      </c>
      <c r="K81" s="62" t="str">
        <f ca="1" unprintable="">
<![CDATA[IF(الجدول3[[#This Row],[DateM]]<>"",
IF(الجدول3[[#This Row],[DateM]]]><![CDATA[]>=TODAY(),1,0),"")]]>        </f>
        <v/>
      </c>
      <c r="L81" s="63" t="str">
        <f><![CDATA[IF(الجدول3[[#This Row],[DateM]]<>"",ROW(),"")]]></f>
        <v/>
      </c>
      <c r="M81" s="64" t="e">
        <f><![CDATA[الجدول3[[#This Row],[DateM]]+TIME(0,الجدول3[[#This Row],[Time1]],0)]]></f>
        <v>#VALUE!</v>
      </c>
      <c r="N81" s="57"/>
      <c r="O81" s="49">
        <f><![CDATA[IF(الجدول3[[#This Row],[الحالة]]="نفذ",1,0)]]></f>
        <v>0</v>
      </c>
    </row>
    <row r="82" spans="2:15" ht="22.5" x14ac:dyDescent="0.45">
      <c r="B82" s="62" t="str">
        <f><![CDATA[IF(الجدول3[[#This Row],[يوم]]="","",_xlfn.AGGREGATE(3,5,$C$4:C82))]]></f>
        <v/>
      </c>
      <c r="C82" s="56"/>
      <c r="D82" s="56"/>
      <c r="E82" s="56"/>
      <c r="F82" s="57"/>
      <c r="G82" s="57"/>
      <c r="H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" s="62" t="str">
        <f><![CDATA[IF(الجدول3[[#This Row],[الموافق]]<>"التاريخ غير صحيح",TEXT(الجدول3[[#This Row],[DateM]],"dddd"),"")]]></f>
        <v/>
      </c>
      <c r="K82" s="62" t="str">
        <f ca="1" unprintable="">
<![CDATA[IF(الجدول3[[#This Row],[DateM]]<>"",
IF(الجدول3[[#This Row],[DateM]]]><![CDATA[]>=TODAY(),1,0),"")]]>        </f>
        <v/>
      </c>
      <c r="L82" s="63" t="str">
        <f><![CDATA[IF(الجدول3[[#This Row],[DateM]]<>"",ROW(),"")]]></f>
        <v/>
      </c>
      <c r="M82" s="64" t="e">
        <f><![CDATA[الجدول3[[#This Row],[DateM]]+TIME(0,الجدول3[[#This Row],[Time1]],0)]]></f>
        <v>#VALUE!</v>
      </c>
      <c r="N82" s="57"/>
      <c r="O82" s="49">
        <f><![CDATA[IF(الجدول3[[#This Row],[الحالة]]="نفذ",1,0)]]></f>
        <v>0</v>
      </c>
    </row>
    <row r="83" spans="2:15" ht="22.5" x14ac:dyDescent="0.45">
      <c r="B83" s="62" t="str">
        <f><![CDATA[IF(الجدول3[[#This Row],[يوم]]="","",_xlfn.AGGREGATE(3,5,$C$4:C83))]]></f>
        <v/>
      </c>
      <c r="C83" s="56"/>
      <c r="D83" s="56"/>
      <c r="E83" s="56"/>
      <c r="F83" s="57"/>
      <c r="G83" s="57"/>
      <c r="H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" s="62" t="str">
        <f><![CDATA[IF(الجدول3[[#This Row],[الموافق]]<>"التاريخ غير صحيح",TEXT(الجدول3[[#This Row],[DateM]],"dddd"),"")]]></f>
        <v/>
      </c>
      <c r="K83" s="62" t="str">
        <f ca="1" unprintable="">
<![CDATA[IF(الجدول3[[#This Row],[DateM]]<>"",
IF(الجدول3[[#This Row],[DateM]]]><![CDATA[]>=TODAY(),1,0),"")]]>        </f>
        <v/>
      </c>
      <c r="L83" s="63" t="str">
        <f><![CDATA[IF(الجدول3[[#This Row],[DateM]]<>"",ROW(),"")]]></f>
        <v/>
      </c>
      <c r="M83" s="64" t="e">
        <f><![CDATA[الجدول3[[#This Row],[DateM]]+TIME(0,الجدول3[[#This Row],[Time1]],0)]]></f>
        <v>#VALUE!</v>
      </c>
      <c r="N83" s="57"/>
      <c r="O83" s="49">
        <f><![CDATA[IF(الجدول3[[#This Row],[الحالة]]="نفذ",1,0)]]></f>
        <v>0</v>
      </c>
    </row>
    <row r="84" spans="2:15" ht="22.5" x14ac:dyDescent="0.45">
      <c r="B84" s="62" t="str">
        <f><![CDATA[IF(الجدول3[[#This Row],[يوم]]="","",_xlfn.AGGREGATE(3,5,$C$4:C84))]]></f>
        <v/>
      </c>
      <c r="C84" s="56"/>
      <c r="D84" s="56"/>
      <c r="E84" s="56"/>
      <c r="F84" s="57"/>
      <c r="G84" s="57"/>
      <c r="H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" s="62" t="str">
        <f><![CDATA[IF(الجدول3[[#This Row],[الموافق]]<>"التاريخ غير صحيح",TEXT(الجدول3[[#This Row],[DateM]],"dddd"),"")]]></f>
        <v/>
      </c>
      <c r="K84" s="62" t="str">
        <f ca="1" unprintable="">
<![CDATA[IF(الجدول3[[#This Row],[DateM]]<>"",
IF(الجدول3[[#This Row],[DateM]]]><![CDATA[]>=TODAY(),1,0),"")]]>        </f>
        <v/>
      </c>
      <c r="L84" s="63" t="str">
        <f><![CDATA[IF(الجدول3[[#This Row],[DateM]]<>"",ROW(),"")]]></f>
        <v/>
      </c>
      <c r="M84" s="64" t="e">
        <f><![CDATA[الجدول3[[#This Row],[DateM]]+TIME(0,الجدول3[[#This Row],[Time1]],0)]]></f>
        <v>#VALUE!</v>
      </c>
      <c r="N84" s="57"/>
      <c r="O84" s="49">
        <f><![CDATA[IF(الجدول3[[#This Row],[الحالة]]="نفذ",1,0)]]></f>
        <v>0</v>
      </c>
    </row>
    <row r="85" spans="2:15" ht="22.5" x14ac:dyDescent="0.45">
      <c r="B85" s="62" t="str">
        <f><![CDATA[IF(الجدول3[[#This Row],[يوم]]="","",_xlfn.AGGREGATE(3,5,$C$4:C85))]]></f>
        <v/>
      </c>
      <c r="C85" s="56"/>
      <c r="D85" s="56"/>
      <c r="E85" s="56"/>
      <c r="F85" s="57"/>
      <c r="G85" s="57"/>
      <c r="H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" s="62" t="str">
        <f><![CDATA[IF(الجدول3[[#This Row],[الموافق]]<>"التاريخ غير صحيح",TEXT(الجدول3[[#This Row],[DateM]],"dddd"),"")]]></f>
        <v/>
      </c>
      <c r="K85" s="62" t="str">
        <f ca="1" unprintable="">
<![CDATA[IF(الجدول3[[#This Row],[DateM]]<>"",
IF(الجدول3[[#This Row],[DateM]]]><![CDATA[]>=TODAY(),1,0),"")]]>        </f>
        <v/>
      </c>
      <c r="L85" s="63" t="str">
        <f><![CDATA[IF(الجدول3[[#This Row],[DateM]]<>"",ROW(),"")]]></f>
        <v/>
      </c>
      <c r="M85" s="64" t="e">
        <f><![CDATA[الجدول3[[#This Row],[DateM]]+TIME(0,الجدول3[[#This Row],[Time1]],0)]]></f>
        <v>#VALUE!</v>
      </c>
      <c r="N85" s="57"/>
      <c r="O85" s="49">
        <f><![CDATA[IF(الجدول3[[#This Row],[الحالة]]="نفذ",1,0)]]></f>
        <v>0</v>
      </c>
    </row>
    <row r="86" spans="2:15" ht="22.5" x14ac:dyDescent="0.45">
      <c r="B86" s="62" t="str">
        <f><![CDATA[IF(الجدول3[[#This Row],[يوم]]="","",_xlfn.AGGREGATE(3,5,$C$4:C86))]]></f>
        <v/>
      </c>
      <c r="C86" s="56"/>
      <c r="D86" s="56"/>
      <c r="E86" s="56"/>
      <c r="F86" s="57"/>
      <c r="G86" s="57"/>
      <c r="H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" s="62" t="str">
        <f><![CDATA[IF(الجدول3[[#This Row],[الموافق]]<>"التاريخ غير صحيح",TEXT(الجدول3[[#This Row],[DateM]],"dddd"),"")]]></f>
        <v/>
      </c>
      <c r="K86" s="62" t="str">
        <f ca="1" unprintable="">
<![CDATA[IF(الجدول3[[#This Row],[DateM]]<>"",
IF(الجدول3[[#This Row],[DateM]]]><![CDATA[]>=TODAY(),1,0),"")]]>        </f>
        <v/>
      </c>
      <c r="L86" s="63" t="str">
        <f><![CDATA[IF(الجدول3[[#This Row],[DateM]]<>"",ROW(),"")]]></f>
        <v/>
      </c>
      <c r="M86" s="64" t="e">
        <f><![CDATA[الجدول3[[#This Row],[DateM]]+TIME(0,الجدول3[[#This Row],[Time1]],0)]]></f>
        <v>#VALUE!</v>
      </c>
      <c r="N86" s="57"/>
      <c r="O86" s="49">
        <f><![CDATA[IF(الجدول3[[#This Row],[الحالة]]="نفذ",1,0)]]></f>
        <v>0</v>
      </c>
    </row>
    <row r="87" spans="2:15" ht="22.5" x14ac:dyDescent="0.45">
      <c r="B87" s="62" t="str">
        <f><![CDATA[IF(الجدول3[[#This Row],[يوم]]="","",_xlfn.AGGREGATE(3,5,$C$4:C87))]]></f>
        <v/>
      </c>
      <c r="C87" s="56"/>
      <c r="D87" s="56"/>
      <c r="E87" s="56"/>
      <c r="F87" s="57"/>
      <c r="G87" s="57"/>
      <c r="H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" s="62" t="str">
        <f><![CDATA[IF(الجدول3[[#This Row],[الموافق]]<>"التاريخ غير صحيح",TEXT(الجدول3[[#This Row],[DateM]],"dddd"),"")]]></f>
        <v/>
      </c>
      <c r="K87" s="62" t="str">
        <f ca="1" unprintable="">
<![CDATA[IF(الجدول3[[#This Row],[DateM]]<>"",
IF(الجدول3[[#This Row],[DateM]]]><![CDATA[]>=TODAY(),1,0),"")]]>        </f>
        <v/>
      </c>
      <c r="L87" s="63" t="str">
        <f><![CDATA[IF(الجدول3[[#This Row],[DateM]]<>"",ROW(),"")]]></f>
        <v/>
      </c>
      <c r="M87" s="64" t="e">
        <f><![CDATA[الجدول3[[#This Row],[DateM]]+TIME(0,الجدول3[[#This Row],[Time1]],0)]]></f>
        <v>#VALUE!</v>
      </c>
      <c r="N87" s="57"/>
      <c r="O87" s="49">
        <f><![CDATA[IF(الجدول3[[#This Row],[الحالة]]="نفذ",1,0)]]></f>
        <v>0</v>
      </c>
    </row>
    <row r="88" spans="2:15" ht="22.5" x14ac:dyDescent="0.45">
      <c r="B88" s="62" t="str">
        <f><![CDATA[IF(الجدول3[[#This Row],[يوم]]="","",_xlfn.AGGREGATE(3,5,$C$4:C88))]]></f>
        <v/>
      </c>
      <c r="C88" s="56"/>
      <c r="D88" s="56"/>
      <c r="E88" s="56"/>
      <c r="F88" s="57"/>
      <c r="G88" s="57"/>
      <c r="H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" s="62" t="str">
        <f><![CDATA[IF(الجدول3[[#This Row],[الموافق]]<>"التاريخ غير صحيح",TEXT(الجدول3[[#This Row],[DateM]],"dddd"),"")]]></f>
        <v/>
      </c>
      <c r="K88" s="62" t="str">
        <f ca="1" unprintable="">
<![CDATA[IF(الجدول3[[#This Row],[DateM]]<>"",
IF(الجدول3[[#This Row],[DateM]]]><![CDATA[]>=TODAY(),1,0),"")]]>        </f>
        <v/>
      </c>
      <c r="L88" s="63" t="str">
        <f><![CDATA[IF(الجدول3[[#This Row],[DateM]]<>"",ROW(),"")]]></f>
        <v/>
      </c>
      <c r="M88" s="64" t="e">
        <f><![CDATA[الجدول3[[#This Row],[DateM]]+TIME(0,الجدول3[[#This Row],[Time1]],0)]]></f>
        <v>#VALUE!</v>
      </c>
      <c r="N88" s="57"/>
      <c r="O88" s="49">
        <f><![CDATA[IF(الجدول3[[#This Row],[الحالة]]="نفذ",1,0)]]></f>
        <v>0</v>
      </c>
    </row>
    <row r="89" spans="2:15" ht="22.5" x14ac:dyDescent="0.45">
      <c r="B89" s="62" t="str">
        <f><![CDATA[IF(الجدول3[[#This Row],[يوم]]="","",_xlfn.AGGREGATE(3,5,$C$4:C89))]]></f>
        <v/>
      </c>
      <c r="C89" s="56"/>
      <c r="D89" s="56"/>
      <c r="E89" s="56"/>
      <c r="F89" s="57"/>
      <c r="G89" s="57"/>
      <c r="H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" s="62" t="str">
        <f><![CDATA[IF(الجدول3[[#This Row],[الموافق]]<>"التاريخ غير صحيح",TEXT(الجدول3[[#This Row],[DateM]],"dddd"),"")]]></f>
        <v/>
      </c>
      <c r="K89" s="62" t="str">
        <f ca="1" unprintable="">
<![CDATA[IF(الجدول3[[#This Row],[DateM]]<>"",
IF(الجدول3[[#This Row],[DateM]]]><![CDATA[]>=TODAY(),1,0),"")]]>        </f>
        <v/>
      </c>
      <c r="L89" s="63" t="str">
        <f><![CDATA[IF(الجدول3[[#This Row],[DateM]]<>"",ROW(),"")]]></f>
        <v/>
      </c>
      <c r="M89" s="64" t="e">
        <f><![CDATA[الجدول3[[#This Row],[DateM]]+TIME(0,الجدول3[[#This Row],[Time1]],0)]]></f>
        <v>#VALUE!</v>
      </c>
      <c r="N89" s="57"/>
      <c r="O89" s="49">
        <f><![CDATA[IF(الجدول3[[#This Row],[الحالة]]="نفذ",1,0)]]></f>
        <v>0</v>
      </c>
    </row>
    <row r="90" spans="2:15" ht="22.5" x14ac:dyDescent="0.45">
      <c r="B90" s="62" t="str">
        <f><![CDATA[IF(الجدول3[[#This Row],[يوم]]="","",_xlfn.AGGREGATE(3,5,$C$4:C90))]]></f>
        <v/>
      </c>
      <c r="C90" s="56"/>
      <c r="D90" s="56"/>
      <c r="E90" s="56"/>
      <c r="F90" s="57"/>
      <c r="G90" s="57"/>
      <c r="H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" s="62" t="str">
        <f><![CDATA[IF(الجدول3[[#This Row],[الموافق]]<>"التاريخ غير صحيح",TEXT(الجدول3[[#This Row],[DateM]],"dddd"),"")]]></f>
        <v/>
      </c>
      <c r="K90" s="62" t="str">
        <f ca="1" unprintable="">
<![CDATA[IF(الجدول3[[#This Row],[DateM]]<>"",
IF(الجدول3[[#This Row],[DateM]]]><![CDATA[]>=TODAY(),1,0),"")]]>        </f>
        <v/>
      </c>
      <c r="L90" s="63" t="str">
        <f><![CDATA[IF(الجدول3[[#This Row],[DateM]]<>"",ROW(),"")]]></f>
        <v/>
      </c>
      <c r="M90" s="64" t="e">
        <f><![CDATA[الجدول3[[#This Row],[DateM]]+TIME(0,الجدول3[[#This Row],[Time1]],0)]]></f>
        <v>#VALUE!</v>
      </c>
      <c r="N90" s="57"/>
      <c r="O90" s="49">
        <f><![CDATA[IF(الجدول3[[#This Row],[الحالة]]="نفذ",1,0)]]></f>
        <v>0</v>
      </c>
    </row>
    <row r="91" spans="2:15" ht="22.5" x14ac:dyDescent="0.45">
      <c r="B91" s="62" t="str">
        <f><![CDATA[IF(الجدول3[[#This Row],[يوم]]="","",_xlfn.AGGREGATE(3,5,$C$4:C91))]]></f>
        <v/>
      </c>
      <c r="C91" s="56"/>
      <c r="D91" s="56"/>
      <c r="E91" s="56"/>
      <c r="F91" s="57"/>
      <c r="G91" s="57"/>
      <c r="H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" s="62" t="str">
        <f><![CDATA[IF(الجدول3[[#This Row],[الموافق]]<>"التاريخ غير صحيح",TEXT(الجدول3[[#This Row],[DateM]],"dddd"),"")]]></f>
        <v/>
      </c>
      <c r="K91" s="62" t="str">
        <f ca="1" unprintable="">
<![CDATA[IF(الجدول3[[#This Row],[DateM]]<>"",
IF(الجدول3[[#This Row],[DateM]]]><![CDATA[]>=TODAY(),1,0),"")]]>        </f>
        <v/>
      </c>
      <c r="L91" s="63" t="str">
        <f><![CDATA[IF(الجدول3[[#This Row],[DateM]]<>"",ROW(),"")]]></f>
        <v/>
      </c>
      <c r="M91" s="64" t="e">
        <f><![CDATA[الجدول3[[#This Row],[DateM]]+TIME(0,الجدول3[[#This Row],[Time1]],0)]]></f>
        <v>#VALUE!</v>
      </c>
      <c r="N91" s="57"/>
      <c r="O91" s="49">
        <f><![CDATA[IF(الجدول3[[#This Row],[الحالة]]="نفذ",1,0)]]></f>
        <v>0</v>
      </c>
    </row>
    <row r="92" spans="2:15" ht="22.5" x14ac:dyDescent="0.45">
      <c r="B92" s="62" t="str">
        <f><![CDATA[IF(الجدول3[[#This Row],[يوم]]="","",_xlfn.AGGREGATE(3,5,$C$4:C92))]]></f>
        <v/>
      </c>
      <c r="C92" s="56"/>
      <c r="D92" s="56"/>
      <c r="E92" s="56"/>
      <c r="F92" s="57"/>
      <c r="G92" s="57"/>
      <c r="H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" s="62" t="str">
        <f><![CDATA[IF(الجدول3[[#This Row],[الموافق]]<>"التاريخ غير صحيح",TEXT(الجدول3[[#This Row],[DateM]],"dddd"),"")]]></f>
        <v/>
      </c>
      <c r="K92" s="62" t="str">
        <f ca="1" unprintable="">
<![CDATA[IF(الجدول3[[#This Row],[DateM]]<>"",
IF(الجدول3[[#This Row],[DateM]]]><![CDATA[]>=TODAY(),1,0),"")]]>        </f>
        <v/>
      </c>
      <c r="L92" s="63" t="str">
        <f><![CDATA[IF(الجدول3[[#This Row],[DateM]]<>"",ROW(),"")]]></f>
        <v/>
      </c>
      <c r="M92" s="64" t="e">
        <f><![CDATA[الجدول3[[#This Row],[DateM]]+TIME(0,الجدول3[[#This Row],[Time1]],0)]]></f>
        <v>#VALUE!</v>
      </c>
      <c r="N92" s="57"/>
      <c r="O92" s="49">
        <f><![CDATA[IF(الجدول3[[#This Row],[الحالة]]="نفذ",1,0)]]></f>
        <v>0</v>
      </c>
    </row>
    <row r="93" spans="2:15" ht="22.5" x14ac:dyDescent="0.45">
      <c r="B93" s="62" t="str">
        <f><![CDATA[IF(الجدول3[[#This Row],[يوم]]="","",_xlfn.AGGREGATE(3,5,$C$4:C93))]]></f>
        <v/>
      </c>
      <c r="C93" s="56"/>
      <c r="D93" s="56"/>
      <c r="E93" s="56"/>
      <c r="F93" s="57"/>
      <c r="G93" s="57"/>
      <c r="H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" s="62" t="str">
        <f><![CDATA[IF(الجدول3[[#This Row],[الموافق]]<>"التاريخ غير صحيح",TEXT(الجدول3[[#This Row],[DateM]],"dddd"),"")]]></f>
        <v/>
      </c>
      <c r="K93" s="62" t="str">
        <f ca="1" unprintable="">
<![CDATA[IF(الجدول3[[#This Row],[DateM]]<>"",
IF(الجدول3[[#This Row],[DateM]]]><![CDATA[]>=TODAY(),1,0),"")]]>        </f>
        <v/>
      </c>
      <c r="L93" s="63" t="str">
        <f><![CDATA[IF(الجدول3[[#This Row],[DateM]]<>"",ROW(),"")]]></f>
        <v/>
      </c>
      <c r="M93" s="64" t="e">
        <f><![CDATA[الجدول3[[#This Row],[DateM]]+TIME(0,الجدول3[[#This Row],[Time1]],0)]]></f>
        <v>#VALUE!</v>
      </c>
      <c r="N93" s="57"/>
      <c r="O93" s="49">
        <f><![CDATA[IF(الجدول3[[#This Row],[الحالة]]="نفذ",1,0)]]></f>
        <v>0</v>
      </c>
    </row>
    <row r="94" spans="2:15" ht="22.5" x14ac:dyDescent="0.45">
      <c r="B94" s="62" t="str">
        <f><![CDATA[IF(الجدول3[[#This Row],[يوم]]="","",_xlfn.AGGREGATE(3,5,$C$4:C94))]]></f>
        <v/>
      </c>
      <c r="C94" s="56"/>
      <c r="D94" s="56"/>
      <c r="E94" s="56"/>
      <c r="F94" s="57"/>
      <c r="G94" s="57"/>
      <c r="H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" s="62" t="str">
        <f><![CDATA[IF(الجدول3[[#This Row],[الموافق]]<>"التاريخ غير صحيح",TEXT(الجدول3[[#This Row],[DateM]],"dddd"),"")]]></f>
        <v/>
      </c>
      <c r="K94" s="62" t="str">
        <f ca="1" unprintable="">
<![CDATA[IF(الجدول3[[#This Row],[DateM]]<>"",
IF(الجدول3[[#This Row],[DateM]]]><![CDATA[]>=TODAY(),1,0),"")]]>        </f>
        <v/>
      </c>
      <c r="L94" s="63" t="str">
        <f><![CDATA[IF(الجدول3[[#This Row],[DateM]]<>"",ROW(),"")]]></f>
        <v/>
      </c>
      <c r="M94" s="64" t="e">
        <f><![CDATA[الجدول3[[#This Row],[DateM]]+TIME(0,الجدول3[[#This Row],[Time1]],0)]]></f>
        <v>#VALUE!</v>
      </c>
      <c r="N94" s="57"/>
      <c r="O94" s="49">
        <f><![CDATA[IF(الجدول3[[#This Row],[الحالة]]="نفذ",1,0)]]></f>
        <v>0</v>
      </c>
    </row>
    <row r="95" spans="2:15" ht="22.5" x14ac:dyDescent="0.45">
      <c r="B95" s="62" t="str">
        <f><![CDATA[IF(الجدول3[[#This Row],[يوم]]="","",_xlfn.AGGREGATE(3,5,$C$4:C95))]]></f>
        <v/>
      </c>
      <c r="C95" s="56"/>
      <c r="D95" s="56"/>
      <c r="E95" s="56"/>
      <c r="F95" s="57"/>
      <c r="G95" s="57"/>
      <c r="H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" s="62" t="str">
        <f><![CDATA[IF(الجدول3[[#This Row],[الموافق]]<>"التاريخ غير صحيح",TEXT(الجدول3[[#This Row],[DateM]],"dddd"),"")]]></f>
        <v/>
      </c>
      <c r="K95" s="62" t="str">
        <f ca="1" unprintable="">
<![CDATA[IF(الجدول3[[#This Row],[DateM]]<>"",
IF(الجدول3[[#This Row],[DateM]]]><![CDATA[]>=TODAY(),1,0),"")]]>        </f>
        <v/>
      </c>
      <c r="L95" s="63" t="str">
        <f><![CDATA[IF(الجدول3[[#This Row],[DateM]]<>"",ROW(),"")]]></f>
        <v/>
      </c>
      <c r="M95" s="64" t="e">
        <f><![CDATA[الجدول3[[#This Row],[DateM]]+TIME(0,الجدول3[[#This Row],[Time1]],0)]]></f>
        <v>#VALUE!</v>
      </c>
      <c r="N95" s="57"/>
      <c r="O95" s="49">
        <f><![CDATA[IF(الجدول3[[#This Row],[الحالة]]="نفذ",1,0)]]></f>
        <v>0</v>
      </c>
    </row>
    <row r="96" spans="2:15" ht="22.5" x14ac:dyDescent="0.45">
      <c r="B96" s="62" t="str">
        <f><![CDATA[IF(الجدول3[[#This Row],[يوم]]="","",_xlfn.AGGREGATE(3,5,$C$4:C96))]]></f>
        <v/>
      </c>
      <c r="C96" s="56"/>
      <c r="D96" s="56"/>
      <c r="E96" s="56"/>
      <c r="F96" s="57"/>
      <c r="G96" s="57"/>
      <c r="H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" s="62" t="str">
        <f><![CDATA[IF(الجدول3[[#This Row],[الموافق]]<>"التاريخ غير صحيح",TEXT(الجدول3[[#This Row],[DateM]],"dddd"),"")]]></f>
        <v/>
      </c>
      <c r="K96" s="62" t="str">
        <f ca="1" unprintable="">
<![CDATA[IF(الجدول3[[#This Row],[DateM]]<>"",
IF(الجدول3[[#This Row],[DateM]]]><![CDATA[]>=TODAY(),1,0),"")]]>        </f>
        <v/>
      </c>
      <c r="L96" s="63" t="str">
        <f><![CDATA[IF(الجدول3[[#This Row],[DateM]]<>"",ROW(),"")]]></f>
        <v/>
      </c>
      <c r="M96" s="64" t="e">
        <f><![CDATA[الجدول3[[#This Row],[DateM]]+TIME(0,الجدول3[[#This Row],[Time1]],0)]]></f>
        <v>#VALUE!</v>
      </c>
      <c r="N96" s="57"/>
      <c r="O96" s="49">
        <f><![CDATA[IF(الجدول3[[#This Row],[الحالة]]="نفذ",1,0)]]></f>
        <v>0</v>
      </c>
    </row>
    <row r="97" spans="2:15" ht="22.5" x14ac:dyDescent="0.45">
      <c r="B97" s="62" t="str">
        <f><![CDATA[IF(الجدول3[[#This Row],[يوم]]="","",_xlfn.AGGREGATE(3,5,$C$4:C97))]]></f>
        <v/>
      </c>
      <c r="C97" s="56"/>
      <c r="D97" s="56"/>
      <c r="E97" s="56"/>
      <c r="F97" s="57"/>
      <c r="G97" s="57"/>
      <c r="H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" s="62" t="str">
        <f><![CDATA[IF(الجدول3[[#This Row],[الموافق]]<>"التاريخ غير صحيح",TEXT(الجدول3[[#This Row],[DateM]],"dddd"),"")]]></f>
        <v/>
      </c>
      <c r="K97" s="62" t="str">
        <f ca="1" unprintable="">
<![CDATA[IF(الجدول3[[#This Row],[DateM]]<>"",
IF(الجدول3[[#This Row],[DateM]]]><![CDATA[]>=TODAY(),1,0),"")]]>        </f>
        <v/>
      </c>
      <c r="L97" s="63" t="str">
        <f><![CDATA[IF(الجدول3[[#This Row],[DateM]]<>"",ROW(),"")]]></f>
        <v/>
      </c>
      <c r="M97" s="64" t="e">
        <f><![CDATA[الجدول3[[#This Row],[DateM]]+TIME(0,الجدول3[[#This Row],[Time1]],0)]]></f>
        <v>#VALUE!</v>
      </c>
      <c r="N97" s="57"/>
      <c r="O97" s="49">
        <f><![CDATA[IF(الجدول3[[#This Row],[الحالة]]="نفذ",1,0)]]></f>
        <v>0</v>
      </c>
    </row>
    <row r="98" spans="2:15" ht="22.5" x14ac:dyDescent="0.45">
      <c r="B98" s="62" t="str">
        <f><![CDATA[IF(الجدول3[[#This Row],[يوم]]="","",_xlfn.AGGREGATE(3,5,$C$4:C98))]]></f>
        <v/>
      </c>
      <c r="C98" s="56"/>
      <c r="D98" s="56"/>
      <c r="E98" s="56"/>
      <c r="F98" s="57"/>
      <c r="G98" s="57"/>
      <c r="H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" s="62" t="str">
        <f><![CDATA[IF(الجدول3[[#This Row],[الموافق]]<>"التاريخ غير صحيح",TEXT(الجدول3[[#This Row],[DateM]],"dddd"),"")]]></f>
        <v/>
      </c>
      <c r="K98" s="62" t="str">
        <f ca="1" unprintable="">
<![CDATA[IF(الجدول3[[#This Row],[DateM]]<>"",
IF(الجدول3[[#This Row],[DateM]]]><![CDATA[]>=TODAY(),1,0),"")]]>        </f>
        <v/>
      </c>
      <c r="L98" s="63" t="str">
        <f><![CDATA[IF(الجدول3[[#This Row],[DateM]]<>"",ROW(),"")]]></f>
        <v/>
      </c>
      <c r="M98" s="64" t="e">
        <f><![CDATA[الجدول3[[#This Row],[DateM]]+TIME(0,الجدول3[[#This Row],[Time1]],0)]]></f>
        <v>#VALUE!</v>
      </c>
      <c r="N98" s="57"/>
      <c r="O98" s="49">
        <f><![CDATA[IF(الجدول3[[#This Row],[الحالة]]="نفذ",1,0)]]></f>
        <v>0</v>
      </c>
    </row>
    <row r="99" spans="2:15" ht="22.5" x14ac:dyDescent="0.45">
      <c r="B99" s="62" t="str">
        <f><![CDATA[IF(الجدول3[[#This Row],[يوم]]="","",_xlfn.AGGREGATE(3,5,$C$4:C99))]]></f>
        <v/>
      </c>
      <c r="C99" s="56"/>
      <c r="D99" s="56"/>
      <c r="E99" s="56"/>
      <c r="F99" s="57"/>
      <c r="G99" s="57"/>
      <c r="H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" s="62" t="str">
        <f><![CDATA[IF(الجدول3[[#This Row],[الموافق]]<>"التاريخ غير صحيح",TEXT(الجدول3[[#This Row],[DateM]],"dddd"),"")]]></f>
        <v/>
      </c>
      <c r="K99" s="62" t="str">
        <f ca="1" unprintable="">
<![CDATA[IF(الجدول3[[#This Row],[DateM]]<>"",
IF(الجدول3[[#This Row],[DateM]]]><![CDATA[]>=TODAY(),1,0),"")]]>        </f>
        <v/>
      </c>
      <c r="L99" s="63" t="str">
        <f><![CDATA[IF(الجدول3[[#This Row],[DateM]]<>"",ROW(),"")]]></f>
        <v/>
      </c>
      <c r="M99" s="64" t="e">
        <f><![CDATA[الجدول3[[#This Row],[DateM]]+TIME(0,الجدول3[[#This Row],[Time1]],0)]]></f>
        <v>#VALUE!</v>
      </c>
      <c r="N99" s="57"/>
      <c r="O99" s="49">
        <f><![CDATA[IF(الجدول3[[#This Row],[الحالة]]="نفذ",1,0)]]></f>
        <v>0</v>
      </c>
    </row>
    <row r="100" spans="2:15" ht="22.5" x14ac:dyDescent="0.45">
      <c r="B100" s="62" t="str">
        <f><![CDATA[IF(الجدول3[[#This Row],[يوم]]="","",_xlfn.AGGREGATE(3,5,$C$4:C100))]]></f>
        <v/>
      </c>
      <c r="C100" s="56"/>
      <c r="D100" s="56"/>
      <c r="E100" s="56"/>
      <c r="F100" s="57"/>
      <c r="G100" s="57"/>
      <c r="H1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0" s="62" t="str">
        <f><![CDATA[IF(الجدول3[[#This Row],[الموافق]]<>"التاريخ غير صحيح",TEXT(الجدول3[[#This Row],[DateM]],"dddd"),"")]]></f>
        <v/>
      </c>
      <c r="K100" s="62" t="str">
        <f ca="1" unprintable="">
<![CDATA[IF(الجدول3[[#This Row],[DateM]]<>"",
IF(الجدول3[[#This Row],[DateM]]]><![CDATA[]>=TODAY(),1,0),"")]]>        </f>
        <v/>
      </c>
      <c r="L100" s="63" t="str">
        <f><![CDATA[IF(الجدول3[[#This Row],[DateM]]<>"",ROW(),"")]]></f>
        <v/>
      </c>
      <c r="M100" s="64" t="e">
        <f><![CDATA[الجدول3[[#This Row],[DateM]]+TIME(0,الجدول3[[#This Row],[Time1]],0)]]></f>
        <v>#VALUE!</v>
      </c>
      <c r="N100" s="57"/>
      <c r="O100" s="49">
        <f><![CDATA[IF(الجدول3[[#This Row],[الحالة]]="نفذ",1,0)]]></f>
        <v>0</v>
      </c>
    </row>
    <row r="101" spans="2:15" ht="22.5" x14ac:dyDescent="0.45">
      <c r="B101" s="62" t="str">
        <f><![CDATA[IF(الجدول3[[#This Row],[يوم]]="","",_xlfn.AGGREGATE(3,5,$C$4:C101))]]></f>
        <v/>
      </c>
      <c r="C101" s="56"/>
      <c r="D101" s="56"/>
      <c r="E101" s="56"/>
      <c r="F101" s="57"/>
      <c r="G101" s="57"/>
      <c r="H1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1" s="62" t="str">
        <f><![CDATA[IF(الجدول3[[#This Row],[الموافق]]<>"التاريخ غير صحيح",TEXT(الجدول3[[#This Row],[DateM]],"dddd"),"")]]></f>
        <v/>
      </c>
      <c r="K101" s="62" t="str">
        <f ca="1" unprintable="">
<![CDATA[IF(الجدول3[[#This Row],[DateM]]<>"",
IF(الجدول3[[#This Row],[DateM]]]><![CDATA[]>=TODAY(),1,0),"")]]>        </f>
        <v/>
      </c>
      <c r="L101" s="63" t="str">
        <f><![CDATA[IF(الجدول3[[#This Row],[DateM]]<>"",ROW(),"")]]></f>
        <v/>
      </c>
      <c r="M101" s="64" t="e">
        <f><![CDATA[الجدول3[[#This Row],[DateM]]+TIME(0,الجدول3[[#This Row],[Time1]],0)]]></f>
        <v>#VALUE!</v>
      </c>
      <c r="N101" s="57"/>
      <c r="O101" s="49">
        <f><![CDATA[IF(الجدول3[[#This Row],[الحالة]]="نفذ",1,0)]]></f>
        <v>0</v>
      </c>
    </row>
    <row r="102" spans="2:15" ht="22.5" x14ac:dyDescent="0.45">
      <c r="B102" s="62" t="str">
        <f><![CDATA[IF(الجدول3[[#This Row],[يوم]]="","",_xlfn.AGGREGATE(3,5,$C$4:C102))]]></f>
        <v/>
      </c>
      <c r="C102" s="56"/>
      <c r="D102" s="56"/>
      <c r="E102" s="56"/>
      <c r="F102" s="57"/>
      <c r="G102" s="57"/>
      <c r="H1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2" s="62" t="str">
        <f><![CDATA[IF(الجدول3[[#This Row],[الموافق]]<>"التاريخ غير صحيح",TEXT(الجدول3[[#This Row],[DateM]],"dddd"),"")]]></f>
        <v/>
      </c>
      <c r="K102" s="62" t="str">
        <f ca="1" unprintable="">
<![CDATA[IF(الجدول3[[#This Row],[DateM]]<>"",
IF(الجدول3[[#This Row],[DateM]]]><![CDATA[]>=TODAY(),1,0),"")]]>        </f>
        <v/>
      </c>
      <c r="L102" s="63" t="str">
        <f><![CDATA[IF(الجدول3[[#This Row],[DateM]]<>"",ROW(),"")]]></f>
        <v/>
      </c>
      <c r="M102" s="64" t="e">
        <f><![CDATA[الجدول3[[#This Row],[DateM]]+TIME(0,الجدول3[[#This Row],[Time1]],0)]]></f>
        <v>#VALUE!</v>
      </c>
      <c r="N102" s="57"/>
      <c r="O102" s="49">
        <f><![CDATA[IF(الجدول3[[#This Row],[الحالة]]="نفذ",1,0)]]></f>
        <v>0</v>
      </c>
    </row>
    <row r="103" spans="2:15" ht="22.5" x14ac:dyDescent="0.45">
      <c r="B103" s="62" t="str">
        <f><![CDATA[IF(الجدول3[[#This Row],[يوم]]="","",_xlfn.AGGREGATE(3,5,$C$4:C103))]]></f>
        <v/>
      </c>
      <c r="C103" s="56"/>
      <c r="D103" s="56"/>
      <c r="E103" s="56"/>
      <c r="F103" s="57"/>
      <c r="G103" s="57"/>
      <c r="H1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3" s="62" t="str">
        <f><![CDATA[IF(الجدول3[[#This Row],[الموافق]]<>"التاريخ غير صحيح",TEXT(الجدول3[[#This Row],[DateM]],"dddd"),"")]]></f>
        <v/>
      </c>
      <c r="K103" s="62" t="str">
        <f ca="1" unprintable="">
<![CDATA[IF(الجدول3[[#This Row],[DateM]]<>"",
IF(الجدول3[[#This Row],[DateM]]]><![CDATA[]>=TODAY(),1,0),"")]]>        </f>
        <v/>
      </c>
      <c r="L103" s="63" t="str">
        <f><![CDATA[IF(الجدول3[[#This Row],[DateM]]<>"",ROW(),"")]]></f>
        <v/>
      </c>
      <c r="M103" s="64" t="e">
        <f><![CDATA[الجدول3[[#This Row],[DateM]]+TIME(0,الجدول3[[#This Row],[Time1]],0)]]></f>
        <v>#VALUE!</v>
      </c>
      <c r="N103" s="57"/>
      <c r="O103" s="49">
        <f><![CDATA[IF(الجدول3[[#This Row],[الحالة]]="نفذ",1,0)]]></f>
        <v>0</v>
      </c>
    </row>
    <row r="104" spans="2:15" ht="22.5" x14ac:dyDescent="0.45">
      <c r="B104" s="62" t="str">
        <f><![CDATA[IF(الجدول3[[#This Row],[يوم]]="","",_xlfn.AGGREGATE(3,5,$C$4:C104))]]></f>
        <v/>
      </c>
      <c r="C104" s="56"/>
      <c r="D104" s="56"/>
      <c r="E104" s="56"/>
      <c r="F104" s="57"/>
      <c r="G104" s="57"/>
      <c r="H1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4" s="62" t="str">
        <f><![CDATA[IF(الجدول3[[#This Row],[الموافق]]<>"التاريخ غير صحيح",TEXT(الجدول3[[#This Row],[DateM]],"dddd"),"")]]></f>
        <v/>
      </c>
      <c r="K104" s="62" t="str">
        <f ca="1" unprintable="">
<![CDATA[IF(الجدول3[[#This Row],[DateM]]<>"",
IF(الجدول3[[#This Row],[DateM]]]><![CDATA[]>=TODAY(),1,0),"")]]>        </f>
        <v/>
      </c>
      <c r="L104" s="63" t="str">
        <f><![CDATA[IF(الجدول3[[#This Row],[DateM]]<>"",ROW(),"")]]></f>
        <v/>
      </c>
      <c r="M104" s="64" t="e">
        <f><![CDATA[الجدول3[[#This Row],[DateM]]+TIME(0,الجدول3[[#This Row],[Time1]],0)]]></f>
        <v>#VALUE!</v>
      </c>
      <c r="N104" s="57"/>
      <c r="O104" s="49">
        <f><![CDATA[IF(الجدول3[[#This Row],[الحالة]]="نفذ",1,0)]]></f>
        <v>0</v>
      </c>
    </row>
    <row r="105" spans="2:15" ht="22.5" x14ac:dyDescent="0.45">
      <c r="B105" s="62" t="str">
        <f><![CDATA[IF(الجدول3[[#This Row],[يوم]]="","",_xlfn.AGGREGATE(3,5,$C$4:C105))]]></f>
        <v/>
      </c>
      <c r="C105" s="56"/>
      <c r="D105" s="56"/>
      <c r="E105" s="56"/>
      <c r="F105" s="57"/>
      <c r="G105" s="57"/>
      <c r="H1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5" s="62" t="str">
        <f><![CDATA[IF(الجدول3[[#This Row],[الموافق]]<>"التاريخ غير صحيح",TEXT(الجدول3[[#This Row],[DateM]],"dddd"),"")]]></f>
        <v/>
      </c>
      <c r="K105" s="62" t="str">
        <f ca="1" unprintable="">
<![CDATA[IF(الجدول3[[#This Row],[DateM]]<>"",
IF(الجدول3[[#This Row],[DateM]]]><![CDATA[]>=TODAY(),1,0),"")]]>        </f>
        <v/>
      </c>
      <c r="L105" s="63" t="str">
        <f><![CDATA[IF(الجدول3[[#This Row],[DateM]]<>"",ROW(),"")]]></f>
        <v/>
      </c>
      <c r="M105" s="64" t="e">
        <f><![CDATA[الجدول3[[#This Row],[DateM]]+TIME(0,الجدول3[[#This Row],[Time1]],0)]]></f>
        <v>#VALUE!</v>
      </c>
      <c r="N105" s="57"/>
      <c r="O105" s="49">
        <f><![CDATA[IF(الجدول3[[#This Row],[الحالة]]="نفذ",1,0)]]></f>
        <v>0</v>
      </c>
    </row>
    <row r="106" spans="2:15" ht="22.5" x14ac:dyDescent="0.45">
      <c r="B106" s="62" t="str">
        <f><![CDATA[IF(الجدول3[[#This Row],[يوم]]="","",_xlfn.AGGREGATE(3,5,$C$4:C106))]]></f>
        <v/>
      </c>
      <c r="C106" s="56"/>
      <c r="D106" s="56"/>
      <c r="E106" s="56"/>
      <c r="F106" s="57"/>
      <c r="G106" s="57"/>
      <c r="H1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6" s="62" t="str">
        <f><![CDATA[IF(الجدول3[[#This Row],[الموافق]]<>"التاريخ غير صحيح",TEXT(الجدول3[[#This Row],[DateM]],"dddd"),"")]]></f>
        <v/>
      </c>
      <c r="K106" s="62" t="str">
        <f ca="1" unprintable="">
<![CDATA[IF(الجدول3[[#This Row],[DateM]]<>"",
IF(الجدول3[[#This Row],[DateM]]]><![CDATA[]>=TODAY(),1,0),"")]]>        </f>
        <v/>
      </c>
      <c r="L106" s="63" t="str">
        <f><![CDATA[IF(الجدول3[[#This Row],[DateM]]<>"",ROW(),"")]]></f>
        <v/>
      </c>
      <c r="M106" s="64" t="e">
        <f><![CDATA[الجدول3[[#This Row],[DateM]]+TIME(0,الجدول3[[#This Row],[Time1]],0)]]></f>
        <v>#VALUE!</v>
      </c>
      <c r="N106" s="57"/>
      <c r="O106" s="49">
        <f><![CDATA[IF(الجدول3[[#This Row],[الحالة]]="نفذ",1,0)]]></f>
        <v>0</v>
      </c>
    </row>
    <row r="107" spans="2:15" ht="22.5" x14ac:dyDescent="0.45">
      <c r="B107" s="62" t="str">
        <f><![CDATA[IF(الجدول3[[#This Row],[يوم]]="","",_xlfn.AGGREGATE(3,5,$C$4:C107))]]></f>
        <v/>
      </c>
      <c r="C107" s="56"/>
      <c r="D107" s="56"/>
      <c r="E107" s="56"/>
      <c r="F107" s="57"/>
      <c r="G107" s="57"/>
      <c r="H1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7" s="62" t="str">
        <f><![CDATA[IF(الجدول3[[#This Row],[الموافق]]<>"التاريخ غير صحيح",TEXT(الجدول3[[#This Row],[DateM]],"dddd"),"")]]></f>
        <v/>
      </c>
      <c r="K107" s="62" t="str">
        <f ca="1" unprintable="">
<![CDATA[IF(الجدول3[[#This Row],[DateM]]<>"",
IF(الجدول3[[#This Row],[DateM]]]><![CDATA[]>=TODAY(),1,0),"")]]>        </f>
        <v/>
      </c>
      <c r="L107" s="63" t="str">
        <f><![CDATA[IF(الجدول3[[#This Row],[DateM]]<>"",ROW(),"")]]></f>
        <v/>
      </c>
      <c r="M107" s="64" t="e">
        <f><![CDATA[الجدول3[[#This Row],[DateM]]+TIME(0,الجدول3[[#This Row],[Time1]],0)]]></f>
        <v>#VALUE!</v>
      </c>
      <c r="N107" s="57"/>
      <c r="O107" s="49">
        <f><![CDATA[IF(الجدول3[[#This Row],[الحالة]]="نفذ",1,0)]]></f>
        <v>0</v>
      </c>
    </row>
    <row r="108" spans="2:15" ht="22.5" x14ac:dyDescent="0.45">
      <c r="B108" s="62" t="str">
        <f><![CDATA[IF(الجدول3[[#This Row],[يوم]]="","",_xlfn.AGGREGATE(3,5,$C$4:C108))]]></f>
        <v/>
      </c>
      <c r="C108" s="56"/>
      <c r="D108" s="56"/>
      <c r="E108" s="56"/>
      <c r="F108" s="57"/>
      <c r="G108" s="57"/>
      <c r="H1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8" s="62" t="str">
        <f><![CDATA[IF(الجدول3[[#This Row],[الموافق]]<>"التاريخ غير صحيح",TEXT(الجدول3[[#This Row],[DateM]],"dddd"),"")]]></f>
        <v/>
      </c>
      <c r="K108" s="62" t="str">
        <f ca="1" unprintable="">
<![CDATA[IF(الجدول3[[#This Row],[DateM]]<>"",
IF(الجدول3[[#This Row],[DateM]]]><![CDATA[]>=TODAY(),1,0),"")]]>        </f>
        <v/>
      </c>
      <c r="L108" s="63" t="str">
        <f><![CDATA[IF(الجدول3[[#This Row],[DateM]]<>"",ROW(),"")]]></f>
        <v/>
      </c>
      <c r="M108" s="64" t="e">
        <f><![CDATA[الجدول3[[#This Row],[DateM]]+TIME(0,الجدول3[[#This Row],[Time1]],0)]]></f>
        <v>#VALUE!</v>
      </c>
      <c r="N108" s="57"/>
      <c r="O108" s="49">
        <f><![CDATA[IF(الجدول3[[#This Row],[الحالة]]="نفذ",1,0)]]></f>
        <v>0</v>
      </c>
    </row>
    <row r="109" spans="2:15" ht="22.5" x14ac:dyDescent="0.45">
      <c r="B109" s="62" t="str">
        <f><![CDATA[IF(الجدول3[[#This Row],[يوم]]="","",_xlfn.AGGREGATE(3,5,$C$4:C109))]]></f>
        <v/>
      </c>
      <c r="C109" s="56"/>
      <c r="D109" s="56"/>
      <c r="E109" s="56"/>
      <c r="F109" s="57"/>
      <c r="G109" s="57"/>
      <c r="H1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9" s="62" t="str">
        <f><![CDATA[IF(الجدول3[[#This Row],[الموافق]]<>"التاريخ غير صحيح",TEXT(الجدول3[[#This Row],[DateM]],"dddd"),"")]]></f>
        <v/>
      </c>
      <c r="K109" s="62" t="str">
        <f ca="1" unprintable="">
<![CDATA[IF(الجدول3[[#This Row],[DateM]]<>"",
IF(الجدول3[[#This Row],[DateM]]]><![CDATA[]>=TODAY(),1,0),"")]]>        </f>
        <v/>
      </c>
      <c r="L109" s="63" t="str">
        <f><![CDATA[IF(الجدول3[[#This Row],[DateM]]<>"",ROW(),"")]]></f>
        <v/>
      </c>
      <c r="M109" s="64" t="e">
        <f><![CDATA[الجدول3[[#This Row],[DateM]]+TIME(0,الجدول3[[#This Row],[Time1]],0)]]></f>
        <v>#VALUE!</v>
      </c>
      <c r="N109" s="57"/>
      <c r="O109" s="49">
        <f><![CDATA[IF(الجدول3[[#This Row],[الحالة]]="نفذ",1,0)]]></f>
        <v>0</v>
      </c>
    </row>
    <row r="110" spans="2:15" ht="22.5" x14ac:dyDescent="0.45">
      <c r="B110" s="62" t="str">
        <f><![CDATA[IF(الجدول3[[#This Row],[يوم]]="","",_xlfn.AGGREGATE(3,5,$C$4:C110))]]></f>
        <v/>
      </c>
      <c r="C110" s="56"/>
      <c r="D110" s="56"/>
      <c r="E110" s="56"/>
      <c r="F110" s="57"/>
      <c r="G110" s="57"/>
      <c r="H1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0" s="62" t="str">
        <f><![CDATA[IF(الجدول3[[#This Row],[الموافق]]<>"التاريخ غير صحيح",TEXT(الجدول3[[#This Row],[DateM]],"dddd"),"")]]></f>
        <v/>
      </c>
      <c r="K110" s="62" t="str">
        <f ca="1" unprintable="">
<![CDATA[IF(الجدول3[[#This Row],[DateM]]<>"",
IF(الجدول3[[#This Row],[DateM]]]><![CDATA[]>=TODAY(),1,0),"")]]>        </f>
        <v/>
      </c>
      <c r="L110" s="63" t="str">
        <f><![CDATA[IF(الجدول3[[#This Row],[DateM]]<>"",ROW(),"")]]></f>
        <v/>
      </c>
      <c r="M110" s="64" t="e">
        <f><![CDATA[الجدول3[[#This Row],[DateM]]+TIME(0,الجدول3[[#This Row],[Time1]],0)]]></f>
        <v>#VALUE!</v>
      </c>
      <c r="N110" s="57"/>
      <c r="O110" s="49">
        <f><![CDATA[IF(الجدول3[[#This Row],[الحالة]]="نفذ",1,0)]]></f>
        <v>0</v>
      </c>
    </row>
    <row r="111" spans="2:15" ht="22.5" x14ac:dyDescent="0.45">
      <c r="B111" s="62" t="str">
        <f><![CDATA[IF(الجدول3[[#This Row],[يوم]]="","",_xlfn.AGGREGATE(3,5,$C$4:C111))]]></f>
        <v/>
      </c>
      <c r="C111" s="56"/>
      <c r="D111" s="56"/>
      <c r="E111" s="56"/>
      <c r="F111" s="57"/>
      <c r="G111" s="57"/>
      <c r="H1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1" s="62" t="str">
        <f><![CDATA[IF(الجدول3[[#This Row],[الموافق]]<>"التاريخ غير صحيح",TEXT(الجدول3[[#This Row],[DateM]],"dddd"),"")]]></f>
        <v/>
      </c>
      <c r="K111" s="62" t="str">
        <f ca="1" unprintable="">
<![CDATA[IF(الجدول3[[#This Row],[DateM]]<>"",
IF(الجدول3[[#This Row],[DateM]]]><![CDATA[]>=TODAY(),1,0),"")]]>        </f>
        <v/>
      </c>
      <c r="L111" s="63" t="str">
        <f><![CDATA[IF(الجدول3[[#This Row],[DateM]]<>"",ROW(),"")]]></f>
        <v/>
      </c>
      <c r="M111" s="64" t="e">
        <f><![CDATA[الجدول3[[#This Row],[DateM]]+TIME(0,الجدول3[[#This Row],[Time1]],0)]]></f>
        <v>#VALUE!</v>
      </c>
      <c r="N111" s="57"/>
      <c r="O111" s="49">
        <f><![CDATA[IF(الجدول3[[#This Row],[الحالة]]="نفذ",1,0)]]></f>
        <v>0</v>
      </c>
    </row>
    <row r="112" spans="2:15" ht="22.5" x14ac:dyDescent="0.45">
      <c r="B112" s="62" t="str">
        <f><![CDATA[IF(الجدول3[[#This Row],[يوم]]="","",_xlfn.AGGREGATE(3,5,$C$4:C112))]]></f>
        <v/>
      </c>
      <c r="C112" s="56"/>
      <c r="D112" s="56"/>
      <c r="E112" s="56"/>
      <c r="F112" s="57"/>
      <c r="G112" s="57"/>
      <c r="H1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2" s="62" t="str">
        <f><![CDATA[IF(الجدول3[[#This Row],[الموافق]]<>"التاريخ غير صحيح",TEXT(الجدول3[[#This Row],[DateM]],"dddd"),"")]]></f>
        <v/>
      </c>
      <c r="K112" s="62" t="str">
        <f ca="1" unprintable="">
<![CDATA[IF(الجدول3[[#This Row],[DateM]]<>"",
IF(الجدول3[[#This Row],[DateM]]]><![CDATA[]>=TODAY(),1,0),"")]]>        </f>
        <v/>
      </c>
      <c r="L112" s="63" t="str">
        <f><![CDATA[IF(الجدول3[[#This Row],[DateM]]<>"",ROW(),"")]]></f>
        <v/>
      </c>
      <c r="M112" s="64" t="e">
        <f><![CDATA[الجدول3[[#This Row],[DateM]]+TIME(0,الجدول3[[#This Row],[Time1]],0)]]></f>
        <v>#VALUE!</v>
      </c>
      <c r="N112" s="57"/>
      <c r="O112" s="49">
        <f><![CDATA[IF(الجدول3[[#This Row],[الحالة]]="نفذ",1,0)]]></f>
        <v>0</v>
      </c>
    </row>
    <row r="113" spans="2:15" ht="22.5" x14ac:dyDescent="0.45">
      <c r="B113" s="62" t="str">
        <f><![CDATA[IF(الجدول3[[#This Row],[يوم]]="","",_xlfn.AGGREGATE(3,5,$C$4:C113))]]></f>
        <v/>
      </c>
      <c r="C113" s="56"/>
      <c r="D113" s="56"/>
      <c r="E113" s="56"/>
      <c r="F113" s="57"/>
      <c r="G113" s="57"/>
      <c r="H1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3" s="62" t="str">
        <f><![CDATA[IF(الجدول3[[#This Row],[الموافق]]<>"التاريخ غير صحيح",TEXT(الجدول3[[#This Row],[DateM]],"dddd"),"")]]></f>
        <v/>
      </c>
      <c r="K113" s="62" t="str">
        <f ca="1" unprintable="">
<![CDATA[IF(الجدول3[[#This Row],[DateM]]<>"",
IF(الجدول3[[#This Row],[DateM]]]><![CDATA[]>=TODAY(),1,0),"")]]>        </f>
        <v/>
      </c>
      <c r="L113" s="63" t="str">
        <f><![CDATA[IF(الجدول3[[#This Row],[DateM]]<>"",ROW(),"")]]></f>
        <v/>
      </c>
      <c r="M113" s="64" t="e">
        <f><![CDATA[الجدول3[[#This Row],[DateM]]+TIME(0,الجدول3[[#This Row],[Time1]],0)]]></f>
        <v>#VALUE!</v>
      </c>
      <c r="N113" s="57"/>
      <c r="O113" s="49">
        <f><![CDATA[IF(الجدول3[[#This Row],[الحالة]]="نفذ",1,0)]]></f>
        <v>0</v>
      </c>
    </row>
    <row r="114" spans="2:15" ht="22.5" x14ac:dyDescent="0.45">
      <c r="B114" s="62" t="str">
        <f><![CDATA[IF(الجدول3[[#This Row],[يوم]]="","",_xlfn.AGGREGATE(3,5,$C$4:C114))]]></f>
        <v/>
      </c>
      <c r="C114" s="56"/>
      <c r="D114" s="56"/>
      <c r="E114" s="56"/>
      <c r="F114" s="57"/>
      <c r="G114" s="57"/>
      <c r="H1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4" s="62" t="str">
        <f><![CDATA[IF(الجدول3[[#This Row],[الموافق]]<>"التاريخ غير صحيح",TEXT(الجدول3[[#This Row],[DateM]],"dddd"),"")]]></f>
        <v/>
      </c>
      <c r="K114" s="62" t="str">
        <f ca="1" unprintable="">
<![CDATA[IF(الجدول3[[#This Row],[DateM]]<>"",
IF(الجدول3[[#This Row],[DateM]]]><![CDATA[]>=TODAY(),1,0),"")]]>        </f>
        <v/>
      </c>
      <c r="L114" s="63" t="str">
        <f><![CDATA[IF(الجدول3[[#This Row],[DateM]]<>"",ROW(),"")]]></f>
        <v/>
      </c>
      <c r="M114" s="64" t="e">
        <f><![CDATA[الجدول3[[#This Row],[DateM]]+TIME(0,الجدول3[[#This Row],[Time1]],0)]]></f>
        <v>#VALUE!</v>
      </c>
      <c r="N114" s="57"/>
      <c r="O114" s="49">
        <f><![CDATA[IF(الجدول3[[#This Row],[الحالة]]="نفذ",1,0)]]></f>
        <v>0</v>
      </c>
    </row>
    <row r="115" spans="2:15" ht="22.5" x14ac:dyDescent="0.45">
      <c r="B115" s="62" t="str">
        <f><![CDATA[IF(الجدول3[[#This Row],[يوم]]="","",_xlfn.AGGREGATE(3,5,$C$4:C115))]]></f>
        <v/>
      </c>
      <c r="C115" s="56"/>
      <c r="D115" s="56"/>
      <c r="E115" s="56"/>
      <c r="F115" s="57"/>
      <c r="G115" s="57"/>
      <c r="H1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5" s="62" t="str">
        <f><![CDATA[IF(الجدول3[[#This Row],[الموافق]]<>"التاريخ غير صحيح",TEXT(الجدول3[[#This Row],[DateM]],"dddd"),"")]]></f>
        <v/>
      </c>
      <c r="K115" s="62" t="str">
        <f ca="1" unprintable="">
<![CDATA[IF(الجدول3[[#This Row],[DateM]]<>"",
IF(الجدول3[[#This Row],[DateM]]]><![CDATA[]>=TODAY(),1,0),"")]]>        </f>
        <v/>
      </c>
      <c r="L115" s="63" t="str">
        <f><![CDATA[IF(الجدول3[[#This Row],[DateM]]<>"",ROW(),"")]]></f>
        <v/>
      </c>
      <c r="M115" s="64" t="e">
        <f><![CDATA[الجدول3[[#This Row],[DateM]]+TIME(0,الجدول3[[#This Row],[Time1]],0)]]></f>
        <v>#VALUE!</v>
      </c>
      <c r="N115" s="57"/>
      <c r="O115" s="49">
        <f><![CDATA[IF(الجدول3[[#This Row],[الحالة]]="نفذ",1,0)]]></f>
        <v>0</v>
      </c>
    </row>
    <row r="116" spans="2:15" ht="22.5" x14ac:dyDescent="0.45">
      <c r="B116" s="62" t="str">
        <f><![CDATA[IF(الجدول3[[#This Row],[يوم]]="","",_xlfn.AGGREGATE(3,5,$C$4:C116))]]></f>
        <v/>
      </c>
      <c r="C116" s="56"/>
      <c r="D116" s="56"/>
      <c r="E116" s="56"/>
      <c r="F116" s="57"/>
      <c r="G116" s="57"/>
      <c r="H1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6" s="62" t="str">
        <f><![CDATA[IF(الجدول3[[#This Row],[الموافق]]<>"التاريخ غير صحيح",TEXT(الجدول3[[#This Row],[DateM]],"dddd"),"")]]></f>
        <v/>
      </c>
      <c r="K116" s="62" t="str">
        <f ca="1" unprintable="">
<![CDATA[IF(الجدول3[[#This Row],[DateM]]<>"",
IF(الجدول3[[#This Row],[DateM]]]><![CDATA[]>=TODAY(),1,0),"")]]>        </f>
        <v/>
      </c>
      <c r="L116" s="63" t="str">
        <f><![CDATA[IF(الجدول3[[#This Row],[DateM]]<>"",ROW(),"")]]></f>
        <v/>
      </c>
      <c r="M116" s="64" t="e">
        <f><![CDATA[الجدول3[[#This Row],[DateM]]+TIME(0,الجدول3[[#This Row],[Time1]],0)]]></f>
        <v>#VALUE!</v>
      </c>
      <c r="N116" s="57"/>
      <c r="O116" s="49">
        <f><![CDATA[IF(الجدول3[[#This Row],[الحالة]]="نفذ",1,0)]]></f>
        <v>0</v>
      </c>
    </row>
    <row r="117" spans="2:15" ht="22.5" x14ac:dyDescent="0.45">
      <c r="B117" s="62" t="str">
        <f><![CDATA[IF(الجدول3[[#This Row],[يوم]]="","",_xlfn.AGGREGATE(3,5,$C$4:C117))]]></f>
        <v/>
      </c>
      <c r="C117" s="56"/>
      <c r="D117" s="56"/>
      <c r="E117" s="56"/>
      <c r="F117" s="57"/>
      <c r="G117" s="57"/>
      <c r="H1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7" s="62" t="str">
        <f><![CDATA[IF(الجدول3[[#This Row],[الموافق]]<>"التاريخ غير صحيح",TEXT(الجدول3[[#This Row],[DateM]],"dddd"),"")]]></f>
        <v/>
      </c>
      <c r="K117" s="62" t="str">
        <f ca="1" unprintable="">
<![CDATA[IF(الجدول3[[#This Row],[DateM]]<>"",
IF(الجدول3[[#This Row],[DateM]]]><![CDATA[]>=TODAY(),1,0),"")]]>        </f>
        <v/>
      </c>
      <c r="L117" s="63" t="str">
        <f><![CDATA[IF(الجدول3[[#This Row],[DateM]]<>"",ROW(),"")]]></f>
        <v/>
      </c>
      <c r="M117" s="64" t="e">
        <f><![CDATA[الجدول3[[#This Row],[DateM]]+TIME(0,الجدول3[[#This Row],[Time1]],0)]]></f>
        <v>#VALUE!</v>
      </c>
      <c r="N117" s="57"/>
      <c r="O117" s="49">
        <f><![CDATA[IF(الجدول3[[#This Row],[الحالة]]="نفذ",1,0)]]></f>
        <v>0</v>
      </c>
    </row>
    <row r="118" spans="2:15" ht="22.5" x14ac:dyDescent="0.45">
      <c r="B118" s="62" t="str">
        <f><![CDATA[IF(الجدول3[[#This Row],[يوم]]="","",_xlfn.AGGREGATE(3,5,$C$4:C118))]]></f>
        <v/>
      </c>
      <c r="C118" s="56"/>
      <c r="D118" s="56"/>
      <c r="E118" s="56"/>
      <c r="F118" s="57"/>
      <c r="G118" s="57"/>
      <c r="H1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8" s="62" t="str">
        <f><![CDATA[IF(الجدول3[[#This Row],[الموافق]]<>"التاريخ غير صحيح",TEXT(الجدول3[[#This Row],[DateM]],"dddd"),"")]]></f>
        <v/>
      </c>
      <c r="K118" s="62" t="str">
        <f ca="1" unprintable="">
<![CDATA[IF(الجدول3[[#This Row],[DateM]]<>"",
IF(الجدول3[[#This Row],[DateM]]]><![CDATA[]>=TODAY(),1,0),"")]]>        </f>
        <v/>
      </c>
      <c r="L118" s="63" t="str">
        <f><![CDATA[IF(الجدول3[[#This Row],[DateM]]<>"",ROW(),"")]]></f>
        <v/>
      </c>
      <c r="M118" s="64" t="e">
        <f><![CDATA[الجدول3[[#This Row],[DateM]]+TIME(0,الجدول3[[#This Row],[Time1]],0)]]></f>
        <v>#VALUE!</v>
      </c>
      <c r="N118" s="57"/>
      <c r="O118" s="49">
        <f><![CDATA[IF(الجدول3[[#This Row],[الحالة]]="نفذ",1,0)]]></f>
        <v>0</v>
      </c>
    </row>
    <row r="119" spans="2:15" ht="22.5" x14ac:dyDescent="0.45">
      <c r="B119" s="62" t="str">
        <f><![CDATA[IF(الجدول3[[#This Row],[يوم]]="","",_xlfn.AGGREGATE(3,5,$C$4:C119))]]></f>
        <v/>
      </c>
      <c r="C119" s="56"/>
      <c r="D119" s="56"/>
      <c r="E119" s="56"/>
      <c r="F119" s="57"/>
      <c r="G119" s="57"/>
      <c r="H1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19" s="62" t="str">
        <f><![CDATA[IF(الجدول3[[#This Row],[الموافق]]<>"التاريخ غير صحيح",TEXT(الجدول3[[#This Row],[DateM]],"dddd"),"")]]></f>
        <v/>
      </c>
      <c r="K119" s="62" t="str">
        <f ca="1" unprintable="">
<![CDATA[IF(الجدول3[[#This Row],[DateM]]<>"",
IF(الجدول3[[#This Row],[DateM]]]><![CDATA[]>=TODAY(),1,0),"")]]>        </f>
        <v/>
      </c>
      <c r="L119" s="63" t="str">
        <f><![CDATA[IF(الجدول3[[#This Row],[DateM]]<>"",ROW(),"")]]></f>
        <v/>
      </c>
      <c r="M119" s="64" t="e">
        <f><![CDATA[الجدول3[[#This Row],[DateM]]+TIME(0,الجدول3[[#This Row],[Time1]],0)]]></f>
        <v>#VALUE!</v>
      </c>
      <c r="N119" s="57"/>
      <c r="O119" s="49">
        <f><![CDATA[IF(الجدول3[[#This Row],[الحالة]]="نفذ",1,0)]]></f>
        <v>0</v>
      </c>
    </row>
    <row r="120" spans="2:15" ht="22.5" x14ac:dyDescent="0.45">
      <c r="B120" s="62" t="str">
        <f><![CDATA[IF(الجدول3[[#This Row],[يوم]]="","",_xlfn.AGGREGATE(3,5,$C$4:C120))]]></f>
        <v/>
      </c>
      <c r="C120" s="56"/>
      <c r="D120" s="56"/>
      <c r="E120" s="56"/>
      <c r="F120" s="57"/>
      <c r="G120" s="57"/>
      <c r="H1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0" s="62" t="str">
        <f><![CDATA[IF(الجدول3[[#This Row],[الموافق]]<>"التاريخ غير صحيح",TEXT(الجدول3[[#This Row],[DateM]],"dddd"),"")]]></f>
        <v/>
      </c>
      <c r="K120" s="62" t="str">
        <f ca="1" unprintable="">
<![CDATA[IF(الجدول3[[#This Row],[DateM]]<>"",
IF(الجدول3[[#This Row],[DateM]]]><![CDATA[]>=TODAY(),1,0),"")]]>        </f>
        <v/>
      </c>
      <c r="L120" s="63" t="str">
        <f><![CDATA[IF(الجدول3[[#This Row],[DateM]]<>"",ROW(),"")]]></f>
        <v/>
      </c>
      <c r="M120" s="64" t="e">
        <f><![CDATA[الجدول3[[#This Row],[DateM]]+TIME(0,الجدول3[[#This Row],[Time1]],0)]]></f>
        <v>#VALUE!</v>
      </c>
      <c r="N120" s="57"/>
      <c r="O120" s="49">
        <f><![CDATA[IF(الجدول3[[#This Row],[الحالة]]="نفذ",1,0)]]></f>
        <v>0</v>
      </c>
    </row>
    <row r="121" spans="2:15" ht="22.5" x14ac:dyDescent="0.45">
      <c r="B121" s="62" t="str">
        <f><![CDATA[IF(الجدول3[[#This Row],[يوم]]="","",_xlfn.AGGREGATE(3,5,$C$4:C121))]]></f>
        <v/>
      </c>
      <c r="C121" s="56"/>
      <c r="D121" s="56"/>
      <c r="E121" s="56"/>
      <c r="F121" s="57"/>
      <c r="G121" s="57"/>
      <c r="H1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1" s="62" t="str">
        <f><![CDATA[IF(الجدول3[[#This Row],[الموافق]]<>"التاريخ غير صحيح",TEXT(الجدول3[[#This Row],[DateM]],"dddd"),"")]]></f>
        <v/>
      </c>
      <c r="K121" s="62" t="str">
        <f ca="1" unprintable="">
<![CDATA[IF(الجدول3[[#This Row],[DateM]]<>"",
IF(الجدول3[[#This Row],[DateM]]]><![CDATA[]>=TODAY(),1,0),"")]]>        </f>
        <v/>
      </c>
      <c r="L121" s="63" t="str">
        <f><![CDATA[IF(الجدول3[[#This Row],[DateM]]<>"",ROW(),"")]]></f>
        <v/>
      </c>
      <c r="M121" s="64" t="e">
        <f><![CDATA[الجدول3[[#This Row],[DateM]]+TIME(0,الجدول3[[#This Row],[Time1]],0)]]></f>
        <v>#VALUE!</v>
      </c>
      <c r="N121" s="57"/>
      <c r="O121" s="49">
        <f><![CDATA[IF(الجدول3[[#This Row],[الحالة]]="نفذ",1,0)]]></f>
        <v>0</v>
      </c>
    </row>
    <row r="122" spans="2:15" ht="22.5" x14ac:dyDescent="0.45">
      <c r="B122" s="62" t="str">
        <f><![CDATA[IF(الجدول3[[#This Row],[يوم]]="","",_xlfn.AGGREGATE(3,5,$C$4:C122))]]></f>
        <v/>
      </c>
      <c r="C122" s="56"/>
      <c r="D122" s="56"/>
      <c r="E122" s="56"/>
      <c r="F122" s="57"/>
      <c r="G122" s="57"/>
      <c r="H1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2" s="62" t="str">
        <f><![CDATA[IF(الجدول3[[#This Row],[الموافق]]<>"التاريخ غير صحيح",TEXT(الجدول3[[#This Row],[DateM]],"dddd"),"")]]></f>
        <v/>
      </c>
      <c r="K122" s="62" t="str">
        <f ca="1" unprintable="">
<![CDATA[IF(الجدول3[[#This Row],[DateM]]<>"",
IF(الجدول3[[#This Row],[DateM]]]><![CDATA[]>=TODAY(),1,0),"")]]>        </f>
        <v/>
      </c>
      <c r="L122" s="63" t="str">
        <f><![CDATA[IF(الجدول3[[#This Row],[DateM]]<>"",ROW(),"")]]></f>
        <v/>
      </c>
      <c r="M122" s="64" t="e">
        <f><![CDATA[الجدول3[[#This Row],[DateM]]+TIME(0,الجدول3[[#This Row],[Time1]],0)]]></f>
        <v>#VALUE!</v>
      </c>
      <c r="N122" s="57"/>
      <c r="O122" s="49">
        <f><![CDATA[IF(الجدول3[[#This Row],[الحالة]]="نفذ",1,0)]]></f>
        <v>0</v>
      </c>
    </row>
    <row r="123" spans="2:15" ht="22.5" x14ac:dyDescent="0.45">
      <c r="B123" s="62" t="str">
        <f><![CDATA[IF(الجدول3[[#This Row],[يوم]]="","",_xlfn.AGGREGATE(3,5,$C$4:C123))]]></f>
        <v/>
      </c>
      <c r="C123" s="56"/>
      <c r="D123" s="56"/>
      <c r="E123" s="56"/>
      <c r="F123" s="57"/>
      <c r="G123" s="57"/>
      <c r="H1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3" s="62" t="str">
        <f><![CDATA[IF(الجدول3[[#This Row],[الموافق]]<>"التاريخ غير صحيح",TEXT(الجدول3[[#This Row],[DateM]],"dddd"),"")]]></f>
        <v/>
      </c>
      <c r="K123" s="62" t="str">
        <f ca="1" unprintable="">
<![CDATA[IF(الجدول3[[#This Row],[DateM]]<>"",
IF(الجدول3[[#This Row],[DateM]]]><![CDATA[]>=TODAY(),1,0),"")]]>        </f>
        <v/>
      </c>
      <c r="L123" s="63" t="str">
        <f><![CDATA[IF(الجدول3[[#This Row],[DateM]]<>"",ROW(),"")]]></f>
        <v/>
      </c>
      <c r="M123" s="64" t="e">
        <f><![CDATA[الجدول3[[#This Row],[DateM]]+TIME(0,الجدول3[[#This Row],[Time1]],0)]]></f>
        <v>#VALUE!</v>
      </c>
      <c r="N123" s="57"/>
      <c r="O123" s="49">
        <f><![CDATA[IF(الجدول3[[#This Row],[الحالة]]="نفذ",1,0)]]></f>
        <v>0</v>
      </c>
    </row>
    <row r="124" spans="2:15" ht="22.5" x14ac:dyDescent="0.45">
      <c r="B124" s="62" t="str">
        <f><![CDATA[IF(الجدول3[[#This Row],[يوم]]="","",_xlfn.AGGREGATE(3,5,$C$4:C124))]]></f>
        <v/>
      </c>
      <c r="C124" s="56"/>
      <c r="D124" s="56"/>
      <c r="E124" s="56"/>
      <c r="F124" s="57"/>
      <c r="G124" s="57"/>
      <c r="H1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4" s="62" t="str">
        <f><![CDATA[IF(الجدول3[[#This Row],[الموافق]]<>"التاريخ غير صحيح",TEXT(الجدول3[[#This Row],[DateM]],"dddd"),"")]]></f>
        <v/>
      </c>
      <c r="K124" s="62" t="str">
        <f ca="1" unprintable="">
<![CDATA[IF(الجدول3[[#This Row],[DateM]]<>"",
IF(الجدول3[[#This Row],[DateM]]]><![CDATA[]>=TODAY(),1,0),"")]]>        </f>
        <v/>
      </c>
      <c r="L124" s="63" t="str">
        <f><![CDATA[IF(الجدول3[[#This Row],[DateM]]<>"",ROW(),"")]]></f>
        <v/>
      </c>
      <c r="M124" s="64" t="e">
        <f><![CDATA[الجدول3[[#This Row],[DateM]]+TIME(0,الجدول3[[#This Row],[Time1]],0)]]></f>
        <v>#VALUE!</v>
      </c>
      <c r="N124" s="57"/>
      <c r="O124" s="49">
        <f><![CDATA[IF(الجدول3[[#This Row],[الحالة]]="نفذ",1,0)]]></f>
        <v>0</v>
      </c>
    </row>
    <row r="125" spans="2:15" ht="22.5" x14ac:dyDescent="0.45">
      <c r="B125" s="62" t="str">
        <f><![CDATA[IF(الجدول3[[#This Row],[يوم]]="","",_xlfn.AGGREGATE(3,5,$C$4:C125))]]></f>
        <v/>
      </c>
      <c r="C125" s="56"/>
      <c r="D125" s="56"/>
      <c r="E125" s="56"/>
      <c r="F125" s="57"/>
      <c r="G125" s="57"/>
      <c r="H1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5" s="62" t="str">
        <f><![CDATA[IF(الجدول3[[#This Row],[الموافق]]<>"التاريخ غير صحيح",TEXT(الجدول3[[#This Row],[DateM]],"dddd"),"")]]></f>
        <v/>
      </c>
      <c r="K125" s="62" t="str">
        <f ca="1" unprintable="">
<![CDATA[IF(الجدول3[[#This Row],[DateM]]<>"",
IF(الجدول3[[#This Row],[DateM]]]><![CDATA[]>=TODAY(),1,0),"")]]>        </f>
        <v/>
      </c>
      <c r="L125" s="63" t="str">
        <f><![CDATA[IF(الجدول3[[#This Row],[DateM]]<>"",ROW(),"")]]></f>
        <v/>
      </c>
      <c r="M125" s="64" t="e">
        <f><![CDATA[الجدول3[[#This Row],[DateM]]+TIME(0,الجدول3[[#This Row],[Time1]],0)]]></f>
        <v>#VALUE!</v>
      </c>
      <c r="N125" s="57"/>
      <c r="O125" s="49">
        <f><![CDATA[IF(الجدول3[[#This Row],[الحالة]]="نفذ",1,0)]]></f>
        <v>0</v>
      </c>
    </row>
    <row r="126" spans="2:15" ht="22.5" x14ac:dyDescent="0.45">
      <c r="B126" s="62" t="str">
        <f><![CDATA[IF(الجدول3[[#This Row],[يوم]]="","",_xlfn.AGGREGATE(3,5,$C$4:C126))]]></f>
        <v/>
      </c>
      <c r="C126" s="56"/>
      <c r="D126" s="56"/>
      <c r="E126" s="56"/>
      <c r="F126" s="57"/>
      <c r="G126" s="57"/>
      <c r="H1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6" s="62" t="str">
        <f><![CDATA[IF(الجدول3[[#This Row],[الموافق]]<>"التاريخ غير صحيح",TEXT(الجدول3[[#This Row],[DateM]],"dddd"),"")]]></f>
        <v/>
      </c>
      <c r="K126" s="62" t="str">
        <f ca="1" unprintable="">
<![CDATA[IF(الجدول3[[#This Row],[DateM]]<>"",
IF(الجدول3[[#This Row],[DateM]]]><![CDATA[]>=TODAY(),1,0),"")]]>        </f>
        <v/>
      </c>
      <c r="L126" s="63" t="str">
        <f><![CDATA[IF(الجدول3[[#This Row],[DateM]]<>"",ROW(),"")]]></f>
        <v/>
      </c>
      <c r="M126" s="64" t="e">
        <f><![CDATA[الجدول3[[#This Row],[DateM]]+TIME(0,الجدول3[[#This Row],[Time1]],0)]]></f>
        <v>#VALUE!</v>
      </c>
      <c r="N126" s="57"/>
      <c r="O126" s="49">
        <f><![CDATA[IF(الجدول3[[#This Row],[الحالة]]="نفذ",1,0)]]></f>
        <v>0</v>
      </c>
    </row>
    <row r="127" spans="2:15" ht="22.5" x14ac:dyDescent="0.45">
      <c r="B127" s="62" t="str">
        <f><![CDATA[IF(الجدول3[[#This Row],[يوم]]="","",_xlfn.AGGREGATE(3,5,$C$4:C127))]]></f>
        <v/>
      </c>
      <c r="C127" s="56"/>
      <c r="D127" s="56"/>
      <c r="E127" s="56"/>
      <c r="F127" s="57"/>
      <c r="G127" s="57"/>
      <c r="H1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7" s="62" t="str">
        <f><![CDATA[IF(الجدول3[[#This Row],[الموافق]]<>"التاريخ غير صحيح",TEXT(الجدول3[[#This Row],[DateM]],"dddd"),"")]]></f>
        <v/>
      </c>
      <c r="K127" s="62" t="str">
        <f ca="1" unprintable="">
<![CDATA[IF(الجدول3[[#This Row],[DateM]]<>"",
IF(الجدول3[[#This Row],[DateM]]]><![CDATA[]>=TODAY(),1,0),"")]]>        </f>
        <v/>
      </c>
      <c r="L127" s="63" t="str">
        <f><![CDATA[IF(الجدول3[[#This Row],[DateM]]<>"",ROW(),"")]]></f>
        <v/>
      </c>
      <c r="M127" s="64" t="e">
        <f><![CDATA[الجدول3[[#This Row],[DateM]]+TIME(0,الجدول3[[#This Row],[Time1]],0)]]></f>
        <v>#VALUE!</v>
      </c>
      <c r="N127" s="57"/>
      <c r="O127" s="49">
        <f><![CDATA[IF(الجدول3[[#This Row],[الحالة]]="نفذ",1,0)]]></f>
        <v>0</v>
      </c>
    </row>
    <row r="128" spans="2:15" ht="22.5" x14ac:dyDescent="0.45">
      <c r="B128" s="62" t="str">
        <f><![CDATA[IF(الجدول3[[#This Row],[يوم]]="","",_xlfn.AGGREGATE(3,5,$C$4:C128))]]></f>
        <v/>
      </c>
      <c r="C128" s="56"/>
      <c r="D128" s="56"/>
      <c r="E128" s="56"/>
      <c r="F128" s="57"/>
      <c r="G128" s="57"/>
      <c r="H1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8" s="62" t="str">
        <f><![CDATA[IF(الجدول3[[#This Row],[الموافق]]<>"التاريخ غير صحيح",TEXT(الجدول3[[#This Row],[DateM]],"dddd"),"")]]></f>
        <v/>
      </c>
      <c r="K128" s="62" t="str">
        <f ca="1" unprintable="">
<![CDATA[IF(الجدول3[[#This Row],[DateM]]<>"",
IF(الجدول3[[#This Row],[DateM]]]><![CDATA[]>=TODAY(),1,0),"")]]>        </f>
        <v/>
      </c>
      <c r="L128" s="63" t="str">
        <f><![CDATA[IF(الجدول3[[#This Row],[DateM]]<>"",ROW(),"")]]></f>
        <v/>
      </c>
      <c r="M128" s="64" t="e">
        <f><![CDATA[الجدول3[[#This Row],[DateM]]+TIME(0,الجدول3[[#This Row],[Time1]],0)]]></f>
        <v>#VALUE!</v>
      </c>
      <c r="N128" s="57"/>
      <c r="O128" s="49">
        <f><![CDATA[IF(الجدول3[[#This Row],[الحالة]]="نفذ",1,0)]]></f>
        <v>0</v>
      </c>
    </row>
    <row r="129" spans="2:15" ht="22.5" x14ac:dyDescent="0.45">
      <c r="B129" s="62" t="str">
        <f><![CDATA[IF(الجدول3[[#This Row],[يوم]]="","",_xlfn.AGGREGATE(3,5,$C$4:C129))]]></f>
        <v/>
      </c>
      <c r="C129" s="56"/>
      <c r="D129" s="56"/>
      <c r="E129" s="56"/>
      <c r="F129" s="57"/>
      <c r="G129" s="57"/>
      <c r="H1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29" s="62" t="str">
        <f><![CDATA[IF(الجدول3[[#This Row],[الموافق]]<>"التاريخ غير صحيح",TEXT(الجدول3[[#This Row],[DateM]],"dddd"),"")]]></f>
        <v/>
      </c>
      <c r="K129" s="62" t="str">
        <f ca="1" unprintable="">
<![CDATA[IF(الجدول3[[#This Row],[DateM]]<>"",
IF(الجدول3[[#This Row],[DateM]]]><![CDATA[]>=TODAY(),1,0),"")]]>        </f>
        <v/>
      </c>
      <c r="L129" s="63" t="str">
        <f><![CDATA[IF(الجدول3[[#This Row],[DateM]]<>"",ROW(),"")]]></f>
        <v/>
      </c>
      <c r="M129" s="64" t="e">
        <f><![CDATA[الجدول3[[#This Row],[DateM]]+TIME(0,الجدول3[[#This Row],[Time1]],0)]]></f>
        <v>#VALUE!</v>
      </c>
      <c r="N129" s="57"/>
      <c r="O129" s="49">
        <f><![CDATA[IF(الجدول3[[#This Row],[الحالة]]="نفذ",1,0)]]></f>
        <v>0</v>
      </c>
    </row>
    <row r="130" spans="2:15" ht="22.5" x14ac:dyDescent="0.45">
      <c r="B130" s="62" t="str">
        <f><![CDATA[IF(الجدول3[[#This Row],[يوم]]="","",_xlfn.AGGREGATE(3,5,$C$4:C130))]]></f>
        <v/>
      </c>
      <c r="C130" s="56"/>
      <c r="D130" s="56"/>
      <c r="E130" s="56"/>
      <c r="F130" s="57"/>
      <c r="G130" s="57"/>
      <c r="H1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0" s="62" t="str">
        <f><![CDATA[IF(الجدول3[[#This Row],[الموافق]]<>"التاريخ غير صحيح",TEXT(الجدول3[[#This Row],[DateM]],"dddd"),"")]]></f>
        <v/>
      </c>
      <c r="K130" s="62" t="str">
        <f ca="1" unprintable="">
<![CDATA[IF(الجدول3[[#This Row],[DateM]]<>"",
IF(الجدول3[[#This Row],[DateM]]]><![CDATA[]>=TODAY(),1,0),"")]]>        </f>
        <v/>
      </c>
      <c r="L130" s="63" t="str">
        <f><![CDATA[IF(الجدول3[[#This Row],[DateM]]<>"",ROW(),"")]]></f>
        <v/>
      </c>
      <c r="M130" s="64" t="e">
        <f><![CDATA[الجدول3[[#This Row],[DateM]]+TIME(0,الجدول3[[#This Row],[Time1]],0)]]></f>
        <v>#VALUE!</v>
      </c>
      <c r="N130" s="57"/>
      <c r="O130" s="49">
        <f><![CDATA[IF(الجدول3[[#This Row],[الحالة]]="نفذ",1,0)]]></f>
        <v>0</v>
      </c>
    </row>
    <row r="131" spans="2:15" ht="22.5" x14ac:dyDescent="0.45">
      <c r="B131" s="62" t="str">
        <f><![CDATA[IF(الجدول3[[#This Row],[يوم]]="","",_xlfn.AGGREGATE(3,5,$C$4:C131))]]></f>
        <v/>
      </c>
      <c r="C131" s="56"/>
      <c r="D131" s="56"/>
      <c r="E131" s="56"/>
      <c r="F131" s="57"/>
      <c r="G131" s="57"/>
      <c r="H1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1" s="62" t="str">
        <f><![CDATA[IF(الجدول3[[#This Row],[الموافق]]<>"التاريخ غير صحيح",TEXT(الجدول3[[#This Row],[DateM]],"dddd"),"")]]></f>
        <v/>
      </c>
      <c r="K131" s="62" t="str">
        <f ca="1" unprintable="">
<![CDATA[IF(الجدول3[[#This Row],[DateM]]<>"",
IF(الجدول3[[#This Row],[DateM]]]><![CDATA[]>=TODAY(),1,0),"")]]>        </f>
        <v/>
      </c>
      <c r="L131" s="63" t="str">
        <f><![CDATA[IF(الجدول3[[#This Row],[DateM]]<>"",ROW(),"")]]></f>
        <v/>
      </c>
      <c r="M131" s="64" t="e">
        <f><![CDATA[الجدول3[[#This Row],[DateM]]+TIME(0,الجدول3[[#This Row],[Time1]],0)]]></f>
        <v>#VALUE!</v>
      </c>
      <c r="N131" s="57"/>
      <c r="O131" s="49">
        <f><![CDATA[IF(الجدول3[[#This Row],[الحالة]]="نفذ",1,0)]]></f>
        <v>0</v>
      </c>
    </row>
    <row r="132" spans="2:15" ht="22.5" x14ac:dyDescent="0.45">
      <c r="B132" s="62" t="str">
        <f><![CDATA[IF(الجدول3[[#This Row],[يوم]]="","",_xlfn.AGGREGATE(3,5,$C$4:C132))]]></f>
        <v/>
      </c>
      <c r="C132" s="56"/>
      <c r="D132" s="56"/>
      <c r="E132" s="56"/>
      <c r="F132" s="57"/>
      <c r="G132" s="57"/>
      <c r="H1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2" s="62" t="str">
        <f><![CDATA[IF(الجدول3[[#This Row],[الموافق]]<>"التاريخ غير صحيح",TEXT(الجدول3[[#This Row],[DateM]],"dddd"),"")]]></f>
        <v/>
      </c>
      <c r="K132" s="62" t="str">
        <f ca="1" unprintable="">
<![CDATA[IF(الجدول3[[#This Row],[DateM]]<>"",
IF(الجدول3[[#This Row],[DateM]]]><![CDATA[]>=TODAY(),1,0),"")]]>        </f>
        <v/>
      </c>
      <c r="L132" s="63" t="str">
        <f><![CDATA[IF(الجدول3[[#This Row],[DateM]]<>"",ROW(),"")]]></f>
        <v/>
      </c>
      <c r="M132" s="64" t="e">
        <f><![CDATA[الجدول3[[#This Row],[DateM]]+TIME(0,الجدول3[[#This Row],[Time1]],0)]]></f>
        <v>#VALUE!</v>
      </c>
      <c r="N132" s="57"/>
      <c r="O132" s="49">
        <f><![CDATA[IF(الجدول3[[#This Row],[الحالة]]="نفذ",1,0)]]></f>
        <v>0</v>
      </c>
    </row>
    <row r="133" spans="2:15" ht="22.5" x14ac:dyDescent="0.45">
      <c r="B133" s="62" t="str">
        <f><![CDATA[IF(الجدول3[[#This Row],[يوم]]="","",_xlfn.AGGREGATE(3,5,$C$4:C133))]]></f>
        <v/>
      </c>
      <c r="C133" s="56"/>
      <c r="D133" s="56"/>
      <c r="E133" s="56"/>
      <c r="F133" s="57"/>
      <c r="G133" s="57"/>
      <c r="H1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3" s="62" t="str">
        <f><![CDATA[IF(الجدول3[[#This Row],[الموافق]]<>"التاريخ غير صحيح",TEXT(الجدول3[[#This Row],[DateM]],"dddd"),"")]]></f>
        <v/>
      </c>
      <c r="K133" s="62" t="str">
        <f ca="1" unprintable="">
<![CDATA[IF(الجدول3[[#This Row],[DateM]]<>"",
IF(الجدول3[[#This Row],[DateM]]]><![CDATA[]>=TODAY(),1,0),"")]]>        </f>
        <v/>
      </c>
      <c r="L133" s="63" t="str">
        <f><![CDATA[IF(الجدول3[[#This Row],[DateM]]<>"",ROW(),"")]]></f>
        <v/>
      </c>
      <c r="M133" s="64" t="e">
        <f><![CDATA[الجدول3[[#This Row],[DateM]]+TIME(0,الجدول3[[#This Row],[Time1]],0)]]></f>
        <v>#VALUE!</v>
      </c>
      <c r="N133" s="57"/>
      <c r="O133" s="49">
        <f><![CDATA[IF(الجدول3[[#This Row],[الحالة]]="نفذ",1,0)]]></f>
        <v>0</v>
      </c>
    </row>
    <row r="134" spans="2:15" ht="22.5" x14ac:dyDescent="0.45">
      <c r="B134" s="62" t="str">
        <f><![CDATA[IF(الجدول3[[#This Row],[يوم]]="","",_xlfn.AGGREGATE(3,5,$C$4:C134))]]></f>
        <v/>
      </c>
      <c r="C134" s="56"/>
      <c r="D134" s="56"/>
      <c r="E134" s="56"/>
      <c r="F134" s="57"/>
      <c r="G134" s="57"/>
      <c r="H1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4" s="62" t="str">
        <f><![CDATA[IF(الجدول3[[#This Row],[الموافق]]<>"التاريخ غير صحيح",TEXT(الجدول3[[#This Row],[DateM]],"dddd"),"")]]></f>
        <v/>
      </c>
      <c r="K134" s="62" t="str">
        <f ca="1" unprintable="">
<![CDATA[IF(الجدول3[[#This Row],[DateM]]<>"",
IF(الجدول3[[#This Row],[DateM]]]><![CDATA[]>=TODAY(),1,0),"")]]>        </f>
        <v/>
      </c>
      <c r="L134" s="63" t="str">
        <f><![CDATA[IF(الجدول3[[#This Row],[DateM]]<>"",ROW(),"")]]></f>
        <v/>
      </c>
      <c r="M134" s="64" t="e">
        <f><![CDATA[الجدول3[[#This Row],[DateM]]+TIME(0,الجدول3[[#This Row],[Time1]],0)]]></f>
        <v>#VALUE!</v>
      </c>
      <c r="N134" s="57"/>
      <c r="O134" s="49">
        <f><![CDATA[IF(الجدول3[[#This Row],[الحالة]]="نفذ",1,0)]]></f>
        <v>0</v>
      </c>
    </row>
    <row r="135" spans="2:15" ht="22.5" x14ac:dyDescent="0.45">
      <c r="B135" s="62" t="str">
        <f><![CDATA[IF(الجدول3[[#This Row],[يوم]]="","",_xlfn.AGGREGATE(3,5,$C$4:C135))]]></f>
        <v/>
      </c>
      <c r="C135" s="56"/>
      <c r="D135" s="56"/>
      <c r="E135" s="56"/>
      <c r="F135" s="57"/>
      <c r="G135" s="57"/>
      <c r="H1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5" s="62" t="str">
        <f><![CDATA[IF(الجدول3[[#This Row],[الموافق]]<>"التاريخ غير صحيح",TEXT(الجدول3[[#This Row],[DateM]],"dddd"),"")]]></f>
        <v/>
      </c>
      <c r="K135" s="62" t="str">
        <f ca="1" unprintable="">
<![CDATA[IF(الجدول3[[#This Row],[DateM]]<>"",
IF(الجدول3[[#This Row],[DateM]]]><![CDATA[]>=TODAY(),1,0),"")]]>        </f>
        <v/>
      </c>
      <c r="L135" s="63" t="str">
        <f><![CDATA[IF(الجدول3[[#This Row],[DateM]]<>"",ROW(),"")]]></f>
        <v/>
      </c>
      <c r="M135" s="64" t="e">
        <f><![CDATA[الجدول3[[#This Row],[DateM]]+TIME(0,الجدول3[[#This Row],[Time1]],0)]]></f>
        <v>#VALUE!</v>
      </c>
      <c r="N135" s="57"/>
      <c r="O135" s="49">
        <f><![CDATA[IF(الجدول3[[#This Row],[الحالة]]="نفذ",1,0)]]></f>
        <v>0</v>
      </c>
    </row>
    <row r="136" spans="2:15" ht="22.5" x14ac:dyDescent="0.45">
      <c r="B136" s="62" t="str">
        <f><![CDATA[IF(الجدول3[[#This Row],[يوم]]="","",_xlfn.AGGREGATE(3,5,$C$4:C136))]]></f>
        <v/>
      </c>
      <c r="C136" s="56"/>
      <c r="D136" s="56"/>
      <c r="E136" s="56"/>
      <c r="F136" s="57"/>
      <c r="G136" s="57"/>
      <c r="H1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6" s="62" t="str">
        <f><![CDATA[IF(الجدول3[[#This Row],[الموافق]]<>"التاريخ غير صحيح",TEXT(الجدول3[[#This Row],[DateM]],"dddd"),"")]]></f>
        <v/>
      </c>
      <c r="K136" s="62" t="str">
        <f ca="1" unprintable="">
<![CDATA[IF(الجدول3[[#This Row],[DateM]]<>"",
IF(الجدول3[[#This Row],[DateM]]]><![CDATA[]>=TODAY(),1,0),"")]]>        </f>
        <v/>
      </c>
      <c r="L136" s="63" t="str">
        <f><![CDATA[IF(الجدول3[[#This Row],[DateM]]<>"",ROW(),"")]]></f>
        <v/>
      </c>
      <c r="M136" s="64" t="e">
        <f><![CDATA[الجدول3[[#This Row],[DateM]]+TIME(0,الجدول3[[#This Row],[Time1]],0)]]></f>
        <v>#VALUE!</v>
      </c>
      <c r="N136" s="57"/>
      <c r="O136" s="49">
        <f><![CDATA[IF(الجدول3[[#This Row],[الحالة]]="نفذ",1,0)]]></f>
        <v>0</v>
      </c>
    </row>
    <row r="137" spans="2:15" ht="22.5" x14ac:dyDescent="0.45">
      <c r="B137" s="62" t="str">
        <f><![CDATA[IF(الجدول3[[#This Row],[يوم]]="","",_xlfn.AGGREGATE(3,5,$C$4:C137))]]></f>
        <v/>
      </c>
      <c r="C137" s="56"/>
      <c r="D137" s="56"/>
      <c r="E137" s="56"/>
      <c r="F137" s="57"/>
      <c r="G137" s="57"/>
      <c r="H1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7" s="62" t="str">
        <f><![CDATA[IF(الجدول3[[#This Row],[الموافق]]<>"التاريخ غير صحيح",TEXT(الجدول3[[#This Row],[DateM]],"dddd"),"")]]></f>
        <v/>
      </c>
      <c r="K137" s="62" t="str">
        <f ca="1" unprintable="">
<![CDATA[IF(الجدول3[[#This Row],[DateM]]<>"",
IF(الجدول3[[#This Row],[DateM]]]><![CDATA[]>=TODAY(),1,0),"")]]>        </f>
        <v/>
      </c>
      <c r="L137" s="63" t="str">
        <f><![CDATA[IF(الجدول3[[#This Row],[DateM]]<>"",ROW(),"")]]></f>
        <v/>
      </c>
      <c r="M137" s="64" t="e">
        <f><![CDATA[الجدول3[[#This Row],[DateM]]+TIME(0,الجدول3[[#This Row],[Time1]],0)]]></f>
        <v>#VALUE!</v>
      </c>
      <c r="N137" s="57"/>
      <c r="O137" s="49">
        <f><![CDATA[IF(الجدول3[[#This Row],[الحالة]]="نفذ",1,0)]]></f>
        <v>0</v>
      </c>
    </row>
    <row r="138" spans="2:15" ht="22.5" x14ac:dyDescent="0.45">
      <c r="B138" s="62" t="str">
        <f><![CDATA[IF(الجدول3[[#This Row],[يوم]]="","",_xlfn.AGGREGATE(3,5,$C$4:C138))]]></f>
        <v/>
      </c>
      <c r="C138" s="56"/>
      <c r="D138" s="56"/>
      <c r="E138" s="56"/>
      <c r="F138" s="57"/>
      <c r="G138" s="57"/>
      <c r="H1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8" s="62" t="str">
        <f><![CDATA[IF(الجدول3[[#This Row],[الموافق]]<>"التاريخ غير صحيح",TEXT(الجدول3[[#This Row],[DateM]],"dddd"),"")]]></f>
        <v/>
      </c>
      <c r="K138" s="62" t="str">
        <f ca="1" unprintable="">
<![CDATA[IF(الجدول3[[#This Row],[DateM]]<>"",
IF(الجدول3[[#This Row],[DateM]]]><![CDATA[]>=TODAY(),1,0),"")]]>        </f>
        <v/>
      </c>
      <c r="L138" s="63" t="str">
        <f><![CDATA[IF(الجدول3[[#This Row],[DateM]]<>"",ROW(),"")]]></f>
        <v/>
      </c>
      <c r="M138" s="64" t="e">
        <f><![CDATA[الجدول3[[#This Row],[DateM]]+TIME(0,الجدول3[[#This Row],[Time1]],0)]]></f>
        <v>#VALUE!</v>
      </c>
      <c r="N138" s="57"/>
      <c r="O138" s="49">
        <f><![CDATA[IF(الجدول3[[#This Row],[الحالة]]="نفذ",1,0)]]></f>
        <v>0</v>
      </c>
    </row>
    <row r="139" spans="2:15" ht="22.5" x14ac:dyDescent="0.45">
      <c r="B139" s="62" t="str">
        <f><![CDATA[IF(الجدول3[[#This Row],[يوم]]="","",_xlfn.AGGREGATE(3,5,$C$4:C139))]]></f>
        <v/>
      </c>
      <c r="C139" s="56"/>
      <c r="D139" s="56"/>
      <c r="E139" s="56"/>
      <c r="F139" s="57"/>
      <c r="G139" s="57"/>
      <c r="H1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39" s="62" t="str">
        <f><![CDATA[IF(الجدول3[[#This Row],[الموافق]]<>"التاريخ غير صحيح",TEXT(الجدول3[[#This Row],[DateM]],"dddd"),"")]]></f>
        <v/>
      </c>
      <c r="K139" s="62" t="str">
        <f ca="1" unprintable="">
<![CDATA[IF(الجدول3[[#This Row],[DateM]]<>"",
IF(الجدول3[[#This Row],[DateM]]]><![CDATA[]>=TODAY(),1,0),"")]]>        </f>
        <v/>
      </c>
      <c r="L139" s="63" t="str">
        <f><![CDATA[IF(الجدول3[[#This Row],[DateM]]<>"",ROW(),"")]]></f>
        <v/>
      </c>
      <c r="M139" s="64" t="e">
        <f><![CDATA[الجدول3[[#This Row],[DateM]]+TIME(0,الجدول3[[#This Row],[Time1]],0)]]></f>
        <v>#VALUE!</v>
      </c>
      <c r="N139" s="57"/>
      <c r="O139" s="49">
        <f><![CDATA[IF(الجدول3[[#This Row],[الحالة]]="نفذ",1,0)]]></f>
        <v>0</v>
      </c>
    </row>
    <row r="140" spans="2:15" ht="22.5" x14ac:dyDescent="0.45">
      <c r="B140" s="62" t="str">
        <f><![CDATA[IF(الجدول3[[#This Row],[يوم]]="","",_xlfn.AGGREGATE(3,5,$C$4:C140))]]></f>
        <v/>
      </c>
      <c r="C140" s="56"/>
      <c r="D140" s="56"/>
      <c r="E140" s="56"/>
      <c r="F140" s="57"/>
      <c r="G140" s="57"/>
      <c r="H1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0" s="62" t="str">
        <f><![CDATA[IF(الجدول3[[#This Row],[الموافق]]<>"التاريخ غير صحيح",TEXT(الجدول3[[#This Row],[DateM]],"dddd"),"")]]></f>
        <v/>
      </c>
      <c r="K140" s="62" t="str">
        <f ca="1" unprintable="">
<![CDATA[IF(الجدول3[[#This Row],[DateM]]<>"",
IF(الجدول3[[#This Row],[DateM]]]><![CDATA[]>=TODAY(),1,0),"")]]>        </f>
        <v/>
      </c>
      <c r="L140" s="63" t="str">
        <f><![CDATA[IF(الجدول3[[#This Row],[DateM]]<>"",ROW(),"")]]></f>
        <v/>
      </c>
      <c r="M140" s="64" t="e">
        <f><![CDATA[الجدول3[[#This Row],[DateM]]+TIME(0,الجدول3[[#This Row],[Time1]],0)]]></f>
        <v>#VALUE!</v>
      </c>
      <c r="N140" s="57"/>
      <c r="O140" s="49">
        <f><![CDATA[IF(الجدول3[[#This Row],[الحالة]]="نفذ",1,0)]]></f>
        <v>0</v>
      </c>
    </row>
    <row r="141" spans="2:15" ht="22.5" x14ac:dyDescent="0.45">
      <c r="B141" s="62" t="str">
        <f><![CDATA[IF(الجدول3[[#This Row],[يوم]]="","",_xlfn.AGGREGATE(3,5,$C$4:C141))]]></f>
        <v/>
      </c>
      <c r="C141" s="56"/>
      <c r="D141" s="56"/>
      <c r="E141" s="56"/>
      <c r="F141" s="57"/>
      <c r="G141" s="57"/>
      <c r="H1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1" s="62" t="str">
        <f><![CDATA[IF(الجدول3[[#This Row],[الموافق]]<>"التاريخ غير صحيح",TEXT(الجدول3[[#This Row],[DateM]],"dddd"),"")]]></f>
        <v/>
      </c>
      <c r="K141" s="62" t="str">
        <f ca="1" unprintable="">
<![CDATA[IF(الجدول3[[#This Row],[DateM]]<>"",
IF(الجدول3[[#This Row],[DateM]]]><![CDATA[]>=TODAY(),1,0),"")]]>        </f>
        <v/>
      </c>
      <c r="L141" s="63" t="str">
        <f><![CDATA[IF(الجدول3[[#This Row],[DateM]]<>"",ROW(),"")]]></f>
        <v/>
      </c>
      <c r="M141" s="64" t="e">
        <f><![CDATA[الجدول3[[#This Row],[DateM]]+TIME(0,الجدول3[[#This Row],[Time1]],0)]]></f>
        <v>#VALUE!</v>
      </c>
      <c r="N141" s="57"/>
      <c r="O141" s="49">
        <f><![CDATA[IF(الجدول3[[#This Row],[الحالة]]="نفذ",1,0)]]></f>
        <v>0</v>
      </c>
    </row>
    <row r="142" spans="2:15" ht="22.5" x14ac:dyDescent="0.45">
      <c r="B142" s="62" t="str">
        <f><![CDATA[IF(الجدول3[[#This Row],[يوم]]="","",_xlfn.AGGREGATE(3,5,$C$4:C142))]]></f>
        <v/>
      </c>
      <c r="C142" s="56"/>
      <c r="D142" s="56"/>
      <c r="E142" s="56"/>
      <c r="F142" s="57"/>
      <c r="G142" s="57"/>
      <c r="H1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2" s="62" t="str">
        <f><![CDATA[IF(الجدول3[[#This Row],[الموافق]]<>"التاريخ غير صحيح",TEXT(الجدول3[[#This Row],[DateM]],"dddd"),"")]]></f>
        <v/>
      </c>
      <c r="K142" s="62" t="str">
        <f ca="1" unprintable="">
<![CDATA[IF(الجدول3[[#This Row],[DateM]]<>"",
IF(الجدول3[[#This Row],[DateM]]]><![CDATA[]>=TODAY(),1,0),"")]]>        </f>
        <v/>
      </c>
      <c r="L142" s="63" t="str">
        <f><![CDATA[IF(الجدول3[[#This Row],[DateM]]<>"",ROW(),"")]]></f>
        <v/>
      </c>
      <c r="M142" s="64" t="e">
        <f><![CDATA[الجدول3[[#This Row],[DateM]]+TIME(0,الجدول3[[#This Row],[Time1]],0)]]></f>
        <v>#VALUE!</v>
      </c>
      <c r="N142" s="57"/>
      <c r="O142" s="49">
        <f><![CDATA[IF(الجدول3[[#This Row],[الحالة]]="نفذ",1,0)]]></f>
        <v>0</v>
      </c>
    </row>
    <row r="143" spans="2:15" ht="22.5" x14ac:dyDescent="0.45">
      <c r="B143" s="62" t="str">
        <f><![CDATA[IF(الجدول3[[#This Row],[يوم]]="","",_xlfn.AGGREGATE(3,5,$C$4:C143))]]></f>
        <v/>
      </c>
      <c r="C143" s="56"/>
      <c r="D143" s="56"/>
      <c r="E143" s="56"/>
      <c r="F143" s="57"/>
      <c r="G143" s="57"/>
      <c r="H1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3" s="62" t="str">
        <f><![CDATA[IF(الجدول3[[#This Row],[الموافق]]<>"التاريخ غير صحيح",TEXT(الجدول3[[#This Row],[DateM]],"dddd"),"")]]></f>
        <v/>
      </c>
      <c r="K143" s="62" t="str">
        <f ca="1" unprintable="">
<![CDATA[IF(الجدول3[[#This Row],[DateM]]<>"",
IF(الجدول3[[#This Row],[DateM]]]><![CDATA[]>=TODAY(),1,0),"")]]>        </f>
        <v/>
      </c>
      <c r="L143" s="63" t="str">
        <f><![CDATA[IF(الجدول3[[#This Row],[DateM]]<>"",ROW(),"")]]></f>
        <v/>
      </c>
      <c r="M143" s="64" t="e">
        <f><![CDATA[الجدول3[[#This Row],[DateM]]+TIME(0,الجدول3[[#This Row],[Time1]],0)]]></f>
        <v>#VALUE!</v>
      </c>
      <c r="N143" s="57"/>
      <c r="O143" s="49">
        <f><![CDATA[IF(الجدول3[[#This Row],[الحالة]]="نفذ",1,0)]]></f>
        <v>0</v>
      </c>
    </row>
    <row r="144" spans="2:15" ht="22.5" x14ac:dyDescent="0.45">
      <c r="B144" s="62" t="str">
        <f><![CDATA[IF(الجدول3[[#This Row],[يوم]]="","",_xlfn.AGGREGATE(3,5,$C$4:C144))]]></f>
        <v/>
      </c>
      <c r="C144" s="56"/>
      <c r="D144" s="56"/>
      <c r="E144" s="56"/>
      <c r="F144" s="57"/>
      <c r="G144" s="57"/>
      <c r="H1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4" s="62" t="str">
        <f><![CDATA[IF(الجدول3[[#This Row],[الموافق]]<>"التاريخ غير صحيح",TEXT(الجدول3[[#This Row],[DateM]],"dddd"),"")]]></f>
        <v/>
      </c>
      <c r="K144" s="62" t="str">
        <f ca="1" unprintable="">
<![CDATA[IF(الجدول3[[#This Row],[DateM]]<>"",
IF(الجدول3[[#This Row],[DateM]]]><![CDATA[]>=TODAY(),1,0),"")]]>        </f>
        <v/>
      </c>
      <c r="L144" s="63" t="str">
        <f><![CDATA[IF(الجدول3[[#This Row],[DateM]]<>"",ROW(),"")]]></f>
        <v/>
      </c>
      <c r="M144" s="64" t="e">
        <f><![CDATA[الجدول3[[#This Row],[DateM]]+TIME(0,الجدول3[[#This Row],[Time1]],0)]]></f>
        <v>#VALUE!</v>
      </c>
      <c r="N144" s="57"/>
      <c r="O144" s="49">
        <f><![CDATA[IF(الجدول3[[#This Row],[الحالة]]="نفذ",1,0)]]></f>
        <v>0</v>
      </c>
    </row>
    <row r="145" spans="2:15" ht="22.5" x14ac:dyDescent="0.45">
      <c r="B145" s="62" t="str">
        <f><![CDATA[IF(الجدول3[[#This Row],[يوم]]="","",_xlfn.AGGREGATE(3,5,$C$4:C145))]]></f>
        <v/>
      </c>
      <c r="C145" s="56"/>
      <c r="D145" s="56"/>
      <c r="E145" s="56"/>
      <c r="F145" s="57"/>
      <c r="G145" s="57"/>
      <c r="H1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5" s="62" t="str">
        <f><![CDATA[IF(الجدول3[[#This Row],[الموافق]]<>"التاريخ غير صحيح",TEXT(الجدول3[[#This Row],[DateM]],"dddd"),"")]]></f>
        <v/>
      </c>
      <c r="K145" s="62" t="str">
        <f ca="1" unprintable="">
<![CDATA[IF(الجدول3[[#This Row],[DateM]]<>"",
IF(الجدول3[[#This Row],[DateM]]]><![CDATA[]>=TODAY(),1,0),"")]]>        </f>
        <v/>
      </c>
      <c r="L145" s="63" t="str">
        <f><![CDATA[IF(الجدول3[[#This Row],[DateM]]<>"",ROW(),"")]]></f>
        <v/>
      </c>
      <c r="M145" s="64" t="e">
        <f><![CDATA[الجدول3[[#This Row],[DateM]]+TIME(0,الجدول3[[#This Row],[Time1]],0)]]></f>
        <v>#VALUE!</v>
      </c>
      <c r="N145" s="57"/>
      <c r="O145" s="49">
        <f><![CDATA[IF(الجدول3[[#This Row],[الحالة]]="نفذ",1,0)]]></f>
        <v>0</v>
      </c>
    </row>
    <row r="146" spans="2:15" ht="22.5" x14ac:dyDescent="0.45">
      <c r="B146" s="62" t="str">
        <f><![CDATA[IF(الجدول3[[#This Row],[يوم]]="","",_xlfn.AGGREGATE(3,5,$C$4:C146))]]></f>
        <v/>
      </c>
      <c r="C146" s="56"/>
      <c r="D146" s="56"/>
      <c r="E146" s="56"/>
      <c r="F146" s="57"/>
      <c r="G146" s="57"/>
      <c r="H1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6" s="62" t="str">
        <f><![CDATA[IF(الجدول3[[#This Row],[الموافق]]<>"التاريخ غير صحيح",TEXT(الجدول3[[#This Row],[DateM]],"dddd"),"")]]></f>
        <v/>
      </c>
      <c r="K146" s="62" t="str">
        <f ca="1" unprintable="">
<![CDATA[IF(الجدول3[[#This Row],[DateM]]<>"",
IF(الجدول3[[#This Row],[DateM]]]><![CDATA[]>=TODAY(),1,0),"")]]>        </f>
        <v/>
      </c>
      <c r="L146" s="63" t="str">
        <f><![CDATA[IF(الجدول3[[#This Row],[DateM]]<>"",ROW(),"")]]></f>
        <v/>
      </c>
      <c r="M146" s="64" t="e">
        <f><![CDATA[الجدول3[[#This Row],[DateM]]+TIME(0,الجدول3[[#This Row],[Time1]],0)]]></f>
        <v>#VALUE!</v>
      </c>
      <c r="N146" s="57"/>
      <c r="O146" s="49">
        <f><![CDATA[IF(الجدول3[[#This Row],[الحالة]]="نفذ",1,0)]]></f>
        <v>0</v>
      </c>
    </row>
    <row r="147" spans="2:15" ht="22.5" x14ac:dyDescent="0.45">
      <c r="B147" s="62" t="str">
        <f><![CDATA[IF(الجدول3[[#This Row],[يوم]]="","",_xlfn.AGGREGATE(3,5,$C$4:C147))]]></f>
        <v/>
      </c>
      <c r="C147" s="56"/>
      <c r="D147" s="56"/>
      <c r="E147" s="56"/>
      <c r="F147" s="57"/>
      <c r="G147" s="57"/>
      <c r="H1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7" s="62" t="str">
        <f><![CDATA[IF(الجدول3[[#This Row],[الموافق]]<>"التاريخ غير صحيح",TEXT(الجدول3[[#This Row],[DateM]],"dddd"),"")]]></f>
        <v/>
      </c>
      <c r="K147" s="62" t="str">
        <f ca="1" unprintable="">
<![CDATA[IF(الجدول3[[#This Row],[DateM]]<>"",
IF(الجدول3[[#This Row],[DateM]]]><![CDATA[]>=TODAY(),1,0),"")]]>        </f>
        <v/>
      </c>
      <c r="L147" s="63" t="str">
        <f><![CDATA[IF(الجدول3[[#This Row],[DateM]]<>"",ROW(),"")]]></f>
        <v/>
      </c>
      <c r="M147" s="64" t="e">
        <f><![CDATA[الجدول3[[#This Row],[DateM]]+TIME(0,الجدول3[[#This Row],[Time1]],0)]]></f>
        <v>#VALUE!</v>
      </c>
      <c r="N147" s="57"/>
      <c r="O147" s="49">
        <f><![CDATA[IF(الجدول3[[#This Row],[الحالة]]="نفذ",1,0)]]></f>
        <v>0</v>
      </c>
    </row>
    <row r="148" spans="2:15" ht="22.5" x14ac:dyDescent="0.45">
      <c r="B148" s="62" t="str">
        <f><![CDATA[IF(الجدول3[[#This Row],[يوم]]="","",_xlfn.AGGREGATE(3,5,$C$4:C148))]]></f>
        <v/>
      </c>
      <c r="C148" s="56"/>
      <c r="D148" s="56"/>
      <c r="E148" s="56"/>
      <c r="F148" s="57"/>
      <c r="G148" s="57"/>
      <c r="H1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8" s="62" t="str">
        <f><![CDATA[IF(الجدول3[[#This Row],[الموافق]]<>"التاريخ غير صحيح",TEXT(الجدول3[[#This Row],[DateM]],"dddd"),"")]]></f>
        <v/>
      </c>
      <c r="K148" s="62" t="str">
        <f ca="1" unprintable="">
<![CDATA[IF(الجدول3[[#This Row],[DateM]]<>"",
IF(الجدول3[[#This Row],[DateM]]]><![CDATA[]>=TODAY(),1,0),"")]]>        </f>
        <v/>
      </c>
      <c r="L148" s="63" t="str">
        <f><![CDATA[IF(الجدول3[[#This Row],[DateM]]<>"",ROW(),"")]]></f>
        <v/>
      </c>
      <c r="M148" s="64" t="e">
        <f><![CDATA[الجدول3[[#This Row],[DateM]]+TIME(0,الجدول3[[#This Row],[Time1]],0)]]></f>
        <v>#VALUE!</v>
      </c>
      <c r="N148" s="57"/>
      <c r="O148" s="49">
        <f><![CDATA[IF(الجدول3[[#This Row],[الحالة]]="نفذ",1,0)]]></f>
        <v>0</v>
      </c>
    </row>
    <row r="149" spans="2:15" ht="22.5" x14ac:dyDescent="0.45">
      <c r="B149" s="62" t="str">
        <f><![CDATA[IF(الجدول3[[#This Row],[يوم]]="","",_xlfn.AGGREGATE(3,5,$C$4:C149))]]></f>
        <v/>
      </c>
      <c r="C149" s="56"/>
      <c r="D149" s="56"/>
      <c r="E149" s="56"/>
      <c r="F149" s="57"/>
      <c r="G149" s="57"/>
      <c r="H1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49" s="62" t="str">
        <f><![CDATA[IF(الجدول3[[#This Row],[الموافق]]<>"التاريخ غير صحيح",TEXT(الجدول3[[#This Row],[DateM]],"dddd"),"")]]></f>
        <v/>
      </c>
      <c r="K149" s="62" t="str">
        <f ca="1" unprintable="">
<![CDATA[IF(الجدول3[[#This Row],[DateM]]<>"",
IF(الجدول3[[#This Row],[DateM]]]><![CDATA[]>=TODAY(),1,0),"")]]>        </f>
        <v/>
      </c>
      <c r="L149" s="63" t="str">
        <f><![CDATA[IF(الجدول3[[#This Row],[DateM]]<>"",ROW(),"")]]></f>
        <v/>
      </c>
      <c r="M149" s="64" t="e">
        <f><![CDATA[الجدول3[[#This Row],[DateM]]+TIME(0,الجدول3[[#This Row],[Time1]],0)]]></f>
        <v>#VALUE!</v>
      </c>
      <c r="N149" s="57"/>
      <c r="O149" s="49">
        <f><![CDATA[IF(الجدول3[[#This Row],[الحالة]]="نفذ",1,0)]]></f>
        <v>0</v>
      </c>
    </row>
    <row r="150" spans="2:15" ht="22.5" x14ac:dyDescent="0.45">
      <c r="B150" s="62" t="str">
        <f><![CDATA[IF(الجدول3[[#This Row],[يوم]]="","",_xlfn.AGGREGATE(3,5,$C$4:C150))]]></f>
        <v/>
      </c>
      <c r="C150" s="56"/>
      <c r="D150" s="56"/>
      <c r="E150" s="56"/>
      <c r="F150" s="57"/>
      <c r="G150" s="57"/>
      <c r="H1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0" s="62" t="str">
        <f><![CDATA[IF(الجدول3[[#This Row],[الموافق]]<>"التاريخ غير صحيح",TEXT(الجدول3[[#This Row],[DateM]],"dddd"),"")]]></f>
        <v/>
      </c>
      <c r="K150" s="62" t="str">
        <f ca="1" unprintable="">
<![CDATA[IF(الجدول3[[#This Row],[DateM]]<>"",
IF(الجدول3[[#This Row],[DateM]]]><![CDATA[]>=TODAY(),1,0),"")]]>        </f>
        <v/>
      </c>
      <c r="L150" s="63" t="str">
        <f><![CDATA[IF(الجدول3[[#This Row],[DateM]]<>"",ROW(),"")]]></f>
        <v/>
      </c>
      <c r="M150" s="64" t="e">
        <f><![CDATA[الجدول3[[#This Row],[DateM]]+TIME(0,الجدول3[[#This Row],[Time1]],0)]]></f>
        <v>#VALUE!</v>
      </c>
      <c r="N150" s="57"/>
      <c r="O150" s="49">
        <f><![CDATA[IF(الجدول3[[#This Row],[الحالة]]="نفذ",1,0)]]></f>
        <v>0</v>
      </c>
    </row>
    <row r="151" spans="2:15" ht="22.5" x14ac:dyDescent="0.45">
      <c r="B151" s="62" t="str">
        <f><![CDATA[IF(الجدول3[[#This Row],[يوم]]="","",_xlfn.AGGREGATE(3,5,$C$4:C151))]]></f>
        <v/>
      </c>
      <c r="C151" s="56"/>
      <c r="D151" s="56"/>
      <c r="E151" s="56"/>
      <c r="F151" s="57"/>
      <c r="G151" s="57"/>
      <c r="H1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1" s="62" t="str">
        <f><![CDATA[IF(الجدول3[[#This Row],[الموافق]]<>"التاريخ غير صحيح",TEXT(الجدول3[[#This Row],[DateM]],"dddd"),"")]]></f>
        <v/>
      </c>
      <c r="K151" s="62" t="str">
        <f ca="1" unprintable="">
<![CDATA[IF(الجدول3[[#This Row],[DateM]]<>"",
IF(الجدول3[[#This Row],[DateM]]]><![CDATA[]>=TODAY(),1,0),"")]]>        </f>
        <v/>
      </c>
      <c r="L151" s="63" t="str">
        <f><![CDATA[IF(الجدول3[[#This Row],[DateM]]<>"",ROW(),"")]]></f>
        <v/>
      </c>
      <c r="M151" s="64" t="e">
        <f><![CDATA[الجدول3[[#This Row],[DateM]]+TIME(0,الجدول3[[#This Row],[Time1]],0)]]></f>
        <v>#VALUE!</v>
      </c>
      <c r="N151" s="57"/>
      <c r="O151" s="49">
        <f><![CDATA[IF(الجدول3[[#This Row],[الحالة]]="نفذ",1,0)]]></f>
        <v>0</v>
      </c>
    </row>
    <row r="152" spans="2:15" ht="22.5" x14ac:dyDescent="0.45">
      <c r="B152" s="62" t="str">
        <f><![CDATA[IF(الجدول3[[#This Row],[يوم]]="","",_xlfn.AGGREGATE(3,5,$C$4:C152))]]></f>
        <v/>
      </c>
      <c r="C152" s="56"/>
      <c r="D152" s="56"/>
      <c r="E152" s="56"/>
      <c r="F152" s="57"/>
      <c r="G152" s="57"/>
      <c r="H1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2" s="62" t="str">
        <f><![CDATA[IF(الجدول3[[#This Row],[الموافق]]<>"التاريخ غير صحيح",TEXT(الجدول3[[#This Row],[DateM]],"dddd"),"")]]></f>
        <v/>
      </c>
      <c r="K152" s="62" t="str">
        <f ca="1" unprintable="">
<![CDATA[IF(الجدول3[[#This Row],[DateM]]<>"",
IF(الجدول3[[#This Row],[DateM]]]><![CDATA[]>=TODAY(),1,0),"")]]>        </f>
        <v/>
      </c>
      <c r="L152" s="63" t="str">
        <f><![CDATA[IF(الجدول3[[#This Row],[DateM]]<>"",ROW(),"")]]></f>
        <v/>
      </c>
      <c r="M152" s="64" t="e">
        <f><![CDATA[الجدول3[[#This Row],[DateM]]+TIME(0,الجدول3[[#This Row],[Time1]],0)]]></f>
        <v>#VALUE!</v>
      </c>
      <c r="N152" s="57"/>
      <c r="O152" s="49">
        <f><![CDATA[IF(الجدول3[[#This Row],[الحالة]]="نفذ",1,0)]]></f>
        <v>0</v>
      </c>
    </row>
    <row r="153" spans="2:15" ht="22.5" x14ac:dyDescent="0.45">
      <c r="B153" s="62" t="str">
        <f><![CDATA[IF(الجدول3[[#This Row],[يوم]]="","",_xlfn.AGGREGATE(3,5,$C$4:C153))]]></f>
        <v/>
      </c>
      <c r="C153" s="56"/>
      <c r="D153" s="56"/>
      <c r="E153" s="56"/>
      <c r="F153" s="57"/>
      <c r="G153" s="57"/>
      <c r="H1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3" s="62" t="str">
        <f><![CDATA[IF(الجدول3[[#This Row],[الموافق]]<>"التاريخ غير صحيح",TEXT(الجدول3[[#This Row],[DateM]],"dddd"),"")]]></f>
        <v/>
      </c>
      <c r="K153" s="62" t="str">
        <f ca="1" unprintable="">
<![CDATA[IF(الجدول3[[#This Row],[DateM]]<>"",
IF(الجدول3[[#This Row],[DateM]]]><![CDATA[]>=TODAY(),1,0),"")]]>        </f>
        <v/>
      </c>
      <c r="L153" s="63" t="str">
        <f><![CDATA[IF(الجدول3[[#This Row],[DateM]]<>"",ROW(),"")]]></f>
        <v/>
      </c>
      <c r="M153" s="64" t="e">
        <f><![CDATA[الجدول3[[#This Row],[DateM]]+TIME(0,الجدول3[[#This Row],[Time1]],0)]]></f>
        <v>#VALUE!</v>
      </c>
      <c r="N153" s="57"/>
      <c r="O153" s="49">
        <f><![CDATA[IF(الجدول3[[#This Row],[الحالة]]="نفذ",1,0)]]></f>
        <v>0</v>
      </c>
    </row>
    <row r="154" spans="2:15" ht="22.5" x14ac:dyDescent="0.45">
      <c r="B154" s="62" t="str">
        <f><![CDATA[IF(الجدول3[[#This Row],[يوم]]="","",_xlfn.AGGREGATE(3,5,$C$4:C154))]]></f>
        <v/>
      </c>
      <c r="C154" s="56"/>
      <c r="D154" s="56"/>
      <c r="E154" s="56"/>
      <c r="F154" s="57"/>
      <c r="G154" s="57"/>
      <c r="H1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4" s="62" t="str">
        <f><![CDATA[IF(الجدول3[[#This Row],[الموافق]]<>"التاريخ غير صحيح",TEXT(الجدول3[[#This Row],[DateM]],"dddd"),"")]]></f>
        <v/>
      </c>
      <c r="K154" s="62" t="str">
        <f ca="1" unprintable="">
<![CDATA[IF(الجدول3[[#This Row],[DateM]]<>"",
IF(الجدول3[[#This Row],[DateM]]]><![CDATA[]>=TODAY(),1,0),"")]]>        </f>
        <v/>
      </c>
      <c r="L154" s="63" t="str">
        <f><![CDATA[IF(الجدول3[[#This Row],[DateM]]<>"",ROW(),"")]]></f>
        <v/>
      </c>
      <c r="M154" s="64" t="e">
        <f><![CDATA[الجدول3[[#This Row],[DateM]]+TIME(0,الجدول3[[#This Row],[Time1]],0)]]></f>
        <v>#VALUE!</v>
      </c>
      <c r="N154" s="57"/>
      <c r="O154" s="49">
        <f><![CDATA[IF(الجدول3[[#This Row],[الحالة]]="نفذ",1,0)]]></f>
        <v>0</v>
      </c>
    </row>
    <row r="155" spans="2:15" ht="22.5" x14ac:dyDescent="0.45">
      <c r="B155" s="62" t="str">
        <f><![CDATA[IF(الجدول3[[#This Row],[يوم]]="","",_xlfn.AGGREGATE(3,5,$C$4:C155))]]></f>
        <v/>
      </c>
      <c r="C155" s="56"/>
      <c r="D155" s="56"/>
      <c r="E155" s="56"/>
      <c r="F155" s="57"/>
      <c r="G155" s="57"/>
      <c r="H1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5" s="62" t="str">
        <f><![CDATA[IF(الجدول3[[#This Row],[الموافق]]<>"التاريخ غير صحيح",TEXT(الجدول3[[#This Row],[DateM]],"dddd"),"")]]></f>
        <v/>
      </c>
      <c r="K155" s="62" t="str">
        <f ca="1" unprintable="">
<![CDATA[IF(الجدول3[[#This Row],[DateM]]<>"",
IF(الجدول3[[#This Row],[DateM]]]><![CDATA[]>=TODAY(),1,0),"")]]>        </f>
        <v/>
      </c>
      <c r="L155" s="63" t="str">
        <f><![CDATA[IF(الجدول3[[#This Row],[DateM]]<>"",ROW(),"")]]></f>
        <v/>
      </c>
      <c r="M155" s="64" t="e">
        <f><![CDATA[الجدول3[[#This Row],[DateM]]+TIME(0,الجدول3[[#This Row],[Time1]],0)]]></f>
        <v>#VALUE!</v>
      </c>
      <c r="N155" s="57"/>
      <c r="O155" s="49">
        <f><![CDATA[IF(الجدول3[[#This Row],[الحالة]]="نفذ",1,0)]]></f>
        <v>0</v>
      </c>
    </row>
    <row r="156" spans="2:15" ht="22.5" x14ac:dyDescent="0.45">
      <c r="B156" s="62" t="str">
        <f><![CDATA[IF(الجدول3[[#This Row],[يوم]]="","",_xlfn.AGGREGATE(3,5,$C$4:C156))]]></f>
        <v/>
      </c>
      <c r="C156" s="56"/>
      <c r="D156" s="56"/>
      <c r="E156" s="56"/>
      <c r="F156" s="57"/>
      <c r="G156" s="57"/>
      <c r="H1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6" s="62" t="str">
        <f><![CDATA[IF(الجدول3[[#This Row],[الموافق]]<>"التاريخ غير صحيح",TEXT(الجدول3[[#This Row],[DateM]],"dddd"),"")]]></f>
        <v/>
      </c>
      <c r="K156" s="62" t="str">
        <f ca="1" unprintable="">
<![CDATA[IF(الجدول3[[#This Row],[DateM]]<>"",
IF(الجدول3[[#This Row],[DateM]]]><![CDATA[]>=TODAY(),1,0),"")]]>        </f>
        <v/>
      </c>
      <c r="L156" s="63" t="str">
        <f><![CDATA[IF(الجدول3[[#This Row],[DateM]]<>"",ROW(),"")]]></f>
        <v/>
      </c>
      <c r="M156" s="64" t="e">
        <f><![CDATA[الجدول3[[#This Row],[DateM]]+TIME(0,الجدول3[[#This Row],[Time1]],0)]]></f>
        <v>#VALUE!</v>
      </c>
      <c r="N156" s="57"/>
      <c r="O156" s="49">
        <f><![CDATA[IF(الجدول3[[#This Row],[الحالة]]="نفذ",1,0)]]></f>
        <v>0</v>
      </c>
    </row>
    <row r="157" spans="2:15" ht="22.5" x14ac:dyDescent="0.45">
      <c r="B157" s="62" t="str">
        <f><![CDATA[IF(الجدول3[[#This Row],[يوم]]="","",_xlfn.AGGREGATE(3,5,$C$4:C157))]]></f>
        <v/>
      </c>
      <c r="C157" s="56"/>
      <c r="D157" s="56"/>
      <c r="E157" s="56"/>
      <c r="F157" s="57"/>
      <c r="G157" s="57"/>
      <c r="H1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7" s="62" t="str">
        <f><![CDATA[IF(الجدول3[[#This Row],[الموافق]]<>"التاريخ غير صحيح",TEXT(الجدول3[[#This Row],[DateM]],"dddd"),"")]]></f>
        <v/>
      </c>
      <c r="K157" s="62" t="str">
        <f ca="1" unprintable="">
<![CDATA[IF(الجدول3[[#This Row],[DateM]]<>"",
IF(الجدول3[[#This Row],[DateM]]]><![CDATA[]>=TODAY(),1,0),"")]]>        </f>
        <v/>
      </c>
      <c r="L157" s="63" t="str">
        <f><![CDATA[IF(الجدول3[[#This Row],[DateM]]<>"",ROW(),"")]]></f>
        <v/>
      </c>
      <c r="M157" s="64" t="e">
        <f><![CDATA[الجدول3[[#This Row],[DateM]]+TIME(0,الجدول3[[#This Row],[Time1]],0)]]></f>
        <v>#VALUE!</v>
      </c>
      <c r="N157" s="57"/>
      <c r="O157" s="49">
        <f><![CDATA[IF(الجدول3[[#This Row],[الحالة]]="نفذ",1,0)]]></f>
        <v>0</v>
      </c>
    </row>
    <row r="158" spans="2:15" ht="22.5" x14ac:dyDescent="0.45">
      <c r="B158" s="62" t="str">
        <f><![CDATA[IF(الجدول3[[#This Row],[يوم]]="","",_xlfn.AGGREGATE(3,5,$C$4:C158))]]></f>
        <v/>
      </c>
      <c r="C158" s="56"/>
      <c r="D158" s="56"/>
      <c r="E158" s="56"/>
      <c r="F158" s="57"/>
      <c r="G158" s="57"/>
      <c r="H1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8" s="62" t="str">
        <f><![CDATA[IF(الجدول3[[#This Row],[الموافق]]<>"التاريخ غير صحيح",TEXT(الجدول3[[#This Row],[DateM]],"dddd"),"")]]></f>
        <v/>
      </c>
      <c r="K158" s="62" t="str">
        <f ca="1" unprintable="">
<![CDATA[IF(الجدول3[[#This Row],[DateM]]<>"",
IF(الجدول3[[#This Row],[DateM]]]><![CDATA[]>=TODAY(),1,0),"")]]>        </f>
        <v/>
      </c>
      <c r="L158" s="63" t="str">
        <f><![CDATA[IF(الجدول3[[#This Row],[DateM]]<>"",ROW(),"")]]></f>
        <v/>
      </c>
      <c r="M158" s="64" t="e">
        <f><![CDATA[الجدول3[[#This Row],[DateM]]+TIME(0,الجدول3[[#This Row],[Time1]],0)]]></f>
        <v>#VALUE!</v>
      </c>
      <c r="N158" s="57"/>
      <c r="O158" s="49">
        <f><![CDATA[IF(الجدول3[[#This Row],[الحالة]]="نفذ",1,0)]]></f>
        <v>0</v>
      </c>
    </row>
    <row r="159" spans="2:15" ht="22.5" x14ac:dyDescent="0.45">
      <c r="B159" s="62" t="str">
        <f><![CDATA[IF(الجدول3[[#This Row],[يوم]]="","",_xlfn.AGGREGATE(3,5,$C$4:C159))]]></f>
        <v/>
      </c>
      <c r="C159" s="56"/>
      <c r="D159" s="56"/>
      <c r="E159" s="56"/>
      <c r="F159" s="57"/>
      <c r="G159" s="57"/>
      <c r="H1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59" s="62" t="str">
        <f><![CDATA[IF(الجدول3[[#This Row],[الموافق]]<>"التاريخ غير صحيح",TEXT(الجدول3[[#This Row],[DateM]],"dddd"),"")]]></f>
        <v/>
      </c>
      <c r="K159" s="62" t="str">
        <f ca="1" unprintable="">
<![CDATA[IF(الجدول3[[#This Row],[DateM]]<>"",
IF(الجدول3[[#This Row],[DateM]]]><![CDATA[]>=TODAY(),1,0),"")]]>        </f>
        <v/>
      </c>
      <c r="L159" s="63" t="str">
        <f><![CDATA[IF(الجدول3[[#This Row],[DateM]]<>"",ROW(),"")]]></f>
        <v/>
      </c>
      <c r="M159" s="64" t="e">
        <f><![CDATA[الجدول3[[#This Row],[DateM]]+TIME(0,الجدول3[[#This Row],[Time1]],0)]]></f>
        <v>#VALUE!</v>
      </c>
      <c r="N159" s="57"/>
      <c r="O159" s="49">
        <f><![CDATA[IF(الجدول3[[#This Row],[الحالة]]="نفذ",1,0)]]></f>
        <v>0</v>
      </c>
    </row>
    <row r="160" spans="2:15" ht="22.5" x14ac:dyDescent="0.45">
      <c r="B160" s="62" t="str">
        <f><![CDATA[IF(الجدول3[[#This Row],[يوم]]="","",_xlfn.AGGREGATE(3,5,$C$4:C160))]]></f>
        <v/>
      </c>
      <c r="C160" s="56"/>
      <c r="D160" s="56"/>
      <c r="E160" s="56"/>
      <c r="F160" s="57"/>
      <c r="G160" s="57"/>
      <c r="H1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0" s="62" t="str">
        <f><![CDATA[IF(الجدول3[[#This Row],[الموافق]]<>"التاريخ غير صحيح",TEXT(الجدول3[[#This Row],[DateM]],"dddd"),"")]]></f>
        <v/>
      </c>
      <c r="K160" s="62" t="str">
        <f ca="1" unprintable="">
<![CDATA[IF(الجدول3[[#This Row],[DateM]]<>"",
IF(الجدول3[[#This Row],[DateM]]]><![CDATA[]>=TODAY(),1,0),"")]]>        </f>
        <v/>
      </c>
      <c r="L160" s="63" t="str">
        <f><![CDATA[IF(الجدول3[[#This Row],[DateM]]<>"",ROW(),"")]]></f>
        <v/>
      </c>
      <c r="M160" s="64" t="e">
        <f><![CDATA[الجدول3[[#This Row],[DateM]]+TIME(0,الجدول3[[#This Row],[Time1]],0)]]></f>
        <v>#VALUE!</v>
      </c>
      <c r="N160" s="57"/>
      <c r="O160" s="49">
        <f><![CDATA[IF(الجدول3[[#This Row],[الحالة]]="نفذ",1,0)]]></f>
        <v>0</v>
      </c>
    </row>
    <row r="161" spans="2:15" ht="22.5" x14ac:dyDescent="0.45">
      <c r="B161" s="62" t="str">
        <f><![CDATA[IF(الجدول3[[#This Row],[يوم]]="","",_xlfn.AGGREGATE(3,5,$C$4:C161))]]></f>
        <v/>
      </c>
      <c r="C161" s="56"/>
      <c r="D161" s="56"/>
      <c r="E161" s="56"/>
      <c r="F161" s="57"/>
      <c r="G161" s="57"/>
      <c r="H1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1" s="62" t="str">
        <f><![CDATA[IF(الجدول3[[#This Row],[الموافق]]<>"التاريخ غير صحيح",TEXT(الجدول3[[#This Row],[DateM]],"dddd"),"")]]></f>
        <v/>
      </c>
      <c r="K161" s="62" t="str">
        <f ca="1" unprintable="">
<![CDATA[IF(الجدول3[[#This Row],[DateM]]<>"",
IF(الجدول3[[#This Row],[DateM]]]><![CDATA[]>=TODAY(),1,0),"")]]>        </f>
        <v/>
      </c>
      <c r="L161" s="63" t="str">
        <f><![CDATA[IF(الجدول3[[#This Row],[DateM]]<>"",ROW(),"")]]></f>
        <v/>
      </c>
      <c r="M161" s="64" t="e">
        <f><![CDATA[الجدول3[[#This Row],[DateM]]+TIME(0,الجدول3[[#This Row],[Time1]],0)]]></f>
        <v>#VALUE!</v>
      </c>
      <c r="N161" s="57"/>
      <c r="O161" s="49">
        <f><![CDATA[IF(الجدول3[[#This Row],[الحالة]]="نفذ",1,0)]]></f>
        <v>0</v>
      </c>
    </row>
    <row r="162" spans="2:15" ht="22.5" x14ac:dyDescent="0.45">
      <c r="B162" s="62" t="str">
        <f><![CDATA[IF(الجدول3[[#This Row],[يوم]]="","",_xlfn.AGGREGATE(3,5,$C$4:C162))]]></f>
        <v/>
      </c>
      <c r="C162" s="56"/>
      <c r="D162" s="56"/>
      <c r="E162" s="56"/>
      <c r="F162" s="57"/>
      <c r="G162" s="57"/>
      <c r="H1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2" s="62" t="str">
        <f><![CDATA[IF(الجدول3[[#This Row],[الموافق]]<>"التاريخ غير صحيح",TEXT(الجدول3[[#This Row],[DateM]],"dddd"),"")]]></f>
        <v/>
      </c>
      <c r="K162" s="62" t="str">
        <f ca="1" unprintable="">
<![CDATA[IF(الجدول3[[#This Row],[DateM]]<>"",
IF(الجدول3[[#This Row],[DateM]]]><![CDATA[]>=TODAY(),1,0),"")]]>        </f>
        <v/>
      </c>
      <c r="L162" s="63" t="str">
        <f><![CDATA[IF(الجدول3[[#This Row],[DateM]]<>"",ROW(),"")]]></f>
        <v/>
      </c>
      <c r="M162" s="64" t="e">
        <f><![CDATA[الجدول3[[#This Row],[DateM]]+TIME(0,الجدول3[[#This Row],[Time1]],0)]]></f>
        <v>#VALUE!</v>
      </c>
      <c r="N162" s="57"/>
      <c r="O162" s="49">
        <f><![CDATA[IF(الجدول3[[#This Row],[الحالة]]="نفذ",1,0)]]></f>
        <v>0</v>
      </c>
    </row>
    <row r="163" spans="2:15" ht="22.5" x14ac:dyDescent="0.45">
      <c r="B163" s="62" t="str">
        <f><![CDATA[IF(الجدول3[[#This Row],[يوم]]="","",_xlfn.AGGREGATE(3,5,$C$4:C163))]]></f>
        <v/>
      </c>
      <c r="C163" s="56"/>
      <c r="D163" s="56"/>
      <c r="E163" s="56"/>
      <c r="F163" s="57"/>
      <c r="G163" s="57"/>
      <c r="H1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3" s="62" t="str">
        <f><![CDATA[IF(الجدول3[[#This Row],[الموافق]]<>"التاريخ غير صحيح",TEXT(الجدول3[[#This Row],[DateM]],"dddd"),"")]]></f>
        <v/>
      </c>
      <c r="K163" s="62" t="str">
        <f ca="1" unprintable="">
<![CDATA[IF(الجدول3[[#This Row],[DateM]]<>"",
IF(الجدول3[[#This Row],[DateM]]]><![CDATA[]>=TODAY(),1,0),"")]]>        </f>
        <v/>
      </c>
      <c r="L163" s="63" t="str">
        <f><![CDATA[IF(الجدول3[[#This Row],[DateM]]<>"",ROW(),"")]]></f>
        <v/>
      </c>
      <c r="M163" s="64" t="e">
        <f><![CDATA[الجدول3[[#This Row],[DateM]]+TIME(0,الجدول3[[#This Row],[Time1]],0)]]></f>
        <v>#VALUE!</v>
      </c>
      <c r="N163" s="57"/>
      <c r="O163" s="49">
        <f><![CDATA[IF(الجدول3[[#This Row],[الحالة]]="نفذ",1,0)]]></f>
        <v>0</v>
      </c>
    </row>
    <row r="164" spans="2:15" ht="22.5" x14ac:dyDescent="0.45">
      <c r="B164" s="62" t="str">
        <f><![CDATA[IF(الجدول3[[#This Row],[يوم]]="","",_xlfn.AGGREGATE(3,5,$C$4:C164))]]></f>
        <v/>
      </c>
      <c r="C164" s="56"/>
      <c r="D164" s="56"/>
      <c r="E164" s="56"/>
      <c r="F164" s="57"/>
      <c r="G164" s="57"/>
      <c r="H1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4" s="62" t="str">
        <f><![CDATA[IF(الجدول3[[#This Row],[الموافق]]<>"التاريخ غير صحيح",TEXT(الجدول3[[#This Row],[DateM]],"dddd"),"")]]></f>
        <v/>
      </c>
      <c r="K164" s="62" t="str">
        <f ca="1" unprintable="">
<![CDATA[IF(الجدول3[[#This Row],[DateM]]<>"",
IF(الجدول3[[#This Row],[DateM]]]><![CDATA[]>=TODAY(),1,0),"")]]>        </f>
        <v/>
      </c>
      <c r="L164" s="63" t="str">
        <f><![CDATA[IF(الجدول3[[#This Row],[DateM]]<>"",ROW(),"")]]></f>
        <v/>
      </c>
      <c r="M164" s="64" t="e">
        <f><![CDATA[الجدول3[[#This Row],[DateM]]+TIME(0,الجدول3[[#This Row],[Time1]],0)]]></f>
        <v>#VALUE!</v>
      </c>
      <c r="N164" s="57"/>
      <c r="O164" s="49">
        <f><![CDATA[IF(الجدول3[[#This Row],[الحالة]]="نفذ",1,0)]]></f>
        <v>0</v>
      </c>
    </row>
    <row r="165" spans="2:15" ht="22.5" x14ac:dyDescent="0.45">
      <c r="B165" s="62" t="str">
        <f><![CDATA[IF(الجدول3[[#This Row],[يوم]]="","",_xlfn.AGGREGATE(3,5,$C$4:C165))]]></f>
        <v/>
      </c>
      <c r="C165" s="56"/>
      <c r="D165" s="56"/>
      <c r="E165" s="56"/>
      <c r="F165" s="57"/>
      <c r="G165" s="57"/>
      <c r="H1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5" s="62" t="str">
        <f><![CDATA[IF(الجدول3[[#This Row],[الموافق]]<>"التاريخ غير صحيح",TEXT(الجدول3[[#This Row],[DateM]],"dddd"),"")]]></f>
        <v/>
      </c>
      <c r="K165" s="62" t="str">
        <f ca="1" unprintable="">
<![CDATA[IF(الجدول3[[#This Row],[DateM]]<>"",
IF(الجدول3[[#This Row],[DateM]]]><![CDATA[]>=TODAY(),1,0),"")]]>        </f>
        <v/>
      </c>
      <c r="L165" s="63" t="str">
        <f><![CDATA[IF(الجدول3[[#This Row],[DateM]]<>"",ROW(),"")]]></f>
        <v/>
      </c>
      <c r="M165" s="64" t="e">
        <f><![CDATA[الجدول3[[#This Row],[DateM]]+TIME(0,الجدول3[[#This Row],[Time1]],0)]]></f>
        <v>#VALUE!</v>
      </c>
      <c r="N165" s="57"/>
      <c r="O165" s="49">
        <f><![CDATA[IF(الجدول3[[#This Row],[الحالة]]="نفذ",1,0)]]></f>
        <v>0</v>
      </c>
    </row>
    <row r="166" spans="2:15" ht="22.5" x14ac:dyDescent="0.45">
      <c r="B166" s="62" t="str">
        <f><![CDATA[IF(الجدول3[[#This Row],[يوم]]="","",_xlfn.AGGREGATE(3,5,$C$4:C166))]]></f>
        <v/>
      </c>
      <c r="C166" s="56"/>
      <c r="D166" s="56"/>
      <c r="E166" s="56"/>
      <c r="F166" s="57"/>
      <c r="G166" s="57"/>
      <c r="H1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6" s="62" t="str">
        <f><![CDATA[IF(الجدول3[[#This Row],[الموافق]]<>"التاريخ غير صحيح",TEXT(الجدول3[[#This Row],[DateM]],"dddd"),"")]]></f>
        <v/>
      </c>
      <c r="K166" s="62" t="str">
        <f ca="1" unprintable="">
<![CDATA[IF(الجدول3[[#This Row],[DateM]]<>"",
IF(الجدول3[[#This Row],[DateM]]]><![CDATA[]>=TODAY(),1,0),"")]]>        </f>
        <v/>
      </c>
      <c r="L166" s="63" t="str">
        <f><![CDATA[IF(الجدول3[[#This Row],[DateM]]<>"",ROW(),"")]]></f>
        <v/>
      </c>
      <c r="M166" s="64" t="e">
        <f><![CDATA[الجدول3[[#This Row],[DateM]]+TIME(0,الجدول3[[#This Row],[Time1]],0)]]></f>
        <v>#VALUE!</v>
      </c>
      <c r="N166" s="57"/>
      <c r="O166" s="49">
        <f><![CDATA[IF(الجدول3[[#This Row],[الحالة]]="نفذ",1,0)]]></f>
        <v>0</v>
      </c>
    </row>
    <row r="167" spans="2:15" ht="22.5" x14ac:dyDescent="0.45">
      <c r="B167" s="62" t="str">
        <f><![CDATA[IF(الجدول3[[#This Row],[يوم]]="","",_xlfn.AGGREGATE(3,5,$C$4:C167))]]></f>
        <v/>
      </c>
      <c r="C167" s="56"/>
      <c r="D167" s="56"/>
      <c r="E167" s="56"/>
      <c r="F167" s="57"/>
      <c r="G167" s="57"/>
      <c r="H1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7" s="62" t="str">
        <f><![CDATA[IF(الجدول3[[#This Row],[الموافق]]<>"التاريخ غير صحيح",TEXT(الجدول3[[#This Row],[DateM]],"dddd"),"")]]></f>
        <v/>
      </c>
      <c r="K167" s="62" t="str">
        <f ca="1" unprintable="">
<![CDATA[IF(الجدول3[[#This Row],[DateM]]<>"",
IF(الجدول3[[#This Row],[DateM]]]><![CDATA[]>=TODAY(),1,0),"")]]>        </f>
        <v/>
      </c>
      <c r="L167" s="63" t="str">
        <f><![CDATA[IF(الجدول3[[#This Row],[DateM]]<>"",ROW(),"")]]></f>
        <v/>
      </c>
      <c r="M167" s="64" t="e">
        <f><![CDATA[الجدول3[[#This Row],[DateM]]+TIME(0,الجدول3[[#This Row],[Time1]],0)]]></f>
        <v>#VALUE!</v>
      </c>
      <c r="N167" s="57"/>
      <c r="O167" s="49">
        <f><![CDATA[IF(الجدول3[[#This Row],[الحالة]]="نفذ",1,0)]]></f>
        <v>0</v>
      </c>
    </row>
    <row r="168" spans="2:15" ht="22.5" x14ac:dyDescent="0.45">
      <c r="B168" s="62" t="str">
        <f><![CDATA[IF(الجدول3[[#This Row],[يوم]]="","",_xlfn.AGGREGATE(3,5,$C$4:C168))]]></f>
        <v/>
      </c>
      <c r="C168" s="56"/>
      <c r="D168" s="56"/>
      <c r="E168" s="56"/>
      <c r="F168" s="57"/>
      <c r="G168" s="57"/>
      <c r="H1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8" s="62" t="str">
        <f><![CDATA[IF(الجدول3[[#This Row],[الموافق]]<>"التاريخ غير صحيح",TEXT(الجدول3[[#This Row],[DateM]],"dddd"),"")]]></f>
        <v/>
      </c>
      <c r="K168" s="62" t="str">
        <f ca="1" unprintable="">
<![CDATA[IF(الجدول3[[#This Row],[DateM]]<>"",
IF(الجدول3[[#This Row],[DateM]]]><![CDATA[]>=TODAY(),1,0),"")]]>        </f>
        <v/>
      </c>
      <c r="L168" s="63" t="str">
        <f><![CDATA[IF(الجدول3[[#This Row],[DateM]]<>"",ROW(),"")]]></f>
        <v/>
      </c>
      <c r="M168" s="64" t="e">
        <f><![CDATA[الجدول3[[#This Row],[DateM]]+TIME(0,الجدول3[[#This Row],[Time1]],0)]]></f>
        <v>#VALUE!</v>
      </c>
      <c r="N168" s="57"/>
      <c r="O168" s="49">
        <f><![CDATA[IF(الجدول3[[#This Row],[الحالة]]="نفذ",1,0)]]></f>
        <v>0</v>
      </c>
    </row>
    <row r="169" spans="2:15" ht="22.5" x14ac:dyDescent="0.45">
      <c r="B169" s="62" t="str">
        <f><![CDATA[IF(الجدول3[[#This Row],[يوم]]="","",_xlfn.AGGREGATE(3,5,$C$4:C169))]]></f>
        <v/>
      </c>
      <c r="C169" s="56"/>
      <c r="D169" s="56"/>
      <c r="E169" s="56"/>
      <c r="F169" s="57"/>
      <c r="G169" s="57"/>
      <c r="H1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69" s="62" t="str">
        <f><![CDATA[IF(الجدول3[[#This Row],[الموافق]]<>"التاريخ غير صحيح",TEXT(الجدول3[[#This Row],[DateM]],"dddd"),"")]]></f>
        <v/>
      </c>
      <c r="K169" s="62" t="str">
        <f ca="1" unprintable="">
<![CDATA[IF(الجدول3[[#This Row],[DateM]]<>"",
IF(الجدول3[[#This Row],[DateM]]]><![CDATA[]>=TODAY(),1,0),"")]]>        </f>
        <v/>
      </c>
      <c r="L169" s="63" t="str">
        <f><![CDATA[IF(الجدول3[[#This Row],[DateM]]<>"",ROW(),"")]]></f>
        <v/>
      </c>
      <c r="M169" s="64" t="e">
        <f><![CDATA[الجدول3[[#This Row],[DateM]]+TIME(0,الجدول3[[#This Row],[Time1]],0)]]></f>
        <v>#VALUE!</v>
      </c>
      <c r="N169" s="57"/>
      <c r="O169" s="49">
        <f><![CDATA[IF(الجدول3[[#This Row],[الحالة]]="نفذ",1,0)]]></f>
        <v>0</v>
      </c>
    </row>
    <row r="170" spans="2:15" ht="22.5" x14ac:dyDescent="0.45">
      <c r="B170" s="62" t="str">
        <f><![CDATA[IF(الجدول3[[#This Row],[يوم]]="","",_xlfn.AGGREGATE(3,5,$C$4:C170))]]></f>
        <v/>
      </c>
      <c r="C170" s="56"/>
      <c r="D170" s="56"/>
      <c r="E170" s="56"/>
      <c r="F170" s="57"/>
      <c r="G170" s="57"/>
      <c r="H1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0" s="62" t="str">
        <f><![CDATA[IF(الجدول3[[#This Row],[الموافق]]<>"التاريخ غير صحيح",TEXT(الجدول3[[#This Row],[DateM]],"dddd"),"")]]></f>
        <v/>
      </c>
      <c r="K170" s="62" t="str">
        <f ca="1" unprintable="">
<![CDATA[IF(الجدول3[[#This Row],[DateM]]<>"",
IF(الجدول3[[#This Row],[DateM]]]><![CDATA[]>=TODAY(),1,0),"")]]>        </f>
        <v/>
      </c>
      <c r="L170" s="63" t="str">
        <f><![CDATA[IF(الجدول3[[#This Row],[DateM]]<>"",ROW(),"")]]></f>
        <v/>
      </c>
      <c r="M170" s="64" t="e">
        <f><![CDATA[الجدول3[[#This Row],[DateM]]+TIME(0,الجدول3[[#This Row],[Time1]],0)]]></f>
        <v>#VALUE!</v>
      </c>
      <c r="N170" s="57"/>
      <c r="O170" s="49">
        <f><![CDATA[IF(الجدول3[[#This Row],[الحالة]]="نفذ",1,0)]]></f>
        <v>0</v>
      </c>
    </row>
    <row r="171" spans="2:15" ht="22.5" x14ac:dyDescent="0.45">
      <c r="B171" s="62" t="str">
        <f><![CDATA[IF(الجدول3[[#This Row],[يوم]]="","",_xlfn.AGGREGATE(3,5,$C$4:C171))]]></f>
        <v/>
      </c>
      <c r="C171" s="56"/>
      <c r="D171" s="56"/>
      <c r="E171" s="56"/>
      <c r="F171" s="57"/>
      <c r="G171" s="57"/>
      <c r="H1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1" s="62" t="str">
        <f><![CDATA[IF(الجدول3[[#This Row],[الموافق]]<>"التاريخ غير صحيح",TEXT(الجدول3[[#This Row],[DateM]],"dddd"),"")]]></f>
        <v/>
      </c>
      <c r="K171" s="62" t="str">
        <f ca="1" unprintable="">
<![CDATA[IF(الجدول3[[#This Row],[DateM]]<>"",
IF(الجدول3[[#This Row],[DateM]]]><![CDATA[]>=TODAY(),1,0),"")]]>        </f>
        <v/>
      </c>
      <c r="L171" s="63" t="str">
        <f><![CDATA[IF(الجدول3[[#This Row],[DateM]]<>"",ROW(),"")]]></f>
        <v/>
      </c>
      <c r="M171" s="64" t="e">
        <f><![CDATA[الجدول3[[#This Row],[DateM]]+TIME(0,الجدول3[[#This Row],[Time1]],0)]]></f>
        <v>#VALUE!</v>
      </c>
      <c r="N171" s="57"/>
      <c r="O171" s="49">
        <f><![CDATA[IF(الجدول3[[#This Row],[الحالة]]="نفذ",1,0)]]></f>
        <v>0</v>
      </c>
    </row>
    <row r="172" spans="2:15" ht="22.5" x14ac:dyDescent="0.45">
      <c r="B172" s="62" t="str">
        <f><![CDATA[IF(الجدول3[[#This Row],[يوم]]="","",_xlfn.AGGREGATE(3,5,$C$4:C172))]]></f>
        <v/>
      </c>
      <c r="C172" s="56"/>
      <c r="D172" s="56"/>
      <c r="E172" s="56"/>
      <c r="F172" s="57"/>
      <c r="G172" s="57"/>
      <c r="H1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2" s="62" t="str">
        <f><![CDATA[IF(الجدول3[[#This Row],[الموافق]]<>"التاريخ غير صحيح",TEXT(الجدول3[[#This Row],[DateM]],"dddd"),"")]]></f>
        <v/>
      </c>
      <c r="K172" s="62" t="str">
        <f ca="1" unprintable="">
<![CDATA[IF(الجدول3[[#This Row],[DateM]]<>"",
IF(الجدول3[[#This Row],[DateM]]]><![CDATA[]>=TODAY(),1,0),"")]]>        </f>
        <v/>
      </c>
      <c r="L172" s="63" t="str">
        <f><![CDATA[IF(الجدول3[[#This Row],[DateM]]<>"",ROW(),"")]]></f>
        <v/>
      </c>
      <c r="M172" s="64" t="e">
        <f><![CDATA[الجدول3[[#This Row],[DateM]]+TIME(0,الجدول3[[#This Row],[Time1]],0)]]></f>
        <v>#VALUE!</v>
      </c>
      <c r="N172" s="57"/>
      <c r="O172" s="49">
        <f><![CDATA[IF(الجدول3[[#This Row],[الحالة]]="نفذ",1,0)]]></f>
        <v>0</v>
      </c>
    </row>
    <row r="173" spans="2:15" ht="22.5" x14ac:dyDescent="0.45">
      <c r="B173" s="62" t="str">
        <f><![CDATA[IF(الجدول3[[#This Row],[يوم]]="","",_xlfn.AGGREGATE(3,5,$C$4:C173))]]></f>
        <v/>
      </c>
      <c r="C173" s="56"/>
      <c r="D173" s="56"/>
      <c r="E173" s="56"/>
      <c r="F173" s="57"/>
      <c r="G173" s="57"/>
      <c r="H1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3" s="62" t="str">
        <f><![CDATA[IF(الجدول3[[#This Row],[الموافق]]<>"التاريخ غير صحيح",TEXT(الجدول3[[#This Row],[DateM]],"dddd"),"")]]></f>
        <v/>
      </c>
      <c r="K173" s="62" t="str">
        <f ca="1" unprintable="">
<![CDATA[IF(الجدول3[[#This Row],[DateM]]<>"",
IF(الجدول3[[#This Row],[DateM]]]><![CDATA[]>=TODAY(),1,0),"")]]>        </f>
        <v/>
      </c>
      <c r="L173" s="63" t="str">
        <f><![CDATA[IF(الجدول3[[#This Row],[DateM]]<>"",ROW(),"")]]></f>
        <v/>
      </c>
      <c r="M173" s="64" t="e">
        <f><![CDATA[الجدول3[[#This Row],[DateM]]+TIME(0,الجدول3[[#This Row],[Time1]],0)]]></f>
        <v>#VALUE!</v>
      </c>
      <c r="N173" s="57"/>
      <c r="O173" s="49">
        <f><![CDATA[IF(الجدول3[[#This Row],[الحالة]]="نفذ",1,0)]]></f>
        <v>0</v>
      </c>
    </row>
    <row r="174" spans="2:15" ht="22.5" x14ac:dyDescent="0.45">
      <c r="B174" s="62" t="str">
        <f><![CDATA[IF(الجدول3[[#This Row],[يوم]]="","",_xlfn.AGGREGATE(3,5,$C$4:C174))]]></f>
        <v/>
      </c>
      <c r="C174" s="56"/>
      <c r="D174" s="56"/>
      <c r="E174" s="56"/>
      <c r="F174" s="57"/>
      <c r="G174" s="57"/>
      <c r="H1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4" s="62" t="str">
        <f><![CDATA[IF(الجدول3[[#This Row],[الموافق]]<>"التاريخ غير صحيح",TEXT(الجدول3[[#This Row],[DateM]],"dddd"),"")]]></f>
        <v/>
      </c>
      <c r="K174" s="62" t="str">
        <f ca="1" unprintable="">
<![CDATA[IF(الجدول3[[#This Row],[DateM]]<>"",
IF(الجدول3[[#This Row],[DateM]]]><![CDATA[]>=TODAY(),1,0),"")]]>        </f>
        <v/>
      </c>
      <c r="L174" s="63" t="str">
        <f><![CDATA[IF(الجدول3[[#This Row],[DateM]]<>"",ROW(),"")]]></f>
        <v/>
      </c>
      <c r="M174" s="64" t="e">
        <f><![CDATA[الجدول3[[#This Row],[DateM]]+TIME(0,الجدول3[[#This Row],[Time1]],0)]]></f>
        <v>#VALUE!</v>
      </c>
      <c r="N174" s="57"/>
      <c r="O174" s="49">
        <f><![CDATA[IF(الجدول3[[#This Row],[الحالة]]="نفذ",1,0)]]></f>
        <v>0</v>
      </c>
    </row>
    <row r="175" spans="2:15" ht="22.5" x14ac:dyDescent="0.45">
      <c r="B175" s="62" t="str">
        <f><![CDATA[IF(الجدول3[[#This Row],[يوم]]="","",_xlfn.AGGREGATE(3,5,$C$4:C175))]]></f>
        <v/>
      </c>
      <c r="C175" s="56"/>
      <c r="D175" s="56"/>
      <c r="E175" s="56"/>
      <c r="F175" s="57"/>
      <c r="G175" s="57"/>
      <c r="H1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5" s="62" t="str">
        <f><![CDATA[IF(الجدول3[[#This Row],[الموافق]]<>"التاريخ غير صحيح",TEXT(الجدول3[[#This Row],[DateM]],"dddd"),"")]]></f>
        <v/>
      </c>
      <c r="K175" s="62" t="str">
        <f ca="1" unprintable="">
<![CDATA[IF(الجدول3[[#This Row],[DateM]]<>"",
IF(الجدول3[[#This Row],[DateM]]]><![CDATA[]>=TODAY(),1,0),"")]]>        </f>
        <v/>
      </c>
      <c r="L175" s="63" t="str">
        <f><![CDATA[IF(الجدول3[[#This Row],[DateM]]<>"",ROW(),"")]]></f>
        <v/>
      </c>
      <c r="M175" s="64" t="e">
        <f><![CDATA[الجدول3[[#This Row],[DateM]]+TIME(0,الجدول3[[#This Row],[Time1]],0)]]></f>
        <v>#VALUE!</v>
      </c>
      <c r="N175" s="57"/>
      <c r="O175" s="49">
        <f><![CDATA[IF(الجدول3[[#This Row],[الحالة]]="نفذ",1,0)]]></f>
        <v>0</v>
      </c>
    </row>
    <row r="176" spans="2:15" ht="22.5" x14ac:dyDescent="0.45">
      <c r="B176" s="62" t="str">
        <f><![CDATA[IF(الجدول3[[#This Row],[يوم]]="","",_xlfn.AGGREGATE(3,5,$C$4:C176))]]></f>
        <v/>
      </c>
      <c r="C176" s="56"/>
      <c r="D176" s="56"/>
      <c r="E176" s="56"/>
      <c r="F176" s="57"/>
      <c r="G176" s="57"/>
      <c r="H1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6" s="62" t="str">
        <f><![CDATA[IF(الجدول3[[#This Row],[الموافق]]<>"التاريخ غير صحيح",TEXT(الجدول3[[#This Row],[DateM]],"dddd"),"")]]></f>
        <v/>
      </c>
      <c r="K176" s="62" t="str">
        <f ca="1" unprintable="">
<![CDATA[IF(الجدول3[[#This Row],[DateM]]<>"",
IF(الجدول3[[#This Row],[DateM]]]><![CDATA[]>=TODAY(),1,0),"")]]>        </f>
        <v/>
      </c>
      <c r="L176" s="63" t="str">
        <f><![CDATA[IF(الجدول3[[#This Row],[DateM]]<>"",ROW(),"")]]></f>
        <v/>
      </c>
      <c r="M176" s="64" t="e">
        <f><![CDATA[الجدول3[[#This Row],[DateM]]+TIME(0,الجدول3[[#This Row],[Time1]],0)]]></f>
        <v>#VALUE!</v>
      </c>
      <c r="N176" s="57"/>
      <c r="O176" s="49">
        <f><![CDATA[IF(الجدول3[[#This Row],[الحالة]]="نفذ",1,0)]]></f>
        <v>0</v>
      </c>
    </row>
    <row r="177" spans="2:15" ht="22.5" x14ac:dyDescent="0.45">
      <c r="B177" s="62" t="str">
        <f><![CDATA[IF(الجدول3[[#This Row],[يوم]]="","",_xlfn.AGGREGATE(3,5,$C$4:C177))]]></f>
        <v/>
      </c>
      <c r="C177" s="56"/>
      <c r="D177" s="56"/>
      <c r="E177" s="56"/>
      <c r="F177" s="57"/>
      <c r="G177" s="57"/>
      <c r="H1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7" s="62" t="str">
        <f><![CDATA[IF(الجدول3[[#This Row],[الموافق]]<>"التاريخ غير صحيح",TEXT(الجدول3[[#This Row],[DateM]],"dddd"),"")]]></f>
        <v/>
      </c>
      <c r="K177" s="62" t="str">
        <f ca="1" unprintable="">
<![CDATA[IF(الجدول3[[#This Row],[DateM]]<>"",
IF(الجدول3[[#This Row],[DateM]]]><![CDATA[]>=TODAY(),1,0),"")]]>        </f>
        <v/>
      </c>
      <c r="L177" s="63" t="str">
        <f><![CDATA[IF(الجدول3[[#This Row],[DateM]]<>"",ROW(),"")]]></f>
        <v/>
      </c>
      <c r="M177" s="64" t="e">
        <f><![CDATA[الجدول3[[#This Row],[DateM]]+TIME(0,الجدول3[[#This Row],[Time1]],0)]]></f>
        <v>#VALUE!</v>
      </c>
      <c r="N177" s="57"/>
      <c r="O177" s="49">
        <f><![CDATA[IF(الجدول3[[#This Row],[الحالة]]="نفذ",1,0)]]></f>
        <v>0</v>
      </c>
    </row>
    <row r="178" spans="2:15" ht="22.5" x14ac:dyDescent="0.45">
      <c r="B178" s="62" t="str">
        <f><![CDATA[IF(الجدول3[[#This Row],[يوم]]="","",_xlfn.AGGREGATE(3,5,$C$4:C178))]]></f>
        <v/>
      </c>
      <c r="C178" s="56"/>
      <c r="D178" s="56"/>
      <c r="E178" s="56"/>
      <c r="F178" s="57"/>
      <c r="G178" s="57"/>
      <c r="H1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8" s="62" t="str">
        <f><![CDATA[IF(الجدول3[[#This Row],[الموافق]]<>"التاريخ غير صحيح",TEXT(الجدول3[[#This Row],[DateM]],"dddd"),"")]]></f>
        <v/>
      </c>
      <c r="K178" s="62" t="str">
        <f ca="1" unprintable="">
<![CDATA[IF(الجدول3[[#This Row],[DateM]]<>"",
IF(الجدول3[[#This Row],[DateM]]]><![CDATA[]>=TODAY(),1,0),"")]]>        </f>
        <v/>
      </c>
      <c r="L178" s="63" t="str">
        <f><![CDATA[IF(الجدول3[[#This Row],[DateM]]<>"",ROW(),"")]]></f>
        <v/>
      </c>
      <c r="M178" s="64" t="e">
        <f><![CDATA[الجدول3[[#This Row],[DateM]]+TIME(0,الجدول3[[#This Row],[Time1]],0)]]></f>
        <v>#VALUE!</v>
      </c>
      <c r="N178" s="57"/>
      <c r="O178" s="49">
        <f><![CDATA[IF(الجدول3[[#This Row],[الحالة]]="نفذ",1,0)]]></f>
        <v>0</v>
      </c>
    </row>
    <row r="179" spans="2:15" ht="22.5" x14ac:dyDescent="0.45">
      <c r="B179" s="62" t="str">
        <f><![CDATA[IF(الجدول3[[#This Row],[يوم]]="","",_xlfn.AGGREGATE(3,5,$C$4:C179))]]></f>
        <v/>
      </c>
      <c r="C179" s="56"/>
      <c r="D179" s="56"/>
      <c r="E179" s="56"/>
      <c r="F179" s="57"/>
      <c r="G179" s="57"/>
      <c r="H1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79" s="62" t="str">
        <f><![CDATA[IF(الجدول3[[#This Row],[الموافق]]<>"التاريخ غير صحيح",TEXT(الجدول3[[#This Row],[DateM]],"dddd"),"")]]></f>
        <v/>
      </c>
      <c r="K179" s="62" t="str">
        <f ca="1" unprintable="">
<![CDATA[IF(الجدول3[[#This Row],[DateM]]<>"",
IF(الجدول3[[#This Row],[DateM]]]><![CDATA[]>=TODAY(),1,0),"")]]>        </f>
        <v/>
      </c>
      <c r="L179" s="63" t="str">
        <f><![CDATA[IF(الجدول3[[#This Row],[DateM]]<>"",ROW(),"")]]></f>
        <v/>
      </c>
      <c r="M179" s="64" t="e">
        <f><![CDATA[الجدول3[[#This Row],[DateM]]+TIME(0,الجدول3[[#This Row],[Time1]],0)]]></f>
        <v>#VALUE!</v>
      </c>
      <c r="N179" s="57"/>
      <c r="O179" s="49">
        <f><![CDATA[IF(الجدول3[[#This Row],[الحالة]]="نفذ",1,0)]]></f>
        <v>0</v>
      </c>
    </row>
    <row r="180" spans="2:15" ht="22.5" x14ac:dyDescent="0.45">
      <c r="B180" s="62" t="str">
        <f><![CDATA[IF(الجدول3[[#This Row],[يوم]]="","",_xlfn.AGGREGATE(3,5,$C$4:C180))]]></f>
        <v/>
      </c>
      <c r="C180" s="56"/>
      <c r="D180" s="56"/>
      <c r="E180" s="56"/>
      <c r="F180" s="57"/>
      <c r="G180" s="57"/>
      <c r="H1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0" s="62" t="str">
        <f><![CDATA[IF(الجدول3[[#This Row],[الموافق]]<>"التاريخ غير صحيح",TEXT(الجدول3[[#This Row],[DateM]],"dddd"),"")]]></f>
        <v/>
      </c>
      <c r="K180" s="62" t="str">
        <f ca="1" unprintable="">
<![CDATA[IF(الجدول3[[#This Row],[DateM]]<>"",
IF(الجدول3[[#This Row],[DateM]]]><![CDATA[]>=TODAY(),1,0),"")]]>        </f>
        <v/>
      </c>
      <c r="L180" s="63" t="str">
        <f><![CDATA[IF(الجدول3[[#This Row],[DateM]]<>"",ROW(),"")]]></f>
        <v/>
      </c>
      <c r="M180" s="64" t="e">
        <f><![CDATA[الجدول3[[#This Row],[DateM]]+TIME(0,الجدول3[[#This Row],[Time1]],0)]]></f>
        <v>#VALUE!</v>
      </c>
      <c r="N180" s="57"/>
      <c r="O180" s="49">
        <f><![CDATA[IF(الجدول3[[#This Row],[الحالة]]="نفذ",1,0)]]></f>
        <v>0</v>
      </c>
    </row>
    <row r="181" spans="2:15" ht="22.5" x14ac:dyDescent="0.45">
      <c r="B181" s="62" t="str">
        <f><![CDATA[IF(الجدول3[[#This Row],[يوم]]="","",_xlfn.AGGREGATE(3,5,$C$4:C181))]]></f>
        <v/>
      </c>
      <c r="C181" s="56"/>
      <c r="D181" s="56"/>
      <c r="E181" s="56"/>
      <c r="F181" s="57"/>
      <c r="G181" s="57"/>
      <c r="H1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1" s="62" t="str">
        <f><![CDATA[IF(الجدول3[[#This Row],[الموافق]]<>"التاريخ غير صحيح",TEXT(الجدول3[[#This Row],[DateM]],"dddd"),"")]]></f>
        <v/>
      </c>
      <c r="K181" s="62" t="str">
        <f ca="1" unprintable="">
<![CDATA[IF(الجدول3[[#This Row],[DateM]]<>"",
IF(الجدول3[[#This Row],[DateM]]]><![CDATA[]>=TODAY(),1,0),"")]]>        </f>
        <v/>
      </c>
      <c r="L181" s="63" t="str">
        <f><![CDATA[IF(الجدول3[[#This Row],[DateM]]<>"",ROW(),"")]]></f>
        <v/>
      </c>
      <c r="M181" s="64" t="e">
        <f><![CDATA[الجدول3[[#This Row],[DateM]]+TIME(0,الجدول3[[#This Row],[Time1]],0)]]></f>
        <v>#VALUE!</v>
      </c>
      <c r="N181" s="57"/>
      <c r="O181" s="49">
        <f><![CDATA[IF(الجدول3[[#This Row],[الحالة]]="نفذ",1,0)]]></f>
        <v>0</v>
      </c>
    </row>
    <row r="182" spans="2:15" ht="22.5" x14ac:dyDescent="0.45">
      <c r="B182" s="62" t="str">
        <f><![CDATA[IF(الجدول3[[#This Row],[يوم]]="","",_xlfn.AGGREGATE(3,5,$C$4:C182))]]></f>
        <v/>
      </c>
      <c r="C182" s="56"/>
      <c r="D182" s="56"/>
      <c r="E182" s="56"/>
      <c r="F182" s="57"/>
      <c r="G182" s="57"/>
      <c r="H1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2" s="62" t="str">
        <f><![CDATA[IF(الجدول3[[#This Row],[الموافق]]<>"التاريخ غير صحيح",TEXT(الجدول3[[#This Row],[DateM]],"dddd"),"")]]></f>
        <v/>
      </c>
      <c r="K182" s="62" t="str">
        <f ca="1" unprintable="">
<![CDATA[IF(الجدول3[[#This Row],[DateM]]<>"",
IF(الجدول3[[#This Row],[DateM]]]><![CDATA[]>=TODAY(),1,0),"")]]>        </f>
        <v/>
      </c>
      <c r="L182" s="63" t="str">
        <f><![CDATA[IF(الجدول3[[#This Row],[DateM]]<>"",ROW(),"")]]></f>
        <v/>
      </c>
      <c r="M182" s="64" t="e">
        <f><![CDATA[الجدول3[[#This Row],[DateM]]+TIME(0,الجدول3[[#This Row],[Time1]],0)]]></f>
        <v>#VALUE!</v>
      </c>
      <c r="N182" s="57"/>
      <c r="O182" s="49">
        <f><![CDATA[IF(الجدول3[[#This Row],[الحالة]]="نفذ",1,0)]]></f>
        <v>0</v>
      </c>
    </row>
    <row r="183" spans="2:15" ht="22.5" x14ac:dyDescent="0.45">
      <c r="B183" s="62" t="str">
        <f><![CDATA[IF(الجدول3[[#This Row],[يوم]]="","",_xlfn.AGGREGATE(3,5,$C$4:C183))]]></f>
        <v/>
      </c>
      <c r="C183" s="56"/>
      <c r="D183" s="56"/>
      <c r="E183" s="56"/>
      <c r="F183" s="57"/>
      <c r="G183" s="57"/>
      <c r="H1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3" s="62" t="str">
        <f><![CDATA[IF(الجدول3[[#This Row],[الموافق]]<>"التاريخ غير صحيح",TEXT(الجدول3[[#This Row],[DateM]],"dddd"),"")]]></f>
        <v/>
      </c>
      <c r="K183" s="62" t="str">
        <f ca="1" unprintable="">
<![CDATA[IF(الجدول3[[#This Row],[DateM]]<>"",
IF(الجدول3[[#This Row],[DateM]]]><![CDATA[]>=TODAY(),1,0),"")]]>        </f>
        <v/>
      </c>
      <c r="L183" s="63" t="str">
        <f><![CDATA[IF(الجدول3[[#This Row],[DateM]]<>"",ROW(),"")]]></f>
        <v/>
      </c>
      <c r="M183" s="64" t="e">
        <f><![CDATA[الجدول3[[#This Row],[DateM]]+TIME(0,الجدول3[[#This Row],[Time1]],0)]]></f>
        <v>#VALUE!</v>
      </c>
      <c r="N183" s="57"/>
      <c r="O183" s="49">
        <f><![CDATA[IF(الجدول3[[#This Row],[الحالة]]="نفذ",1,0)]]></f>
        <v>0</v>
      </c>
    </row>
    <row r="184" spans="2:15" ht="22.5" x14ac:dyDescent="0.45">
      <c r="B184" s="62" t="str">
        <f><![CDATA[IF(الجدول3[[#This Row],[يوم]]="","",_xlfn.AGGREGATE(3,5,$C$4:C184))]]></f>
        <v/>
      </c>
      <c r="C184" s="56"/>
      <c r="D184" s="56"/>
      <c r="E184" s="56"/>
      <c r="F184" s="57"/>
      <c r="G184" s="57"/>
      <c r="H1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4" s="62" t="str">
        <f><![CDATA[IF(الجدول3[[#This Row],[الموافق]]<>"التاريخ غير صحيح",TEXT(الجدول3[[#This Row],[DateM]],"dddd"),"")]]></f>
        <v/>
      </c>
      <c r="K184" s="62" t="str">
        <f ca="1" unprintable="">
<![CDATA[IF(الجدول3[[#This Row],[DateM]]<>"",
IF(الجدول3[[#This Row],[DateM]]]><![CDATA[]>=TODAY(),1,0),"")]]>        </f>
        <v/>
      </c>
      <c r="L184" s="63" t="str">
        <f><![CDATA[IF(الجدول3[[#This Row],[DateM]]<>"",ROW(),"")]]></f>
        <v/>
      </c>
      <c r="M184" s="64" t="e">
        <f><![CDATA[الجدول3[[#This Row],[DateM]]+TIME(0,الجدول3[[#This Row],[Time1]],0)]]></f>
        <v>#VALUE!</v>
      </c>
      <c r="N184" s="57"/>
      <c r="O184" s="49">
        <f><![CDATA[IF(الجدول3[[#This Row],[الحالة]]="نفذ",1,0)]]></f>
        <v>0</v>
      </c>
    </row>
    <row r="185" spans="2:15" ht="22.5" x14ac:dyDescent="0.45">
      <c r="B185" s="62" t="str">
        <f><![CDATA[IF(الجدول3[[#This Row],[يوم]]="","",_xlfn.AGGREGATE(3,5,$C$4:C185))]]></f>
        <v/>
      </c>
      <c r="C185" s="56"/>
      <c r="D185" s="56"/>
      <c r="E185" s="56"/>
      <c r="F185" s="57"/>
      <c r="G185" s="57"/>
      <c r="H1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5" s="62" t="str">
        <f><![CDATA[IF(الجدول3[[#This Row],[الموافق]]<>"التاريخ غير صحيح",TEXT(الجدول3[[#This Row],[DateM]],"dddd"),"")]]></f>
        <v/>
      </c>
      <c r="K185" s="62" t="str">
        <f ca="1" unprintable="">
<![CDATA[IF(الجدول3[[#This Row],[DateM]]<>"",
IF(الجدول3[[#This Row],[DateM]]]><![CDATA[]>=TODAY(),1,0),"")]]>        </f>
        <v/>
      </c>
      <c r="L185" s="63" t="str">
        <f><![CDATA[IF(الجدول3[[#This Row],[DateM]]<>"",ROW(),"")]]></f>
        <v/>
      </c>
      <c r="M185" s="64" t="e">
        <f><![CDATA[الجدول3[[#This Row],[DateM]]+TIME(0,الجدول3[[#This Row],[Time1]],0)]]></f>
        <v>#VALUE!</v>
      </c>
      <c r="N185" s="57"/>
      <c r="O185" s="49">
        <f><![CDATA[IF(الجدول3[[#This Row],[الحالة]]="نفذ",1,0)]]></f>
        <v>0</v>
      </c>
    </row>
    <row r="186" spans="2:15" ht="22.5" x14ac:dyDescent="0.45">
      <c r="B186" s="62" t="str">
        <f><![CDATA[IF(الجدول3[[#This Row],[يوم]]="","",_xlfn.AGGREGATE(3,5,$C$4:C186))]]></f>
        <v/>
      </c>
      <c r="C186" s="56"/>
      <c r="D186" s="56"/>
      <c r="E186" s="56"/>
      <c r="F186" s="57"/>
      <c r="G186" s="57"/>
      <c r="H1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6" s="62" t="str">
        <f><![CDATA[IF(الجدول3[[#This Row],[الموافق]]<>"التاريخ غير صحيح",TEXT(الجدول3[[#This Row],[DateM]],"dddd"),"")]]></f>
        <v/>
      </c>
      <c r="K186" s="62" t="str">
        <f ca="1" unprintable="">
<![CDATA[IF(الجدول3[[#This Row],[DateM]]<>"",
IF(الجدول3[[#This Row],[DateM]]]><![CDATA[]>=TODAY(),1,0),"")]]>        </f>
        <v/>
      </c>
      <c r="L186" s="63" t="str">
        <f><![CDATA[IF(الجدول3[[#This Row],[DateM]]<>"",ROW(),"")]]></f>
        <v/>
      </c>
      <c r="M186" s="64" t="e">
        <f><![CDATA[الجدول3[[#This Row],[DateM]]+TIME(0,الجدول3[[#This Row],[Time1]],0)]]></f>
        <v>#VALUE!</v>
      </c>
      <c r="N186" s="57"/>
      <c r="O186" s="49">
        <f><![CDATA[IF(الجدول3[[#This Row],[الحالة]]="نفذ",1,0)]]></f>
        <v>0</v>
      </c>
    </row>
    <row r="187" spans="2:15" ht="22.5" x14ac:dyDescent="0.45">
      <c r="B187" s="62" t="str">
        <f><![CDATA[IF(الجدول3[[#This Row],[يوم]]="","",_xlfn.AGGREGATE(3,5,$C$4:C187))]]></f>
        <v/>
      </c>
      <c r="C187" s="56"/>
      <c r="D187" s="56"/>
      <c r="E187" s="56"/>
      <c r="F187" s="57"/>
      <c r="G187" s="57"/>
      <c r="H1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7" s="62" t="str">
        <f><![CDATA[IF(الجدول3[[#This Row],[الموافق]]<>"التاريخ غير صحيح",TEXT(الجدول3[[#This Row],[DateM]],"dddd"),"")]]></f>
        <v/>
      </c>
      <c r="K187" s="62" t="str">
        <f ca="1" unprintable="">
<![CDATA[IF(الجدول3[[#This Row],[DateM]]<>"",
IF(الجدول3[[#This Row],[DateM]]]><![CDATA[]>=TODAY(),1,0),"")]]>        </f>
        <v/>
      </c>
      <c r="L187" s="63" t="str">
        <f><![CDATA[IF(الجدول3[[#This Row],[DateM]]<>"",ROW(),"")]]></f>
        <v/>
      </c>
      <c r="M187" s="64" t="e">
        <f><![CDATA[الجدول3[[#This Row],[DateM]]+TIME(0,الجدول3[[#This Row],[Time1]],0)]]></f>
        <v>#VALUE!</v>
      </c>
      <c r="N187" s="57"/>
      <c r="O187" s="49">
        <f><![CDATA[IF(الجدول3[[#This Row],[الحالة]]="نفذ",1,0)]]></f>
        <v>0</v>
      </c>
    </row>
    <row r="188" spans="2:15" ht="22.5" x14ac:dyDescent="0.45">
      <c r="B188" s="62" t="str">
        <f><![CDATA[IF(الجدول3[[#This Row],[يوم]]="","",_xlfn.AGGREGATE(3,5,$C$4:C188))]]></f>
        <v/>
      </c>
      <c r="C188" s="56"/>
      <c r="D188" s="56"/>
      <c r="E188" s="56"/>
      <c r="F188" s="57"/>
      <c r="G188" s="57"/>
      <c r="H1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8" s="62" t="str">
        <f><![CDATA[IF(الجدول3[[#This Row],[الموافق]]<>"التاريخ غير صحيح",TEXT(الجدول3[[#This Row],[DateM]],"dddd"),"")]]></f>
        <v/>
      </c>
      <c r="K188" s="62" t="str">
        <f ca="1" unprintable="">
<![CDATA[IF(الجدول3[[#This Row],[DateM]]<>"",
IF(الجدول3[[#This Row],[DateM]]]><![CDATA[]>=TODAY(),1,0),"")]]>        </f>
        <v/>
      </c>
      <c r="L188" s="63" t="str">
        <f><![CDATA[IF(الجدول3[[#This Row],[DateM]]<>"",ROW(),"")]]></f>
        <v/>
      </c>
      <c r="M188" s="64" t="e">
        <f><![CDATA[الجدول3[[#This Row],[DateM]]+TIME(0,الجدول3[[#This Row],[Time1]],0)]]></f>
        <v>#VALUE!</v>
      </c>
      <c r="N188" s="57"/>
      <c r="O188" s="49">
        <f><![CDATA[IF(الجدول3[[#This Row],[الحالة]]="نفذ",1,0)]]></f>
        <v>0</v>
      </c>
    </row>
    <row r="189" spans="2:15" ht="22.5" x14ac:dyDescent="0.45">
      <c r="B189" s="62" t="str">
        <f><![CDATA[IF(الجدول3[[#This Row],[يوم]]="","",_xlfn.AGGREGATE(3,5,$C$4:C189))]]></f>
        <v/>
      </c>
      <c r="C189" s="56"/>
      <c r="D189" s="56"/>
      <c r="E189" s="56"/>
      <c r="F189" s="57"/>
      <c r="G189" s="57"/>
      <c r="H1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89" s="62" t="str">
        <f><![CDATA[IF(الجدول3[[#This Row],[الموافق]]<>"التاريخ غير صحيح",TEXT(الجدول3[[#This Row],[DateM]],"dddd"),"")]]></f>
        <v/>
      </c>
      <c r="K189" s="62" t="str">
        <f ca="1" unprintable="">
<![CDATA[IF(الجدول3[[#This Row],[DateM]]<>"",
IF(الجدول3[[#This Row],[DateM]]]><![CDATA[]>=TODAY(),1,0),"")]]>        </f>
        <v/>
      </c>
      <c r="L189" s="63" t="str">
        <f><![CDATA[IF(الجدول3[[#This Row],[DateM]]<>"",ROW(),"")]]></f>
        <v/>
      </c>
      <c r="M189" s="64" t="e">
        <f><![CDATA[الجدول3[[#This Row],[DateM]]+TIME(0,الجدول3[[#This Row],[Time1]],0)]]></f>
        <v>#VALUE!</v>
      </c>
      <c r="N189" s="57"/>
      <c r="O189" s="49">
        <f><![CDATA[IF(الجدول3[[#This Row],[الحالة]]="نفذ",1,0)]]></f>
        <v>0</v>
      </c>
    </row>
    <row r="190" spans="2:15" ht="22.5" x14ac:dyDescent="0.45">
      <c r="B190" s="62" t="str">
        <f><![CDATA[IF(الجدول3[[#This Row],[يوم]]="","",_xlfn.AGGREGATE(3,5,$C$4:C190))]]></f>
        <v/>
      </c>
      <c r="C190" s="56"/>
      <c r="D190" s="56"/>
      <c r="E190" s="56"/>
      <c r="F190" s="57"/>
      <c r="G190" s="57"/>
      <c r="H1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0" s="62" t="str">
        <f><![CDATA[IF(الجدول3[[#This Row],[الموافق]]<>"التاريخ غير صحيح",TEXT(الجدول3[[#This Row],[DateM]],"dddd"),"")]]></f>
        <v/>
      </c>
      <c r="K190" s="62" t="str">
        <f ca="1" unprintable="">
<![CDATA[IF(الجدول3[[#This Row],[DateM]]<>"",
IF(الجدول3[[#This Row],[DateM]]]><![CDATA[]>=TODAY(),1,0),"")]]>        </f>
        <v/>
      </c>
      <c r="L190" s="63" t="str">
        <f><![CDATA[IF(الجدول3[[#This Row],[DateM]]<>"",ROW(),"")]]></f>
        <v/>
      </c>
      <c r="M190" s="64" t="e">
        <f><![CDATA[الجدول3[[#This Row],[DateM]]+TIME(0,الجدول3[[#This Row],[Time1]],0)]]></f>
        <v>#VALUE!</v>
      </c>
      <c r="N190" s="57"/>
      <c r="O190" s="49">
        <f><![CDATA[IF(الجدول3[[#This Row],[الحالة]]="نفذ",1,0)]]></f>
        <v>0</v>
      </c>
    </row>
    <row r="191" spans="2:15" ht="22.5" x14ac:dyDescent="0.45">
      <c r="B191" s="62" t="str">
        <f><![CDATA[IF(الجدول3[[#This Row],[يوم]]="","",_xlfn.AGGREGATE(3,5,$C$4:C191))]]></f>
        <v/>
      </c>
      <c r="C191" s="56"/>
      <c r="D191" s="56"/>
      <c r="E191" s="56"/>
      <c r="F191" s="57"/>
      <c r="G191" s="57"/>
      <c r="H1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1" s="62" t="str">
        <f><![CDATA[IF(الجدول3[[#This Row],[الموافق]]<>"التاريخ غير صحيح",TEXT(الجدول3[[#This Row],[DateM]],"dddd"),"")]]></f>
        <v/>
      </c>
      <c r="K191" s="62" t="str">
        <f ca="1" unprintable="">
<![CDATA[IF(الجدول3[[#This Row],[DateM]]<>"",
IF(الجدول3[[#This Row],[DateM]]]><![CDATA[]>=TODAY(),1,0),"")]]>        </f>
        <v/>
      </c>
      <c r="L191" s="63" t="str">
        <f><![CDATA[IF(الجدول3[[#This Row],[DateM]]<>"",ROW(),"")]]></f>
        <v/>
      </c>
      <c r="M191" s="64" t="e">
        <f><![CDATA[الجدول3[[#This Row],[DateM]]+TIME(0,الجدول3[[#This Row],[Time1]],0)]]></f>
        <v>#VALUE!</v>
      </c>
      <c r="N191" s="57"/>
      <c r="O191" s="49">
        <f><![CDATA[IF(الجدول3[[#This Row],[الحالة]]="نفذ",1,0)]]></f>
        <v>0</v>
      </c>
    </row>
    <row r="192" spans="2:15" ht="22.5" x14ac:dyDescent="0.45">
      <c r="B192" s="62" t="str">
        <f><![CDATA[IF(الجدول3[[#This Row],[يوم]]="","",_xlfn.AGGREGATE(3,5,$C$4:C192))]]></f>
        <v/>
      </c>
      <c r="C192" s="56"/>
      <c r="D192" s="56"/>
      <c r="E192" s="56"/>
      <c r="F192" s="57"/>
      <c r="G192" s="57"/>
      <c r="H1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2" s="62" t="str">
        <f><![CDATA[IF(الجدول3[[#This Row],[الموافق]]<>"التاريخ غير صحيح",TEXT(الجدول3[[#This Row],[DateM]],"dddd"),"")]]></f>
        <v/>
      </c>
      <c r="K192" s="62" t="str">
        <f ca="1" unprintable="">
<![CDATA[IF(الجدول3[[#This Row],[DateM]]<>"",
IF(الجدول3[[#This Row],[DateM]]]><![CDATA[]>=TODAY(),1,0),"")]]>        </f>
        <v/>
      </c>
      <c r="L192" s="63" t="str">
        <f><![CDATA[IF(الجدول3[[#This Row],[DateM]]<>"",ROW(),"")]]></f>
        <v/>
      </c>
      <c r="M192" s="64" t="e">
        <f><![CDATA[الجدول3[[#This Row],[DateM]]+TIME(0,الجدول3[[#This Row],[Time1]],0)]]></f>
        <v>#VALUE!</v>
      </c>
      <c r="N192" s="57"/>
      <c r="O192" s="49">
        <f><![CDATA[IF(الجدول3[[#This Row],[الحالة]]="نفذ",1,0)]]></f>
        <v>0</v>
      </c>
    </row>
    <row r="193" spans="2:15" ht="22.5" x14ac:dyDescent="0.45">
      <c r="B193" s="62" t="str">
        <f><![CDATA[IF(الجدول3[[#This Row],[يوم]]="","",_xlfn.AGGREGATE(3,5,$C$4:C193))]]></f>
        <v/>
      </c>
      <c r="C193" s="56"/>
      <c r="D193" s="56"/>
      <c r="E193" s="56"/>
      <c r="F193" s="57"/>
      <c r="G193" s="57"/>
      <c r="H1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3" s="62" t="str">
        <f><![CDATA[IF(الجدول3[[#This Row],[الموافق]]<>"التاريخ غير صحيح",TEXT(الجدول3[[#This Row],[DateM]],"dddd"),"")]]></f>
        <v/>
      </c>
      <c r="K193" s="62" t="str">
        <f ca="1" unprintable="">
<![CDATA[IF(الجدول3[[#This Row],[DateM]]<>"",
IF(الجدول3[[#This Row],[DateM]]]><![CDATA[]>=TODAY(),1,0),"")]]>        </f>
        <v/>
      </c>
      <c r="L193" s="63" t="str">
        <f><![CDATA[IF(الجدول3[[#This Row],[DateM]]<>"",ROW(),"")]]></f>
        <v/>
      </c>
      <c r="M193" s="64" t="e">
        <f><![CDATA[الجدول3[[#This Row],[DateM]]+TIME(0,الجدول3[[#This Row],[Time1]],0)]]></f>
        <v>#VALUE!</v>
      </c>
      <c r="N193" s="57"/>
      <c r="O193" s="49">
        <f><![CDATA[IF(الجدول3[[#This Row],[الحالة]]="نفذ",1,0)]]></f>
        <v>0</v>
      </c>
    </row>
    <row r="194" spans="2:15" ht="22.5" x14ac:dyDescent="0.45">
      <c r="B194" s="62" t="str">
        <f><![CDATA[IF(الجدول3[[#This Row],[يوم]]="","",_xlfn.AGGREGATE(3,5,$C$4:C194))]]></f>
        <v/>
      </c>
      <c r="C194" s="56"/>
      <c r="D194" s="56"/>
      <c r="E194" s="56"/>
      <c r="F194" s="57"/>
      <c r="G194" s="57"/>
      <c r="H1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4" s="62" t="str">
        <f><![CDATA[IF(الجدول3[[#This Row],[الموافق]]<>"التاريخ غير صحيح",TEXT(الجدول3[[#This Row],[DateM]],"dddd"),"")]]></f>
        <v/>
      </c>
      <c r="K194" s="62" t="str">
        <f ca="1" unprintable="">
<![CDATA[IF(الجدول3[[#This Row],[DateM]]<>"",
IF(الجدول3[[#This Row],[DateM]]]><![CDATA[]>=TODAY(),1,0),"")]]>        </f>
        <v/>
      </c>
      <c r="L194" s="63" t="str">
        <f><![CDATA[IF(الجدول3[[#This Row],[DateM]]<>"",ROW(),"")]]></f>
        <v/>
      </c>
      <c r="M194" s="64" t="e">
        <f><![CDATA[الجدول3[[#This Row],[DateM]]+TIME(0,الجدول3[[#This Row],[Time1]],0)]]></f>
        <v>#VALUE!</v>
      </c>
      <c r="N194" s="57"/>
      <c r="O194" s="49">
        <f><![CDATA[IF(الجدول3[[#This Row],[الحالة]]="نفذ",1,0)]]></f>
        <v>0</v>
      </c>
    </row>
    <row r="195" spans="2:15" ht="22.5" x14ac:dyDescent="0.45">
      <c r="B195" s="62" t="str">
        <f><![CDATA[IF(الجدول3[[#This Row],[يوم]]="","",_xlfn.AGGREGATE(3,5,$C$4:C195))]]></f>
        <v/>
      </c>
      <c r="C195" s="56"/>
      <c r="D195" s="56"/>
      <c r="E195" s="56"/>
      <c r="F195" s="57"/>
      <c r="G195" s="57"/>
      <c r="H1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5" s="62" t="str">
        <f><![CDATA[IF(الجدول3[[#This Row],[الموافق]]<>"التاريخ غير صحيح",TEXT(الجدول3[[#This Row],[DateM]],"dddd"),"")]]></f>
        <v/>
      </c>
      <c r="K195" s="62" t="str">
        <f ca="1" unprintable="">
<![CDATA[IF(الجدول3[[#This Row],[DateM]]<>"",
IF(الجدول3[[#This Row],[DateM]]]><![CDATA[]>=TODAY(),1,0),"")]]>        </f>
        <v/>
      </c>
      <c r="L195" s="63" t="str">
        <f><![CDATA[IF(الجدول3[[#This Row],[DateM]]<>"",ROW(),"")]]></f>
        <v/>
      </c>
      <c r="M195" s="64" t="e">
        <f><![CDATA[الجدول3[[#This Row],[DateM]]+TIME(0,الجدول3[[#This Row],[Time1]],0)]]></f>
        <v>#VALUE!</v>
      </c>
      <c r="N195" s="57"/>
      <c r="O195" s="49">
        <f><![CDATA[IF(الجدول3[[#This Row],[الحالة]]="نفذ",1,0)]]></f>
        <v>0</v>
      </c>
    </row>
    <row r="196" spans="2:15" ht="22.5" x14ac:dyDescent="0.45">
      <c r="B196" s="62" t="str">
        <f><![CDATA[IF(الجدول3[[#This Row],[يوم]]="","",_xlfn.AGGREGATE(3,5,$C$4:C196))]]></f>
        <v/>
      </c>
      <c r="C196" s="56"/>
      <c r="D196" s="56"/>
      <c r="E196" s="56"/>
      <c r="F196" s="57"/>
      <c r="G196" s="57"/>
      <c r="H1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6" s="62" t="str">
        <f><![CDATA[IF(الجدول3[[#This Row],[الموافق]]<>"التاريخ غير صحيح",TEXT(الجدول3[[#This Row],[DateM]],"dddd"),"")]]></f>
        <v/>
      </c>
      <c r="K196" s="62" t="str">
        <f ca="1" unprintable="">
<![CDATA[IF(الجدول3[[#This Row],[DateM]]<>"",
IF(الجدول3[[#This Row],[DateM]]]><![CDATA[]>=TODAY(),1,0),"")]]>        </f>
        <v/>
      </c>
      <c r="L196" s="63" t="str">
        <f><![CDATA[IF(الجدول3[[#This Row],[DateM]]<>"",ROW(),"")]]></f>
        <v/>
      </c>
      <c r="M196" s="64" t="e">
        <f><![CDATA[الجدول3[[#This Row],[DateM]]+TIME(0,الجدول3[[#This Row],[Time1]],0)]]></f>
        <v>#VALUE!</v>
      </c>
      <c r="N196" s="57"/>
      <c r="O196" s="49">
        <f><![CDATA[IF(الجدول3[[#This Row],[الحالة]]="نفذ",1,0)]]></f>
        <v>0</v>
      </c>
    </row>
    <row r="197" spans="2:15" ht="22.5" x14ac:dyDescent="0.45">
      <c r="B197" s="62" t="str">
        <f><![CDATA[IF(الجدول3[[#This Row],[يوم]]="","",_xlfn.AGGREGATE(3,5,$C$4:C197))]]></f>
        <v/>
      </c>
      <c r="C197" s="56"/>
      <c r="D197" s="56"/>
      <c r="E197" s="56"/>
      <c r="F197" s="57"/>
      <c r="G197" s="57"/>
      <c r="H1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7" s="62" t="str">
        <f><![CDATA[IF(الجدول3[[#This Row],[الموافق]]<>"التاريخ غير صحيح",TEXT(الجدول3[[#This Row],[DateM]],"dddd"),"")]]></f>
        <v/>
      </c>
      <c r="K197" s="62" t="str">
        <f ca="1" unprintable="">
<![CDATA[IF(الجدول3[[#This Row],[DateM]]<>"",
IF(الجدول3[[#This Row],[DateM]]]><![CDATA[]>=TODAY(),1,0),"")]]>        </f>
        <v/>
      </c>
      <c r="L197" s="63" t="str">
        <f><![CDATA[IF(الجدول3[[#This Row],[DateM]]<>"",ROW(),"")]]></f>
        <v/>
      </c>
      <c r="M197" s="64" t="e">
        <f><![CDATA[الجدول3[[#This Row],[DateM]]+TIME(0,الجدول3[[#This Row],[Time1]],0)]]></f>
        <v>#VALUE!</v>
      </c>
      <c r="N197" s="57"/>
      <c r="O197" s="49">
        <f><![CDATA[IF(الجدول3[[#This Row],[الحالة]]="نفذ",1,0)]]></f>
        <v>0</v>
      </c>
    </row>
    <row r="198" spans="2:15" ht="22.5" x14ac:dyDescent="0.45">
      <c r="B198" s="62" t="str">
        <f><![CDATA[IF(الجدول3[[#This Row],[يوم]]="","",_xlfn.AGGREGATE(3,5,$C$4:C198))]]></f>
        <v/>
      </c>
      <c r="C198" s="56"/>
      <c r="D198" s="56"/>
      <c r="E198" s="56"/>
      <c r="F198" s="57"/>
      <c r="G198" s="57"/>
      <c r="H1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8" s="62" t="str">
        <f><![CDATA[IF(الجدول3[[#This Row],[الموافق]]<>"التاريخ غير صحيح",TEXT(الجدول3[[#This Row],[DateM]],"dddd"),"")]]></f>
        <v/>
      </c>
      <c r="K198" s="62" t="str">
        <f ca="1" unprintable="">
<![CDATA[IF(الجدول3[[#This Row],[DateM]]<>"",
IF(الجدول3[[#This Row],[DateM]]]><![CDATA[]>=TODAY(),1,0),"")]]>        </f>
        <v/>
      </c>
      <c r="L198" s="63" t="str">
        <f><![CDATA[IF(الجدول3[[#This Row],[DateM]]<>"",ROW(),"")]]></f>
        <v/>
      </c>
      <c r="M198" s="64" t="e">
        <f><![CDATA[الجدول3[[#This Row],[DateM]]+TIME(0,الجدول3[[#This Row],[Time1]],0)]]></f>
        <v>#VALUE!</v>
      </c>
      <c r="N198" s="57"/>
      <c r="O198" s="49">
        <f><![CDATA[IF(الجدول3[[#This Row],[الحالة]]="نفذ",1,0)]]></f>
        <v>0</v>
      </c>
    </row>
    <row r="199" spans="2:15" ht="22.5" x14ac:dyDescent="0.45">
      <c r="B199" s="62" t="str">
        <f><![CDATA[IF(الجدول3[[#This Row],[يوم]]="","",_xlfn.AGGREGATE(3,5,$C$4:C199))]]></f>
        <v/>
      </c>
      <c r="C199" s="56"/>
      <c r="D199" s="56"/>
      <c r="E199" s="56"/>
      <c r="F199" s="57"/>
      <c r="G199" s="57"/>
      <c r="H1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99" s="62" t="str">
        <f><![CDATA[IF(الجدول3[[#This Row],[الموافق]]<>"التاريخ غير صحيح",TEXT(الجدول3[[#This Row],[DateM]],"dddd"),"")]]></f>
        <v/>
      </c>
      <c r="K199" s="62" t="str">
        <f ca="1" unprintable="">
<![CDATA[IF(الجدول3[[#This Row],[DateM]]<>"",
IF(الجدول3[[#This Row],[DateM]]]><![CDATA[]>=TODAY(),1,0),"")]]>        </f>
        <v/>
      </c>
      <c r="L199" s="63" t="str">
        <f><![CDATA[IF(الجدول3[[#This Row],[DateM]]<>"",ROW(),"")]]></f>
        <v/>
      </c>
      <c r="M199" s="64" t="e">
        <f><![CDATA[الجدول3[[#This Row],[DateM]]+TIME(0,الجدول3[[#This Row],[Time1]],0)]]></f>
        <v>#VALUE!</v>
      </c>
      <c r="N199" s="57"/>
      <c r="O199" s="49">
        <f><![CDATA[IF(الجدول3[[#This Row],[الحالة]]="نفذ",1,0)]]></f>
        <v>0</v>
      </c>
    </row>
    <row r="200" spans="2:15" ht="22.5" x14ac:dyDescent="0.45">
      <c r="B200" s="62" t="str">
        <f><![CDATA[IF(الجدول3[[#This Row],[يوم]]="","",_xlfn.AGGREGATE(3,5,$C$4:C200))]]></f>
        <v/>
      </c>
      <c r="C200" s="56"/>
      <c r="D200" s="56"/>
      <c r="E200" s="56"/>
      <c r="F200" s="57"/>
      <c r="G200" s="57"/>
      <c r="H2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0" s="62" t="str">
        <f><![CDATA[IF(الجدول3[[#This Row],[الموافق]]<>"التاريخ غير صحيح",TEXT(الجدول3[[#This Row],[DateM]],"dddd"),"")]]></f>
        <v/>
      </c>
      <c r="K200" s="62" t="str">
        <f ca="1" unprintable="">
<![CDATA[IF(الجدول3[[#This Row],[DateM]]<>"",
IF(الجدول3[[#This Row],[DateM]]]><![CDATA[]>=TODAY(),1,0),"")]]>        </f>
        <v/>
      </c>
      <c r="L200" s="63" t="str">
        <f><![CDATA[IF(الجدول3[[#This Row],[DateM]]<>"",ROW(),"")]]></f>
        <v/>
      </c>
      <c r="M200" s="64" t="e">
        <f><![CDATA[الجدول3[[#This Row],[DateM]]+TIME(0,الجدول3[[#This Row],[Time1]],0)]]></f>
        <v>#VALUE!</v>
      </c>
      <c r="N200" s="57"/>
      <c r="O200" s="49">
        <f><![CDATA[IF(الجدول3[[#This Row],[الحالة]]="نفذ",1,0)]]></f>
        <v>0</v>
      </c>
    </row>
    <row r="201" spans="2:15" ht="22.5" x14ac:dyDescent="0.45">
      <c r="B201" s="62" t="str">
        <f><![CDATA[IF(الجدول3[[#This Row],[يوم]]="","",_xlfn.AGGREGATE(3,5,$C$4:C201))]]></f>
        <v/>
      </c>
      <c r="C201" s="56"/>
      <c r="D201" s="56"/>
      <c r="E201" s="56"/>
      <c r="F201" s="57"/>
      <c r="G201" s="57"/>
      <c r="H2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1" s="62" t="str">
        <f><![CDATA[IF(الجدول3[[#This Row],[الموافق]]<>"التاريخ غير صحيح",TEXT(الجدول3[[#This Row],[DateM]],"dddd"),"")]]></f>
        <v/>
      </c>
      <c r="K201" s="62" t="str">
        <f ca="1" unprintable="">
<![CDATA[IF(الجدول3[[#This Row],[DateM]]<>"",
IF(الجدول3[[#This Row],[DateM]]]><![CDATA[]>=TODAY(),1,0),"")]]>        </f>
        <v/>
      </c>
      <c r="L201" s="63" t="str">
        <f><![CDATA[IF(الجدول3[[#This Row],[DateM]]<>"",ROW(),"")]]></f>
        <v/>
      </c>
      <c r="M201" s="64" t="e">
        <f><![CDATA[الجدول3[[#This Row],[DateM]]+TIME(0,الجدول3[[#This Row],[Time1]],0)]]></f>
        <v>#VALUE!</v>
      </c>
      <c r="N201" s="57"/>
      <c r="O201" s="49">
        <f><![CDATA[IF(الجدول3[[#This Row],[الحالة]]="نفذ",1,0)]]></f>
        <v>0</v>
      </c>
    </row>
    <row r="202" spans="2:15" ht="22.5" x14ac:dyDescent="0.45">
      <c r="B202" s="62" t="str">
        <f><![CDATA[IF(الجدول3[[#This Row],[يوم]]="","",_xlfn.AGGREGATE(3,5,$C$4:C202))]]></f>
        <v/>
      </c>
      <c r="C202" s="56"/>
      <c r="D202" s="56"/>
      <c r="E202" s="56"/>
      <c r="F202" s="57"/>
      <c r="G202" s="57"/>
      <c r="H2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2" s="62" t="str">
        <f><![CDATA[IF(الجدول3[[#This Row],[الموافق]]<>"التاريخ غير صحيح",TEXT(الجدول3[[#This Row],[DateM]],"dddd"),"")]]></f>
        <v/>
      </c>
      <c r="K202" s="62" t="str">
        <f ca="1" unprintable="">
<![CDATA[IF(الجدول3[[#This Row],[DateM]]<>"",
IF(الجدول3[[#This Row],[DateM]]]><![CDATA[]>=TODAY(),1,0),"")]]>        </f>
        <v/>
      </c>
      <c r="L202" s="63" t="str">
        <f><![CDATA[IF(الجدول3[[#This Row],[DateM]]<>"",ROW(),"")]]></f>
        <v/>
      </c>
      <c r="M202" s="64" t="e">
        <f><![CDATA[الجدول3[[#This Row],[DateM]]+TIME(0,الجدول3[[#This Row],[Time1]],0)]]></f>
        <v>#VALUE!</v>
      </c>
      <c r="N202" s="57"/>
      <c r="O202" s="49">
        <f><![CDATA[IF(الجدول3[[#This Row],[الحالة]]="نفذ",1,0)]]></f>
        <v>0</v>
      </c>
    </row>
    <row r="203" spans="2:15" ht="22.5" x14ac:dyDescent="0.45">
      <c r="B203" s="62" t="str">
        <f><![CDATA[IF(الجدول3[[#This Row],[يوم]]="","",_xlfn.AGGREGATE(3,5,$C$4:C203))]]></f>
        <v/>
      </c>
      <c r="C203" s="56"/>
      <c r="D203" s="56"/>
      <c r="E203" s="56"/>
      <c r="F203" s="57"/>
      <c r="G203" s="57"/>
      <c r="H2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3" s="62" t="str">
        <f><![CDATA[IF(الجدول3[[#This Row],[الموافق]]<>"التاريخ غير صحيح",TEXT(الجدول3[[#This Row],[DateM]],"dddd"),"")]]></f>
        <v/>
      </c>
      <c r="K203" s="62" t="str">
        <f ca="1" unprintable="">
<![CDATA[IF(الجدول3[[#This Row],[DateM]]<>"",
IF(الجدول3[[#This Row],[DateM]]]><![CDATA[]>=TODAY(),1,0),"")]]>        </f>
        <v/>
      </c>
      <c r="L203" s="63" t="str">
        <f><![CDATA[IF(الجدول3[[#This Row],[DateM]]<>"",ROW(),"")]]></f>
        <v/>
      </c>
      <c r="M203" s="64" t="e">
        <f><![CDATA[الجدول3[[#This Row],[DateM]]+TIME(0,الجدول3[[#This Row],[Time1]],0)]]></f>
        <v>#VALUE!</v>
      </c>
      <c r="N203" s="57"/>
      <c r="O203" s="49">
        <f><![CDATA[IF(الجدول3[[#This Row],[الحالة]]="نفذ",1,0)]]></f>
        <v>0</v>
      </c>
    </row>
    <row r="204" spans="2:15" ht="22.5" x14ac:dyDescent="0.45">
      <c r="B204" s="62" t="str">
        <f><![CDATA[IF(الجدول3[[#This Row],[يوم]]="","",_xlfn.AGGREGATE(3,5,$C$4:C204))]]></f>
        <v/>
      </c>
      <c r="C204" s="56"/>
      <c r="D204" s="56"/>
      <c r="E204" s="56"/>
      <c r="F204" s="57"/>
      <c r="G204" s="57"/>
      <c r="H2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4" s="62" t="str">
        <f><![CDATA[IF(الجدول3[[#This Row],[الموافق]]<>"التاريخ غير صحيح",TEXT(الجدول3[[#This Row],[DateM]],"dddd"),"")]]></f>
        <v/>
      </c>
      <c r="K204" s="62" t="str">
        <f ca="1" unprintable="">
<![CDATA[IF(الجدول3[[#This Row],[DateM]]<>"",
IF(الجدول3[[#This Row],[DateM]]]><![CDATA[]>=TODAY(),1,0),"")]]>        </f>
        <v/>
      </c>
      <c r="L204" s="63" t="str">
        <f><![CDATA[IF(الجدول3[[#This Row],[DateM]]<>"",ROW(),"")]]></f>
        <v/>
      </c>
      <c r="M204" s="64" t="e">
        <f><![CDATA[الجدول3[[#This Row],[DateM]]+TIME(0,الجدول3[[#This Row],[Time1]],0)]]></f>
        <v>#VALUE!</v>
      </c>
      <c r="N204" s="57"/>
      <c r="O204" s="49">
        <f><![CDATA[IF(الجدول3[[#This Row],[الحالة]]="نفذ",1,0)]]></f>
        <v>0</v>
      </c>
    </row>
    <row r="205" spans="2:15" ht="22.5" x14ac:dyDescent="0.45">
      <c r="B205" s="62" t="str">
        <f><![CDATA[IF(الجدول3[[#This Row],[يوم]]="","",_xlfn.AGGREGATE(3,5,$C$4:C205))]]></f>
        <v/>
      </c>
      <c r="C205" s="56"/>
      <c r="D205" s="56"/>
      <c r="E205" s="56"/>
      <c r="F205" s="57"/>
      <c r="G205" s="57"/>
      <c r="H2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5" s="62" t="str">
        <f><![CDATA[IF(الجدول3[[#This Row],[الموافق]]<>"التاريخ غير صحيح",TEXT(الجدول3[[#This Row],[DateM]],"dddd"),"")]]></f>
        <v/>
      </c>
      <c r="K205" s="62" t="str">
        <f ca="1" unprintable="">
<![CDATA[IF(الجدول3[[#This Row],[DateM]]<>"",
IF(الجدول3[[#This Row],[DateM]]]><![CDATA[]>=TODAY(),1,0),"")]]>        </f>
        <v/>
      </c>
      <c r="L205" s="63" t="str">
        <f><![CDATA[IF(الجدول3[[#This Row],[DateM]]<>"",ROW(),"")]]></f>
        <v/>
      </c>
      <c r="M205" s="64" t="e">
        <f><![CDATA[الجدول3[[#This Row],[DateM]]+TIME(0,الجدول3[[#This Row],[Time1]],0)]]></f>
        <v>#VALUE!</v>
      </c>
      <c r="N205" s="57"/>
      <c r="O205" s="49">
        <f><![CDATA[IF(الجدول3[[#This Row],[الحالة]]="نفذ",1,0)]]></f>
        <v>0</v>
      </c>
    </row>
    <row r="206" spans="2:15" ht="22.5" x14ac:dyDescent="0.45">
      <c r="B206" s="62" t="str">
        <f><![CDATA[IF(الجدول3[[#This Row],[يوم]]="","",_xlfn.AGGREGATE(3,5,$C$4:C206))]]></f>
        <v/>
      </c>
      <c r="C206" s="56"/>
      <c r="D206" s="56"/>
      <c r="E206" s="56"/>
      <c r="F206" s="57"/>
      <c r="G206" s="57"/>
      <c r="H2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6" s="62" t="str">
        <f><![CDATA[IF(الجدول3[[#This Row],[الموافق]]<>"التاريخ غير صحيح",TEXT(الجدول3[[#This Row],[DateM]],"dddd"),"")]]></f>
        <v/>
      </c>
      <c r="K206" s="62" t="str">
        <f ca="1" unprintable="">
<![CDATA[IF(الجدول3[[#This Row],[DateM]]<>"",
IF(الجدول3[[#This Row],[DateM]]]><![CDATA[]>=TODAY(),1,0),"")]]>        </f>
        <v/>
      </c>
      <c r="L206" s="63" t="str">
        <f><![CDATA[IF(الجدول3[[#This Row],[DateM]]<>"",ROW(),"")]]></f>
        <v/>
      </c>
      <c r="M206" s="64" t="e">
        <f><![CDATA[الجدول3[[#This Row],[DateM]]+TIME(0,الجدول3[[#This Row],[Time1]],0)]]></f>
        <v>#VALUE!</v>
      </c>
      <c r="N206" s="57"/>
      <c r="O206" s="49">
        <f><![CDATA[IF(الجدول3[[#This Row],[الحالة]]="نفذ",1,0)]]></f>
        <v>0</v>
      </c>
    </row>
    <row r="207" spans="2:15" ht="22.5" x14ac:dyDescent="0.45">
      <c r="B207" s="62" t="str">
        <f><![CDATA[IF(الجدول3[[#This Row],[يوم]]="","",_xlfn.AGGREGATE(3,5,$C$4:C207))]]></f>
        <v/>
      </c>
      <c r="C207" s="56"/>
      <c r="D207" s="56"/>
      <c r="E207" s="56"/>
      <c r="F207" s="57"/>
      <c r="G207" s="57"/>
      <c r="H2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7" s="62" t="str">
        <f><![CDATA[IF(الجدول3[[#This Row],[الموافق]]<>"التاريخ غير صحيح",TEXT(الجدول3[[#This Row],[DateM]],"dddd"),"")]]></f>
        <v/>
      </c>
      <c r="K207" s="62" t="str">
        <f ca="1" unprintable="">
<![CDATA[IF(الجدول3[[#This Row],[DateM]]<>"",
IF(الجدول3[[#This Row],[DateM]]]><![CDATA[]>=TODAY(),1,0),"")]]>        </f>
        <v/>
      </c>
      <c r="L207" s="63" t="str">
        <f><![CDATA[IF(الجدول3[[#This Row],[DateM]]<>"",ROW(),"")]]></f>
        <v/>
      </c>
      <c r="M207" s="64" t="e">
        <f><![CDATA[الجدول3[[#This Row],[DateM]]+TIME(0,الجدول3[[#This Row],[Time1]],0)]]></f>
        <v>#VALUE!</v>
      </c>
      <c r="N207" s="57"/>
      <c r="O207" s="49">
        <f><![CDATA[IF(الجدول3[[#This Row],[الحالة]]="نفذ",1,0)]]></f>
        <v>0</v>
      </c>
    </row>
    <row r="208" spans="2:15" ht="22.5" x14ac:dyDescent="0.45">
      <c r="B208" s="62" t="str">
        <f><![CDATA[IF(الجدول3[[#This Row],[يوم]]="","",_xlfn.AGGREGATE(3,5,$C$4:C208))]]></f>
        <v/>
      </c>
      <c r="C208" s="56"/>
      <c r="D208" s="56"/>
      <c r="E208" s="56"/>
      <c r="F208" s="57"/>
      <c r="G208" s="57"/>
      <c r="H2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8" s="62" t="str">
        <f><![CDATA[IF(الجدول3[[#This Row],[الموافق]]<>"التاريخ غير صحيح",TEXT(الجدول3[[#This Row],[DateM]],"dddd"),"")]]></f>
        <v/>
      </c>
      <c r="K208" s="62" t="str">
        <f ca="1" unprintable="">
<![CDATA[IF(الجدول3[[#This Row],[DateM]]<>"",
IF(الجدول3[[#This Row],[DateM]]]><![CDATA[]>=TODAY(),1,0),"")]]>        </f>
        <v/>
      </c>
      <c r="L208" s="63" t="str">
        <f><![CDATA[IF(الجدول3[[#This Row],[DateM]]<>"",ROW(),"")]]></f>
        <v/>
      </c>
      <c r="M208" s="64" t="e">
        <f><![CDATA[الجدول3[[#This Row],[DateM]]+TIME(0,الجدول3[[#This Row],[Time1]],0)]]></f>
        <v>#VALUE!</v>
      </c>
      <c r="N208" s="57"/>
      <c r="O208" s="49">
        <f><![CDATA[IF(الجدول3[[#This Row],[الحالة]]="نفذ",1,0)]]></f>
        <v>0</v>
      </c>
    </row>
    <row r="209" spans="2:15" ht="22.5" x14ac:dyDescent="0.45">
      <c r="B209" s="62" t="str">
        <f><![CDATA[IF(الجدول3[[#This Row],[يوم]]="","",_xlfn.AGGREGATE(3,5,$C$4:C209))]]></f>
        <v/>
      </c>
      <c r="C209" s="56"/>
      <c r="D209" s="56"/>
      <c r="E209" s="56"/>
      <c r="F209" s="57"/>
      <c r="G209" s="57"/>
      <c r="H2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09" s="62" t="str">
        <f><![CDATA[IF(الجدول3[[#This Row],[الموافق]]<>"التاريخ غير صحيح",TEXT(الجدول3[[#This Row],[DateM]],"dddd"),"")]]></f>
        <v/>
      </c>
      <c r="K209" s="62" t="str">
        <f ca="1" unprintable="">
<![CDATA[IF(الجدول3[[#This Row],[DateM]]<>"",
IF(الجدول3[[#This Row],[DateM]]]><![CDATA[]>=TODAY(),1,0),"")]]>        </f>
        <v/>
      </c>
      <c r="L209" s="63" t="str">
        <f><![CDATA[IF(الجدول3[[#This Row],[DateM]]<>"",ROW(),"")]]></f>
        <v/>
      </c>
      <c r="M209" s="64" t="e">
        <f><![CDATA[الجدول3[[#This Row],[DateM]]+TIME(0,الجدول3[[#This Row],[Time1]],0)]]></f>
        <v>#VALUE!</v>
      </c>
      <c r="N209" s="57"/>
      <c r="O209" s="49">
        <f><![CDATA[IF(الجدول3[[#This Row],[الحالة]]="نفذ",1,0)]]></f>
        <v>0</v>
      </c>
    </row>
    <row r="210" spans="2:15" ht="22.5" x14ac:dyDescent="0.45">
      <c r="B210" s="62" t="str">
        <f><![CDATA[IF(الجدول3[[#This Row],[يوم]]="","",_xlfn.AGGREGATE(3,5,$C$4:C210))]]></f>
        <v/>
      </c>
      <c r="C210" s="56"/>
      <c r="D210" s="56"/>
      <c r="E210" s="56"/>
      <c r="F210" s="57"/>
      <c r="G210" s="57"/>
      <c r="H2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0" s="62" t="str">
        <f><![CDATA[IF(الجدول3[[#This Row],[الموافق]]<>"التاريخ غير صحيح",TEXT(الجدول3[[#This Row],[DateM]],"dddd"),"")]]></f>
        <v/>
      </c>
      <c r="K210" s="62" t="str">
        <f ca="1" unprintable="">
<![CDATA[IF(الجدول3[[#This Row],[DateM]]<>"",
IF(الجدول3[[#This Row],[DateM]]]><![CDATA[]>=TODAY(),1,0),"")]]>        </f>
        <v/>
      </c>
      <c r="L210" s="63" t="str">
        <f><![CDATA[IF(الجدول3[[#This Row],[DateM]]<>"",ROW(),"")]]></f>
        <v/>
      </c>
      <c r="M210" s="64" t="e">
        <f><![CDATA[الجدول3[[#This Row],[DateM]]+TIME(0,الجدول3[[#This Row],[Time1]],0)]]></f>
        <v>#VALUE!</v>
      </c>
      <c r="N210" s="57"/>
      <c r="O210" s="49">
        <f><![CDATA[IF(الجدول3[[#This Row],[الحالة]]="نفذ",1,0)]]></f>
        <v>0</v>
      </c>
    </row>
    <row r="211" spans="2:15" ht="22.5" x14ac:dyDescent="0.45">
      <c r="B211" s="62" t="str">
        <f><![CDATA[IF(الجدول3[[#This Row],[يوم]]="","",_xlfn.AGGREGATE(3,5,$C$4:C211))]]></f>
        <v/>
      </c>
      <c r="C211" s="56"/>
      <c r="D211" s="56"/>
      <c r="E211" s="56"/>
      <c r="F211" s="57"/>
      <c r="G211" s="57"/>
      <c r="H2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1" s="62" t="str">
        <f><![CDATA[IF(الجدول3[[#This Row],[الموافق]]<>"التاريخ غير صحيح",TEXT(الجدول3[[#This Row],[DateM]],"dddd"),"")]]></f>
        <v/>
      </c>
      <c r="K211" s="62" t="str">
        <f ca="1" unprintable="">
<![CDATA[IF(الجدول3[[#This Row],[DateM]]<>"",
IF(الجدول3[[#This Row],[DateM]]]><![CDATA[]>=TODAY(),1,0),"")]]>        </f>
        <v/>
      </c>
      <c r="L211" s="63" t="str">
        <f><![CDATA[IF(الجدول3[[#This Row],[DateM]]<>"",ROW(),"")]]></f>
        <v/>
      </c>
      <c r="M211" s="64" t="e">
        <f><![CDATA[الجدول3[[#This Row],[DateM]]+TIME(0,الجدول3[[#This Row],[Time1]],0)]]></f>
        <v>#VALUE!</v>
      </c>
      <c r="N211" s="57"/>
      <c r="O211" s="49">
        <f><![CDATA[IF(الجدول3[[#This Row],[الحالة]]="نفذ",1,0)]]></f>
        <v>0</v>
      </c>
    </row>
    <row r="212" spans="2:15" ht="22.5" x14ac:dyDescent="0.45">
      <c r="B212" s="62" t="str">
        <f><![CDATA[IF(الجدول3[[#This Row],[يوم]]="","",_xlfn.AGGREGATE(3,5,$C$4:C212))]]></f>
        <v/>
      </c>
      <c r="C212" s="56"/>
      <c r="D212" s="56"/>
      <c r="E212" s="56"/>
      <c r="F212" s="57"/>
      <c r="G212" s="57"/>
      <c r="H2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2" s="62" t="str">
        <f><![CDATA[IF(الجدول3[[#This Row],[الموافق]]<>"التاريخ غير صحيح",TEXT(الجدول3[[#This Row],[DateM]],"dddd"),"")]]></f>
        <v/>
      </c>
      <c r="K212" s="62" t="str">
        <f ca="1" unprintable="">
<![CDATA[IF(الجدول3[[#This Row],[DateM]]<>"",
IF(الجدول3[[#This Row],[DateM]]]><![CDATA[]>=TODAY(),1,0),"")]]>        </f>
        <v/>
      </c>
      <c r="L212" s="63" t="str">
        <f><![CDATA[IF(الجدول3[[#This Row],[DateM]]<>"",ROW(),"")]]></f>
        <v/>
      </c>
      <c r="M212" s="64" t="e">
        <f><![CDATA[الجدول3[[#This Row],[DateM]]+TIME(0,الجدول3[[#This Row],[Time1]],0)]]></f>
        <v>#VALUE!</v>
      </c>
      <c r="N212" s="57"/>
      <c r="O212" s="49">
        <f><![CDATA[IF(الجدول3[[#This Row],[الحالة]]="نفذ",1,0)]]></f>
        <v>0</v>
      </c>
    </row>
    <row r="213" spans="2:15" ht="22.5" x14ac:dyDescent="0.45">
      <c r="B213" s="62" t="str">
        <f><![CDATA[IF(الجدول3[[#This Row],[يوم]]="","",_xlfn.AGGREGATE(3,5,$C$4:C213))]]></f>
        <v/>
      </c>
      <c r="C213" s="56"/>
      <c r="D213" s="56"/>
      <c r="E213" s="56"/>
      <c r="F213" s="57"/>
      <c r="G213" s="57"/>
      <c r="H2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3" s="62" t="str">
        <f><![CDATA[IF(الجدول3[[#This Row],[الموافق]]<>"التاريخ غير صحيح",TEXT(الجدول3[[#This Row],[DateM]],"dddd"),"")]]></f>
        <v/>
      </c>
      <c r="K213" s="62" t="str">
        <f ca="1" unprintable="">
<![CDATA[IF(الجدول3[[#This Row],[DateM]]<>"",
IF(الجدول3[[#This Row],[DateM]]]><![CDATA[]>=TODAY(),1,0),"")]]>        </f>
        <v/>
      </c>
      <c r="L213" s="63" t="str">
        <f><![CDATA[IF(الجدول3[[#This Row],[DateM]]<>"",ROW(),"")]]></f>
        <v/>
      </c>
      <c r="M213" s="64" t="e">
        <f><![CDATA[الجدول3[[#This Row],[DateM]]+TIME(0,الجدول3[[#This Row],[Time1]],0)]]></f>
        <v>#VALUE!</v>
      </c>
      <c r="N213" s="57"/>
      <c r="O213" s="49">
        <f><![CDATA[IF(الجدول3[[#This Row],[الحالة]]="نفذ",1,0)]]></f>
        <v>0</v>
      </c>
    </row>
    <row r="214" spans="2:15" ht="22.5" x14ac:dyDescent="0.45">
      <c r="B214" s="62" t="str">
        <f><![CDATA[IF(الجدول3[[#This Row],[يوم]]="","",_xlfn.AGGREGATE(3,5,$C$4:C214))]]></f>
        <v/>
      </c>
      <c r="C214" s="56"/>
      <c r="D214" s="56"/>
      <c r="E214" s="56"/>
      <c r="F214" s="57"/>
      <c r="G214" s="57"/>
      <c r="H2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4" s="62" t="str">
        <f><![CDATA[IF(الجدول3[[#This Row],[الموافق]]<>"التاريخ غير صحيح",TEXT(الجدول3[[#This Row],[DateM]],"dddd"),"")]]></f>
        <v/>
      </c>
      <c r="K214" s="62" t="str">
        <f ca="1" unprintable="">
<![CDATA[IF(الجدول3[[#This Row],[DateM]]<>"",
IF(الجدول3[[#This Row],[DateM]]]><![CDATA[]>=TODAY(),1,0),"")]]>        </f>
        <v/>
      </c>
      <c r="L214" s="63" t="str">
        <f><![CDATA[IF(الجدول3[[#This Row],[DateM]]<>"",ROW(),"")]]></f>
        <v/>
      </c>
      <c r="M214" s="64" t="e">
        <f><![CDATA[الجدول3[[#This Row],[DateM]]+TIME(0,الجدول3[[#This Row],[Time1]],0)]]></f>
        <v>#VALUE!</v>
      </c>
      <c r="N214" s="57"/>
      <c r="O214" s="49">
        <f><![CDATA[IF(الجدول3[[#This Row],[الحالة]]="نفذ",1,0)]]></f>
        <v>0</v>
      </c>
    </row>
    <row r="215" spans="2:15" ht="22.5" x14ac:dyDescent="0.45">
      <c r="B215" s="62" t="str">
        <f><![CDATA[IF(الجدول3[[#This Row],[يوم]]="","",_xlfn.AGGREGATE(3,5,$C$4:C215))]]></f>
        <v/>
      </c>
      <c r="C215" s="56"/>
      <c r="D215" s="56"/>
      <c r="E215" s="56"/>
      <c r="F215" s="57"/>
      <c r="G215" s="57"/>
      <c r="H2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5" s="62" t="str">
        <f><![CDATA[IF(الجدول3[[#This Row],[الموافق]]<>"التاريخ غير صحيح",TEXT(الجدول3[[#This Row],[DateM]],"dddd"),"")]]></f>
        <v/>
      </c>
      <c r="K215" s="62" t="str">
        <f ca="1" unprintable="">
<![CDATA[IF(الجدول3[[#This Row],[DateM]]<>"",
IF(الجدول3[[#This Row],[DateM]]]><![CDATA[]>=TODAY(),1,0),"")]]>        </f>
        <v/>
      </c>
      <c r="L215" s="63" t="str">
        <f><![CDATA[IF(الجدول3[[#This Row],[DateM]]<>"",ROW(),"")]]></f>
        <v/>
      </c>
      <c r="M215" s="64" t="e">
        <f><![CDATA[الجدول3[[#This Row],[DateM]]+TIME(0,الجدول3[[#This Row],[Time1]],0)]]></f>
        <v>#VALUE!</v>
      </c>
      <c r="N215" s="57"/>
      <c r="O215" s="49">
        <f><![CDATA[IF(الجدول3[[#This Row],[الحالة]]="نفذ",1,0)]]></f>
        <v>0</v>
      </c>
    </row>
    <row r="216" spans="2:15" ht="22.5" x14ac:dyDescent="0.45">
      <c r="B216" s="62" t="str">
        <f><![CDATA[IF(الجدول3[[#This Row],[يوم]]="","",_xlfn.AGGREGATE(3,5,$C$4:C216))]]></f>
        <v/>
      </c>
      <c r="C216" s="56"/>
      <c r="D216" s="56"/>
      <c r="E216" s="56"/>
      <c r="F216" s="57"/>
      <c r="G216" s="57"/>
      <c r="H2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6" s="62" t="str">
        <f><![CDATA[IF(الجدول3[[#This Row],[الموافق]]<>"التاريخ غير صحيح",TEXT(الجدول3[[#This Row],[DateM]],"dddd"),"")]]></f>
        <v/>
      </c>
      <c r="K216" s="62" t="str">
        <f ca="1" unprintable="">
<![CDATA[IF(الجدول3[[#This Row],[DateM]]<>"",
IF(الجدول3[[#This Row],[DateM]]]><![CDATA[]>=TODAY(),1,0),"")]]>        </f>
        <v/>
      </c>
      <c r="L216" s="63" t="str">
        <f><![CDATA[IF(الجدول3[[#This Row],[DateM]]<>"",ROW(),"")]]></f>
        <v/>
      </c>
      <c r="M216" s="64" t="e">
        <f><![CDATA[الجدول3[[#This Row],[DateM]]+TIME(0,الجدول3[[#This Row],[Time1]],0)]]></f>
        <v>#VALUE!</v>
      </c>
      <c r="N216" s="57"/>
      <c r="O216" s="49">
        <f><![CDATA[IF(الجدول3[[#This Row],[الحالة]]="نفذ",1,0)]]></f>
        <v>0</v>
      </c>
    </row>
    <row r="217" spans="2:15" ht="22.5" x14ac:dyDescent="0.45">
      <c r="B217" s="62" t="str">
        <f><![CDATA[IF(الجدول3[[#This Row],[يوم]]="","",_xlfn.AGGREGATE(3,5,$C$4:C217))]]></f>
        <v/>
      </c>
      <c r="C217" s="56"/>
      <c r="D217" s="56"/>
      <c r="E217" s="56"/>
      <c r="F217" s="57"/>
      <c r="G217" s="57"/>
      <c r="H2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7" s="62" t="str">
        <f><![CDATA[IF(الجدول3[[#This Row],[الموافق]]<>"التاريخ غير صحيح",TEXT(الجدول3[[#This Row],[DateM]],"dddd"),"")]]></f>
        <v/>
      </c>
      <c r="K217" s="62" t="str">
        <f ca="1" unprintable="">
<![CDATA[IF(الجدول3[[#This Row],[DateM]]<>"",
IF(الجدول3[[#This Row],[DateM]]]><![CDATA[]>=TODAY(),1,0),"")]]>        </f>
        <v/>
      </c>
      <c r="L217" s="63" t="str">
        <f><![CDATA[IF(الجدول3[[#This Row],[DateM]]<>"",ROW(),"")]]></f>
        <v/>
      </c>
      <c r="M217" s="64" t="e">
        <f><![CDATA[الجدول3[[#This Row],[DateM]]+TIME(0,الجدول3[[#This Row],[Time1]],0)]]></f>
        <v>#VALUE!</v>
      </c>
      <c r="N217" s="57"/>
      <c r="O217" s="49">
        <f><![CDATA[IF(الجدول3[[#This Row],[الحالة]]="نفذ",1,0)]]></f>
        <v>0</v>
      </c>
    </row>
    <row r="218" spans="2:15" ht="22.5" x14ac:dyDescent="0.45">
      <c r="B218" s="62" t="str">
        <f><![CDATA[IF(الجدول3[[#This Row],[يوم]]="","",_xlfn.AGGREGATE(3,5,$C$4:C218))]]></f>
        <v/>
      </c>
      <c r="C218" s="56"/>
      <c r="D218" s="56"/>
      <c r="E218" s="56"/>
      <c r="F218" s="57"/>
      <c r="G218" s="57"/>
      <c r="H2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8" s="62" t="str">
        <f><![CDATA[IF(الجدول3[[#This Row],[الموافق]]<>"التاريخ غير صحيح",TEXT(الجدول3[[#This Row],[DateM]],"dddd"),"")]]></f>
        <v/>
      </c>
      <c r="K218" s="62" t="str">
        <f ca="1" unprintable="">
<![CDATA[IF(الجدول3[[#This Row],[DateM]]<>"",
IF(الجدول3[[#This Row],[DateM]]]><![CDATA[]>=TODAY(),1,0),"")]]>        </f>
        <v/>
      </c>
      <c r="L218" s="63" t="str">
        <f><![CDATA[IF(الجدول3[[#This Row],[DateM]]<>"",ROW(),"")]]></f>
        <v/>
      </c>
      <c r="M218" s="64" t="e">
        <f><![CDATA[الجدول3[[#This Row],[DateM]]+TIME(0,الجدول3[[#This Row],[Time1]],0)]]></f>
        <v>#VALUE!</v>
      </c>
      <c r="N218" s="57"/>
      <c r="O218" s="49">
        <f><![CDATA[IF(الجدول3[[#This Row],[الحالة]]="نفذ",1,0)]]></f>
        <v>0</v>
      </c>
    </row>
    <row r="219" spans="2:15" ht="22.5" x14ac:dyDescent="0.45">
      <c r="B219" s="62" t="str">
        <f><![CDATA[IF(الجدول3[[#This Row],[يوم]]="","",_xlfn.AGGREGATE(3,5,$C$4:C219))]]></f>
        <v/>
      </c>
      <c r="C219" s="56"/>
      <c r="D219" s="56"/>
      <c r="E219" s="56"/>
      <c r="F219" s="57"/>
      <c r="G219" s="57"/>
      <c r="H2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19" s="62" t="str">
        <f><![CDATA[IF(الجدول3[[#This Row],[الموافق]]<>"التاريخ غير صحيح",TEXT(الجدول3[[#This Row],[DateM]],"dddd"),"")]]></f>
        <v/>
      </c>
      <c r="K219" s="62" t="str">
        <f ca="1" unprintable="">
<![CDATA[IF(الجدول3[[#This Row],[DateM]]<>"",
IF(الجدول3[[#This Row],[DateM]]]><![CDATA[]>=TODAY(),1,0),"")]]>        </f>
        <v/>
      </c>
      <c r="L219" s="63" t="str">
        <f><![CDATA[IF(الجدول3[[#This Row],[DateM]]<>"",ROW(),"")]]></f>
        <v/>
      </c>
      <c r="M219" s="64" t="e">
        <f><![CDATA[الجدول3[[#This Row],[DateM]]+TIME(0,الجدول3[[#This Row],[Time1]],0)]]></f>
        <v>#VALUE!</v>
      </c>
      <c r="N219" s="57"/>
      <c r="O219" s="49">
        <f><![CDATA[IF(الجدول3[[#This Row],[الحالة]]="نفذ",1,0)]]></f>
        <v>0</v>
      </c>
    </row>
    <row r="220" spans="2:15" ht="22.5" x14ac:dyDescent="0.45">
      <c r="B220" s="62" t="str">
        <f><![CDATA[IF(الجدول3[[#This Row],[يوم]]="","",_xlfn.AGGREGATE(3,5,$C$4:C220))]]></f>
        <v/>
      </c>
      <c r="C220" s="56"/>
      <c r="D220" s="56"/>
      <c r="E220" s="56"/>
      <c r="F220" s="57"/>
      <c r="G220" s="57"/>
      <c r="H2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0" s="62" t="str">
        <f><![CDATA[IF(الجدول3[[#This Row],[الموافق]]<>"التاريخ غير صحيح",TEXT(الجدول3[[#This Row],[DateM]],"dddd"),"")]]></f>
        <v/>
      </c>
      <c r="K220" s="62" t="str">
        <f ca="1" unprintable="">
<![CDATA[IF(الجدول3[[#This Row],[DateM]]<>"",
IF(الجدول3[[#This Row],[DateM]]]><![CDATA[]>=TODAY(),1,0),"")]]>        </f>
        <v/>
      </c>
      <c r="L220" s="63" t="str">
        <f><![CDATA[IF(الجدول3[[#This Row],[DateM]]<>"",ROW(),"")]]></f>
        <v/>
      </c>
      <c r="M220" s="64" t="e">
        <f><![CDATA[الجدول3[[#This Row],[DateM]]+TIME(0,الجدول3[[#This Row],[Time1]],0)]]></f>
        <v>#VALUE!</v>
      </c>
      <c r="N220" s="57"/>
      <c r="O220" s="49">
        <f><![CDATA[IF(الجدول3[[#This Row],[الحالة]]="نفذ",1,0)]]></f>
        <v>0</v>
      </c>
    </row>
    <row r="221" spans="2:15" ht="22.5" x14ac:dyDescent="0.45">
      <c r="B221" s="62" t="str">
        <f><![CDATA[IF(الجدول3[[#This Row],[يوم]]="","",_xlfn.AGGREGATE(3,5,$C$4:C221))]]></f>
        <v/>
      </c>
      <c r="C221" s="56"/>
      <c r="D221" s="56"/>
      <c r="E221" s="56"/>
      <c r="F221" s="57"/>
      <c r="G221" s="57"/>
      <c r="H2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1" s="62" t="str">
        <f><![CDATA[IF(الجدول3[[#This Row],[الموافق]]<>"التاريخ غير صحيح",TEXT(الجدول3[[#This Row],[DateM]],"dddd"),"")]]></f>
        <v/>
      </c>
      <c r="K221" s="62" t="str">
        <f ca="1" unprintable="">
<![CDATA[IF(الجدول3[[#This Row],[DateM]]<>"",
IF(الجدول3[[#This Row],[DateM]]]><![CDATA[]>=TODAY(),1,0),"")]]>        </f>
        <v/>
      </c>
      <c r="L221" s="63" t="str">
        <f><![CDATA[IF(الجدول3[[#This Row],[DateM]]<>"",ROW(),"")]]></f>
        <v/>
      </c>
      <c r="M221" s="64" t="e">
        <f><![CDATA[الجدول3[[#This Row],[DateM]]+TIME(0,الجدول3[[#This Row],[Time1]],0)]]></f>
        <v>#VALUE!</v>
      </c>
      <c r="N221" s="57"/>
      <c r="O221" s="49">
        <f><![CDATA[IF(الجدول3[[#This Row],[الحالة]]="نفذ",1,0)]]></f>
        <v>0</v>
      </c>
    </row>
    <row r="222" spans="2:15" ht="22.5" x14ac:dyDescent="0.45">
      <c r="B222" s="62" t="str">
        <f><![CDATA[IF(الجدول3[[#This Row],[يوم]]="","",_xlfn.AGGREGATE(3,5,$C$4:C222))]]></f>
        <v/>
      </c>
      <c r="C222" s="56"/>
      <c r="D222" s="56"/>
      <c r="E222" s="56"/>
      <c r="F222" s="57"/>
      <c r="G222" s="57"/>
      <c r="H2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2" s="62" t="str">
        <f><![CDATA[IF(الجدول3[[#This Row],[الموافق]]<>"التاريخ غير صحيح",TEXT(الجدول3[[#This Row],[DateM]],"dddd"),"")]]></f>
        <v/>
      </c>
      <c r="K222" s="62" t="str">
        <f ca="1" unprintable="">
<![CDATA[IF(الجدول3[[#This Row],[DateM]]<>"",
IF(الجدول3[[#This Row],[DateM]]]><![CDATA[]>=TODAY(),1,0),"")]]>        </f>
        <v/>
      </c>
      <c r="L222" s="63" t="str">
        <f><![CDATA[IF(الجدول3[[#This Row],[DateM]]<>"",ROW(),"")]]></f>
        <v/>
      </c>
      <c r="M222" s="64" t="e">
        <f><![CDATA[الجدول3[[#This Row],[DateM]]+TIME(0,الجدول3[[#This Row],[Time1]],0)]]></f>
        <v>#VALUE!</v>
      </c>
      <c r="N222" s="57"/>
      <c r="O222" s="49">
        <f><![CDATA[IF(الجدول3[[#This Row],[الحالة]]="نفذ",1,0)]]></f>
        <v>0</v>
      </c>
    </row>
    <row r="223" spans="2:15" ht="22.5" x14ac:dyDescent="0.45">
      <c r="B223" s="62" t="str">
        <f><![CDATA[IF(الجدول3[[#This Row],[يوم]]="","",_xlfn.AGGREGATE(3,5,$C$4:C223))]]></f>
        <v/>
      </c>
      <c r="C223" s="56"/>
      <c r="D223" s="56"/>
      <c r="E223" s="56"/>
      <c r="F223" s="57"/>
      <c r="G223" s="57"/>
      <c r="H2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3" s="62" t="str">
        <f><![CDATA[IF(الجدول3[[#This Row],[الموافق]]<>"التاريخ غير صحيح",TEXT(الجدول3[[#This Row],[DateM]],"dddd"),"")]]></f>
        <v/>
      </c>
      <c r="K223" s="62" t="str">
        <f ca="1" unprintable="">
<![CDATA[IF(الجدول3[[#This Row],[DateM]]<>"",
IF(الجدول3[[#This Row],[DateM]]]><![CDATA[]>=TODAY(),1,0),"")]]>        </f>
        <v/>
      </c>
      <c r="L223" s="63" t="str">
        <f><![CDATA[IF(الجدول3[[#This Row],[DateM]]<>"",ROW(),"")]]></f>
        <v/>
      </c>
      <c r="M223" s="64" t="e">
        <f><![CDATA[الجدول3[[#This Row],[DateM]]+TIME(0,الجدول3[[#This Row],[Time1]],0)]]></f>
        <v>#VALUE!</v>
      </c>
      <c r="N223" s="57"/>
      <c r="O223" s="49">
        <f><![CDATA[IF(الجدول3[[#This Row],[الحالة]]="نفذ",1,0)]]></f>
        <v>0</v>
      </c>
    </row>
    <row r="224" spans="2:15" ht="22.5" x14ac:dyDescent="0.45">
      <c r="B224" s="62" t="str">
        <f><![CDATA[IF(الجدول3[[#This Row],[يوم]]="","",_xlfn.AGGREGATE(3,5,$C$4:C224))]]></f>
        <v/>
      </c>
      <c r="C224" s="56"/>
      <c r="D224" s="56"/>
      <c r="E224" s="56"/>
      <c r="F224" s="57"/>
      <c r="G224" s="57"/>
      <c r="H2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4" s="62" t="str">
        <f><![CDATA[IF(الجدول3[[#This Row],[الموافق]]<>"التاريخ غير صحيح",TEXT(الجدول3[[#This Row],[DateM]],"dddd"),"")]]></f>
        <v/>
      </c>
      <c r="K224" s="62" t="str">
        <f ca="1" unprintable="">
<![CDATA[IF(الجدول3[[#This Row],[DateM]]<>"",
IF(الجدول3[[#This Row],[DateM]]]><![CDATA[]>=TODAY(),1,0),"")]]>        </f>
        <v/>
      </c>
      <c r="L224" s="63" t="str">
        <f><![CDATA[IF(الجدول3[[#This Row],[DateM]]<>"",ROW(),"")]]></f>
        <v/>
      </c>
      <c r="M224" s="64" t="e">
        <f><![CDATA[الجدول3[[#This Row],[DateM]]+TIME(0,الجدول3[[#This Row],[Time1]],0)]]></f>
        <v>#VALUE!</v>
      </c>
      <c r="N224" s="57"/>
      <c r="O224" s="49">
        <f><![CDATA[IF(الجدول3[[#This Row],[الحالة]]="نفذ",1,0)]]></f>
        <v>0</v>
      </c>
    </row>
    <row r="225" spans="2:15" ht="22.5" x14ac:dyDescent="0.45">
      <c r="B225" s="62" t="str">
        <f><![CDATA[IF(الجدول3[[#This Row],[يوم]]="","",_xlfn.AGGREGATE(3,5,$C$4:C225))]]></f>
        <v/>
      </c>
      <c r="C225" s="56"/>
      <c r="D225" s="56"/>
      <c r="E225" s="56"/>
      <c r="F225" s="57"/>
      <c r="G225" s="57"/>
      <c r="H2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5" s="62" t="str">
        <f><![CDATA[IF(الجدول3[[#This Row],[الموافق]]<>"التاريخ غير صحيح",TEXT(الجدول3[[#This Row],[DateM]],"dddd"),"")]]></f>
        <v/>
      </c>
      <c r="K225" s="62" t="str">
        <f ca="1" unprintable="">
<![CDATA[IF(الجدول3[[#This Row],[DateM]]<>"",
IF(الجدول3[[#This Row],[DateM]]]><![CDATA[]>=TODAY(),1,0),"")]]>        </f>
        <v/>
      </c>
      <c r="L225" s="63" t="str">
        <f><![CDATA[IF(الجدول3[[#This Row],[DateM]]<>"",ROW(),"")]]></f>
        <v/>
      </c>
      <c r="M225" s="64" t="e">
        <f><![CDATA[الجدول3[[#This Row],[DateM]]+TIME(0,الجدول3[[#This Row],[Time1]],0)]]></f>
        <v>#VALUE!</v>
      </c>
      <c r="N225" s="57"/>
      <c r="O225" s="49">
        <f><![CDATA[IF(الجدول3[[#This Row],[الحالة]]="نفذ",1,0)]]></f>
        <v>0</v>
      </c>
    </row>
    <row r="226" spans="2:15" ht="22.5" x14ac:dyDescent="0.45">
      <c r="B226" s="62" t="str">
        <f><![CDATA[IF(الجدول3[[#This Row],[يوم]]="","",_xlfn.AGGREGATE(3,5,$C$4:C226))]]></f>
        <v/>
      </c>
      <c r="C226" s="56"/>
      <c r="D226" s="56"/>
      <c r="E226" s="56"/>
      <c r="F226" s="57"/>
      <c r="G226" s="57"/>
      <c r="H2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6" s="62" t="str">
        <f><![CDATA[IF(الجدول3[[#This Row],[الموافق]]<>"التاريخ غير صحيح",TEXT(الجدول3[[#This Row],[DateM]],"dddd"),"")]]></f>
        <v/>
      </c>
      <c r="K226" s="62" t="str">
        <f ca="1" unprintable="">
<![CDATA[IF(الجدول3[[#This Row],[DateM]]<>"",
IF(الجدول3[[#This Row],[DateM]]]><![CDATA[]>=TODAY(),1,0),"")]]>        </f>
        <v/>
      </c>
      <c r="L226" s="63" t="str">
        <f><![CDATA[IF(الجدول3[[#This Row],[DateM]]<>"",ROW(),"")]]></f>
        <v/>
      </c>
      <c r="M226" s="64" t="e">
        <f><![CDATA[الجدول3[[#This Row],[DateM]]+TIME(0,الجدول3[[#This Row],[Time1]],0)]]></f>
        <v>#VALUE!</v>
      </c>
      <c r="N226" s="57"/>
      <c r="O226" s="49">
        <f><![CDATA[IF(الجدول3[[#This Row],[الحالة]]="نفذ",1,0)]]></f>
        <v>0</v>
      </c>
    </row>
    <row r="227" spans="2:15" ht="22.5" x14ac:dyDescent="0.45">
      <c r="B227" s="62" t="str">
        <f><![CDATA[IF(الجدول3[[#This Row],[يوم]]="","",_xlfn.AGGREGATE(3,5,$C$4:C227))]]></f>
        <v/>
      </c>
      <c r="C227" s="56"/>
      <c r="D227" s="56"/>
      <c r="E227" s="56"/>
      <c r="F227" s="57"/>
      <c r="G227" s="57"/>
      <c r="H2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7" s="62" t="str">
        <f><![CDATA[IF(الجدول3[[#This Row],[الموافق]]<>"التاريخ غير صحيح",TEXT(الجدول3[[#This Row],[DateM]],"dddd"),"")]]></f>
        <v/>
      </c>
      <c r="K227" s="62" t="str">
        <f ca="1" unprintable="">
<![CDATA[IF(الجدول3[[#This Row],[DateM]]<>"",
IF(الجدول3[[#This Row],[DateM]]]><![CDATA[]>=TODAY(),1,0),"")]]>        </f>
        <v/>
      </c>
      <c r="L227" s="63" t="str">
        <f><![CDATA[IF(الجدول3[[#This Row],[DateM]]<>"",ROW(),"")]]></f>
        <v/>
      </c>
      <c r="M227" s="64" t="e">
        <f><![CDATA[الجدول3[[#This Row],[DateM]]+TIME(0,الجدول3[[#This Row],[Time1]],0)]]></f>
        <v>#VALUE!</v>
      </c>
      <c r="N227" s="57"/>
      <c r="O227" s="49">
        <f><![CDATA[IF(الجدول3[[#This Row],[الحالة]]="نفذ",1,0)]]></f>
        <v>0</v>
      </c>
    </row>
    <row r="228" spans="2:15" ht="22.5" x14ac:dyDescent="0.45">
      <c r="B228" s="62" t="str">
        <f><![CDATA[IF(الجدول3[[#This Row],[يوم]]="","",_xlfn.AGGREGATE(3,5,$C$4:C228))]]></f>
        <v/>
      </c>
      <c r="C228" s="56"/>
      <c r="D228" s="56"/>
      <c r="E228" s="56"/>
      <c r="F228" s="57"/>
      <c r="G228" s="57"/>
      <c r="H2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8" s="62" t="str">
        <f><![CDATA[IF(الجدول3[[#This Row],[الموافق]]<>"التاريخ غير صحيح",TEXT(الجدول3[[#This Row],[DateM]],"dddd"),"")]]></f>
        <v/>
      </c>
      <c r="K228" s="62" t="str">
        <f ca="1" unprintable="">
<![CDATA[IF(الجدول3[[#This Row],[DateM]]<>"",
IF(الجدول3[[#This Row],[DateM]]]><![CDATA[]>=TODAY(),1,0),"")]]>        </f>
        <v/>
      </c>
      <c r="L228" s="63" t="str">
        <f><![CDATA[IF(الجدول3[[#This Row],[DateM]]<>"",ROW(),"")]]></f>
        <v/>
      </c>
      <c r="M228" s="64" t="e">
        <f><![CDATA[الجدول3[[#This Row],[DateM]]+TIME(0,الجدول3[[#This Row],[Time1]],0)]]></f>
        <v>#VALUE!</v>
      </c>
      <c r="N228" s="57"/>
      <c r="O228" s="49">
        <f><![CDATA[IF(الجدول3[[#This Row],[الحالة]]="نفذ",1,0)]]></f>
        <v>0</v>
      </c>
    </row>
    <row r="229" spans="2:15" ht="22.5" x14ac:dyDescent="0.45">
      <c r="B229" s="62" t="str">
        <f><![CDATA[IF(الجدول3[[#This Row],[يوم]]="","",_xlfn.AGGREGATE(3,5,$C$4:C229))]]></f>
        <v/>
      </c>
      <c r="C229" s="56"/>
      <c r="D229" s="56"/>
      <c r="E229" s="56"/>
      <c r="F229" s="57"/>
      <c r="G229" s="57"/>
      <c r="H2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29" s="62" t="str">
        <f><![CDATA[IF(الجدول3[[#This Row],[الموافق]]<>"التاريخ غير صحيح",TEXT(الجدول3[[#This Row],[DateM]],"dddd"),"")]]></f>
        <v/>
      </c>
      <c r="K229" s="62" t="str">
        <f ca="1" unprintable="">
<![CDATA[IF(الجدول3[[#This Row],[DateM]]<>"",
IF(الجدول3[[#This Row],[DateM]]]><![CDATA[]>=TODAY(),1,0),"")]]>        </f>
        <v/>
      </c>
      <c r="L229" s="63" t="str">
        <f><![CDATA[IF(الجدول3[[#This Row],[DateM]]<>"",ROW(),"")]]></f>
        <v/>
      </c>
      <c r="M229" s="64" t="e">
        <f><![CDATA[الجدول3[[#This Row],[DateM]]+TIME(0,الجدول3[[#This Row],[Time1]],0)]]></f>
        <v>#VALUE!</v>
      </c>
      <c r="N229" s="57"/>
      <c r="O229" s="49">
        <f><![CDATA[IF(الجدول3[[#This Row],[الحالة]]="نفذ",1,0)]]></f>
        <v>0</v>
      </c>
    </row>
    <row r="230" spans="2:15" ht="22.5" x14ac:dyDescent="0.45">
      <c r="B230" s="62" t="str">
        <f><![CDATA[IF(الجدول3[[#This Row],[يوم]]="","",_xlfn.AGGREGATE(3,5,$C$4:C230))]]></f>
        <v/>
      </c>
      <c r="C230" s="56"/>
      <c r="D230" s="56"/>
      <c r="E230" s="56"/>
      <c r="F230" s="57"/>
      <c r="G230" s="57"/>
      <c r="H2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0" s="62" t="str">
        <f><![CDATA[IF(الجدول3[[#This Row],[الموافق]]<>"التاريخ غير صحيح",TEXT(الجدول3[[#This Row],[DateM]],"dddd"),"")]]></f>
        <v/>
      </c>
      <c r="K230" s="62" t="str">
        <f ca="1" unprintable="">
<![CDATA[IF(الجدول3[[#This Row],[DateM]]<>"",
IF(الجدول3[[#This Row],[DateM]]]><![CDATA[]>=TODAY(),1,0),"")]]>        </f>
        <v/>
      </c>
      <c r="L230" s="63" t="str">
        <f><![CDATA[IF(الجدول3[[#This Row],[DateM]]<>"",ROW(),"")]]></f>
        <v/>
      </c>
      <c r="M230" s="64" t="e">
        <f><![CDATA[الجدول3[[#This Row],[DateM]]+TIME(0,الجدول3[[#This Row],[Time1]],0)]]></f>
        <v>#VALUE!</v>
      </c>
      <c r="N230" s="57"/>
      <c r="O230" s="49">
        <f><![CDATA[IF(الجدول3[[#This Row],[الحالة]]="نفذ",1,0)]]></f>
        <v>0</v>
      </c>
    </row>
    <row r="231" spans="2:15" ht="22.5" x14ac:dyDescent="0.45">
      <c r="B231" s="62" t="str">
        <f><![CDATA[IF(الجدول3[[#This Row],[يوم]]="","",_xlfn.AGGREGATE(3,5,$C$4:C231))]]></f>
        <v/>
      </c>
      <c r="C231" s="56"/>
      <c r="D231" s="56"/>
      <c r="E231" s="56"/>
      <c r="F231" s="57"/>
      <c r="G231" s="57"/>
      <c r="H2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1" s="62" t="str">
        <f><![CDATA[IF(الجدول3[[#This Row],[الموافق]]<>"التاريخ غير صحيح",TEXT(الجدول3[[#This Row],[DateM]],"dddd"),"")]]></f>
        <v/>
      </c>
      <c r="K231" s="62" t="str">
        <f ca="1" unprintable="">
<![CDATA[IF(الجدول3[[#This Row],[DateM]]<>"",
IF(الجدول3[[#This Row],[DateM]]]><![CDATA[]>=TODAY(),1,0),"")]]>        </f>
        <v/>
      </c>
      <c r="L231" s="63" t="str">
        <f><![CDATA[IF(الجدول3[[#This Row],[DateM]]<>"",ROW(),"")]]></f>
        <v/>
      </c>
      <c r="M231" s="64" t="e">
        <f><![CDATA[الجدول3[[#This Row],[DateM]]+TIME(0,الجدول3[[#This Row],[Time1]],0)]]></f>
        <v>#VALUE!</v>
      </c>
      <c r="N231" s="57"/>
      <c r="O231" s="49">
        <f><![CDATA[IF(الجدول3[[#This Row],[الحالة]]="نفذ",1,0)]]></f>
        <v>0</v>
      </c>
    </row>
    <row r="232" spans="2:15" ht="22.5" x14ac:dyDescent="0.45">
      <c r="B232" s="62" t="str">
        <f><![CDATA[IF(الجدول3[[#This Row],[يوم]]="","",_xlfn.AGGREGATE(3,5,$C$4:C232))]]></f>
        <v/>
      </c>
      <c r="C232" s="56"/>
      <c r="D232" s="56"/>
      <c r="E232" s="56"/>
      <c r="F232" s="57"/>
      <c r="G232" s="57"/>
      <c r="H2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2" s="62" t="str">
        <f><![CDATA[IF(الجدول3[[#This Row],[الموافق]]<>"التاريخ غير صحيح",TEXT(الجدول3[[#This Row],[DateM]],"dddd"),"")]]></f>
        <v/>
      </c>
      <c r="K232" s="62" t="str">
        <f ca="1" unprintable="">
<![CDATA[IF(الجدول3[[#This Row],[DateM]]<>"",
IF(الجدول3[[#This Row],[DateM]]]><![CDATA[]>=TODAY(),1,0),"")]]>        </f>
        <v/>
      </c>
      <c r="L232" s="63" t="str">
        <f><![CDATA[IF(الجدول3[[#This Row],[DateM]]<>"",ROW(),"")]]></f>
        <v/>
      </c>
      <c r="M232" s="64" t="e">
        <f><![CDATA[الجدول3[[#This Row],[DateM]]+TIME(0,الجدول3[[#This Row],[Time1]],0)]]></f>
        <v>#VALUE!</v>
      </c>
      <c r="N232" s="57"/>
      <c r="O232" s="49">
        <f><![CDATA[IF(الجدول3[[#This Row],[الحالة]]="نفذ",1,0)]]></f>
        <v>0</v>
      </c>
    </row>
    <row r="233" spans="2:15" ht="22.5" x14ac:dyDescent="0.45">
      <c r="B233" s="62" t="str">
        <f><![CDATA[IF(الجدول3[[#This Row],[يوم]]="","",_xlfn.AGGREGATE(3,5,$C$4:C233))]]></f>
        <v/>
      </c>
      <c r="C233" s="56"/>
      <c r="D233" s="56"/>
      <c r="E233" s="56"/>
      <c r="F233" s="57"/>
      <c r="G233" s="57"/>
      <c r="H2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3" s="62" t="str">
        <f><![CDATA[IF(الجدول3[[#This Row],[الموافق]]<>"التاريخ غير صحيح",TEXT(الجدول3[[#This Row],[DateM]],"dddd"),"")]]></f>
        <v/>
      </c>
      <c r="K233" s="62" t="str">
        <f ca="1" unprintable="">
<![CDATA[IF(الجدول3[[#This Row],[DateM]]<>"",
IF(الجدول3[[#This Row],[DateM]]]><![CDATA[]>=TODAY(),1,0),"")]]>        </f>
        <v/>
      </c>
      <c r="L233" s="63" t="str">
        <f><![CDATA[IF(الجدول3[[#This Row],[DateM]]<>"",ROW(),"")]]></f>
        <v/>
      </c>
      <c r="M233" s="64" t="e">
        <f><![CDATA[الجدول3[[#This Row],[DateM]]+TIME(0,الجدول3[[#This Row],[Time1]],0)]]></f>
        <v>#VALUE!</v>
      </c>
      <c r="N233" s="57"/>
      <c r="O233" s="49">
        <f><![CDATA[IF(الجدول3[[#This Row],[الحالة]]="نفذ",1,0)]]></f>
        <v>0</v>
      </c>
    </row>
    <row r="234" spans="2:15" ht="22.5" x14ac:dyDescent="0.45">
      <c r="B234" s="62" t="str">
        <f><![CDATA[IF(الجدول3[[#This Row],[يوم]]="","",_xlfn.AGGREGATE(3,5,$C$4:C234))]]></f>
        <v/>
      </c>
      <c r="C234" s="56"/>
      <c r="D234" s="56"/>
      <c r="E234" s="56"/>
      <c r="F234" s="57"/>
      <c r="G234" s="57"/>
      <c r="H2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4" s="62" t="str">
        <f><![CDATA[IF(الجدول3[[#This Row],[الموافق]]<>"التاريخ غير صحيح",TEXT(الجدول3[[#This Row],[DateM]],"dddd"),"")]]></f>
        <v/>
      </c>
      <c r="K234" s="62" t="str">
        <f ca="1" unprintable="">
<![CDATA[IF(الجدول3[[#This Row],[DateM]]<>"",
IF(الجدول3[[#This Row],[DateM]]]><![CDATA[]>=TODAY(),1,0),"")]]>        </f>
        <v/>
      </c>
      <c r="L234" s="63" t="str">
        <f><![CDATA[IF(الجدول3[[#This Row],[DateM]]<>"",ROW(),"")]]></f>
        <v/>
      </c>
      <c r="M234" s="64" t="e">
        <f><![CDATA[الجدول3[[#This Row],[DateM]]+TIME(0,الجدول3[[#This Row],[Time1]],0)]]></f>
        <v>#VALUE!</v>
      </c>
      <c r="N234" s="57"/>
      <c r="O234" s="49">
        <f><![CDATA[IF(الجدول3[[#This Row],[الحالة]]="نفذ",1,0)]]></f>
        <v>0</v>
      </c>
    </row>
    <row r="235" spans="2:15" ht="22.5" x14ac:dyDescent="0.45">
      <c r="B235" s="62" t="str">
        <f><![CDATA[IF(الجدول3[[#This Row],[يوم]]="","",_xlfn.AGGREGATE(3,5,$C$4:C235))]]></f>
        <v/>
      </c>
      <c r="C235" s="56"/>
      <c r="D235" s="56"/>
      <c r="E235" s="56"/>
      <c r="F235" s="57"/>
      <c r="G235" s="57"/>
      <c r="H2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5" s="62" t="str">
        <f><![CDATA[IF(الجدول3[[#This Row],[الموافق]]<>"التاريخ غير صحيح",TEXT(الجدول3[[#This Row],[DateM]],"dddd"),"")]]></f>
        <v/>
      </c>
      <c r="K235" s="62" t="str">
        <f ca="1" unprintable="">
<![CDATA[IF(الجدول3[[#This Row],[DateM]]<>"",
IF(الجدول3[[#This Row],[DateM]]]><![CDATA[]>=TODAY(),1,0),"")]]>        </f>
        <v/>
      </c>
      <c r="L235" s="63" t="str">
        <f><![CDATA[IF(الجدول3[[#This Row],[DateM]]<>"",ROW(),"")]]></f>
        <v/>
      </c>
      <c r="M235" s="64" t="e">
        <f><![CDATA[الجدول3[[#This Row],[DateM]]+TIME(0,الجدول3[[#This Row],[Time1]],0)]]></f>
        <v>#VALUE!</v>
      </c>
      <c r="N235" s="57"/>
      <c r="O235" s="49">
        <f><![CDATA[IF(الجدول3[[#This Row],[الحالة]]="نفذ",1,0)]]></f>
        <v>0</v>
      </c>
    </row>
    <row r="236" spans="2:15" ht="22.5" x14ac:dyDescent="0.45">
      <c r="B236" s="62" t="str">
        <f><![CDATA[IF(الجدول3[[#This Row],[يوم]]="","",_xlfn.AGGREGATE(3,5,$C$4:C236))]]></f>
        <v/>
      </c>
      <c r="C236" s="56"/>
      <c r="D236" s="56"/>
      <c r="E236" s="56"/>
      <c r="F236" s="57"/>
      <c r="G236" s="57"/>
      <c r="H2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6" s="62" t="str">
        <f><![CDATA[IF(الجدول3[[#This Row],[الموافق]]<>"التاريخ غير صحيح",TEXT(الجدول3[[#This Row],[DateM]],"dddd"),"")]]></f>
        <v/>
      </c>
      <c r="K236" s="62" t="str">
        <f ca="1" unprintable="">
<![CDATA[IF(الجدول3[[#This Row],[DateM]]<>"",
IF(الجدول3[[#This Row],[DateM]]]><![CDATA[]>=TODAY(),1,0),"")]]>        </f>
        <v/>
      </c>
      <c r="L236" s="63" t="str">
        <f><![CDATA[IF(الجدول3[[#This Row],[DateM]]<>"",ROW(),"")]]></f>
        <v/>
      </c>
      <c r="M236" s="64" t="e">
        <f><![CDATA[الجدول3[[#This Row],[DateM]]+TIME(0,الجدول3[[#This Row],[Time1]],0)]]></f>
        <v>#VALUE!</v>
      </c>
      <c r="N236" s="57"/>
      <c r="O236" s="49">
        <f><![CDATA[IF(الجدول3[[#This Row],[الحالة]]="نفذ",1,0)]]></f>
        <v>0</v>
      </c>
    </row>
    <row r="237" spans="2:15" ht="22.5" x14ac:dyDescent="0.45">
      <c r="B237" s="62" t="str">
        <f><![CDATA[IF(الجدول3[[#This Row],[يوم]]="","",_xlfn.AGGREGATE(3,5,$C$4:C237))]]></f>
        <v/>
      </c>
      <c r="C237" s="56"/>
      <c r="D237" s="56"/>
      <c r="E237" s="56"/>
      <c r="F237" s="57"/>
      <c r="G237" s="57"/>
      <c r="H2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7" s="62" t="str">
        <f><![CDATA[IF(الجدول3[[#This Row],[الموافق]]<>"التاريخ غير صحيح",TEXT(الجدول3[[#This Row],[DateM]],"dddd"),"")]]></f>
        <v/>
      </c>
      <c r="K237" s="62" t="str">
        <f ca="1" unprintable="">
<![CDATA[IF(الجدول3[[#This Row],[DateM]]<>"",
IF(الجدول3[[#This Row],[DateM]]]><![CDATA[]>=TODAY(),1,0),"")]]>        </f>
        <v/>
      </c>
      <c r="L237" s="63" t="str">
        <f><![CDATA[IF(الجدول3[[#This Row],[DateM]]<>"",ROW(),"")]]></f>
        <v/>
      </c>
      <c r="M237" s="64" t="e">
        <f><![CDATA[الجدول3[[#This Row],[DateM]]+TIME(0,الجدول3[[#This Row],[Time1]],0)]]></f>
        <v>#VALUE!</v>
      </c>
      <c r="N237" s="57"/>
      <c r="O237" s="49">
        <f><![CDATA[IF(الجدول3[[#This Row],[الحالة]]="نفذ",1,0)]]></f>
        <v>0</v>
      </c>
    </row>
    <row r="238" spans="2:15" ht="22.5" x14ac:dyDescent="0.45">
      <c r="B238" s="62" t="str">
        <f><![CDATA[IF(الجدول3[[#This Row],[يوم]]="","",_xlfn.AGGREGATE(3,5,$C$4:C238))]]></f>
        <v/>
      </c>
      <c r="C238" s="56"/>
      <c r="D238" s="56"/>
      <c r="E238" s="56"/>
      <c r="F238" s="57"/>
      <c r="G238" s="57"/>
      <c r="H2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8" s="62" t="str">
        <f><![CDATA[IF(الجدول3[[#This Row],[الموافق]]<>"التاريخ غير صحيح",TEXT(الجدول3[[#This Row],[DateM]],"dddd"),"")]]></f>
        <v/>
      </c>
      <c r="K238" s="62" t="str">
        <f ca="1" unprintable="">
<![CDATA[IF(الجدول3[[#This Row],[DateM]]<>"",
IF(الجدول3[[#This Row],[DateM]]]><![CDATA[]>=TODAY(),1,0),"")]]>        </f>
        <v/>
      </c>
      <c r="L238" s="63" t="str">
        <f><![CDATA[IF(الجدول3[[#This Row],[DateM]]<>"",ROW(),"")]]></f>
        <v/>
      </c>
      <c r="M238" s="64" t="e">
        <f><![CDATA[الجدول3[[#This Row],[DateM]]+TIME(0,الجدول3[[#This Row],[Time1]],0)]]></f>
        <v>#VALUE!</v>
      </c>
      <c r="N238" s="57"/>
      <c r="O238" s="49">
        <f><![CDATA[IF(الجدول3[[#This Row],[الحالة]]="نفذ",1,0)]]></f>
        <v>0</v>
      </c>
    </row>
    <row r="239" spans="2:15" ht="22.5" x14ac:dyDescent="0.45">
      <c r="B239" s="62" t="str">
        <f><![CDATA[IF(الجدول3[[#This Row],[يوم]]="","",_xlfn.AGGREGATE(3,5,$C$4:C239))]]></f>
        <v/>
      </c>
      <c r="C239" s="56"/>
      <c r="D239" s="56"/>
      <c r="E239" s="56"/>
      <c r="F239" s="57"/>
      <c r="G239" s="57"/>
      <c r="H2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39" s="62" t="str">
        <f><![CDATA[IF(الجدول3[[#This Row],[الموافق]]<>"التاريخ غير صحيح",TEXT(الجدول3[[#This Row],[DateM]],"dddd"),"")]]></f>
        <v/>
      </c>
      <c r="K239" s="62" t="str">
        <f ca="1" unprintable="">
<![CDATA[IF(الجدول3[[#This Row],[DateM]]<>"",
IF(الجدول3[[#This Row],[DateM]]]><![CDATA[]>=TODAY(),1,0),"")]]>        </f>
        <v/>
      </c>
      <c r="L239" s="63" t="str">
        <f><![CDATA[IF(الجدول3[[#This Row],[DateM]]<>"",ROW(),"")]]></f>
        <v/>
      </c>
      <c r="M239" s="64" t="e">
        <f><![CDATA[الجدول3[[#This Row],[DateM]]+TIME(0,الجدول3[[#This Row],[Time1]],0)]]></f>
        <v>#VALUE!</v>
      </c>
      <c r="N239" s="57"/>
      <c r="O239" s="49">
        <f><![CDATA[IF(الجدول3[[#This Row],[الحالة]]="نفذ",1,0)]]></f>
        <v>0</v>
      </c>
    </row>
    <row r="240" spans="2:15" ht="22.5" x14ac:dyDescent="0.45">
      <c r="B240" s="62" t="str">
        <f><![CDATA[IF(الجدول3[[#This Row],[يوم]]="","",_xlfn.AGGREGATE(3,5,$C$4:C240))]]></f>
        <v/>
      </c>
      <c r="C240" s="56"/>
      <c r="D240" s="56"/>
      <c r="E240" s="56"/>
      <c r="F240" s="57"/>
      <c r="G240" s="57"/>
      <c r="H2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0" s="62" t="str">
        <f><![CDATA[IF(الجدول3[[#This Row],[الموافق]]<>"التاريخ غير صحيح",TEXT(الجدول3[[#This Row],[DateM]],"dddd"),"")]]></f>
        <v/>
      </c>
      <c r="K240" s="62" t="str">
        <f ca="1" unprintable="">
<![CDATA[IF(الجدول3[[#This Row],[DateM]]<>"",
IF(الجدول3[[#This Row],[DateM]]]><![CDATA[]>=TODAY(),1,0),"")]]>        </f>
        <v/>
      </c>
      <c r="L240" s="63" t="str">
        <f><![CDATA[IF(الجدول3[[#This Row],[DateM]]<>"",ROW(),"")]]></f>
        <v/>
      </c>
      <c r="M240" s="64" t="e">
        <f><![CDATA[الجدول3[[#This Row],[DateM]]+TIME(0,الجدول3[[#This Row],[Time1]],0)]]></f>
        <v>#VALUE!</v>
      </c>
      <c r="N240" s="57"/>
      <c r="O240" s="49">
        <f><![CDATA[IF(الجدول3[[#This Row],[الحالة]]="نفذ",1,0)]]></f>
        <v>0</v>
      </c>
    </row>
    <row r="241" spans="2:15" ht="22.5" x14ac:dyDescent="0.45">
      <c r="B241" s="62" t="str">
        <f><![CDATA[IF(الجدول3[[#This Row],[يوم]]="","",_xlfn.AGGREGATE(3,5,$C$4:C241))]]></f>
        <v/>
      </c>
      <c r="C241" s="56"/>
      <c r="D241" s="56"/>
      <c r="E241" s="56"/>
      <c r="F241" s="57"/>
      <c r="G241" s="57"/>
      <c r="H2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1" s="62" t="str">
        <f><![CDATA[IF(الجدول3[[#This Row],[الموافق]]<>"التاريخ غير صحيح",TEXT(الجدول3[[#This Row],[DateM]],"dddd"),"")]]></f>
        <v/>
      </c>
      <c r="K241" s="62" t="str">
        <f ca="1" unprintable="">
<![CDATA[IF(الجدول3[[#This Row],[DateM]]<>"",
IF(الجدول3[[#This Row],[DateM]]]><![CDATA[]>=TODAY(),1,0),"")]]>        </f>
        <v/>
      </c>
      <c r="L241" s="63" t="str">
        <f><![CDATA[IF(الجدول3[[#This Row],[DateM]]<>"",ROW(),"")]]></f>
        <v/>
      </c>
      <c r="M241" s="64" t="e">
        <f><![CDATA[الجدول3[[#This Row],[DateM]]+TIME(0,الجدول3[[#This Row],[Time1]],0)]]></f>
        <v>#VALUE!</v>
      </c>
      <c r="N241" s="57"/>
      <c r="O241" s="49">
        <f><![CDATA[IF(الجدول3[[#This Row],[الحالة]]="نفذ",1,0)]]></f>
        <v>0</v>
      </c>
    </row>
    <row r="242" spans="2:15" ht="22.5" x14ac:dyDescent="0.45">
      <c r="B242" s="62" t="str">
        <f><![CDATA[IF(الجدول3[[#This Row],[يوم]]="","",_xlfn.AGGREGATE(3,5,$C$4:C242))]]></f>
        <v/>
      </c>
      <c r="C242" s="56"/>
      <c r="D242" s="56"/>
      <c r="E242" s="56"/>
      <c r="F242" s="57"/>
      <c r="G242" s="57"/>
      <c r="H2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2" s="62" t="str">
        <f><![CDATA[IF(الجدول3[[#This Row],[الموافق]]<>"التاريخ غير صحيح",TEXT(الجدول3[[#This Row],[DateM]],"dddd"),"")]]></f>
        <v/>
      </c>
      <c r="K242" s="62" t="str">
        <f ca="1" unprintable="">
<![CDATA[IF(الجدول3[[#This Row],[DateM]]<>"",
IF(الجدول3[[#This Row],[DateM]]]><![CDATA[]>=TODAY(),1,0),"")]]>        </f>
        <v/>
      </c>
      <c r="L242" s="63" t="str">
        <f><![CDATA[IF(الجدول3[[#This Row],[DateM]]<>"",ROW(),"")]]></f>
        <v/>
      </c>
      <c r="M242" s="64" t="e">
        <f><![CDATA[الجدول3[[#This Row],[DateM]]+TIME(0,الجدول3[[#This Row],[Time1]],0)]]></f>
        <v>#VALUE!</v>
      </c>
      <c r="N242" s="57"/>
      <c r="O242" s="49">
        <f><![CDATA[IF(الجدول3[[#This Row],[الحالة]]="نفذ",1,0)]]></f>
        <v>0</v>
      </c>
    </row>
    <row r="243" spans="2:15" ht="22.5" x14ac:dyDescent="0.45">
      <c r="B243" s="62" t="str">
        <f><![CDATA[IF(الجدول3[[#This Row],[يوم]]="","",_xlfn.AGGREGATE(3,5,$C$4:C243))]]></f>
        <v/>
      </c>
      <c r="C243" s="56"/>
      <c r="D243" s="56"/>
      <c r="E243" s="56"/>
      <c r="F243" s="57"/>
      <c r="G243" s="57"/>
      <c r="H2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3" s="62" t="str">
        <f><![CDATA[IF(الجدول3[[#This Row],[الموافق]]<>"التاريخ غير صحيح",TEXT(الجدول3[[#This Row],[DateM]],"dddd"),"")]]></f>
        <v/>
      </c>
      <c r="K243" s="62" t="str">
        <f ca="1" unprintable="">
<![CDATA[IF(الجدول3[[#This Row],[DateM]]<>"",
IF(الجدول3[[#This Row],[DateM]]]><![CDATA[]>=TODAY(),1,0),"")]]>        </f>
        <v/>
      </c>
      <c r="L243" s="63" t="str">
        <f><![CDATA[IF(الجدول3[[#This Row],[DateM]]<>"",ROW(),"")]]></f>
        <v/>
      </c>
      <c r="M243" s="64" t="e">
        <f><![CDATA[الجدول3[[#This Row],[DateM]]+TIME(0,الجدول3[[#This Row],[Time1]],0)]]></f>
        <v>#VALUE!</v>
      </c>
      <c r="N243" s="57"/>
      <c r="O243" s="49">
        <f><![CDATA[IF(الجدول3[[#This Row],[الحالة]]="نفذ",1,0)]]></f>
        <v>0</v>
      </c>
    </row>
    <row r="244" spans="2:15" ht="22.5" x14ac:dyDescent="0.45">
      <c r="B244" s="62" t="str">
        <f><![CDATA[IF(الجدول3[[#This Row],[يوم]]="","",_xlfn.AGGREGATE(3,5,$C$4:C244))]]></f>
        <v/>
      </c>
      <c r="C244" s="56"/>
      <c r="D244" s="56"/>
      <c r="E244" s="56"/>
      <c r="F244" s="57"/>
      <c r="G244" s="57"/>
      <c r="H2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4" s="62" t="str">
        <f><![CDATA[IF(الجدول3[[#This Row],[الموافق]]<>"التاريخ غير صحيح",TEXT(الجدول3[[#This Row],[DateM]],"dddd"),"")]]></f>
        <v/>
      </c>
      <c r="K244" s="62" t="str">
        <f ca="1" unprintable="">
<![CDATA[IF(الجدول3[[#This Row],[DateM]]<>"",
IF(الجدول3[[#This Row],[DateM]]]><![CDATA[]>=TODAY(),1,0),"")]]>        </f>
        <v/>
      </c>
      <c r="L244" s="63" t="str">
        <f><![CDATA[IF(الجدول3[[#This Row],[DateM]]<>"",ROW(),"")]]></f>
        <v/>
      </c>
      <c r="M244" s="64" t="e">
        <f><![CDATA[الجدول3[[#This Row],[DateM]]+TIME(0,الجدول3[[#This Row],[Time1]],0)]]></f>
        <v>#VALUE!</v>
      </c>
      <c r="N244" s="57"/>
      <c r="O244" s="49">
        <f><![CDATA[IF(الجدول3[[#This Row],[الحالة]]="نفذ",1,0)]]></f>
        <v>0</v>
      </c>
    </row>
    <row r="245" spans="2:15" ht="22.5" x14ac:dyDescent="0.45">
      <c r="B245" s="62" t="str">
        <f><![CDATA[IF(الجدول3[[#This Row],[يوم]]="","",_xlfn.AGGREGATE(3,5,$C$4:C245))]]></f>
        <v/>
      </c>
      <c r="C245" s="56"/>
      <c r="D245" s="56"/>
      <c r="E245" s="56"/>
      <c r="F245" s="57"/>
      <c r="G245" s="57"/>
      <c r="H2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5" s="62" t="str">
        <f><![CDATA[IF(الجدول3[[#This Row],[الموافق]]<>"التاريخ غير صحيح",TEXT(الجدول3[[#This Row],[DateM]],"dddd"),"")]]></f>
        <v/>
      </c>
      <c r="K245" s="62" t="str">
        <f ca="1" unprintable="">
<![CDATA[IF(الجدول3[[#This Row],[DateM]]<>"",
IF(الجدول3[[#This Row],[DateM]]]><![CDATA[]>=TODAY(),1,0),"")]]>        </f>
        <v/>
      </c>
      <c r="L245" s="63" t="str">
        <f><![CDATA[IF(الجدول3[[#This Row],[DateM]]<>"",ROW(),"")]]></f>
        <v/>
      </c>
      <c r="M245" s="64" t="e">
        <f><![CDATA[الجدول3[[#This Row],[DateM]]+TIME(0,الجدول3[[#This Row],[Time1]],0)]]></f>
        <v>#VALUE!</v>
      </c>
      <c r="N245" s="57"/>
      <c r="O245" s="49">
        <f><![CDATA[IF(الجدول3[[#This Row],[الحالة]]="نفذ",1,0)]]></f>
        <v>0</v>
      </c>
    </row>
    <row r="246" spans="2:15" ht="22.5" x14ac:dyDescent="0.45">
      <c r="B246" s="62" t="str">
        <f><![CDATA[IF(الجدول3[[#This Row],[يوم]]="","",_xlfn.AGGREGATE(3,5,$C$4:C246))]]></f>
        <v/>
      </c>
      <c r="C246" s="56"/>
      <c r="D246" s="56"/>
      <c r="E246" s="56"/>
      <c r="F246" s="57"/>
      <c r="G246" s="57"/>
      <c r="H2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6" s="62" t="str">
        <f><![CDATA[IF(الجدول3[[#This Row],[الموافق]]<>"التاريخ غير صحيح",TEXT(الجدول3[[#This Row],[DateM]],"dddd"),"")]]></f>
        <v/>
      </c>
      <c r="K246" s="62" t="str">
        <f ca="1" unprintable="">
<![CDATA[IF(الجدول3[[#This Row],[DateM]]<>"",
IF(الجدول3[[#This Row],[DateM]]]><![CDATA[]>=TODAY(),1,0),"")]]>        </f>
        <v/>
      </c>
      <c r="L246" s="63" t="str">
        <f><![CDATA[IF(الجدول3[[#This Row],[DateM]]<>"",ROW(),"")]]></f>
        <v/>
      </c>
      <c r="M246" s="64" t="e">
        <f><![CDATA[الجدول3[[#This Row],[DateM]]+TIME(0,الجدول3[[#This Row],[Time1]],0)]]></f>
        <v>#VALUE!</v>
      </c>
      <c r="N246" s="57"/>
      <c r="O246" s="49">
        <f><![CDATA[IF(الجدول3[[#This Row],[الحالة]]="نفذ",1,0)]]></f>
        <v>0</v>
      </c>
    </row>
    <row r="247" spans="2:15" ht="22.5" x14ac:dyDescent="0.45">
      <c r="B247" s="62" t="str">
        <f><![CDATA[IF(الجدول3[[#This Row],[يوم]]="","",_xlfn.AGGREGATE(3,5,$C$4:C247))]]></f>
        <v/>
      </c>
      <c r="C247" s="56"/>
      <c r="D247" s="56"/>
      <c r="E247" s="56"/>
      <c r="F247" s="57"/>
      <c r="G247" s="57"/>
      <c r="H2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7" s="62" t="str">
        <f><![CDATA[IF(الجدول3[[#This Row],[الموافق]]<>"التاريخ غير صحيح",TEXT(الجدول3[[#This Row],[DateM]],"dddd"),"")]]></f>
        <v/>
      </c>
      <c r="K247" s="62" t="str">
        <f ca="1" unprintable="">
<![CDATA[IF(الجدول3[[#This Row],[DateM]]<>"",
IF(الجدول3[[#This Row],[DateM]]]><![CDATA[]>=TODAY(),1,0),"")]]>        </f>
        <v/>
      </c>
      <c r="L247" s="63" t="str">
        <f><![CDATA[IF(الجدول3[[#This Row],[DateM]]<>"",ROW(),"")]]></f>
        <v/>
      </c>
      <c r="M247" s="64" t="e">
        <f><![CDATA[الجدول3[[#This Row],[DateM]]+TIME(0,الجدول3[[#This Row],[Time1]],0)]]></f>
        <v>#VALUE!</v>
      </c>
      <c r="N247" s="57"/>
      <c r="O247" s="49">
        <f><![CDATA[IF(الجدول3[[#This Row],[الحالة]]="نفذ",1,0)]]></f>
        <v>0</v>
      </c>
    </row>
    <row r="248" spans="2:15" ht="22.5" x14ac:dyDescent="0.45">
      <c r="B248" s="62" t="str">
        <f><![CDATA[IF(الجدول3[[#This Row],[يوم]]="","",_xlfn.AGGREGATE(3,5,$C$4:C248))]]></f>
        <v/>
      </c>
      <c r="C248" s="56"/>
      <c r="D248" s="56"/>
      <c r="E248" s="56"/>
      <c r="F248" s="57"/>
      <c r="G248" s="57"/>
      <c r="H2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8" s="62" t="str">
        <f><![CDATA[IF(الجدول3[[#This Row],[الموافق]]<>"التاريخ غير صحيح",TEXT(الجدول3[[#This Row],[DateM]],"dddd"),"")]]></f>
        <v/>
      </c>
      <c r="K248" s="62" t="str">
        <f ca="1" unprintable="">
<![CDATA[IF(الجدول3[[#This Row],[DateM]]<>"",
IF(الجدول3[[#This Row],[DateM]]]><![CDATA[]>=TODAY(),1,0),"")]]>        </f>
        <v/>
      </c>
      <c r="L248" s="63" t="str">
        <f><![CDATA[IF(الجدول3[[#This Row],[DateM]]<>"",ROW(),"")]]></f>
        <v/>
      </c>
      <c r="M248" s="64" t="e">
        <f><![CDATA[الجدول3[[#This Row],[DateM]]+TIME(0,الجدول3[[#This Row],[Time1]],0)]]></f>
        <v>#VALUE!</v>
      </c>
      <c r="N248" s="57"/>
      <c r="O248" s="49">
        <f><![CDATA[IF(الجدول3[[#This Row],[الحالة]]="نفذ",1,0)]]></f>
        <v>0</v>
      </c>
    </row>
    <row r="249" spans="2:15" ht="22.5" x14ac:dyDescent="0.45">
      <c r="B249" s="62" t="str">
        <f><![CDATA[IF(الجدول3[[#This Row],[يوم]]="","",_xlfn.AGGREGATE(3,5,$C$4:C249))]]></f>
        <v/>
      </c>
      <c r="C249" s="56"/>
      <c r="D249" s="56"/>
      <c r="E249" s="56"/>
      <c r="F249" s="57"/>
      <c r="G249" s="57"/>
      <c r="H2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49" s="62" t="str">
        <f><![CDATA[IF(الجدول3[[#This Row],[الموافق]]<>"التاريخ غير صحيح",TEXT(الجدول3[[#This Row],[DateM]],"dddd"),"")]]></f>
        <v/>
      </c>
      <c r="K249" s="62" t="str">
        <f ca="1" unprintable="">
<![CDATA[IF(الجدول3[[#This Row],[DateM]]<>"",
IF(الجدول3[[#This Row],[DateM]]]><![CDATA[]>=TODAY(),1,0),"")]]>        </f>
        <v/>
      </c>
      <c r="L249" s="63" t="str">
        <f><![CDATA[IF(الجدول3[[#This Row],[DateM]]<>"",ROW(),"")]]></f>
        <v/>
      </c>
      <c r="M249" s="64" t="e">
        <f><![CDATA[الجدول3[[#This Row],[DateM]]+TIME(0,الجدول3[[#This Row],[Time1]],0)]]></f>
        <v>#VALUE!</v>
      </c>
      <c r="N249" s="57"/>
      <c r="O249" s="49">
        <f><![CDATA[IF(الجدول3[[#This Row],[الحالة]]="نفذ",1,0)]]></f>
        <v>0</v>
      </c>
    </row>
    <row r="250" spans="2:15" ht="22.5" x14ac:dyDescent="0.45">
      <c r="B250" s="62" t="str">
        <f><![CDATA[IF(الجدول3[[#This Row],[يوم]]="","",_xlfn.AGGREGATE(3,5,$C$4:C250))]]></f>
        <v/>
      </c>
      <c r="C250" s="56"/>
      <c r="D250" s="56"/>
      <c r="E250" s="56"/>
      <c r="F250" s="57"/>
      <c r="G250" s="57"/>
      <c r="H2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0" s="62" t="str">
        <f><![CDATA[IF(الجدول3[[#This Row],[الموافق]]<>"التاريخ غير صحيح",TEXT(الجدول3[[#This Row],[DateM]],"dddd"),"")]]></f>
        <v/>
      </c>
      <c r="K250" s="62" t="str">
        <f ca="1" unprintable="">
<![CDATA[IF(الجدول3[[#This Row],[DateM]]<>"",
IF(الجدول3[[#This Row],[DateM]]]><![CDATA[]>=TODAY(),1,0),"")]]>        </f>
        <v/>
      </c>
      <c r="L250" s="63" t="str">
        <f><![CDATA[IF(الجدول3[[#This Row],[DateM]]<>"",ROW(),"")]]></f>
        <v/>
      </c>
      <c r="M250" s="64" t="e">
        <f><![CDATA[الجدول3[[#This Row],[DateM]]+TIME(0,الجدول3[[#This Row],[Time1]],0)]]></f>
        <v>#VALUE!</v>
      </c>
      <c r="N250" s="57"/>
      <c r="O250" s="49">
        <f><![CDATA[IF(الجدول3[[#This Row],[الحالة]]="نفذ",1,0)]]></f>
        <v>0</v>
      </c>
    </row>
    <row r="251" spans="2:15" ht="22.5" x14ac:dyDescent="0.45">
      <c r="B251" s="62" t="str">
        <f><![CDATA[IF(الجدول3[[#This Row],[يوم]]="","",_xlfn.AGGREGATE(3,5,$C$4:C251))]]></f>
        <v/>
      </c>
      <c r="C251" s="56"/>
      <c r="D251" s="56"/>
      <c r="E251" s="56"/>
      <c r="F251" s="57"/>
      <c r="G251" s="57"/>
      <c r="H2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1" s="62" t="str">
        <f><![CDATA[IF(الجدول3[[#This Row],[الموافق]]<>"التاريخ غير صحيح",TEXT(الجدول3[[#This Row],[DateM]],"dddd"),"")]]></f>
        <v/>
      </c>
      <c r="K251" s="62" t="str">
        <f ca="1" unprintable="">
<![CDATA[IF(الجدول3[[#This Row],[DateM]]<>"",
IF(الجدول3[[#This Row],[DateM]]]><![CDATA[]>=TODAY(),1,0),"")]]>        </f>
        <v/>
      </c>
      <c r="L251" s="63" t="str">
        <f><![CDATA[IF(الجدول3[[#This Row],[DateM]]<>"",ROW(),"")]]></f>
        <v/>
      </c>
      <c r="M251" s="64" t="e">
        <f><![CDATA[الجدول3[[#This Row],[DateM]]+TIME(0,الجدول3[[#This Row],[Time1]],0)]]></f>
        <v>#VALUE!</v>
      </c>
      <c r="N251" s="57"/>
      <c r="O251" s="49">
        <f><![CDATA[IF(الجدول3[[#This Row],[الحالة]]="نفذ",1,0)]]></f>
        <v>0</v>
      </c>
    </row>
    <row r="252" spans="2:15" ht="22.5" x14ac:dyDescent="0.45">
      <c r="B252" s="62" t="str">
        <f><![CDATA[IF(الجدول3[[#This Row],[يوم]]="","",_xlfn.AGGREGATE(3,5,$C$4:C252))]]></f>
        <v/>
      </c>
      <c r="C252" s="56"/>
      <c r="D252" s="56"/>
      <c r="E252" s="56"/>
      <c r="F252" s="57"/>
      <c r="G252" s="57"/>
      <c r="H2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2" s="62" t="str">
        <f><![CDATA[IF(الجدول3[[#This Row],[الموافق]]<>"التاريخ غير صحيح",TEXT(الجدول3[[#This Row],[DateM]],"dddd"),"")]]></f>
        <v/>
      </c>
      <c r="K252" s="62" t="str">
        <f ca="1" unprintable="">
<![CDATA[IF(الجدول3[[#This Row],[DateM]]<>"",
IF(الجدول3[[#This Row],[DateM]]]><![CDATA[]>=TODAY(),1,0),"")]]>        </f>
        <v/>
      </c>
      <c r="L252" s="63" t="str">
        <f><![CDATA[IF(الجدول3[[#This Row],[DateM]]<>"",ROW(),"")]]></f>
        <v/>
      </c>
      <c r="M252" s="64" t="e">
        <f><![CDATA[الجدول3[[#This Row],[DateM]]+TIME(0,الجدول3[[#This Row],[Time1]],0)]]></f>
        <v>#VALUE!</v>
      </c>
      <c r="N252" s="57"/>
      <c r="O252" s="49">
        <f><![CDATA[IF(الجدول3[[#This Row],[الحالة]]="نفذ",1,0)]]></f>
        <v>0</v>
      </c>
    </row>
    <row r="253" spans="2:15" ht="22.5" x14ac:dyDescent="0.45">
      <c r="B253" s="62" t="str">
        <f><![CDATA[IF(الجدول3[[#This Row],[يوم]]="","",_xlfn.AGGREGATE(3,5,$C$4:C253))]]></f>
        <v/>
      </c>
      <c r="C253" s="56"/>
      <c r="D253" s="56"/>
      <c r="E253" s="56"/>
      <c r="F253" s="57"/>
      <c r="G253" s="57"/>
      <c r="H2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3" s="62" t="str">
        <f><![CDATA[IF(الجدول3[[#This Row],[الموافق]]<>"التاريخ غير صحيح",TEXT(الجدول3[[#This Row],[DateM]],"dddd"),"")]]></f>
        <v/>
      </c>
      <c r="K253" s="62" t="str">
        <f ca="1" unprintable="">
<![CDATA[IF(الجدول3[[#This Row],[DateM]]<>"",
IF(الجدول3[[#This Row],[DateM]]]><![CDATA[]>=TODAY(),1,0),"")]]>        </f>
        <v/>
      </c>
      <c r="L253" s="63" t="str">
        <f><![CDATA[IF(الجدول3[[#This Row],[DateM]]<>"",ROW(),"")]]></f>
        <v/>
      </c>
      <c r="M253" s="64" t="e">
        <f><![CDATA[الجدول3[[#This Row],[DateM]]+TIME(0,الجدول3[[#This Row],[Time1]],0)]]></f>
        <v>#VALUE!</v>
      </c>
      <c r="N253" s="57"/>
      <c r="O253" s="49">
        <f><![CDATA[IF(الجدول3[[#This Row],[الحالة]]="نفذ",1,0)]]></f>
        <v>0</v>
      </c>
    </row>
    <row r="254" spans="2:15" ht="22.5" x14ac:dyDescent="0.45">
      <c r="B254" s="62" t="str">
        <f><![CDATA[IF(الجدول3[[#This Row],[يوم]]="","",_xlfn.AGGREGATE(3,5,$C$4:C254))]]></f>
        <v/>
      </c>
      <c r="C254" s="56"/>
      <c r="D254" s="56"/>
      <c r="E254" s="56"/>
      <c r="F254" s="57"/>
      <c r="G254" s="57"/>
      <c r="H2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4" s="62" t="str">
        <f><![CDATA[IF(الجدول3[[#This Row],[الموافق]]<>"التاريخ غير صحيح",TEXT(الجدول3[[#This Row],[DateM]],"dddd"),"")]]></f>
        <v/>
      </c>
      <c r="K254" s="62" t="str">
        <f ca="1" unprintable="">
<![CDATA[IF(الجدول3[[#This Row],[DateM]]<>"",
IF(الجدول3[[#This Row],[DateM]]]><![CDATA[]>=TODAY(),1,0),"")]]>        </f>
        <v/>
      </c>
      <c r="L254" s="63" t="str">
        <f><![CDATA[IF(الجدول3[[#This Row],[DateM]]<>"",ROW(),"")]]></f>
        <v/>
      </c>
      <c r="M254" s="64" t="e">
        <f><![CDATA[الجدول3[[#This Row],[DateM]]+TIME(0,الجدول3[[#This Row],[Time1]],0)]]></f>
        <v>#VALUE!</v>
      </c>
      <c r="N254" s="57"/>
      <c r="O254" s="49">
        <f><![CDATA[IF(الجدول3[[#This Row],[الحالة]]="نفذ",1,0)]]></f>
        <v>0</v>
      </c>
    </row>
    <row r="255" spans="2:15" ht="22.5" x14ac:dyDescent="0.45">
      <c r="B255" s="62" t="str">
        <f><![CDATA[IF(الجدول3[[#This Row],[يوم]]="","",_xlfn.AGGREGATE(3,5,$C$4:C255))]]></f>
        <v/>
      </c>
      <c r="C255" s="56"/>
      <c r="D255" s="56"/>
      <c r="E255" s="56"/>
      <c r="F255" s="57"/>
      <c r="G255" s="57"/>
      <c r="H2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5" s="62" t="str">
        <f><![CDATA[IF(الجدول3[[#This Row],[الموافق]]<>"التاريخ غير صحيح",TEXT(الجدول3[[#This Row],[DateM]],"dddd"),"")]]></f>
        <v/>
      </c>
      <c r="K255" s="62" t="str">
        <f ca="1" unprintable="">
<![CDATA[IF(الجدول3[[#This Row],[DateM]]<>"",
IF(الجدول3[[#This Row],[DateM]]]><![CDATA[]>=TODAY(),1,0),"")]]>        </f>
        <v/>
      </c>
      <c r="L255" s="63" t="str">
        <f><![CDATA[IF(الجدول3[[#This Row],[DateM]]<>"",ROW(),"")]]></f>
        <v/>
      </c>
      <c r="M255" s="64" t="e">
        <f><![CDATA[الجدول3[[#This Row],[DateM]]+TIME(0,الجدول3[[#This Row],[Time1]],0)]]></f>
        <v>#VALUE!</v>
      </c>
      <c r="N255" s="57"/>
      <c r="O255" s="49">
        <f><![CDATA[IF(الجدول3[[#This Row],[الحالة]]="نفذ",1,0)]]></f>
        <v>0</v>
      </c>
    </row>
    <row r="256" spans="2:15" ht="22.5" x14ac:dyDescent="0.45">
      <c r="B256" s="62" t="str">
        <f><![CDATA[IF(الجدول3[[#This Row],[يوم]]="","",_xlfn.AGGREGATE(3,5,$C$4:C256))]]></f>
        <v/>
      </c>
      <c r="C256" s="56"/>
      <c r="D256" s="56"/>
      <c r="E256" s="56"/>
      <c r="F256" s="57"/>
      <c r="G256" s="57"/>
      <c r="H2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6" s="62" t="str">
        <f><![CDATA[IF(الجدول3[[#This Row],[الموافق]]<>"التاريخ غير صحيح",TEXT(الجدول3[[#This Row],[DateM]],"dddd"),"")]]></f>
        <v/>
      </c>
      <c r="K256" s="62" t="str">
        <f ca="1" unprintable="">
<![CDATA[IF(الجدول3[[#This Row],[DateM]]<>"",
IF(الجدول3[[#This Row],[DateM]]]><![CDATA[]>=TODAY(),1,0),"")]]>        </f>
        <v/>
      </c>
      <c r="L256" s="63" t="str">
        <f><![CDATA[IF(الجدول3[[#This Row],[DateM]]<>"",ROW(),"")]]></f>
        <v/>
      </c>
      <c r="M256" s="64" t="e">
        <f><![CDATA[الجدول3[[#This Row],[DateM]]+TIME(0,الجدول3[[#This Row],[Time1]],0)]]></f>
        <v>#VALUE!</v>
      </c>
      <c r="N256" s="57"/>
      <c r="O256" s="49">
        <f><![CDATA[IF(الجدول3[[#This Row],[الحالة]]="نفذ",1,0)]]></f>
        <v>0</v>
      </c>
    </row>
    <row r="257" spans="2:15" ht="22.5" x14ac:dyDescent="0.45">
      <c r="B257" s="62" t="str">
        <f><![CDATA[IF(الجدول3[[#This Row],[يوم]]="","",_xlfn.AGGREGATE(3,5,$C$4:C257))]]></f>
        <v/>
      </c>
      <c r="C257" s="56"/>
      <c r="D257" s="56"/>
      <c r="E257" s="56"/>
      <c r="F257" s="57"/>
      <c r="G257" s="57"/>
      <c r="H2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7" s="62" t="str">
        <f><![CDATA[IF(الجدول3[[#This Row],[الموافق]]<>"التاريخ غير صحيح",TEXT(الجدول3[[#This Row],[DateM]],"dddd"),"")]]></f>
        <v/>
      </c>
      <c r="K257" s="62" t="str">
        <f ca="1" unprintable="">
<![CDATA[IF(الجدول3[[#This Row],[DateM]]<>"",
IF(الجدول3[[#This Row],[DateM]]]><![CDATA[]>=TODAY(),1,0),"")]]>        </f>
        <v/>
      </c>
      <c r="L257" s="63" t="str">
        <f><![CDATA[IF(الجدول3[[#This Row],[DateM]]<>"",ROW(),"")]]></f>
        <v/>
      </c>
      <c r="M257" s="64" t="e">
        <f><![CDATA[الجدول3[[#This Row],[DateM]]+TIME(0,الجدول3[[#This Row],[Time1]],0)]]></f>
        <v>#VALUE!</v>
      </c>
      <c r="N257" s="57"/>
      <c r="O257" s="49">
        <f><![CDATA[IF(الجدول3[[#This Row],[الحالة]]="نفذ",1,0)]]></f>
        <v>0</v>
      </c>
    </row>
    <row r="258" spans="2:15" ht="22.5" x14ac:dyDescent="0.45">
      <c r="B258" s="62" t="str">
        <f><![CDATA[IF(الجدول3[[#This Row],[يوم]]="","",_xlfn.AGGREGATE(3,5,$C$4:C258))]]></f>
        <v/>
      </c>
      <c r="C258" s="56"/>
      <c r="D258" s="56"/>
      <c r="E258" s="56"/>
      <c r="F258" s="57"/>
      <c r="G258" s="57"/>
      <c r="H2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8" s="62" t="str">
        <f><![CDATA[IF(الجدول3[[#This Row],[الموافق]]<>"التاريخ غير صحيح",TEXT(الجدول3[[#This Row],[DateM]],"dddd"),"")]]></f>
        <v/>
      </c>
      <c r="K258" s="62" t="str">
        <f ca="1" unprintable="">
<![CDATA[IF(الجدول3[[#This Row],[DateM]]<>"",
IF(الجدول3[[#This Row],[DateM]]]><![CDATA[]>=TODAY(),1,0),"")]]>        </f>
        <v/>
      </c>
      <c r="L258" s="63" t="str">
        <f><![CDATA[IF(الجدول3[[#This Row],[DateM]]<>"",ROW(),"")]]></f>
        <v/>
      </c>
      <c r="M258" s="64" t="e">
        <f><![CDATA[الجدول3[[#This Row],[DateM]]+TIME(0,الجدول3[[#This Row],[Time1]],0)]]></f>
        <v>#VALUE!</v>
      </c>
      <c r="N258" s="57"/>
      <c r="O258" s="49">
        <f><![CDATA[IF(الجدول3[[#This Row],[الحالة]]="نفذ",1,0)]]></f>
        <v>0</v>
      </c>
    </row>
    <row r="259" spans="2:15" ht="22.5" x14ac:dyDescent="0.45">
      <c r="B259" s="62" t="str">
        <f><![CDATA[IF(الجدول3[[#This Row],[يوم]]="","",_xlfn.AGGREGATE(3,5,$C$4:C259))]]></f>
        <v/>
      </c>
      <c r="C259" s="56"/>
      <c r="D259" s="56"/>
      <c r="E259" s="56"/>
      <c r="F259" s="57"/>
      <c r="G259" s="57"/>
      <c r="H2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59" s="62" t="str">
        <f><![CDATA[IF(الجدول3[[#This Row],[الموافق]]<>"التاريخ غير صحيح",TEXT(الجدول3[[#This Row],[DateM]],"dddd"),"")]]></f>
        <v/>
      </c>
      <c r="K259" s="62" t="str">
        <f ca="1" unprintable="">
<![CDATA[IF(الجدول3[[#This Row],[DateM]]<>"",
IF(الجدول3[[#This Row],[DateM]]]><![CDATA[]>=TODAY(),1,0),"")]]>        </f>
        <v/>
      </c>
      <c r="L259" s="63" t="str">
        <f><![CDATA[IF(الجدول3[[#This Row],[DateM]]<>"",ROW(),"")]]></f>
        <v/>
      </c>
      <c r="M259" s="64" t="e">
        <f><![CDATA[الجدول3[[#This Row],[DateM]]+TIME(0,الجدول3[[#This Row],[Time1]],0)]]></f>
        <v>#VALUE!</v>
      </c>
      <c r="N259" s="57"/>
      <c r="O259" s="49">
        <f><![CDATA[IF(الجدول3[[#This Row],[الحالة]]="نفذ",1,0)]]></f>
        <v>0</v>
      </c>
    </row>
    <row r="260" spans="2:15" ht="22.5" x14ac:dyDescent="0.45">
      <c r="B260" s="62" t="str">
        <f><![CDATA[IF(الجدول3[[#This Row],[يوم]]="","",_xlfn.AGGREGATE(3,5,$C$4:C260))]]></f>
        <v/>
      </c>
      <c r="C260" s="56"/>
      <c r="D260" s="56"/>
      <c r="E260" s="56"/>
      <c r="F260" s="57"/>
      <c r="G260" s="57"/>
      <c r="H2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0" s="62" t="str">
        <f><![CDATA[IF(الجدول3[[#This Row],[الموافق]]<>"التاريخ غير صحيح",TEXT(الجدول3[[#This Row],[DateM]],"dddd"),"")]]></f>
        <v/>
      </c>
      <c r="K260" s="62" t="str">
        <f ca="1" unprintable="">
<![CDATA[IF(الجدول3[[#This Row],[DateM]]<>"",
IF(الجدول3[[#This Row],[DateM]]]><![CDATA[]>=TODAY(),1,0),"")]]>        </f>
        <v/>
      </c>
      <c r="L260" s="63" t="str">
        <f><![CDATA[IF(الجدول3[[#This Row],[DateM]]<>"",ROW(),"")]]></f>
        <v/>
      </c>
      <c r="M260" s="64" t="e">
        <f><![CDATA[الجدول3[[#This Row],[DateM]]+TIME(0,الجدول3[[#This Row],[Time1]],0)]]></f>
        <v>#VALUE!</v>
      </c>
      <c r="N260" s="57"/>
      <c r="O260" s="49">
        <f><![CDATA[IF(الجدول3[[#This Row],[الحالة]]="نفذ",1,0)]]></f>
        <v>0</v>
      </c>
    </row>
    <row r="261" spans="2:15" ht="22.5" x14ac:dyDescent="0.45">
      <c r="B261" s="62" t="str">
        <f><![CDATA[IF(الجدول3[[#This Row],[يوم]]="","",_xlfn.AGGREGATE(3,5,$C$4:C261))]]></f>
        <v/>
      </c>
      <c r="C261" s="56"/>
      <c r="D261" s="56"/>
      <c r="E261" s="56"/>
      <c r="F261" s="57"/>
      <c r="G261" s="57"/>
      <c r="H2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1" s="62" t="str">
        <f><![CDATA[IF(الجدول3[[#This Row],[الموافق]]<>"التاريخ غير صحيح",TEXT(الجدول3[[#This Row],[DateM]],"dddd"),"")]]></f>
        <v/>
      </c>
      <c r="K261" s="62" t="str">
        <f ca="1" unprintable="">
<![CDATA[IF(الجدول3[[#This Row],[DateM]]<>"",
IF(الجدول3[[#This Row],[DateM]]]><![CDATA[]>=TODAY(),1,0),"")]]>        </f>
        <v/>
      </c>
      <c r="L261" s="63" t="str">
        <f><![CDATA[IF(الجدول3[[#This Row],[DateM]]<>"",ROW(),"")]]></f>
        <v/>
      </c>
      <c r="M261" s="64" t="e">
        <f><![CDATA[الجدول3[[#This Row],[DateM]]+TIME(0,الجدول3[[#This Row],[Time1]],0)]]></f>
        <v>#VALUE!</v>
      </c>
      <c r="N261" s="57"/>
      <c r="O261" s="49">
        <f><![CDATA[IF(الجدول3[[#This Row],[الحالة]]="نفذ",1,0)]]></f>
        <v>0</v>
      </c>
    </row>
    <row r="262" spans="2:15" ht="22.5" x14ac:dyDescent="0.45">
      <c r="B262" s="62" t="str">
        <f><![CDATA[IF(الجدول3[[#This Row],[يوم]]="","",_xlfn.AGGREGATE(3,5,$C$4:C262))]]></f>
        <v/>
      </c>
      <c r="C262" s="56"/>
      <c r="D262" s="56"/>
      <c r="E262" s="56"/>
      <c r="F262" s="57"/>
      <c r="G262" s="57"/>
      <c r="H2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2" s="62" t="str">
        <f><![CDATA[IF(الجدول3[[#This Row],[الموافق]]<>"التاريخ غير صحيح",TEXT(الجدول3[[#This Row],[DateM]],"dddd"),"")]]></f>
        <v/>
      </c>
      <c r="K262" s="62" t="str">
        <f ca="1" unprintable="">
<![CDATA[IF(الجدول3[[#This Row],[DateM]]<>"",
IF(الجدول3[[#This Row],[DateM]]]><![CDATA[]>=TODAY(),1,0),"")]]>        </f>
        <v/>
      </c>
      <c r="L262" s="63" t="str">
        <f><![CDATA[IF(الجدول3[[#This Row],[DateM]]<>"",ROW(),"")]]></f>
        <v/>
      </c>
      <c r="M262" s="64" t="e">
        <f><![CDATA[الجدول3[[#This Row],[DateM]]+TIME(0,الجدول3[[#This Row],[Time1]],0)]]></f>
        <v>#VALUE!</v>
      </c>
      <c r="N262" s="57"/>
      <c r="O262" s="49">
        <f><![CDATA[IF(الجدول3[[#This Row],[الحالة]]="نفذ",1,0)]]></f>
        <v>0</v>
      </c>
    </row>
    <row r="263" spans="2:15" ht="22.5" x14ac:dyDescent="0.45">
      <c r="B263" s="62" t="str">
        <f><![CDATA[IF(الجدول3[[#This Row],[يوم]]="","",_xlfn.AGGREGATE(3,5,$C$4:C263))]]></f>
        <v/>
      </c>
      <c r="C263" s="56"/>
      <c r="D263" s="56"/>
      <c r="E263" s="56"/>
      <c r="F263" s="57"/>
      <c r="G263" s="57"/>
      <c r="H2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3" s="62" t="str">
        <f><![CDATA[IF(الجدول3[[#This Row],[الموافق]]<>"التاريخ غير صحيح",TEXT(الجدول3[[#This Row],[DateM]],"dddd"),"")]]></f>
        <v/>
      </c>
      <c r="K263" s="62" t="str">
        <f ca="1" unprintable="">
<![CDATA[IF(الجدول3[[#This Row],[DateM]]<>"",
IF(الجدول3[[#This Row],[DateM]]]><![CDATA[]>=TODAY(),1,0),"")]]>        </f>
        <v/>
      </c>
      <c r="L263" s="63" t="str">
        <f><![CDATA[IF(الجدول3[[#This Row],[DateM]]<>"",ROW(),"")]]></f>
        <v/>
      </c>
      <c r="M263" s="64" t="e">
        <f><![CDATA[الجدول3[[#This Row],[DateM]]+TIME(0,الجدول3[[#This Row],[Time1]],0)]]></f>
        <v>#VALUE!</v>
      </c>
      <c r="N263" s="57"/>
      <c r="O263" s="49">
        <f><![CDATA[IF(الجدول3[[#This Row],[الحالة]]="نفذ",1,0)]]></f>
        <v>0</v>
      </c>
    </row>
    <row r="264" spans="2:15" ht="22.5" x14ac:dyDescent="0.45">
      <c r="B264" s="62" t="str">
        <f><![CDATA[IF(الجدول3[[#This Row],[يوم]]="","",_xlfn.AGGREGATE(3,5,$C$4:C264))]]></f>
        <v/>
      </c>
      <c r="C264" s="56"/>
      <c r="D264" s="56"/>
      <c r="E264" s="56"/>
      <c r="F264" s="57"/>
      <c r="G264" s="57"/>
      <c r="H2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4" s="62" t="str">
        <f><![CDATA[IF(الجدول3[[#This Row],[الموافق]]<>"التاريخ غير صحيح",TEXT(الجدول3[[#This Row],[DateM]],"dddd"),"")]]></f>
        <v/>
      </c>
      <c r="K264" s="62" t="str">
        <f ca="1" unprintable="">
<![CDATA[IF(الجدول3[[#This Row],[DateM]]<>"",
IF(الجدول3[[#This Row],[DateM]]]><![CDATA[]>=TODAY(),1,0),"")]]>        </f>
        <v/>
      </c>
      <c r="L264" s="63" t="str">
        <f><![CDATA[IF(الجدول3[[#This Row],[DateM]]<>"",ROW(),"")]]></f>
        <v/>
      </c>
      <c r="M264" s="64" t="e">
        <f><![CDATA[الجدول3[[#This Row],[DateM]]+TIME(0,الجدول3[[#This Row],[Time1]],0)]]></f>
        <v>#VALUE!</v>
      </c>
      <c r="N264" s="57"/>
      <c r="O264" s="49">
        <f><![CDATA[IF(الجدول3[[#This Row],[الحالة]]="نفذ",1,0)]]></f>
        <v>0</v>
      </c>
    </row>
    <row r="265" spans="2:15" ht="22.5" x14ac:dyDescent="0.45">
      <c r="B265" s="62" t="str">
        <f><![CDATA[IF(الجدول3[[#This Row],[يوم]]="","",_xlfn.AGGREGATE(3,5,$C$4:C265))]]></f>
        <v/>
      </c>
      <c r="C265" s="56"/>
      <c r="D265" s="56"/>
      <c r="E265" s="56"/>
      <c r="F265" s="57"/>
      <c r="G265" s="57"/>
      <c r="H2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5" s="62" t="str">
        <f><![CDATA[IF(الجدول3[[#This Row],[الموافق]]<>"التاريخ غير صحيح",TEXT(الجدول3[[#This Row],[DateM]],"dddd"),"")]]></f>
        <v/>
      </c>
      <c r="K265" s="62" t="str">
        <f ca="1" unprintable="">
<![CDATA[IF(الجدول3[[#This Row],[DateM]]<>"",
IF(الجدول3[[#This Row],[DateM]]]><![CDATA[]>=TODAY(),1,0),"")]]>        </f>
        <v/>
      </c>
      <c r="L265" s="63" t="str">
        <f><![CDATA[IF(الجدول3[[#This Row],[DateM]]<>"",ROW(),"")]]></f>
        <v/>
      </c>
      <c r="M265" s="64" t="e">
        <f><![CDATA[الجدول3[[#This Row],[DateM]]+TIME(0,الجدول3[[#This Row],[Time1]],0)]]></f>
        <v>#VALUE!</v>
      </c>
      <c r="N265" s="57"/>
      <c r="O265" s="49">
        <f><![CDATA[IF(الجدول3[[#This Row],[الحالة]]="نفذ",1,0)]]></f>
        <v>0</v>
      </c>
    </row>
    <row r="266" spans="2:15" ht="22.5" x14ac:dyDescent="0.45">
      <c r="B266" s="62" t="str">
        <f><![CDATA[IF(الجدول3[[#This Row],[يوم]]="","",_xlfn.AGGREGATE(3,5,$C$4:C266))]]></f>
        <v/>
      </c>
      <c r="C266" s="56"/>
      <c r="D266" s="56"/>
      <c r="E266" s="56"/>
      <c r="F266" s="57"/>
      <c r="G266" s="57"/>
      <c r="H2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6" s="62" t="str">
        <f><![CDATA[IF(الجدول3[[#This Row],[الموافق]]<>"التاريخ غير صحيح",TEXT(الجدول3[[#This Row],[DateM]],"dddd"),"")]]></f>
        <v/>
      </c>
      <c r="K266" s="62" t="str">
        <f ca="1" unprintable="">
<![CDATA[IF(الجدول3[[#This Row],[DateM]]<>"",
IF(الجدول3[[#This Row],[DateM]]]><![CDATA[]>=TODAY(),1,0),"")]]>        </f>
        <v/>
      </c>
      <c r="L266" s="63" t="str">
        <f><![CDATA[IF(الجدول3[[#This Row],[DateM]]<>"",ROW(),"")]]></f>
        <v/>
      </c>
      <c r="M266" s="64" t="e">
        <f><![CDATA[الجدول3[[#This Row],[DateM]]+TIME(0,الجدول3[[#This Row],[Time1]],0)]]></f>
        <v>#VALUE!</v>
      </c>
      <c r="N266" s="57"/>
      <c r="O266" s="49">
        <f><![CDATA[IF(الجدول3[[#This Row],[الحالة]]="نفذ",1,0)]]></f>
        <v>0</v>
      </c>
    </row>
    <row r="267" spans="2:15" ht="22.5" x14ac:dyDescent="0.45">
      <c r="B267" s="62" t="str">
        <f><![CDATA[IF(الجدول3[[#This Row],[يوم]]="","",_xlfn.AGGREGATE(3,5,$C$4:C267))]]></f>
        <v/>
      </c>
      <c r="C267" s="56"/>
      <c r="D267" s="56"/>
      <c r="E267" s="56"/>
      <c r="F267" s="57"/>
      <c r="G267" s="57"/>
      <c r="H2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7" s="62" t="str">
        <f><![CDATA[IF(الجدول3[[#This Row],[الموافق]]<>"التاريخ غير صحيح",TEXT(الجدول3[[#This Row],[DateM]],"dddd"),"")]]></f>
        <v/>
      </c>
      <c r="K267" s="62" t="str">
        <f ca="1" unprintable="">
<![CDATA[IF(الجدول3[[#This Row],[DateM]]<>"",
IF(الجدول3[[#This Row],[DateM]]]><![CDATA[]>=TODAY(),1,0),"")]]>        </f>
        <v/>
      </c>
      <c r="L267" s="63" t="str">
        <f><![CDATA[IF(الجدول3[[#This Row],[DateM]]<>"",ROW(),"")]]></f>
        <v/>
      </c>
      <c r="M267" s="64" t="e">
        <f><![CDATA[الجدول3[[#This Row],[DateM]]+TIME(0,الجدول3[[#This Row],[Time1]],0)]]></f>
        <v>#VALUE!</v>
      </c>
      <c r="N267" s="57"/>
      <c r="O267" s="49">
        <f><![CDATA[IF(الجدول3[[#This Row],[الحالة]]="نفذ",1,0)]]></f>
        <v>0</v>
      </c>
    </row>
    <row r="268" spans="2:15" ht="22.5" x14ac:dyDescent="0.45">
      <c r="B268" s="62" t="str">
        <f><![CDATA[IF(الجدول3[[#This Row],[يوم]]="","",_xlfn.AGGREGATE(3,5,$C$4:C268))]]></f>
        <v/>
      </c>
      <c r="C268" s="56"/>
      <c r="D268" s="56"/>
      <c r="E268" s="56"/>
      <c r="F268" s="57"/>
      <c r="G268" s="57"/>
      <c r="H2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8" s="62" t="str">
        <f><![CDATA[IF(الجدول3[[#This Row],[الموافق]]<>"التاريخ غير صحيح",TEXT(الجدول3[[#This Row],[DateM]],"dddd"),"")]]></f>
        <v/>
      </c>
      <c r="K268" s="62" t="str">
        <f ca="1" unprintable="">
<![CDATA[IF(الجدول3[[#This Row],[DateM]]<>"",
IF(الجدول3[[#This Row],[DateM]]]><![CDATA[]>=TODAY(),1,0),"")]]>        </f>
        <v/>
      </c>
      <c r="L268" s="63" t="str">
        <f><![CDATA[IF(الجدول3[[#This Row],[DateM]]<>"",ROW(),"")]]></f>
        <v/>
      </c>
      <c r="M268" s="64" t="e">
        <f><![CDATA[الجدول3[[#This Row],[DateM]]+TIME(0,الجدول3[[#This Row],[Time1]],0)]]></f>
        <v>#VALUE!</v>
      </c>
      <c r="N268" s="57"/>
      <c r="O268" s="49">
        <f><![CDATA[IF(الجدول3[[#This Row],[الحالة]]="نفذ",1,0)]]></f>
        <v>0</v>
      </c>
    </row>
    <row r="269" spans="2:15" ht="22.5" x14ac:dyDescent="0.45">
      <c r="B269" s="62" t="str">
        <f><![CDATA[IF(الجدول3[[#This Row],[يوم]]="","",_xlfn.AGGREGATE(3,5,$C$4:C269))]]></f>
        <v/>
      </c>
      <c r="C269" s="56"/>
      <c r="D269" s="56"/>
      <c r="E269" s="56"/>
      <c r="F269" s="57"/>
      <c r="G269" s="57"/>
      <c r="H2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69" s="62" t="str">
        <f><![CDATA[IF(الجدول3[[#This Row],[الموافق]]<>"التاريخ غير صحيح",TEXT(الجدول3[[#This Row],[DateM]],"dddd"),"")]]></f>
        <v/>
      </c>
      <c r="K269" s="62" t="str">
        <f ca="1" unprintable="">
<![CDATA[IF(الجدول3[[#This Row],[DateM]]<>"",
IF(الجدول3[[#This Row],[DateM]]]><![CDATA[]>=TODAY(),1,0),"")]]>        </f>
        <v/>
      </c>
      <c r="L269" s="63" t="str">
        <f><![CDATA[IF(الجدول3[[#This Row],[DateM]]<>"",ROW(),"")]]></f>
        <v/>
      </c>
      <c r="M269" s="64" t="e">
        <f><![CDATA[الجدول3[[#This Row],[DateM]]+TIME(0,الجدول3[[#This Row],[Time1]],0)]]></f>
        <v>#VALUE!</v>
      </c>
      <c r="N269" s="57"/>
      <c r="O269" s="49">
        <f><![CDATA[IF(الجدول3[[#This Row],[الحالة]]="نفذ",1,0)]]></f>
        <v>0</v>
      </c>
    </row>
    <row r="270" spans="2:15" ht="22.5" x14ac:dyDescent="0.45">
      <c r="B270" s="62" t="str">
        <f><![CDATA[IF(الجدول3[[#This Row],[يوم]]="","",_xlfn.AGGREGATE(3,5,$C$4:C270))]]></f>
        <v/>
      </c>
      <c r="C270" s="56"/>
      <c r="D270" s="56"/>
      <c r="E270" s="56"/>
      <c r="F270" s="57"/>
      <c r="G270" s="57"/>
      <c r="H2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0" s="62" t="str">
        <f><![CDATA[IF(الجدول3[[#This Row],[الموافق]]<>"التاريخ غير صحيح",TEXT(الجدول3[[#This Row],[DateM]],"dddd"),"")]]></f>
        <v/>
      </c>
      <c r="K270" s="62" t="str">
        <f ca="1" unprintable="">
<![CDATA[IF(الجدول3[[#This Row],[DateM]]<>"",
IF(الجدول3[[#This Row],[DateM]]]><![CDATA[]>=TODAY(),1,0),"")]]>        </f>
        <v/>
      </c>
      <c r="L270" s="63" t="str">
        <f><![CDATA[IF(الجدول3[[#This Row],[DateM]]<>"",ROW(),"")]]></f>
        <v/>
      </c>
      <c r="M270" s="64" t="e">
        <f><![CDATA[الجدول3[[#This Row],[DateM]]+TIME(0,الجدول3[[#This Row],[Time1]],0)]]></f>
        <v>#VALUE!</v>
      </c>
      <c r="N270" s="57"/>
      <c r="O270" s="49">
        <f><![CDATA[IF(الجدول3[[#This Row],[الحالة]]="نفذ",1,0)]]></f>
        <v>0</v>
      </c>
    </row>
    <row r="271" spans="2:15" ht="22.5" x14ac:dyDescent="0.45">
      <c r="B271" s="62" t="str">
        <f><![CDATA[IF(الجدول3[[#This Row],[يوم]]="","",_xlfn.AGGREGATE(3,5,$C$4:C271))]]></f>
        <v/>
      </c>
      <c r="C271" s="56"/>
      <c r="D271" s="56"/>
      <c r="E271" s="56"/>
      <c r="F271" s="57"/>
      <c r="G271" s="57"/>
      <c r="H2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1" s="62" t="str">
        <f><![CDATA[IF(الجدول3[[#This Row],[الموافق]]<>"التاريخ غير صحيح",TEXT(الجدول3[[#This Row],[DateM]],"dddd"),"")]]></f>
        <v/>
      </c>
      <c r="K271" s="62" t="str">
        <f ca="1" unprintable="">
<![CDATA[IF(الجدول3[[#This Row],[DateM]]<>"",
IF(الجدول3[[#This Row],[DateM]]]><![CDATA[]>=TODAY(),1,0),"")]]>        </f>
        <v/>
      </c>
      <c r="L271" s="63" t="str">
        <f><![CDATA[IF(الجدول3[[#This Row],[DateM]]<>"",ROW(),"")]]></f>
        <v/>
      </c>
      <c r="M271" s="64" t="e">
        <f><![CDATA[الجدول3[[#This Row],[DateM]]+TIME(0,الجدول3[[#This Row],[Time1]],0)]]></f>
        <v>#VALUE!</v>
      </c>
      <c r="N271" s="57"/>
      <c r="O271" s="49">
        <f><![CDATA[IF(الجدول3[[#This Row],[الحالة]]="نفذ",1,0)]]></f>
        <v>0</v>
      </c>
    </row>
    <row r="272" spans="2:15" ht="22.5" x14ac:dyDescent="0.45">
      <c r="B272" s="62" t="str">
        <f><![CDATA[IF(الجدول3[[#This Row],[يوم]]="","",_xlfn.AGGREGATE(3,5,$C$4:C272))]]></f>
        <v/>
      </c>
      <c r="C272" s="56"/>
      <c r="D272" s="56"/>
      <c r="E272" s="56"/>
      <c r="F272" s="57"/>
      <c r="G272" s="57"/>
      <c r="H2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2" s="62" t="str">
        <f><![CDATA[IF(الجدول3[[#This Row],[الموافق]]<>"التاريخ غير صحيح",TEXT(الجدول3[[#This Row],[DateM]],"dddd"),"")]]></f>
        <v/>
      </c>
      <c r="K272" s="62" t="str">
        <f ca="1" unprintable="">
<![CDATA[IF(الجدول3[[#This Row],[DateM]]<>"",
IF(الجدول3[[#This Row],[DateM]]]><![CDATA[]>=TODAY(),1,0),"")]]>        </f>
        <v/>
      </c>
      <c r="L272" s="63" t="str">
        <f><![CDATA[IF(الجدول3[[#This Row],[DateM]]<>"",ROW(),"")]]></f>
        <v/>
      </c>
      <c r="M272" s="64" t="e">
        <f><![CDATA[الجدول3[[#This Row],[DateM]]+TIME(0,الجدول3[[#This Row],[Time1]],0)]]></f>
        <v>#VALUE!</v>
      </c>
      <c r="N272" s="57"/>
      <c r="O272" s="49">
        <f><![CDATA[IF(الجدول3[[#This Row],[الحالة]]="نفذ",1,0)]]></f>
        <v>0</v>
      </c>
    </row>
    <row r="273" spans="2:15" ht="22.5" x14ac:dyDescent="0.45">
      <c r="B273" s="62" t="str">
        <f><![CDATA[IF(الجدول3[[#This Row],[يوم]]="","",_xlfn.AGGREGATE(3,5,$C$4:C273))]]></f>
        <v/>
      </c>
      <c r="C273" s="56"/>
      <c r="D273" s="56"/>
      <c r="E273" s="56"/>
      <c r="F273" s="57"/>
      <c r="G273" s="57"/>
      <c r="H2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3" s="62" t="str">
        <f><![CDATA[IF(الجدول3[[#This Row],[الموافق]]<>"التاريخ غير صحيح",TEXT(الجدول3[[#This Row],[DateM]],"dddd"),"")]]></f>
        <v/>
      </c>
      <c r="K273" s="62" t="str">
        <f ca="1" unprintable="">
<![CDATA[IF(الجدول3[[#This Row],[DateM]]<>"",
IF(الجدول3[[#This Row],[DateM]]]><![CDATA[]>=TODAY(),1,0),"")]]>        </f>
        <v/>
      </c>
      <c r="L273" s="63" t="str">
        <f><![CDATA[IF(الجدول3[[#This Row],[DateM]]<>"",ROW(),"")]]></f>
        <v/>
      </c>
      <c r="M273" s="64" t="e">
        <f><![CDATA[الجدول3[[#This Row],[DateM]]+TIME(0,الجدول3[[#This Row],[Time1]],0)]]></f>
        <v>#VALUE!</v>
      </c>
      <c r="N273" s="57"/>
      <c r="O273" s="49">
        <f><![CDATA[IF(الجدول3[[#This Row],[الحالة]]="نفذ",1,0)]]></f>
        <v>0</v>
      </c>
    </row>
    <row r="274" spans="2:15" ht="22.5" x14ac:dyDescent="0.45">
      <c r="B274" s="62" t="str">
        <f><![CDATA[IF(الجدول3[[#This Row],[يوم]]="","",_xlfn.AGGREGATE(3,5,$C$4:C274))]]></f>
        <v/>
      </c>
      <c r="C274" s="56"/>
      <c r="D274" s="56"/>
      <c r="E274" s="56"/>
      <c r="F274" s="57"/>
      <c r="G274" s="57"/>
      <c r="H2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4" s="62" t="str">
        <f><![CDATA[IF(الجدول3[[#This Row],[الموافق]]<>"التاريخ غير صحيح",TEXT(الجدول3[[#This Row],[DateM]],"dddd"),"")]]></f>
        <v/>
      </c>
      <c r="K274" s="62" t="str">
        <f ca="1" unprintable="">
<![CDATA[IF(الجدول3[[#This Row],[DateM]]<>"",
IF(الجدول3[[#This Row],[DateM]]]><![CDATA[]>=TODAY(),1,0),"")]]>        </f>
        <v/>
      </c>
      <c r="L274" s="63" t="str">
        <f><![CDATA[IF(الجدول3[[#This Row],[DateM]]<>"",ROW(),"")]]></f>
        <v/>
      </c>
      <c r="M274" s="64" t="e">
        <f><![CDATA[الجدول3[[#This Row],[DateM]]+TIME(0,الجدول3[[#This Row],[Time1]],0)]]></f>
        <v>#VALUE!</v>
      </c>
      <c r="N274" s="57"/>
      <c r="O274" s="49">
        <f><![CDATA[IF(الجدول3[[#This Row],[الحالة]]="نفذ",1,0)]]></f>
        <v>0</v>
      </c>
    </row>
    <row r="275" spans="2:15" ht="22.5" x14ac:dyDescent="0.45">
      <c r="B275" s="62" t="str">
        <f><![CDATA[IF(الجدول3[[#This Row],[يوم]]="","",_xlfn.AGGREGATE(3,5,$C$4:C275))]]></f>
        <v/>
      </c>
      <c r="C275" s="56"/>
      <c r="D275" s="56"/>
      <c r="E275" s="56"/>
      <c r="F275" s="57"/>
      <c r="G275" s="57"/>
      <c r="H2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5" s="62" t="str">
        <f><![CDATA[IF(الجدول3[[#This Row],[الموافق]]<>"التاريخ غير صحيح",TEXT(الجدول3[[#This Row],[DateM]],"dddd"),"")]]></f>
        <v/>
      </c>
      <c r="K275" s="62" t="str">
        <f ca="1" unprintable="">
<![CDATA[IF(الجدول3[[#This Row],[DateM]]<>"",
IF(الجدول3[[#This Row],[DateM]]]><![CDATA[]>=TODAY(),1,0),"")]]>        </f>
        <v/>
      </c>
      <c r="L275" s="63" t="str">
        <f><![CDATA[IF(الجدول3[[#This Row],[DateM]]<>"",ROW(),"")]]></f>
        <v/>
      </c>
      <c r="M275" s="64" t="e">
        <f><![CDATA[الجدول3[[#This Row],[DateM]]+TIME(0,الجدول3[[#This Row],[Time1]],0)]]></f>
        <v>#VALUE!</v>
      </c>
      <c r="N275" s="57"/>
      <c r="O275" s="49">
        <f><![CDATA[IF(الجدول3[[#This Row],[الحالة]]="نفذ",1,0)]]></f>
        <v>0</v>
      </c>
    </row>
    <row r="276" spans="2:15" ht="22.5" x14ac:dyDescent="0.45">
      <c r="B276" s="62" t="str">
        <f><![CDATA[IF(الجدول3[[#This Row],[يوم]]="","",_xlfn.AGGREGATE(3,5,$C$4:C276))]]></f>
        <v/>
      </c>
      <c r="C276" s="56"/>
      <c r="D276" s="56"/>
      <c r="E276" s="56"/>
      <c r="F276" s="57"/>
      <c r="G276" s="57"/>
      <c r="H2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6" s="62" t="str">
        <f><![CDATA[IF(الجدول3[[#This Row],[الموافق]]<>"التاريخ غير صحيح",TEXT(الجدول3[[#This Row],[DateM]],"dddd"),"")]]></f>
        <v/>
      </c>
      <c r="K276" s="62" t="str">
        <f ca="1" unprintable="">
<![CDATA[IF(الجدول3[[#This Row],[DateM]]<>"",
IF(الجدول3[[#This Row],[DateM]]]><![CDATA[]>=TODAY(),1,0),"")]]>        </f>
        <v/>
      </c>
      <c r="L276" s="63" t="str">
        <f><![CDATA[IF(الجدول3[[#This Row],[DateM]]<>"",ROW(),"")]]></f>
        <v/>
      </c>
      <c r="M276" s="64" t="e">
        <f><![CDATA[الجدول3[[#This Row],[DateM]]+TIME(0,الجدول3[[#This Row],[Time1]],0)]]></f>
        <v>#VALUE!</v>
      </c>
      <c r="N276" s="57"/>
      <c r="O276" s="49">
        <f><![CDATA[IF(الجدول3[[#This Row],[الحالة]]="نفذ",1,0)]]></f>
        <v>0</v>
      </c>
    </row>
    <row r="277" spans="2:15" ht="22.5" x14ac:dyDescent="0.45">
      <c r="B277" s="62" t="str">
        <f><![CDATA[IF(الجدول3[[#This Row],[يوم]]="","",_xlfn.AGGREGATE(3,5,$C$4:C277))]]></f>
        <v/>
      </c>
      <c r="C277" s="56"/>
      <c r="D277" s="56"/>
      <c r="E277" s="56"/>
      <c r="F277" s="57"/>
      <c r="G277" s="57"/>
      <c r="H2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7" s="62" t="str">
        <f><![CDATA[IF(الجدول3[[#This Row],[الموافق]]<>"التاريخ غير صحيح",TEXT(الجدول3[[#This Row],[DateM]],"dddd"),"")]]></f>
        <v/>
      </c>
      <c r="K277" s="62" t="str">
        <f ca="1" unprintable="">
<![CDATA[IF(الجدول3[[#This Row],[DateM]]<>"",
IF(الجدول3[[#This Row],[DateM]]]><![CDATA[]>=TODAY(),1,0),"")]]>        </f>
        <v/>
      </c>
      <c r="L277" s="63" t="str">
        <f><![CDATA[IF(الجدول3[[#This Row],[DateM]]<>"",ROW(),"")]]></f>
        <v/>
      </c>
      <c r="M277" s="64" t="e">
        <f><![CDATA[الجدول3[[#This Row],[DateM]]+TIME(0,الجدول3[[#This Row],[Time1]],0)]]></f>
        <v>#VALUE!</v>
      </c>
      <c r="N277" s="57"/>
      <c r="O277" s="49">
        <f><![CDATA[IF(الجدول3[[#This Row],[الحالة]]="نفذ",1,0)]]></f>
        <v>0</v>
      </c>
    </row>
    <row r="278" spans="2:15" ht="22.5" x14ac:dyDescent="0.45">
      <c r="B278" s="62" t="str">
        <f><![CDATA[IF(الجدول3[[#This Row],[يوم]]="","",_xlfn.AGGREGATE(3,5,$C$4:C278))]]></f>
        <v/>
      </c>
      <c r="C278" s="56"/>
      <c r="D278" s="56"/>
      <c r="E278" s="56"/>
      <c r="F278" s="57"/>
      <c r="G278" s="57"/>
      <c r="H2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8" s="62" t="str">
        <f><![CDATA[IF(الجدول3[[#This Row],[الموافق]]<>"التاريخ غير صحيح",TEXT(الجدول3[[#This Row],[DateM]],"dddd"),"")]]></f>
        <v/>
      </c>
      <c r="K278" s="62" t="str">
        <f ca="1" unprintable="">
<![CDATA[IF(الجدول3[[#This Row],[DateM]]<>"",
IF(الجدول3[[#This Row],[DateM]]]><![CDATA[]>=TODAY(),1,0),"")]]>        </f>
        <v/>
      </c>
      <c r="L278" s="63" t="str">
        <f><![CDATA[IF(الجدول3[[#This Row],[DateM]]<>"",ROW(),"")]]></f>
        <v/>
      </c>
      <c r="M278" s="64" t="e">
        <f><![CDATA[الجدول3[[#This Row],[DateM]]+TIME(0,الجدول3[[#This Row],[Time1]],0)]]></f>
        <v>#VALUE!</v>
      </c>
      <c r="N278" s="57"/>
      <c r="O278" s="49">
        <f><![CDATA[IF(الجدول3[[#This Row],[الحالة]]="نفذ",1,0)]]></f>
        <v>0</v>
      </c>
    </row>
    <row r="279" spans="2:15" ht="22.5" x14ac:dyDescent="0.45">
      <c r="B279" s="62" t="str">
        <f><![CDATA[IF(الجدول3[[#This Row],[يوم]]="","",_xlfn.AGGREGATE(3,5,$C$4:C279))]]></f>
        <v/>
      </c>
      <c r="C279" s="56"/>
      <c r="D279" s="56"/>
      <c r="E279" s="56"/>
      <c r="F279" s="57"/>
      <c r="G279" s="57"/>
      <c r="H2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79" s="62" t="str">
        <f><![CDATA[IF(الجدول3[[#This Row],[الموافق]]<>"التاريخ غير صحيح",TEXT(الجدول3[[#This Row],[DateM]],"dddd"),"")]]></f>
        <v/>
      </c>
      <c r="K279" s="62" t="str">
        <f ca="1" unprintable="">
<![CDATA[IF(الجدول3[[#This Row],[DateM]]<>"",
IF(الجدول3[[#This Row],[DateM]]]><![CDATA[]>=TODAY(),1,0),"")]]>        </f>
        <v/>
      </c>
      <c r="L279" s="63" t="str">
        <f><![CDATA[IF(الجدول3[[#This Row],[DateM]]<>"",ROW(),"")]]></f>
        <v/>
      </c>
      <c r="M279" s="64" t="e">
        <f><![CDATA[الجدول3[[#This Row],[DateM]]+TIME(0,الجدول3[[#This Row],[Time1]],0)]]></f>
        <v>#VALUE!</v>
      </c>
      <c r="N279" s="57"/>
      <c r="O279" s="49">
        <f><![CDATA[IF(الجدول3[[#This Row],[الحالة]]="نفذ",1,0)]]></f>
        <v>0</v>
      </c>
    </row>
    <row r="280" spans="2:15" ht="22.5" x14ac:dyDescent="0.45">
      <c r="B280" s="62" t="str">
        <f><![CDATA[IF(الجدول3[[#This Row],[يوم]]="","",_xlfn.AGGREGATE(3,5,$C$4:C280))]]></f>
        <v/>
      </c>
      <c r="C280" s="56"/>
      <c r="D280" s="56"/>
      <c r="E280" s="56"/>
      <c r="F280" s="57"/>
      <c r="G280" s="57"/>
      <c r="H2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0" s="62" t="str">
        <f><![CDATA[IF(الجدول3[[#This Row],[الموافق]]<>"التاريخ غير صحيح",TEXT(الجدول3[[#This Row],[DateM]],"dddd"),"")]]></f>
        <v/>
      </c>
      <c r="K280" s="62" t="str">
        <f ca="1" unprintable="">
<![CDATA[IF(الجدول3[[#This Row],[DateM]]<>"",
IF(الجدول3[[#This Row],[DateM]]]><![CDATA[]>=TODAY(),1,0),"")]]>        </f>
        <v/>
      </c>
      <c r="L280" s="63" t="str">
        <f><![CDATA[IF(الجدول3[[#This Row],[DateM]]<>"",ROW(),"")]]></f>
        <v/>
      </c>
      <c r="M280" s="64" t="e">
        <f><![CDATA[الجدول3[[#This Row],[DateM]]+TIME(0,الجدول3[[#This Row],[Time1]],0)]]></f>
        <v>#VALUE!</v>
      </c>
      <c r="N280" s="57"/>
      <c r="O280" s="49">
        <f><![CDATA[IF(الجدول3[[#This Row],[الحالة]]="نفذ",1,0)]]></f>
        <v>0</v>
      </c>
    </row>
    <row r="281" spans="2:15" ht="22.5" x14ac:dyDescent="0.45">
      <c r="B281" s="62" t="str">
        <f><![CDATA[IF(الجدول3[[#This Row],[يوم]]="","",_xlfn.AGGREGATE(3,5,$C$4:C281))]]></f>
        <v/>
      </c>
      <c r="C281" s="56"/>
      <c r="D281" s="56"/>
      <c r="E281" s="56"/>
      <c r="F281" s="57"/>
      <c r="G281" s="57"/>
      <c r="H2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1" s="62" t="str">
        <f><![CDATA[IF(الجدول3[[#This Row],[الموافق]]<>"التاريخ غير صحيح",TEXT(الجدول3[[#This Row],[DateM]],"dddd"),"")]]></f>
        <v/>
      </c>
      <c r="K281" s="62" t="str">
        <f ca="1" unprintable="">
<![CDATA[IF(الجدول3[[#This Row],[DateM]]<>"",
IF(الجدول3[[#This Row],[DateM]]]><![CDATA[]>=TODAY(),1,0),"")]]>        </f>
        <v/>
      </c>
      <c r="L281" s="63" t="str">
        <f><![CDATA[IF(الجدول3[[#This Row],[DateM]]<>"",ROW(),"")]]></f>
        <v/>
      </c>
      <c r="M281" s="64" t="e">
        <f><![CDATA[الجدول3[[#This Row],[DateM]]+TIME(0,الجدول3[[#This Row],[Time1]],0)]]></f>
        <v>#VALUE!</v>
      </c>
      <c r="N281" s="57"/>
      <c r="O281" s="49">
        <f><![CDATA[IF(الجدول3[[#This Row],[الحالة]]="نفذ",1,0)]]></f>
        <v>0</v>
      </c>
    </row>
    <row r="282" spans="2:15" ht="22.5" x14ac:dyDescent="0.45">
      <c r="B282" s="62" t="str">
        <f><![CDATA[IF(الجدول3[[#This Row],[يوم]]="","",_xlfn.AGGREGATE(3,5,$C$4:C282))]]></f>
        <v/>
      </c>
      <c r="C282" s="56"/>
      <c r="D282" s="56"/>
      <c r="E282" s="56"/>
      <c r="F282" s="57"/>
      <c r="G282" s="57"/>
      <c r="H2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2" s="62" t="str">
        <f><![CDATA[IF(الجدول3[[#This Row],[الموافق]]<>"التاريخ غير صحيح",TEXT(الجدول3[[#This Row],[DateM]],"dddd"),"")]]></f>
        <v/>
      </c>
      <c r="K282" s="62" t="str">
        <f ca="1" unprintable="">
<![CDATA[IF(الجدول3[[#This Row],[DateM]]<>"",
IF(الجدول3[[#This Row],[DateM]]]><![CDATA[]>=TODAY(),1,0),"")]]>        </f>
        <v/>
      </c>
      <c r="L282" s="63" t="str">
        <f><![CDATA[IF(الجدول3[[#This Row],[DateM]]<>"",ROW(),"")]]></f>
        <v/>
      </c>
      <c r="M282" s="64" t="e">
        <f><![CDATA[الجدول3[[#This Row],[DateM]]+TIME(0,الجدول3[[#This Row],[Time1]],0)]]></f>
        <v>#VALUE!</v>
      </c>
      <c r="N282" s="57"/>
      <c r="O282" s="49">
        <f><![CDATA[IF(الجدول3[[#This Row],[الحالة]]="نفذ",1,0)]]></f>
        <v>0</v>
      </c>
    </row>
    <row r="283" spans="2:15" ht="22.5" x14ac:dyDescent="0.45">
      <c r="B283" s="62" t="str">
        <f><![CDATA[IF(الجدول3[[#This Row],[يوم]]="","",_xlfn.AGGREGATE(3,5,$C$4:C283))]]></f>
        <v/>
      </c>
      <c r="C283" s="56"/>
      <c r="D283" s="56"/>
      <c r="E283" s="56"/>
      <c r="F283" s="57"/>
      <c r="G283" s="57"/>
      <c r="H2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3" s="62" t="str">
        <f><![CDATA[IF(الجدول3[[#This Row],[الموافق]]<>"التاريخ غير صحيح",TEXT(الجدول3[[#This Row],[DateM]],"dddd"),"")]]></f>
        <v/>
      </c>
      <c r="K283" s="62" t="str">
        <f ca="1" unprintable="">
<![CDATA[IF(الجدول3[[#This Row],[DateM]]<>"",
IF(الجدول3[[#This Row],[DateM]]]><![CDATA[]>=TODAY(),1,0),"")]]>        </f>
        <v/>
      </c>
      <c r="L283" s="63" t="str">
        <f><![CDATA[IF(الجدول3[[#This Row],[DateM]]<>"",ROW(),"")]]></f>
        <v/>
      </c>
      <c r="M283" s="64" t="e">
        <f><![CDATA[الجدول3[[#This Row],[DateM]]+TIME(0,الجدول3[[#This Row],[Time1]],0)]]></f>
        <v>#VALUE!</v>
      </c>
      <c r="N283" s="57"/>
      <c r="O283" s="49">
        <f><![CDATA[IF(الجدول3[[#This Row],[الحالة]]="نفذ",1,0)]]></f>
        <v>0</v>
      </c>
    </row>
    <row r="284" spans="2:15" ht="22.5" x14ac:dyDescent="0.45">
      <c r="B284" s="62" t="str">
        <f><![CDATA[IF(الجدول3[[#This Row],[يوم]]="","",_xlfn.AGGREGATE(3,5,$C$4:C284))]]></f>
        <v/>
      </c>
      <c r="C284" s="56"/>
      <c r="D284" s="56"/>
      <c r="E284" s="56"/>
      <c r="F284" s="57"/>
      <c r="G284" s="57"/>
      <c r="H2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4" s="62" t="str">
        <f><![CDATA[IF(الجدول3[[#This Row],[الموافق]]<>"التاريخ غير صحيح",TEXT(الجدول3[[#This Row],[DateM]],"dddd"),"")]]></f>
        <v/>
      </c>
      <c r="K284" s="62" t="str">
        <f ca="1" unprintable="">
<![CDATA[IF(الجدول3[[#This Row],[DateM]]<>"",
IF(الجدول3[[#This Row],[DateM]]]><![CDATA[]>=TODAY(),1,0),"")]]>        </f>
        <v/>
      </c>
      <c r="L284" s="63" t="str">
        <f><![CDATA[IF(الجدول3[[#This Row],[DateM]]<>"",ROW(),"")]]></f>
        <v/>
      </c>
      <c r="M284" s="64" t="e">
        <f><![CDATA[الجدول3[[#This Row],[DateM]]+TIME(0,الجدول3[[#This Row],[Time1]],0)]]></f>
        <v>#VALUE!</v>
      </c>
      <c r="N284" s="57"/>
      <c r="O284" s="49">
        <f><![CDATA[IF(الجدول3[[#This Row],[الحالة]]="نفذ",1,0)]]></f>
        <v>0</v>
      </c>
    </row>
    <row r="285" spans="2:15" ht="22.5" x14ac:dyDescent="0.45">
      <c r="B285" s="62" t="str">
        <f><![CDATA[IF(الجدول3[[#This Row],[يوم]]="","",_xlfn.AGGREGATE(3,5,$C$4:C285))]]></f>
        <v/>
      </c>
      <c r="C285" s="56"/>
      <c r="D285" s="56"/>
      <c r="E285" s="56"/>
      <c r="F285" s="57"/>
      <c r="G285" s="57"/>
      <c r="H2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5" s="62" t="str">
        <f><![CDATA[IF(الجدول3[[#This Row],[الموافق]]<>"التاريخ غير صحيح",TEXT(الجدول3[[#This Row],[DateM]],"dddd"),"")]]></f>
        <v/>
      </c>
      <c r="K285" s="62" t="str">
        <f ca="1" unprintable="">
<![CDATA[IF(الجدول3[[#This Row],[DateM]]<>"",
IF(الجدول3[[#This Row],[DateM]]]><![CDATA[]>=TODAY(),1,0),"")]]>        </f>
        <v/>
      </c>
      <c r="L285" s="63" t="str">
        <f><![CDATA[IF(الجدول3[[#This Row],[DateM]]<>"",ROW(),"")]]></f>
        <v/>
      </c>
      <c r="M285" s="64" t="e">
        <f><![CDATA[الجدول3[[#This Row],[DateM]]+TIME(0,الجدول3[[#This Row],[Time1]],0)]]></f>
        <v>#VALUE!</v>
      </c>
      <c r="N285" s="57"/>
      <c r="O285" s="49">
        <f><![CDATA[IF(الجدول3[[#This Row],[الحالة]]="نفذ",1,0)]]></f>
        <v>0</v>
      </c>
    </row>
    <row r="286" spans="2:15" ht="22.5" x14ac:dyDescent="0.45">
      <c r="B286" s="62" t="str">
        <f><![CDATA[IF(الجدول3[[#This Row],[يوم]]="","",_xlfn.AGGREGATE(3,5,$C$4:C286))]]></f>
        <v/>
      </c>
      <c r="C286" s="56"/>
      <c r="D286" s="56"/>
      <c r="E286" s="56"/>
      <c r="F286" s="57"/>
      <c r="G286" s="57"/>
      <c r="H2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6" s="62" t="str">
        <f><![CDATA[IF(الجدول3[[#This Row],[الموافق]]<>"التاريخ غير صحيح",TEXT(الجدول3[[#This Row],[DateM]],"dddd"),"")]]></f>
        <v/>
      </c>
      <c r="K286" s="62" t="str">
        <f ca="1" unprintable="">
<![CDATA[IF(الجدول3[[#This Row],[DateM]]<>"",
IF(الجدول3[[#This Row],[DateM]]]><![CDATA[]>=TODAY(),1,0),"")]]>        </f>
        <v/>
      </c>
      <c r="L286" s="63" t="str">
        <f><![CDATA[IF(الجدول3[[#This Row],[DateM]]<>"",ROW(),"")]]></f>
        <v/>
      </c>
      <c r="M286" s="64" t="e">
        <f><![CDATA[الجدول3[[#This Row],[DateM]]+TIME(0,الجدول3[[#This Row],[Time1]],0)]]></f>
        <v>#VALUE!</v>
      </c>
      <c r="N286" s="57"/>
      <c r="O286" s="49">
        <f><![CDATA[IF(الجدول3[[#This Row],[الحالة]]="نفذ",1,0)]]></f>
        <v>0</v>
      </c>
    </row>
    <row r="287" spans="2:15" ht="22.5" x14ac:dyDescent="0.45">
      <c r="B287" s="62" t="str">
        <f><![CDATA[IF(الجدول3[[#This Row],[يوم]]="","",_xlfn.AGGREGATE(3,5,$C$4:C287))]]></f>
        <v/>
      </c>
      <c r="C287" s="56"/>
      <c r="D287" s="56"/>
      <c r="E287" s="56"/>
      <c r="F287" s="57"/>
      <c r="G287" s="57"/>
      <c r="H2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7" s="62" t="str">
        <f><![CDATA[IF(الجدول3[[#This Row],[الموافق]]<>"التاريخ غير صحيح",TEXT(الجدول3[[#This Row],[DateM]],"dddd"),"")]]></f>
        <v/>
      </c>
      <c r="K287" s="62" t="str">
        <f ca="1" unprintable="">
<![CDATA[IF(الجدول3[[#This Row],[DateM]]<>"",
IF(الجدول3[[#This Row],[DateM]]]><![CDATA[]>=TODAY(),1,0),"")]]>        </f>
        <v/>
      </c>
      <c r="L287" s="63" t="str">
        <f><![CDATA[IF(الجدول3[[#This Row],[DateM]]<>"",ROW(),"")]]></f>
        <v/>
      </c>
      <c r="M287" s="64" t="e">
        <f><![CDATA[الجدول3[[#This Row],[DateM]]+TIME(0,الجدول3[[#This Row],[Time1]],0)]]></f>
        <v>#VALUE!</v>
      </c>
      <c r="N287" s="57"/>
      <c r="O287" s="49">
        <f><![CDATA[IF(الجدول3[[#This Row],[الحالة]]="نفذ",1,0)]]></f>
        <v>0</v>
      </c>
    </row>
    <row r="288" spans="2:15" ht="22.5" x14ac:dyDescent="0.45">
      <c r="B288" s="62" t="str">
        <f><![CDATA[IF(الجدول3[[#This Row],[يوم]]="","",_xlfn.AGGREGATE(3,5,$C$4:C288))]]></f>
        <v/>
      </c>
      <c r="C288" s="56"/>
      <c r="D288" s="56"/>
      <c r="E288" s="56"/>
      <c r="F288" s="57"/>
      <c r="G288" s="57"/>
      <c r="H2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8" s="62" t="str">
        <f><![CDATA[IF(الجدول3[[#This Row],[الموافق]]<>"التاريخ غير صحيح",TEXT(الجدول3[[#This Row],[DateM]],"dddd"),"")]]></f>
        <v/>
      </c>
      <c r="K288" s="62" t="str">
        <f ca="1" unprintable="">
<![CDATA[IF(الجدول3[[#This Row],[DateM]]<>"",
IF(الجدول3[[#This Row],[DateM]]]><![CDATA[]>=TODAY(),1,0),"")]]>        </f>
        <v/>
      </c>
      <c r="L288" s="63" t="str">
        <f><![CDATA[IF(الجدول3[[#This Row],[DateM]]<>"",ROW(),"")]]></f>
        <v/>
      </c>
      <c r="M288" s="64" t="e">
        <f><![CDATA[الجدول3[[#This Row],[DateM]]+TIME(0,الجدول3[[#This Row],[Time1]],0)]]></f>
        <v>#VALUE!</v>
      </c>
      <c r="N288" s="57"/>
      <c r="O288" s="49">
        <f><![CDATA[IF(الجدول3[[#This Row],[الحالة]]="نفذ",1,0)]]></f>
        <v>0</v>
      </c>
    </row>
    <row r="289" spans="2:15" ht="22.5" x14ac:dyDescent="0.45">
      <c r="B289" s="62" t="str">
        <f><![CDATA[IF(الجدول3[[#This Row],[يوم]]="","",_xlfn.AGGREGATE(3,5,$C$4:C289))]]></f>
        <v/>
      </c>
      <c r="C289" s="56"/>
      <c r="D289" s="56"/>
      <c r="E289" s="56"/>
      <c r="F289" s="57"/>
      <c r="G289" s="57"/>
      <c r="H2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89" s="62" t="str">
        <f><![CDATA[IF(الجدول3[[#This Row],[الموافق]]<>"التاريخ غير صحيح",TEXT(الجدول3[[#This Row],[DateM]],"dddd"),"")]]></f>
        <v/>
      </c>
      <c r="K289" s="62" t="str">
        <f ca="1" unprintable="">
<![CDATA[IF(الجدول3[[#This Row],[DateM]]<>"",
IF(الجدول3[[#This Row],[DateM]]]><![CDATA[]>=TODAY(),1,0),"")]]>        </f>
        <v/>
      </c>
      <c r="L289" s="63" t="str">
        <f><![CDATA[IF(الجدول3[[#This Row],[DateM]]<>"",ROW(),"")]]></f>
        <v/>
      </c>
      <c r="M289" s="64" t="e">
        <f><![CDATA[الجدول3[[#This Row],[DateM]]+TIME(0,الجدول3[[#This Row],[Time1]],0)]]></f>
        <v>#VALUE!</v>
      </c>
      <c r="N289" s="57"/>
      <c r="O289" s="49">
        <f><![CDATA[IF(الجدول3[[#This Row],[الحالة]]="نفذ",1,0)]]></f>
        <v>0</v>
      </c>
    </row>
    <row r="290" spans="2:15" ht="22.5" x14ac:dyDescent="0.45">
      <c r="B290" s="62" t="str">
        <f><![CDATA[IF(الجدول3[[#This Row],[يوم]]="","",_xlfn.AGGREGATE(3,5,$C$4:C290))]]></f>
        <v/>
      </c>
      <c r="C290" s="56"/>
      <c r="D290" s="56"/>
      <c r="E290" s="56"/>
      <c r="F290" s="57"/>
      <c r="G290" s="57"/>
      <c r="H2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0" s="62" t="str">
        <f><![CDATA[IF(الجدول3[[#This Row],[الموافق]]<>"التاريخ غير صحيح",TEXT(الجدول3[[#This Row],[DateM]],"dddd"),"")]]></f>
        <v/>
      </c>
      <c r="K290" s="62" t="str">
        <f ca="1" unprintable="">
<![CDATA[IF(الجدول3[[#This Row],[DateM]]<>"",
IF(الجدول3[[#This Row],[DateM]]]><![CDATA[]>=TODAY(),1,0),"")]]>        </f>
        <v/>
      </c>
      <c r="L290" s="63" t="str">
        <f><![CDATA[IF(الجدول3[[#This Row],[DateM]]<>"",ROW(),"")]]></f>
        <v/>
      </c>
      <c r="M290" s="64" t="e">
        <f><![CDATA[الجدول3[[#This Row],[DateM]]+TIME(0,الجدول3[[#This Row],[Time1]],0)]]></f>
        <v>#VALUE!</v>
      </c>
      <c r="N290" s="57"/>
      <c r="O290" s="49">
        <f><![CDATA[IF(الجدول3[[#This Row],[الحالة]]="نفذ",1,0)]]></f>
        <v>0</v>
      </c>
    </row>
    <row r="291" spans="2:15" ht="22.5" x14ac:dyDescent="0.45">
      <c r="B291" s="62" t="str">
        <f><![CDATA[IF(الجدول3[[#This Row],[يوم]]="","",_xlfn.AGGREGATE(3,5,$C$4:C291))]]></f>
        <v/>
      </c>
      <c r="C291" s="56"/>
      <c r="D291" s="56"/>
      <c r="E291" s="56"/>
      <c r="F291" s="57"/>
      <c r="G291" s="57"/>
      <c r="H2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1" s="62" t="str">
        <f><![CDATA[IF(الجدول3[[#This Row],[الموافق]]<>"التاريخ غير صحيح",TEXT(الجدول3[[#This Row],[DateM]],"dddd"),"")]]></f>
        <v/>
      </c>
      <c r="K291" s="62" t="str">
        <f ca="1" unprintable="">
<![CDATA[IF(الجدول3[[#This Row],[DateM]]<>"",
IF(الجدول3[[#This Row],[DateM]]]><![CDATA[]>=TODAY(),1,0),"")]]>        </f>
        <v/>
      </c>
      <c r="L291" s="63" t="str">
        <f><![CDATA[IF(الجدول3[[#This Row],[DateM]]<>"",ROW(),"")]]></f>
        <v/>
      </c>
      <c r="M291" s="64" t="e">
        <f><![CDATA[الجدول3[[#This Row],[DateM]]+TIME(0,الجدول3[[#This Row],[Time1]],0)]]></f>
        <v>#VALUE!</v>
      </c>
      <c r="N291" s="57"/>
      <c r="O291" s="49">
        <f><![CDATA[IF(الجدول3[[#This Row],[الحالة]]="نفذ",1,0)]]></f>
        <v>0</v>
      </c>
    </row>
    <row r="292" spans="2:15" ht="22.5" x14ac:dyDescent="0.45">
      <c r="B292" s="62" t="str">
        <f><![CDATA[IF(الجدول3[[#This Row],[يوم]]="","",_xlfn.AGGREGATE(3,5,$C$4:C292))]]></f>
        <v/>
      </c>
      <c r="C292" s="56"/>
      <c r="D292" s="56"/>
      <c r="E292" s="56"/>
      <c r="F292" s="57"/>
      <c r="G292" s="57"/>
      <c r="H2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2" s="62" t="str">
        <f><![CDATA[IF(الجدول3[[#This Row],[الموافق]]<>"التاريخ غير صحيح",TEXT(الجدول3[[#This Row],[DateM]],"dddd"),"")]]></f>
        <v/>
      </c>
      <c r="K292" s="62" t="str">
        <f ca="1" unprintable="">
<![CDATA[IF(الجدول3[[#This Row],[DateM]]<>"",
IF(الجدول3[[#This Row],[DateM]]]><![CDATA[]>=TODAY(),1,0),"")]]>        </f>
        <v/>
      </c>
      <c r="L292" s="63" t="str">
        <f><![CDATA[IF(الجدول3[[#This Row],[DateM]]<>"",ROW(),"")]]></f>
        <v/>
      </c>
      <c r="M292" s="64" t="e">
        <f><![CDATA[الجدول3[[#This Row],[DateM]]+TIME(0,الجدول3[[#This Row],[Time1]],0)]]></f>
        <v>#VALUE!</v>
      </c>
      <c r="N292" s="57"/>
      <c r="O292" s="49">
        <f><![CDATA[IF(الجدول3[[#This Row],[الحالة]]="نفذ",1,0)]]></f>
        <v>0</v>
      </c>
    </row>
    <row r="293" spans="2:15" ht="22.5" x14ac:dyDescent="0.45">
      <c r="B293" s="62" t="str">
        <f><![CDATA[IF(الجدول3[[#This Row],[يوم]]="","",_xlfn.AGGREGATE(3,5,$C$4:C293))]]></f>
        <v/>
      </c>
      <c r="C293" s="56"/>
      <c r="D293" s="56"/>
      <c r="E293" s="56"/>
      <c r="F293" s="57"/>
      <c r="G293" s="57"/>
      <c r="H2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3" s="62" t="str">
        <f><![CDATA[IF(الجدول3[[#This Row],[الموافق]]<>"التاريخ غير صحيح",TEXT(الجدول3[[#This Row],[DateM]],"dddd"),"")]]></f>
        <v/>
      </c>
      <c r="K293" s="62" t="str">
        <f ca="1" unprintable="">
<![CDATA[IF(الجدول3[[#This Row],[DateM]]<>"",
IF(الجدول3[[#This Row],[DateM]]]><![CDATA[]>=TODAY(),1,0),"")]]>        </f>
        <v/>
      </c>
      <c r="L293" s="63" t="str">
        <f><![CDATA[IF(الجدول3[[#This Row],[DateM]]<>"",ROW(),"")]]></f>
        <v/>
      </c>
      <c r="M293" s="64" t="e">
        <f><![CDATA[الجدول3[[#This Row],[DateM]]+TIME(0,الجدول3[[#This Row],[Time1]],0)]]></f>
        <v>#VALUE!</v>
      </c>
      <c r="N293" s="57"/>
      <c r="O293" s="49">
        <f><![CDATA[IF(الجدول3[[#This Row],[الحالة]]="نفذ",1,0)]]></f>
        <v>0</v>
      </c>
    </row>
    <row r="294" spans="2:15" ht="22.5" x14ac:dyDescent="0.45">
      <c r="B294" s="62" t="str">
        <f><![CDATA[IF(الجدول3[[#This Row],[يوم]]="","",_xlfn.AGGREGATE(3,5,$C$4:C294))]]></f>
        <v/>
      </c>
      <c r="C294" s="56"/>
      <c r="D294" s="56"/>
      <c r="E294" s="56"/>
      <c r="F294" s="57"/>
      <c r="G294" s="57"/>
      <c r="H2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4" s="62" t="str">
        <f><![CDATA[IF(الجدول3[[#This Row],[الموافق]]<>"التاريخ غير صحيح",TEXT(الجدول3[[#This Row],[DateM]],"dddd"),"")]]></f>
        <v/>
      </c>
      <c r="K294" s="62" t="str">
        <f ca="1" unprintable="">
<![CDATA[IF(الجدول3[[#This Row],[DateM]]<>"",
IF(الجدول3[[#This Row],[DateM]]]><![CDATA[]>=TODAY(),1,0),"")]]>        </f>
        <v/>
      </c>
      <c r="L294" s="63" t="str">
        <f><![CDATA[IF(الجدول3[[#This Row],[DateM]]<>"",ROW(),"")]]></f>
        <v/>
      </c>
      <c r="M294" s="64" t="e">
        <f><![CDATA[الجدول3[[#This Row],[DateM]]+TIME(0,الجدول3[[#This Row],[Time1]],0)]]></f>
        <v>#VALUE!</v>
      </c>
      <c r="N294" s="57"/>
      <c r="O294" s="49">
        <f><![CDATA[IF(الجدول3[[#This Row],[الحالة]]="نفذ",1,0)]]></f>
        <v>0</v>
      </c>
    </row>
    <row r="295" spans="2:15" ht="22.5" x14ac:dyDescent="0.45">
      <c r="B295" s="62" t="str">
        <f><![CDATA[IF(الجدول3[[#This Row],[يوم]]="","",_xlfn.AGGREGATE(3,5,$C$4:C295))]]></f>
        <v/>
      </c>
      <c r="C295" s="56"/>
      <c r="D295" s="56"/>
      <c r="E295" s="56"/>
      <c r="F295" s="57"/>
      <c r="G295" s="57"/>
      <c r="H2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5" s="62" t="str">
        <f><![CDATA[IF(الجدول3[[#This Row],[الموافق]]<>"التاريخ غير صحيح",TEXT(الجدول3[[#This Row],[DateM]],"dddd"),"")]]></f>
        <v/>
      </c>
      <c r="K295" s="62" t="str">
        <f ca="1" unprintable="">
<![CDATA[IF(الجدول3[[#This Row],[DateM]]<>"",
IF(الجدول3[[#This Row],[DateM]]]><![CDATA[]>=TODAY(),1,0),"")]]>        </f>
        <v/>
      </c>
      <c r="L295" s="63" t="str">
        <f><![CDATA[IF(الجدول3[[#This Row],[DateM]]<>"",ROW(),"")]]></f>
        <v/>
      </c>
      <c r="M295" s="64" t="e">
        <f><![CDATA[الجدول3[[#This Row],[DateM]]+TIME(0,الجدول3[[#This Row],[Time1]],0)]]></f>
        <v>#VALUE!</v>
      </c>
      <c r="N295" s="57"/>
      <c r="O295" s="49">
        <f><![CDATA[IF(الجدول3[[#This Row],[الحالة]]="نفذ",1,0)]]></f>
        <v>0</v>
      </c>
    </row>
    <row r="296" spans="2:15" ht="22.5" x14ac:dyDescent="0.45">
      <c r="B296" s="62" t="str">
        <f><![CDATA[IF(الجدول3[[#This Row],[يوم]]="","",_xlfn.AGGREGATE(3,5,$C$4:C296))]]></f>
        <v/>
      </c>
      <c r="C296" s="56"/>
      <c r="D296" s="56"/>
      <c r="E296" s="56"/>
      <c r="F296" s="57"/>
      <c r="G296" s="57"/>
      <c r="H2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6" s="62" t="str">
        <f><![CDATA[IF(الجدول3[[#This Row],[الموافق]]<>"التاريخ غير صحيح",TEXT(الجدول3[[#This Row],[DateM]],"dddd"),"")]]></f>
        <v/>
      </c>
      <c r="K296" s="62" t="str">
        <f ca="1" unprintable="">
<![CDATA[IF(الجدول3[[#This Row],[DateM]]<>"",
IF(الجدول3[[#This Row],[DateM]]]><![CDATA[]>=TODAY(),1,0),"")]]>        </f>
        <v/>
      </c>
      <c r="L296" s="63" t="str">
        <f><![CDATA[IF(الجدول3[[#This Row],[DateM]]<>"",ROW(),"")]]></f>
        <v/>
      </c>
      <c r="M296" s="64" t="e">
        <f><![CDATA[الجدول3[[#This Row],[DateM]]+TIME(0,الجدول3[[#This Row],[Time1]],0)]]></f>
        <v>#VALUE!</v>
      </c>
      <c r="N296" s="57"/>
      <c r="O296" s="49">
        <f><![CDATA[IF(الجدول3[[#This Row],[الحالة]]="نفذ",1,0)]]></f>
        <v>0</v>
      </c>
    </row>
    <row r="297" spans="2:15" ht="22.5" x14ac:dyDescent="0.45">
      <c r="B297" s="62" t="str">
        <f><![CDATA[IF(الجدول3[[#This Row],[يوم]]="","",_xlfn.AGGREGATE(3,5,$C$4:C297))]]></f>
        <v/>
      </c>
      <c r="C297" s="56"/>
      <c r="D297" s="56"/>
      <c r="E297" s="56"/>
      <c r="F297" s="57"/>
      <c r="G297" s="57"/>
      <c r="H2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7" s="62" t="str">
        <f><![CDATA[IF(الجدول3[[#This Row],[الموافق]]<>"التاريخ غير صحيح",TEXT(الجدول3[[#This Row],[DateM]],"dddd"),"")]]></f>
        <v/>
      </c>
      <c r="K297" s="62" t="str">
        <f ca="1" unprintable="">
<![CDATA[IF(الجدول3[[#This Row],[DateM]]<>"",
IF(الجدول3[[#This Row],[DateM]]]><![CDATA[]>=TODAY(),1,0),"")]]>        </f>
        <v/>
      </c>
      <c r="L297" s="63" t="str">
        <f><![CDATA[IF(الجدول3[[#This Row],[DateM]]<>"",ROW(),"")]]></f>
        <v/>
      </c>
      <c r="M297" s="64" t="e">
        <f><![CDATA[الجدول3[[#This Row],[DateM]]+TIME(0,الجدول3[[#This Row],[Time1]],0)]]></f>
        <v>#VALUE!</v>
      </c>
      <c r="N297" s="57"/>
      <c r="O297" s="49">
        <f><![CDATA[IF(الجدول3[[#This Row],[الحالة]]="نفذ",1,0)]]></f>
        <v>0</v>
      </c>
    </row>
    <row r="298" spans="2:15" ht="22.5" x14ac:dyDescent="0.45">
      <c r="B298" s="62" t="str">
        <f><![CDATA[IF(الجدول3[[#This Row],[يوم]]="","",_xlfn.AGGREGATE(3,5,$C$4:C298))]]></f>
        <v/>
      </c>
      <c r="C298" s="56"/>
      <c r="D298" s="56"/>
      <c r="E298" s="56"/>
      <c r="F298" s="57"/>
      <c r="G298" s="57"/>
      <c r="H2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8" s="62" t="str">
        <f><![CDATA[IF(الجدول3[[#This Row],[الموافق]]<>"التاريخ غير صحيح",TEXT(الجدول3[[#This Row],[DateM]],"dddd"),"")]]></f>
        <v/>
      </c>
      <c r="K298" s="62" t="str">
        <f ca="1" unprintable="">
<![CDATA[IF(الجدول3[[#This Row],[DateM]]<>"",
IF(الجدول3[[#This Row],[DateM]]]><![CDATA[]>=TODAY(),1,0),"")]]>        </f>
        <v/>
      </c>
      <c r="L298" s="63" t="str">
        <f><![CDATA[IF(الجدول3[[#This Row],[DateM]]<>"",ROW(),"")]]></f>
        <v/>
      </c>
      <c r="M298" s="64" t="e">
        <f><![CDATA[الجدول3[[#This Row],[DateM]]+TIME(0,الجدول3[[#This Row],[Time1]],0)]]></f>
        <v>#VALUE!</v>
      </c>
      <c r="N298" s="57"/>
      <c r="O298" s="49">
        <f><![CDATA[IF(الجدول3[[#This Row],[الحالة]]="نفذ",1,0)]]></f>
        <v>0</v>
      </c>
    </row>
    <row r="299" spans="2:15" ht="22.5" x14ac:dyDescent="0.45">
      <c r="B299" s="62" t="str">
        <f><![CDATA[IF(الجدول3[[#This Row],[يوم]]="","",_xlfn.AGGREGATE(3,5,$C$4:C299))]]></f>
        <v/>
      </c>
      <c r="C299" s="56"/>
      <c r="D299" s="56"/>
      <c r="E299" s="56"/>
      <c r="F299" s="57"/>
      <c r="G299" s="57"/>
      <c r="H2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2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299" s="62" t="str">
        <f><![CDATA[IF(الجدول3[[#This Row],[الموافق]]<>"التاريخ غير صحيح",TEXT(الجدول3[[#This Row],[DateM]],"dddd"),"")]]></f>
        <v/>
      </c>
      <c r="K299" s="62" t="str">
        <f ca="1" unprintable="">
<![CDATA[IF(الجدول3[[#This Row],[DateM]]<>"",
IF(الجدول3[[#This Row],[DateM]]]><![CDATA[]>=TODAY(),1,0),"")]]>        </f>
        <v/>
      </c>
      <c r="L299" s="63" t="str">
        <f><![CDATA[IF(الجدول3[[#This Row],[DateM]]<>"",ROW(),"")]]></f>
        <v/>
      </c>
      <c r="M299" s="64" t="e">
        <f><![CDATA[الجدول3[[#This Row],[DateM]]+TIME(0,الجدول3[[#This Row],[Time1]],0)]]></f>
        <v>#VALUE!</v>
      </c>
      <c r="N299" s="57"/>
      <c r="O299" s="49">
        <f><![CDATA[IF(الجدول3[[#This Row],[الحالة]]="نفذ",1,0)]]></f>
        <v>0</v>
      </c>
    </row>
    <row r="300" spans="2:15" ht="22.5" x14ac:dyDescent="0.45">
      <c r="B300" s="62" t="str">
        <f><![CDATA[IF(الجدول3[[#This Row],[يوم]]="","",_xlfn.AGGREGATE(3,5,$C$4:C300))]]></f>
        <v/>
      </c>
      <c r="C300" s="56"/>
      <c r="D300" s="56"/>
      <c r="E300" s="56"/>
      <c r="F300" s="57"/>
      <c r="G300" s="57"/>
      <c r="H3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0" s="62" t="str">
        <f><![CDATA[IF(الجدول3[[#This Row],[الموافق]]<>"التاريخ غير صحيح",TEXT(الجدول3[[#This Row],[DateM]],"dddd"),"")]]></f>
        <v/>
      </c>
      <c r="K300" s="62" t="str">
        <f ca="1" unprintable="">
<![CDATA[IF(الجدول3[[#This Row],[DateM]]<>"",
IF(الجدول3[[#This Row],[DateM]]]><![CDATA[]>=TODAY(),1,0),"")]]>        </f>
        <v/>
      </c>
      <c r="L300" s="63" t="str">
        <f><![CDATA[IF(الجدول3[[#This Row],[DateM]]<>"",ROW(),"")]]></f>
        <v/>
      </c>
      <c r="M300" s="64" t="e">
        <f><![CDATA[الجدول3[[#This Row],[DateM]]+TIME(0,الجدول3[[#This Row],[Time1]],0)]]></f>
        <v>#VALUE!</v>
      </c>
      <c r="N300" s="57"/>
      <c r="O300" s="49">
        <f><![CDATA[IF(الجدول3[[#This Row],[الحالة]]="نفذ",1,0)]]></f>
        <v>0</v>
      </c>
    </row>
    <row r="301" spans="2:15" ht="22.5" x14ac:dyDescent="0.45">
      <c r="B301" s="62" t="str">
        <f><![CDATA[IF(الجدول3[[#This Row],[يوم]]="","",_xlfn.AGGREGATE(3,5,$C$4:C301))]]></f>
        <v/>
      </c>
      <c r="C301" s="56"/>
      <c r="D301" s="56"/>
      <c r="E301" s="56"/>
      <c r="F301" s="57"/>
      <c r="G301" s="57"/>
      <c r="H3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1" s="62" t="str">
        <f><![CDATA[IF(الجدول3[[#This Row],[الموافق]]<>"التاريخ غير صحيح",TEXT(الجدول3[[#This Row],[DateM]],"dddd"),"")]]></f>
        <v/>
      </c>
      <c r="K301" s="62" t="str">
        <f ca="1" unprintable="">
<![CDATA[IF(الجدول3[[#This Row],[DateM]]<>"",
IF(الجدول3[[#This Row],[DateM]]]><![CDATA[]>=TODAY(),1,0),"")]]>        </f>
        <v/>
      </c>
      <c r="L301" s="63" t="str">
        <f><![CDATA[IF(الجدول3[[#This Row],[DateM]]<>"",ROW(),"")]]></f>
        <v/>
      </c>
      <c r="M301" s="64" t="e">
        <f><![CDATA[الجدول3[[#This Row],[DateM]]+TIME(0,الجدول3[[#This Row],[Time1]],0)]]></f>
        <v>#VALUE!</v>
      </c>
      <c r="N301" s="57"/>
      <c r="O301" s="49">
        <f><![CDATA[IF(الجدول3[[#This Row],[الحالة]]="نفذ",1,0)]]></f>
        <v>0</v>
      </c>
    </row>
    <row r="302" spans="2:15" ht="22.5" x14ac:dyDescent="0.45">
      <c r="B302" s="62" t="str">
        <f><![CDATA[IF(الجدول3[[#This Row],[يوم]]="","",_xlfn.AGGREGATE(3,5,$C$4:C302))]]></f>
        <v/>
      </c>
      <c r="C302" s="56"/>
      <c r="D302" s="56"/>
      <c r="E302" s="56"/>
      <c r="F302" s="57"/>
      <c r="G302" s="57"/>
      <c r="H3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2" s="62" t="str">
        <f><![CDATA[IF(الجدول3[[#This Row],[الموافق]]<>"التاريخ غير صحيح",TEXT(الجدول3[[#This Row],[DateM]],"dddd"),"")]]></f>
        <v/>
      </c>
      <c r="K302" s="62" t="str">
        <f ca="1" unprintable="">
<![CDATA[IF(الجدول3[[#This Row],[DateM]]<>"",
IF(الجدول3[[#This Row],[DateM]]]><![CDATA[]>=TODAY(),1,0),"")]]>        </f>
        <v/>
      </c>
      <c r="L302" s="63" t="str">
        <f><![CDATA[IF(الجدول3[[#This Row],[DateM]]<>"",ROW(),"")]]></f>
        <v/>
      </c>
      <c r="M302" s="64" t="e">
        <f><![CDATA[الجدول3[[#This Row],[DateM]]+TIME(0,الجدول3[[#This Row],[Time1]],0)]]></f>
        <v>#VALUE!</v>
      </c>
      <c r="N302" s="57"/>
      <c r="O302" s="49">
        <f><![CDATA[IF(الجدول3[[#This Row],[الحالة]]="نفذ",1,0)]]></f>
        <v>0</v>
      </c>
    </row>
    <row r="303" spans="2:15" ht="22.5" x14ac:dyDescent="0.45">
      <c r="B303" s="62" t="str">
        <f><![CDATA[IF(الجدول3[[#This Row],[يوم]]="","",_xlfn.AGGREGATE(3,5,$C$4:C303))]]></f>
        <v/>
      </c>
      <c r="C303" s="56"/>
      <c r="D303" s="56"/>
      <c r="E303" s="56"/>
      <c r="F303" s="57"/>
      <c r="G303" s="57"/>
      <c r="H3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3" s="62" t="str">
        <f><![CDATA[IF(الجدول3[[#This Row],[الموافق]]<>"التاريخ غير صحيح",TEXT(الجدول3[[#This Row],[DateM]],"dddd"),"")]]></f>
        <v/>
      </c>
      <c r="K303" s="62" t="str">
        <f ca="1" unprintable="">
<![CDATA[IF(الجدول3[[#This Row],[DateM]]<>"",
IF(الجدول3[[#This Row],[DateM]]]><![CDATA[]>=TODAY(),1,0),"")]]>        </f>
        <v/>
      </c>
      <c r="L303" s="63" t="str">
        <f><![CDATA[IF(الجدول3[[#This Row],[DateM]]<>"",ROW(),"")]]></f>
        <v/>
      </c>
      <c r="M303" s="64" t="e">
        <f><![CDATA[الجدول3[[#This Row],[DateM]]+TIME(0,الجدول3[[#This Row],[Time1]],0)]]></f>
        <v>#VALUE!</v>
      </c>
      <c r="N303" s="57"/>
      <c r="O303" s="49">
        <f><![CDATA[IF(الجدول3[[#This Row],[الحالة]]="نفذ",1,0)]]></f>
        <v>0</v>
      </c>
    </row>
    <row r="304" spans="2:15" ht="22.5" x14ac:dyDescent="0.45">
      <c r="B304" s="62" t="str">
        <f><![CDATA[IF(الجدول3[[#This Row],[يوم]]="","",_xlfn.AGGREGATE(3,5,$C$4:C304))]]></f>
        <v/>
      </c>
      <c r="C304" s="56"/>
      <c r="D304" s="56"/>
      <c r="E304" s="56"/>
      <c r="F304" s="57"/>
      <c r="G304" s="57"/>
      <c r="H3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4" s="62" t="str">
        <f><![CDATA[IF(الجدول3[[#This Row],[الموافق]]<>"التاريخ غير صحيح",TEXT(الجدول3[[#This Row],[DateM]],"dddd"),"")]]></f>
        <v/>
      </c>
      <c r="K304" s="62" t="str">
        <f ca="1" unprintable="">
<![CDATA[IF(الجدول3[[#This Row],[DateM]]<>"",
IF(الجدول3[[#This Row],[DateM]]]><![CDATA[]>=TODAY(),1,0),"")]]>        </f>
        <v/>
      </c>
      <c r="L304" s="63" t="str">
        <f><![CDATA[IF(الجدول3[[#This Row],[DateM]]<>"",ROW(),"")]]></f>
        <v/>
      </c>
      <c r="M304" s="64" t="e">
        <f><![CDATA[الجدول3[[#This Row],[DateM]]+TIME(0,الجدول3[[#This Row],[Time1]],0)]]></f>
        <v>#VALUE!</v>
      </c>
      <c r="N304" s="57"/>
      <c r="O304" s="49">
        <f><![CDATA[IF(الجدول3[[#This Row],[الحالة]]="نفذ",1,0)]]></f>
        <v>0</v>
      </c>
    </row>
    <row r="305" spans="2:15" ht="22.5" x14ac:dyDescent="0.45">
      <c r="B305" s="62" t="str">
        <f><![CDATA[IF(الجدول3[[#This Row],[يوم]]="","",_xlfn.AGGREGATE(3,5,$C$4:C305))]]></f>
        <v/>
      </c>
      <c r="C305" s="56"/>
      <c r="D305" s="56"/>
      <c r="E305" s="56"/>
      <c r="F305" s="57"/>
      <c r="G305" s="57"/>
      <c r="H3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5" s="62" t="str">
        <f><![CDATA[IF(الجدول3[[#This Row],[الموافق]]<>"التاريخ غير صحيح",TEXT(الجدول3[[#This Row],[DateM]],"dddd"),"")]]></f>
        <v/>
      </c>
      <c r="K305" s="62" t="str">
        <f ca="1" unprintable="">
<![CDATA[IF(الجدول3[[#This Row],[DateM]]<>"",
IF(الجدول3[[#This Row],[DateM]]]><![CDATA[]>=TODAY(),1,0),"")]]>        </f>
        <v/>
      </c>
      <c r="L305" s="63" t="str">
        <f><![CDATA[IF(الجدول3[[#This Row],[DateM]]<>"",ROW(),"")]]></f>
        <v/>
      </c>
      <c r="M305" s="64" t="e">
        <f><![CDATA[الجدول3[[#This Row],[DateM]]+TIME(0,الجدول3[[#This Row],[Time1]],0)]]></f>
        <v>#VALUE!</v>
      </c>
      <c r="N305" s="57"/>
      <c r="O305" s="49">
        <f><![CDATA[IF(الجدول3[[#This Row],[الحالة]]="نفذ",1,0)]]></f>
        <v>0</v>
      </c>
    </row>
    <row r="306" spans="2:15" ht="22.5" x14ac:dyDescent="0.45">
      <c r="B306" s="62" t="str">
        <f><![CDATA[IF(الجدول3[[#This Row],[يوم]]="","",_xlfn.AGGREGATE(3,5,$C$4:C306))]]></f>
        <v/>
      </c>
      <c r="C306" s="56"/>
      <c r="D306" s="56"/>
      <c r="E306" s="56"/>
      <c r="F306" s="57"/>
      <c r="G306" s="57"/>
      <c r="H3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6" s="62" t="str">
        <f><![CDATA[IF(الجدول3[[#This Row],[الموافق]]<>"التاريخ غير صحيح",TEXT(الجدول3[[#This Row],[DateM]],"dddd"),"")]]></f>
        <v/>
      </c>
      <c r="K306" s="62" t="str">
        <f ca="1" unprintable="">
<![CDATA[IF(الجدول3[[#This Row],[DateM]]<>"",
IF(الجدول3[[#This Row],[DateM]]]><![CDATA[]>=TODAY(),1,0),"")]]>        </f>
        <v/>
      </c>
      <c r="L306" s="63" t="str">
        <f><![CDATA[IF(الجدول3[[#This Row],[DateM]]<>"",ROW(),"")]]></f>
        <v/>
      </c>
      <c r="M306" s="64" t="e">
        <f><![CDATA[الجدول3[[#This Row],[DateM]]+TIME(0,الجدول3[[#This Row],[Time1]],0)]]></f>
        <v>#VALUE!</v>
      </c>
      <c r="N306" s="57"/>
      <c r="O306" s="49">
        <f><![CDATA[IF(الجدول3[[#This Row],[الحالة]]="نفذ",1,0)]]></f>
        <v>0</v>
      </c>
    </row>
    <row r="307" spans="2:15" ht="22.5" x14ac:dyDescent="0.45">
      <c r="B307" s="62" t="str">
        <f><![CDATA[IF(الجدول3[[#This Row],[يوم]]="","",_xlfn.AGGREGATE(3,5,$C$4:C307))]]></f>
        <v/>
      </c>
      <c r="C307" s="56"/>
      <c r="D307" s="56"/>
      <c r="E307" s="56"/>
      <c r="F307" s="57"/>
      <c r="G307" s="57"/>
      <c r="H3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7" s="62" t="str">
        <f><![CDATA[IF(الجدول3[[#This Row],[الموافق]]<>"التاريخ غير صحيح",TEXT(الجدول3[[#This Row],[DateM]],"dddd"),"")]]></f>
        <v/>
      </c>
      <c r="K307" s="62" t="str">
        <f ca="1" unprintable="">
<![CDATA[IF(الجدول3[[#This Row],[DateM]]<>"",
IF(الجدول3[[#This Row],[DateM]]]><![CDATA[]>=TODAY(),1,0),"")]]>        </f>
        <v/>
      </c>
      <c r="L307" s="63" t="str">
        <f><![CDATA[IF(الجدول3[[#This Row],[DateM]]<>"",ROW(),"")]]></f>
        <v/>
      </c>
      <c r="M307" s="64" t="e">
        <f><![CDATA[الجدول3[[#This Row],[DateM]]+TIME(0,الجدول3[[#This Row],[Time1]],0)]]></f>
        <v>#VALUE!</v>
      </c>
      <c r="N307" s="57"/>
      <c r="O307" s="49">
        <f><![CDATA[IF(الجدول3[[#This Row],[الحالة]]="نفذ",1,0)]]></f>
        <v>0</v>
      </c>
    </row>
    <row r="308" spans="2:15" ht="22.5" x14ac:dyDescent="0.45">
      <c r="B308" s="62" t="str">
        <f><![CDATA[IF(الجدول3[[#This Row],[يوم]]="","",_xlfn.AGGREGATE(3,5,$C$4:C308))]]></f>
        <v/>
      </c>
      <c r="C308" s="56"/>
      <c r="D308" s="56"/>
      <c r="E308" s="56"/>
      <c r="F308" s="57"/>
      <c r="G308" s="57"/>
      <c r="H3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8" s="62" t="str">
        <f><![CDATA[IF(الجدول3[[#This Row],[الموافق]]<>"التاريخ غير صحيح",TEXT(الجدول3[[#This Row],[DateM]],"dddd"),"")]]></f>
        <v/>
      </c>
      <c r="K308" s="62" t="str">
        <f ca="1" unprintable="">
<![CDATA[IF(الجدول3[[#This Row],[DateM]]<>"",
IF(الجدول3[[#This Row],[DateM]]]><![CDATA[]>=TODAY(),1,0),"")]]>        </f>
        <v/>
      </c>
      <c r="L308" s="63" t="str">
        <f><![CDATA[IF(الجدول3[[#This Row],[DateM]]<>"",ROW(),"")]]></f>
        <v/>
      </c>
      <c r="M308" s="64" t="e">
        <f><![CDATA[الجدول3[[#This Row],[DateM]]+TIME(0,الجدول3[[#This Row],[Time1]],0)]]></f>
        <v>#VALUE!</v>
      </c>
      <c r="N308" s="57"/>
      <c r="O308" s="49">
        <f><![CDATA[IF(الجدول3[[#This Row],[الحالة]]="نفذ",1,0)]]></f>
        <v>0</v>
      </c>
    </row>
    <row r="309" spans="2:15" ht="22.5" x14ac:dyDescent="0.45">
      <c r="B309" s="62" t="str">
        <f><![CDATA[IF(الجدول3[[#This Row],[يوم]]="","",_xlfn.AGGREGATE(3,5,$C$4:C309))]]></f>
        <v/>
      </c>
      <c r="C309" s="56"/>
      <c r="D309" s="56"/>
      <c r="E309" s="56"/>
      <c r="F309" s="57"/>
      <c r="G309" s="57"/>
      <c r="H3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09" s="62" t="str">
        <f><![CDATA[IF(الجدول3[[#This Row],[الموافق]]<>"التاريخ غير صحيح",TEXT(الجدول3[[#This Row],[DateM]],"dddd"),"")]]></f>
        <v/>
      </c>
      <c r="K309" s="62" t="str">
        <f ca="1" unprintable="">
<![CDATA[IF(الجدول3[[#This Row],[DateM]]<>"",
IF(الجدول3[[#This Row],[DateM]]]><![CDATA[]>=TODAY(),1,0),"")]]>        </f>
        <v/>
      </c>
      <c r="L309" s="63" t="str">
        <f><![CDATA[IF(الجدول3[[#This Row],[DateM]]<>"",ROW(),"")]]></f>
        <v/>
      </c>
      <c r="M309" s="64" t="e">
        <f><![CDATA[الجدول3[[#This Row],[DateM]]+TIME(0,الجدول3[[#This Row],[Time1]],0)]]></f>
        <v>#VALUE!</v>
      </c>
      <c r="N309" s="57"/>
      <c r="O309" s="49">
        <f><![CDATA[IF(الجدول3[[#This Row],[الحالة]]="نفذ",1,0)]]></f>
        <v>0</v>
      </c>
    </row>
    <row r="310" spans="2:15" ht="22.5" x14ac:dyDescent="0.45">
      <c r="B310" s="62" t="str">
        <f><![CDATA[IF(الجدول3[[#This Row],[يوم]]="","",_xlfn.AGGREGATE(3,5,$C$4:C310))]]></f>
        <v/>
      </c>
      <c r="C310" s="56"/>
      <c r="D310" s="56"/>
      <c r="E310" s="56"/>
      <c r="F310" s="57"/>
      <c r="G310" s="57"/>
      <c r="H3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0" s="62" t="str">
        <f><![CDATA[IF(الجدول3[[#This Row],[الموافق]]<>"التاريخ غير صحيح",TEXT(الجدول3[[#This Row],[DateM]],"dddd"),"")]]></f>
        <v/>
      </c>
      <c r="K310" s="62" t="str">
        <f ca="1" unprintable="">
<![CDATA[IF(الجدول3[[#This Row],[DateM]]<>"",
IF(الجدول3[[#This Row],[DateM]]]><![CDATA[]>=TODAY(),1,0),"")]]>        </f>
        <v/>
      </c>
      <c r="L310" s="63" t="str">
        <f><![CDATA[IF(الجدول3[[#This Row],[DateM]]<>"",ROW(),"")]]></f>
        <v/>
      </c>
      <c r="M310" s="64" t="e">
        <f><![CDATA[الجدول3[[#This Row],[DateM]]+TIME(0,الجدول3[[#This Row],[Time1]],0)]]></f>
        <v>#VALUE!</v>
      </c>
      <c r="N310" s="57"/>
      <c r="O310" s="49">
        <f><![CDATA[IF(الجدول3[[#This Row],[الحالة]]="نفذ",1,0)]]></f>
        <v>0</v>
      </c>
    </row>
    <row r="311" spans="2:15" ht="22.5" x14ac:dyDescent="0.45">
      <c r="B311" s="62" t="str">
        <f><![CDATA[IF(الجدول3[[#This Row],[يوم]]="","",_xlfn.AGGREGATE(3,5,$C$4:C311))]]></f>
        <v/>
      </c>
      <c r="C311" s="56"/>
      <c r="D311" s="56"/>
      <c r="E311" s="56"/>
      <c r="F311" s="57"/>
      <c r="G311" s="57"/>
      <c r="H3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1" s="62" t="str">
        <f><![CDATA[IF(الجدول3[[#This Row],[الموافق]]<>"التاريخ غير صحيح",TEXT(الجدول3[[#This Row],[DateM]],"dddd"),"")]]></f>
        <v/>
      </c>
      <c r="K311" s="62" t="str">
        <f ca="1" unprintable="">
<![CDATA[IF(الجدول3[[#This Row],[DateM]]<>"",
IF(الجدول3[[#This Row],[DateM]]]><![CDATA[]>=TODAY(),1,0),"")]]>        </f>
        <v/>
      </c>
      <c r="L311" s="63" t="str">
        <f><![CDATA[IF(الجدول3[[#This Row],[DateM]]<>"",ROW(),"")]]></f>
        <v/>
      </c>
      <c r="M311" s="64" t="e">
        <f><![CDATA[الجدول3[[#This Row],[DateM]]+TIME(0,الجدول3[[#This Row],[Time1]],0)]]></f>
        <v>#VALUE!</v>
      </c>
      <c r="N311" s="57"/>
      <c r="O311" s="49">
        <f><![CDATA[IF(الجدول3[[#This Row],[الحالة]]="نفذ",1,0)]]></f>
        <v>0</v>
      </c>
    </row>
    <row r="312" spans="2:15" ht="22.5" x14ac:dyDescent="0.45">
      <c r="B312" s="62" t="str">
        <f><![CDATA[IF(الجدول3[[#This Row],[يوم]]="","",_xlfn.AGGREGATE(3,5,$C$4:C312))]]></f>
        <v/>
      </c>
      <c r="C312" s="56"/>
      <c r="D312" s="56"/>
      <c r="E312" s="56"/>
      <c r="F312" s="57"/>
      <c r="G312" s="57"/>
      <c r="H3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2" s="62" t="str">
        <f><![CDATA[IF(الجدول3[[#This Row],[الموافق]]<>"التاريخ غير صحيح",TEXT(الجدول3[[#This Row],[DateM]],"dddd"),"")]]></f>
        <v/>
      </c>
      <c r="K312" s="62" t="str">
        <f ca="1" unprintable="">
<![CDATA[IF(الجدول3[[#This Row],[DateM]]<>"",
IF(الجدول3[[#This Row],[DateM]]]><![CDATA[]>=TODAY(),1,0),"")]]>        </f>
        <v/>
      </c>
      <c r="L312" s="63" t="str">
        <f><![CDATA[IF(الجدول3[[#This Row],[DateM]]<>"",ROW(),"")]]></f>
        <v/>
      </c>
      <c r="M312" s="64" t="e">
        <f><![CDATA[الجدول3[[#This Row],[DateM]]+TIME(0,الجدول3[[#This Row],[Time1]],0)]]></f>
        <v>#VALUE!</v>
      </c>
      <c r="N312" s="57"/>
      <c r="O312" s="49">
        <f><![CDATA[IF(الجدول3[[#This Row],[الحالة]]="نفذ",1,0)]]></f>
        <v>0</v>
      </c>
    </row>
    <row r="313" spans="2:15" ht="22.5" x14ac:dyDescent="0.45">
      <c r="B313" s="62" t="str">
        <f><![CDATA[IF(الجدول3[[#This Row],[يوم]]="","",_xlfn.AGGREGATE(3,5,$C$4:C313))]]></f>
        <v/>
      </c>
      <c r="C313" s="56"/>
      <c r="D313" s="56"/>
      <c r="E313" s="56"/>
      <c r="F313" s="57"/>
      <c r="G313" s="57"/>
      <c r="H3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3" s="62" t="str">
        <f><![CDATA[IF(الجدول3[[#This Row],[الموافق]]<>"التاريخ غير صحيح",TEXT(الجدول3[[#This Row],[DateM]],"dddd"),"")]]></f>
        <v/>
      </c>
      <c r="K313" s="62" t="str">
        <f ca="1" unprintable="">
<![CDATA[IF(الجدول3[[#This Row],[DateM]]<>"",
IF(الجدول3[[#This Row],[DateM]]]><![CDATA[]>=TODAY(),1,0),"")]]>        </f>
        <v/>
      </c>
      <c r="L313" s="63" t="str">
        <f><![CDATA[IF(الجدول3[[#This Row],[DateM]]<>"",ROW(),"")]]></f>
        <v/>
      </c>
      <c r="M313" s="64" t="e">
        <f><![CDATA[الجدول3[[#This Row],[DateM]]+TIME(0,الجدول3[[#This Row],[Time1]],0)]]></f>
        <v>#VALUE!</v>
      </c>
      <c r="N313" s="57"/>
      <c r="O313" s="49">
        <f><![CDATA[IF(الجدول3[[#This Row],[الحالة]]="نفذ",1,0)]]></f>
        <v>0</v>
      </c>
    </row>
    <row r="314" spans="2:15" ht="22.5" x14ac:dyDescent="0.45">
      <c r="B314" s="62" t="str">
        <f><![CDATA[IF(الجدول3[[#This Row],[يوم]]="","",_xlfn.AGGREGATE(3,5,$C$4:C314))]]></f>
        <v/>
      </c>
      <c r="C314" s="56"/>
      <c r="D314" s="56"/>
      <c r="E314" s="56"/>
      <c r="F314" s="57"/>
      <c r="G314" s="57"/>
      <c r="H3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4" s="62" t="str">
        <f><![CDATA[IF(الجدول3[[#This Row],[الموافق]]<>"التاريخ غير صحيح",TEXT(الجدول3[[#This Row],[DateM]],"dddd"),"")]]></f>
        <v/>
      </c>
      <c r="K314" s="62" t="str">
        <f ca="1" unprintable="">
<![CDATA[IF(الجدول3[[#This Row],[DateM]]<>"",
IF(الجدول3[[#This Row],[DateM]]]><![CDATA[]>=TODAY(),1,0),"")]]>        </f>
        <v/>
      </c>
      <c r="L314" s="63" t="str">
        <f><![CDATA[IF(الجدول3[[#This Row],[DateM]]<>"",ROW(),"")]]></f>
        <v/>
      </c>
      <c r="M314" s="64" t="e">
        <f><![CDATA[الجدول3[[#This Row],[DateM]]+TIME(0,الجدول3[[#This Row],[Time1]],0)]]></f>
        <v>#VALUE!</v>
      </c>
      <c r="N314" s="57"/>
      <c r="O314" s="49">
        <f><![CDATA[IF(الجدول3[[#This Row],[الحالة]]="نفذ",1,0)]]></f>
        <v>0</v>
      </c>
    </row>
    <row r="315" spans="2:15" ht="22.5" x14ac:dyDescent="0.45">
      <c r="B315" s="62" t="str">
        <f><![CDATA[IF(الجدول3[[#This Row],[يوم]]="","",_xlfn.AGGREGATE(3,5,$C$4:C315))]]></f>
        <v/>
      </c>
      <c r="C315" s="56"/>
      <c r="D315" s="56"/>
      <c r="E315" s="56"/>
      <c r="F315" s="57"/>
      <c r="G315" s="57"/>
      <c r="H3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5" s="62" t="str">
        <f><![CDATA[IF(الجدول3[[#This Row],[الموافق]]<>"التاريخ غير صحيح",TEXT(الجدول3[[#This Row],[DateM]],"dddd"),"")]]></f>
        <v/>
      </c>
      <c r="K315" s="62" t="str">
        <f ca="1" unprintable="">
<![CDATA[IF(الجدول3[[#This Row],[DateM]]<>"",
IF(الجدول3[[#This Row],[DateM]]]><![CDATA[]>=TODAY(),1,0),"")]]>        </f>
        <v/>
      </c>
      <c r="L315" s="63" t="str">
        <f><![CDATA[IF(الجدول3[[#This Row],[DateM]]<>"",ROW(),"")]]></f>
        <v/>
      </c>
      <c r="M315" s="64" t="e">
        <f><![CDATA[الجدول3[[#This Row],[DateM]]+TIME(0,الجدول3[[#This Row],[Time1]],0)]]></f>
        <v>#VALUE!</v>
      </c>
      <c r="N315" s="57"/>
      <c r="O315" s="49">
        <f><![CDATA[IF(الجدول3[[#This Row],[الحالة]]="نفذ",1,0)]]></f>
        <v>0</v>
      </c>
    </row>
    <row r="316" spans="2:15" ht="22.5" x14ac:dyDescent="0.45">
      <c r="B316" s="62" t="str">
        <f><![CDATA[IF(الجدول3[[#This Row],[يوم]]="","",_xlfn.AGGREGATE(3,5,$C$4:C316))]]></f>
        <v/>
      </c>
      <c r="C316" s="56"/>
      <c r="D316" s="56"/>
      <c r="E316" s="56"/>
      <c r="F316" s="57"/>
      <c r="G316" s="57"/>
      <c r="H3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6" s="62" t="str">
        <f><![CDATA[IF(الجدول3[[#This Row],[الموافق]]<>"التاريخ غير صحيح",TEXT(الجدول3[[#This Row],[DateM]],"dddd"),"")]]></f>
        <v/>
      </c>
      <c r="K316" s="62" t="str">
        <f ca="1" unprintable="">
<![CDATA[IF(الجدول3[[#This Row],[DateM]]<>"",
IF(الجدول3[[#This Row],[DateM]]]><![CDATA[]>=TODAY(),1,0),"")]]>        </f>
        <v/>
      </c>
      <c r="L316" s="63" t="str">
        <f><![CDATA[IF(الجدول3[[#This Row],[DateM]]<>"",ROW(),"")]]></f>
        <v/>
      </c>
      <c r="M316" s="64" t="e">
        <f><![CDATA[الجدول3[[#This Row],[DateM]]+TIME(0,الجدول3[[#This Row],[Time1]],0)]]></f>
        <v>#VALUE!</v>
      </c>
      <c r="N316" s="57"/>
      <c r="O316" s="49">
        <f><![CDATA[IF(الجدول3[[#This Row],[الحالة]]="نفذ",1,0)]]></f>
        <v>0</v>
      </c>
    </row>
    <row r="317" spans="2:15" ht="22.5" x14ac:dyDescent="0.45">
      <c r="B317" s="62" t="str">
        <f><![CDATA[IF(الجدول3[[#This Row],[يوم]]="","",_xlfn.AGGREGATE(3,5,$C$4:C317))]]></f>
        <v/>
      </c>
      <c r="C317" s="56"/>
      <c r="D317" s="56"/>
      <c r="E317" s="56"/>
      <c r="F317" s="57"/>
      <c r="G317" s="57"/>
      <c r="H3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7" s="62" t="str">
        <f><![CDATA[IF(الجدول3[[#This Row],[الموافق]]<>"التاريخ غير صحيح",TEXT(الجدول3[[#This Row],[DateM]],"dddd"),"")]]></f>
        <v/>
      </c>
      <c r="K317" s="62" t="str">
        <f ca="1" unprintable="">
<![CDATA[IF(الجدول3[[#This Row],[DateM]]<>"",
IF(الجدول3[[#This Row],[DateM]]]><![CDATA[]>=TODAY(),1,0),"")]]>        </f>
        <v/>
      </c>
      <c r="L317" s="63" t="str">
        <f><![CDATA[IF(الجدول3[[#This Row],[DateM]]<>"",ROW(),"")]]></f>
        <v/>
      </c>
      <c r="M317" s="64" t="e">
        <f><![CDATA[الجدول3[[#This Row],[DateM]]+TIME(0,الجدول3[[#This Row],[Time1]],0)]]></f>
        <v>#VALUE!</v>
      </c>
      <c r="N317" s="57"/>
      <c r="O317" s="49">
        <f><![CDATA[IF(الجدول3[[#This Row],[الحالة]]="نفذ",1,0)]]></f>
        <v>0</v>
      </c>
    </row>
    <row r="318" spans="2:15" ht="22.5" x14ac:dyDescent="0.45">
      <c r="B318" s="62" t="str">
        <f><![CDATA[IF(الجدول3[[#This Row],[يوم]]="","",_xlfn.AGGREGATE(3,5,$C$4:C318))]]></f>
        <v/>
      </c>
      <c r="C318" s="56"/>
      <c r="D318" s="56"/>
      <c r="E318" s="56"/>
      <c r="F318" s="57"/>
      <c r="G318" s="57"/>
      <c r="H3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8" s="62" t="str">
        <f><![CDATA[IF(الجدول3[[#This Row],[الموافق]]<>"التاريخ غير صحيح",TEXT(الجدول3[[#This Row],[DateM]],"dddd"),"")]]></f>
        <v/>
      </c>
      <c r="K318" s="62" t="str">
        <f ca="1" unprintable="">
<![CDATA[IF(الجدول3[[#This Row],[DateM]]<>"",
IF(الجدول3[[#This Row],[DateM]]]><![CDATA[]>=TODAY(),1,0),"")]]>        </f>
        <v/>
      </c>
      <c r="L318" s="63" t="str">
        <f><![CDATA[IF(الجدول3[[#This Row],[DateM]]<>"",ROW(),"")]]></f>
        <v/>
      </c>
      <c r="M318" s="64" t="e">
        <f><![CDATA[الجدول3[[#This Row],[DateM]]+TIME(0,الجدول3[[#This Row],[Time1]],0)]]></f>
        <v>#VALUE!</v>
      </c>
      <c r="N318" s="57"/>
      <c r="O318" s="49">
        <f><![CDATA[IF(الجدول3[[#This Row],[الحالة]]="نفذ",1,0)]]></f>
        <v>0</v>
      </c>
    </row>
    <row r="319" spans="2:15" ht="22.5" x14ac:dyDescent="0.45">
      <c r="B319" s="62" t="str">
        <f><![CDATA[IF(الجدول3[[#This Row],[يوم]]="","",_xlfn.AGGREGATE(3,5,$C$4:C319))]]></f>
        <v/>
      </c>
      <c r="C319" s="56"/>
      <c r="D319" s="56"/>
      <c r="E319" s="56"/>
      <c r="F319" s="57"/>
      <c r="G319" s="57"/>
      <c r="H3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19" s="62" t="str">
        <f><![CDATA[IF(الجدول3[[#This Row],[الموافق]]<>"التاريخ غير صحيح",TEXT(الجدول3[[#This Row],[DateM]],"dddd"),"")]]></f>
        <v/>
      </c>
      <c r="K319" s="62" t="str">
        <f ca="1" unprintable="">
<![CDATA[IF(الجدول3[[#This Row],[DateM]]<>"",
IF(الجدول3[[#This Row],[DateM]]]><![CDATA[]>=TODAY(),1,0),"")]]>        </f>
        <v/>
      </c>
      <c r="L319" s="63" t="str">
        <f><![CDATA[IF(الجدول3[[#This Row],[DateM]]<>"",ROW(),"")]]></f>
        <v/>
      </c>
      <c r="M319" s="64" t="e">
        <f><![CDATA[الجدول3[[#This Row],[DateM]]+TIME(0,الجدول3[[#This Row],[Time1]],0)]]></f>
        <v>#VALUE!</v>
      </c>
      <c r="N319" s="57"/>
      <c r="O319" s="49">
        <f><![CDATA[IF(الجدول3[[#This Row],[الحالة]]="نفذ",1,0)]]></f>
        <v>0</v>
      </c>
    </row>
    <row r="320" spans="2:15" ht="22.5" x14ac:dyDescent="0.45">
      <c r="B320" s="62" t="str">
        <f><![CDATA[IF(الجدول3[[#This Row],[يوم]]="","",_xlfn.AGGREGATE(3,5,$C$4:C320))]]></f>
        <v/>
      </c>
      <c r="C320" s="56"/>
      <c r="D320" s="56"/>
      <c r="E320" s="56"/>
      <c r="F320" s="57"/>
      <c r="G320" s="57"/>
      <c r="H3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0" s="62" t="str">
        <f><![CDATA[IF(الجدول3[[#This Row],[الموافق]]<>"التاريخ غير صحيح",TEXT(الجدول3[[#This Row],[DateM]],"dddd"),"")]]></f>
        <v/>
      </c>
      <c r="K320" s="62" t="str">
        <f ca="1" unprintable="">
<![CDATA[IF(الجدول3[[#This Row],[DateM]]<>"",
IF(الجدول3[[#This Row],[DateM]]]><![CDATA[]>=TODAY(),1,0),"")]]>        </f>
        <v/>
      </c>
      <c r="L320" s="63" t="str">
        <f><![CDATA[IF(الجدول3[[#This Row],[DateM]]<>"",ROW(),"")]]></f>
        <v/>
      </c>
      <c r="M320" s="64" t="e">
        <f><![CDATA[الجدول3[[#This Row],[DateM]]+TIME(0,الجدول3[[#This Row],[Time1]],0)]]></f>
        <v>#VALUE!</v>
      </c>
      <c r="N320" s="57"/>
      <c r="O320" s="49">
        <f><![CDATA[IF(الجدول3[[#This Row],[الحالة]]="نفذ",1,0)]]></f>
        <v>0</v>
      </c>
    </row>
    <row r="321" spans="2:15" ht="22.5" x14ac:dyDescent="0.45">
      <c r="B321" s="62" t="str">
        <f><![CDATA[IF(الجدول3[[#This Row],[يوم]]="","",_xlfn.AGGREGATE(3,5,$C$4:C321))]]></f>
        <v/>
      </c>
      <c r="C321" s="56"/>
      <c r="D321" s="56"/>
      <c r="E321" s="56"/>
      <c r="F321" s="57"/>
      <c r="G321" s="57"/>
      <c r="H3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1" s="62" t="str">
        <f><![CDATA[IF(الجدول3[[#This Row],[الموافق]]<>"التاريخ غير صحيح",TEXT(الجدول3[[#This Row],[DateM]],"dddd"),"")]]></f>
        <v/>
      </c>
      <c r="K321" s="62" t="str">
        <f ca="1" unprintable="">
<![CDATA[IF(الجدول3[[#This Row],[DateM]]<>"",
IF(الجدول3[[#This Row],[DateM]]]><![CDATA[]>=TODAY(),1,0),"")]]>        </f>
        <v/>
      </c>
      <c r="L321" s="63" t="str">
        <f><![CDATA[IF(الجدول3[[#This Row],[DateM]]<>"",ROW(),"")]]></f>
        <v/>
      </c>
      <c r="M321" s="64" t="e">
        <f><![CDATA[الجدول3[[#This Row],[DateM]]+TIME(0,الجدول3[[#This Row],[Time1]],0)]]></f>
        <v>#VALUE!</v>
      </c>
      <c r="N321" s="57"/>
      <c r="O321" s="49">
        <f><![CDATA[IF(الجدول3[[#This Row],[الحالة]]="نفذ",1,0)]]></f>
        <v>0</v>
      </c>
    </row>
    <row r="322" spans="2:15" ht="22.5" x14ac:dyDescent="0.45">
      <c r="B322" s="62" t="str">
        <f><![CDATA[IF(الجدول3[[#This Row],[يوم]]="","",_xlfn.AGGREGATE(3,5,$C$4:C322))]]></f>
        <v/>
      </c>
      <c r="C322" s="56"/>
      <c r="D322" s="56"/>
      <c r="E322" s="56"/>
      <c r="F322" s="57"/>
      <c r="G322" s="57"/>
      <c r="H3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2" s="62" t="str">
        <f><![CDATA[IF(الجدول3[[#This Row],[الموافق]]<>"التاريخ غير صحيح",TEXT(الجدول3[[#This Row],[DateM]],"dddd"),"")]]></f>
        <v/>
      </c>
      <c r="K322" s="62" t="str">
        <f ca="1" unprintable="">
<![CDATA[IF(الجدول3[[#This Row],[DateM]]<>"",
IF(الجدول3[[#This Row],[DateM]]]><![CDATA[]>=TODAY(),1,0),"")]]>        </f>
        <v/>
      </c>
      <c r="L322" s="63" t="str">
        <f><![CDATA[IF(الجدول3[[#This Row],[DateM]]<>"",ROW(),"")]]></f>
        <v/>
      </c>
      <c r="M322" s="64" t="e">
        <f><![CDATA[الجدول3[[#This Row],[DateM]]+TIME(0,الجدول3[[#This Row],[Time1]],0)]]></f>
        <v>#VALUE!</v>
      </c>
      <c r="N322" s="57"/>
      <c r="O322" s="49">
        <f><![CDATA[IF(الجدول3[[#This Row],[الحالة]]="نفذ",1,0)]]></f>
        <v>0</v>
      </c>
    </row>
    <row r="323" spans="2:15" ht="22.5" x14ac:dyDescent="0.45">
      <c r="B323" s="62" t="str">
        <f><![CDATA[IF(الجدول3[[#This Row],[يوم]]="","",_xlfn.AGGREGATE(3,5,$C$4:C323))]]></f>
        <v/>
      </c>
      <c r="C323" s="56"/>
      <c r="D323" s="56"/>
      <c r="E323" s="56"/>
      <c r="F323" s="57"/>
      <c r="G323" s="57"/>
      <c r="H3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3" s="62" t="str">
        <f><![CDATA[IF(الجدول3[[#This Row],[الموافق]]<>"التاريخ غير صحيح",TEXT(الجدول3[[#This Row],[DateM]],"dddd"),"")]]></f>
        <v/>
      </c>
      <c r="K323" s="62" t="str">
        <f ca="1" unprintable="">
<![CDATA[IF(الجدول3[[#This Row],[DateM]]<>"",
IF(الجدول3[[#This Row],[DateM]]]><![CDATA[]>=TODAY(),1,0),"")]]>        </f>
        <v/>
      </c>
      <c r="L323" s="63" t="str">
        <f><![CDATA[IF(الجدول3[[#This Row],[DateM]]<>"",ROW(),"")]]></f>
        <v/>
      </c>
      <c r="M323" s="64" t="e">
        <f><![CDATA[الجدول3[[#This Row],[DateM]]+TIME(0,الجدول3[[#This Row],[Time1]],0)]]></f>
        <v>#VALUE!</v>
      </c>
      <c r="N323" s="57"/>
      <c r="O323" s="49">
        <f><![CDATA[IF(الجدول3[[#This Row],[الحالة]]="نفذ",1,0)]]></f>
        <v>0</v>
      </c>
    </row>
    <row r="324" spans="2:15" ht="22.5" x14ac:dyDescent="0.45">
      <c r="B324" s="62" t="str">
        <f><![CDATA[IF(الجدول3[[#This Row],[يوم]]="","",_xlfn.AGGREGATE(3,5,$C$4:C324))]]></f>
        <v/>
      </c>
      <c r="C324" s="56"/>
      <c r="D324" s="56"/>
      <c r="E324" s="56"/>
      <c r="F324" s="57"/>
      <c r="G324" s="57"/>
      <c r="H3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4" s="62" t="str">
        <f><![CDATA[IF(الجدول3[[#This Row],[الموافق]]<>"التاريخ غير صحيح",TEXT(الجدول3[[#This Row],[DateM]],"dddd"),"")]]></f>
        <v/>
      </c>
      <c r="K324" s="62" t="str">
        <f ca="1" unprintable="">
<![CDATA[IF(الجدول3[[#This Row],[DateM]]<>"",
IF(الجدول3[[#This Row],[DateM]]]><![CDATA[]>=TODAY(),1,0),"")]]>        </f>
        <v/>
      </c>
      <c r="L324" s="63" t="str">
        <f><![CDATA[IF(الجدول3[[#This Row],[DateM]]<>"",ROW(),"")]]></f>
        <v/>
      </c>
      <c r="M324" s="64" t="e">
        <f><![CDATA[الجدول3[[#This Row],[DateM]]+TIME(0,الجدول3[[#This Row],[Time1]],0)]]></f>
        <v>#VALUE!</v>
      </c>
      <c r="N324" s="57"/>
      <c r="O324" s="49">
        <f><![CDATA[IF(الجدول3[[#This Row],[الحالة]]="نفذ",1,0)]]></f>
        <v>0</v>
      </c>
    </row>
    <row r="325" spans="2:15" ht="22.5" x14ac:dyDescent="0.45">
      <c r="B325" s="62" t="str">
        <f><![CDATA[IF(الجدول3[[#This Row],[يوم]]="","",_xlfn.AGGREGATE(3,5,$C$4:C325))]]></f>
        <v/>
      </c>
      <c r="C325" s="56"/>
      <c r="D325" s="56"/>
      <c r="E325" s="56"/>
      <c r="F325" s="57"/>
      <c r="G325" s="57"/>
      <c r="H3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5" s="62" t="str">
        <f><![CDATA[IF(الجدول3[[#This Row],[الموافق]]<>"التاريخ غير صحيح",TEXT(الجدول3[[#This Row],[DateM]],"dddd"),"")]]></f>
        <v/>
      </c>
      <c r="K325" s="62" t="str">
        <f ca="1" unprintable="">
<![CDATA[IF(الجدول3[[#This Row],[DateM]]<>"",
IF(الجدول3[[#This Row],[DateM]]]><![CDATA[]>=TODAY(),1,0),"")]]>        </f>
        <v/>
      </c>
      <c r="L325" s="63" t="str">
        <f><![CDATA[IF(الجدول3[[#This Row],[DateM]]<>"",ROW(),"")]]></f>
        <v/>
      </c>
      <c r="M325" s="64" t="e">
        <f><![CDATA[الجدول3[[#This Row],[DateM]]+TIME(0,الجدول3[[#This Row],[Time1]],0)]]></f>
        <v>#VALUE!</v>
      </c>
      <c r="N325" s="57"/>
      <c r="O325" s="49">
        <f><![CDATA[IF(الجدول3[[#This Row],[الحالة]]="نفذ",1,0)]]></f>
        <v>0</v>
      </c>
    </row>
    <row r="326" spans="2:15" ht="22.5" x14ac:dyDescent="0.45">
      <c r="B326" s="62" t="str">
        <f><![CDATA[IF(الجدول3[[#This Row],[يوم]]="","",_xlfn.AGGREGATE(3,5,$C$4:C326))]]></f>
        <v/>
      </c>
      <c r="C326" s="56"/>
      <c r="D326" s="56"/>
      <c r="E326" s="56"/>
      <c r="F326" s="57"/>
      <c r="G326" s="57"/>
      <c r="H3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6" s="62" t="str">
        <f><![CDATA[IF(الجدول3[[#This Row],[الموافق]]<>"التاريخ غير صحيح",TEXT(الجدول3[[#This Row],[DateM]],"dddd"),"")]]></f>
        <v/>
      </c>
      <c r="K326" s="62" t="str">
        <f ca="1" unprintable="">
<![CDATA[IF(الجدول3[[#This Row],[DateM]]<>"",
IF(الجدول3[[#This Row],[DateM]]]><![CDATA[]>=TODAY(),1,0),"")]]>        </f>
        <v/>
      </c>
      <c r="L326" s="63" t="str">
        <f><![CDATA[IF(الجدول3[[#This Row],[DateM]]<>"",ROW(),"")]]></f>
        <v/>
      </c>
      <c r="M326" s="64" t="e">
        <f><![CDATA[الجدول3[[#This Row],[DateM]]+TIME(0,الجدول3[[#This Row],[Time1]],0)]]></f>
        <v>#VALUE!</v>
      </c>
      <c r="N326" s="57"/>
      <c r="O326" s="49">
        <f><![CDATA[IF(الجدول3[[#This Row],[الحالة]]="نفذ",1,0)]]></f>
        <v>0</v>
      </c>
    </row>
    <row r="327" spans="2:15" ht="22.5" x14ac:dyDescent="0.45">
      <c r="B327" s="62" t="str">
        <f><![CDATA[IF(الجدول3[[#This Row],[يوم]]="","",_xlfn.AGGREGATE(3,5,$C$4:C327))]]></f>
        <v/>
      </c>
      <c r="C327" s="56"/>
      <c r="D327" s="56"/>
      <c r="E327" s="56"/>
      <c r="F327" s="57"/>
      <c r="G327" s="57"/>
      <c r="H3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7" s="62" t="str">
        <f><![CDATA[IF(الجدول3[[#This Row],[الموافق]]<>"التاريخ غير صحيح",TEXT(الجدول3[[#This Row],[DateM]],"dddd"),"")]]></f>
        <v/>
      </c>
      <c r="K327" s="62" t="str">
        <f ca="1" unprintable="">
<![CDATA[IF(الجدول3[[#This Row],[DateM]]<>"",
IF(الجدول3[[#This Row],[DateM]]]><![CDATA[]>=TODAY(),1,0),"")]]>        </f>
        <v/>
      </c>
      <c r="L327" s="63" t="str">
        <f><![CDATA[IF(الجدول3[[#This Row],[DateM]]<>"",ROW(),"")]]></f>
        <v/>
      </c>
      <c r="M327" s="64" t="e">
        <f><![CDATA[الجدول3[[#This Row],[DateM]]+TIME(0,الجدول3[[#This Row],[Time1]],0)]]></f>
        <v>#VALUE!</v>
      </c>
      <c r="N327" s="57"/>
      <c r="O327" s="49">
        <f><![CDATA[IF(الجدول3[[#This Row],[الحالة]]="نفذ",1,0)]]></f>
        <v>0</v>
      </c>
    </row>
    <row r="328" spans="2:15" ht="22.5" x14ac:dyDescent="0.45">
      <c r="B328" s="62" t="str">
        <f><![CDATA[IF(الجدول3[[#This Row],[يوم]]="","",_xlfn.AGGREGATE(3,5,$C$4:C328))]]></f>
        <v/>
      </c>
      <c r="C328" s="56"/>
      <c r="D328" s="56"/>
      <c r="E328" s="56"/>
      <c r="F328" s="57"/>
      <c r="G328" s="57"/>
      <c r="H3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8" s="62" t="str">
        <f><![CDATA[IF(الجدول3[[#This Row],[الموافق]]<>"التاريخ غير صحيح",TEXT(الجدول3[[#This Row],[DateM]],"dddd"),"")]]></f>
        <v/>
      </c>
      <c r="K328" s="62" t="str">
        <f ca="1" unprintable="">
<![CDATA[IF(الجدول3[[#This Row],[DateM]]<>"",
IF(الجدول3[[#This Row],[DateM]]]><![CDATA[]>=TODAY(),1,0),"")]]>        </f>
        <v/>
      </c>
      <c r="L328" s="63" t="str">
        <f><![CDATA[IF(الجدول3[[#This Row],[DateM]]<>"",ROW(),"")]]></f>
        <v/>
      </c>
      <c r="M328" s="64" t="e">
        <f><![CDATA[الجدول3[[#This Row],[DateM]]+TIME(0,الجدول3[[#This Row],[Time1]],0)]]></f>
        <v>#VALUE!</v>
      </c>
      <c r="N328" s="57"/>
      <c r="O328" s="49">
        <f><![CDATA[IF(الجدول3[[#This Row],[الحالة]]="نفذ",1,0)]]></f>
        <v>0</v>
      </c>
    </row>
    <row r="329" spans="2:15" ht="22.5" x14ac:dyDescent="0.45">
      <c r="B329" s="62" t="str">
        <f><![CDATA[IF(الجدول3[[#This Row],[يوم]]="","",_xlfn.AGGREGATE(3,5,$C$4:C329))]]></f>
        <v/>
      </c>
      <c r="C329" s="56"/>
      <c r="D329" s="56"/>
      <c r="E329" s="56"/>
      <c r="F329" s="57"/>
      <c r="G329" s="57"/>
      <c r="H3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29" s="62" t="str">
        <f><![CDATA[IF(الجدول3[[#This Row],[الموافق]]<>"التاريخ غير صحيح",TEXT(الجدول3[[#This Row],[DateM]],"dddd"),"")]]></f>
        <v/>
      </c>
      <c r="K329" s="62" t="str">
        <f ca="1" unprintable="">
<![CDATA[IF(الجدول3[[#This Row],[DateM]]<>"",
IF(الجدول3[[#This Row],[DateM]]]><![CDATA[]>=TODAY(),1,0),"")]]>        </f>
        <v/>
      </c>
      <c r="L329" s="63" t="str">
        <f><![CDATA[IF(الجدول3[[#This Row],[DateM]]<>"",ROW(),"")]]></f>
        <v/>
      </c>
      <c r="M329" s="64" t="e">
        <f><![CDATA[الجدول3[[#This Row],[DateM]]+TIME(0,الجدول3[[#This Row],[Time1]],0)]]></f>
        <v>#VALUE!</v>
      </c>
      <c r="N329" s="57"/>
      <c r="O329" s="49">
        <f><![CDATA[IF(الجدول3[[#This Row],[الحالة]]="نفذ",1,0)]]></f>
        <v>0</v>
      </c>
    </row>
    <row r="330" spans="2:15" ht="22.5" x14ac:dyDescent="0.45">
      <c r="B330" s="62" t="str">
        <f><![CDATA[IF(الجدول3[[#This Row],[يوم]]="","",_xlfn.AGGREGATE(3,5,$C$4:C330))]]></f>
        <v/>
      </c>
      <c r="C330" s="56"/>
      <c r="D330" s="56"/>
      <c r="E330" s="56"/>
      <c r="F330" s="57"/>
      <c r="G330" s="57"/>
      <c r="H3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0" s="62" t="str">
        <f><![CDATA[IF(الجدول3[[#This Row],[الموافق]]<>"التاريخ غير صحيح",TEXT(الجدول3[[#This Row],[DateM]],"dddd"),"")]]></f>
        <v/>
      </c>
      <c r="K330" s="62" t="str">
        <f ca="1" unprintable="">
<![CDATA[IF(الجدول3[[#This Row],[DateM]]<>"",
IF(الجدول3[[#This Row],[DateM]]]><![CDATA[]>=TODAY(),1,0),"")]]>        </f>
        <v/>
      </c>
      <c r="L330" s="63" t="str">
        <f><![CDATA[IF(الجدول3[[#This Row],[DateM]]<>"",ROW(),"")]]></f>
        <v/>
      </c>
      <c r="M330" s="64" t="e">
        <f><![CDATA[الجدول3[[#This Row],[DateM]]+TIME(0,الجدول3[[#This Row],[Time1]],0)]]></f>
        <v>#VALUE!</v>
      </c>
      <c r="N330" s="57"/>
      <c r="O330" s="49">
        <f><![CDATA[IF(الجدول3[[#This Row],[الحالة]]="نفذ",1,0)]]></f>
        <v>0</v>
      </c>
    </row>
    <row r="331" spans="2:15" ht="22.5" x14ac:dyDescent="0.45">
      <c r="B331" s="62" t="str">
        <f><![CDATA[IF(الجدول3[[#This Row],[يوم]]="","",_xlfn.AGGREGATE(3,5,$C$4:C331))]]></f>
        <v/>
      </c>
      <c r="C331" s="56"/>
      <c r="D331" s="56"/>
      <c r="E331" s="56"/>
      <c r="F331" s="57"/>
      <c r="G331" s="57"/>
      <c r="H3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1" s="62" t="str">
        <f><![CDATA[IF(الجدول3[[#This Row],[الموافق]]<>"التاريخ غير صحيح",TEXT(الجدول3[[#This Row],[DateM]],"dddd"),"")]]></f>
        <v/>
      </c>
      <c r="K331" s="62" t="str">
        <f ca="1" unprintable="">
<![CDATA[IF(الجدول3[[#This Row],[DateM]]<>"",
IF(الجدول3[[#This Row],[DateM]]]><![CDATA[]>=TODAY(),1,0),"")]]>        </f>
        <v/>
      </c>
      <c r="L331" s="63" t="str">
        <f><![CDATA[IF(الجدول3[[#This Row],[DateM]]<>"",ROW(),"")]]></f>
        <v/>
      </c>
      <c r="M331" s="64" t="e">
        <f><![CDATA[الجدول3[[#This Row],[DateM]]+TIME(0,الجدول3[[#This Row],[Time1]],0)]]></f>
        <v>#VALUE!</v>
      </c>
      <c r="N331" s="57"/>
      <c r="O331" s="49">
        <f><![CDATA[IF(الجدول3[[#This Row],[الحالة]]="نفذ",1,0)]]></f>
        <v>0</v>
      </c>
    </row>
    <row r="332" spans="2:15" ht="22.5" x14ac:dyDescent="0.45">
      <c r="B332" s="62" t="str">
        <f><![CDATA[IF(الجدول3[[#This Row],[يوم]]="","",_xlfn.AGGREGATE(3,5,$C$4:C332))]]></f>
        <v/>
      </c>
      <c r="C332" s="56"/>
      <c r="D332" s="56"/>
      <c r="E332" s="56"/>
      <c r="F332" s="57"/>
      <c r="G332" s="57"/>
      <c r="H3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2" s="62" t="str">
        <f><![CDATA[IF(الجدول3[[#This Row],[الموافق]]<>"التاريخ غير صحيح",TEXT(الجدول3[[#This Row],[DateM]],"dddd"),"")]]></f>
        <v/>
      </c>
      <c r="K332" s="62" t="str">
        <f ca="1" unprintable="">
<![CDATA[IF(الجدول3[[#This Row],[DateM]]<>"",
IF(الجدول3[[#This Row],[DateM]]]><![CDATA[]>=TODAY(),1,0),"")]]>        </f>
        <v/>
      </c>
      <c r="L332" s="63" t="str">
        <f><![CDATA[IF(الجدول3[[#This Row],[DateM]]<>"",ROW(),"")]]></f>
        <v/>
      </c>
      <c r="M332" s="64" t="e">
        <f><![CDATA[الجدول3[[#This Row],[DateM]]+TIME(0,الجدول3[[#This Row],[Time1]],0)]]></f>
        <v>#VALUE!</v>
      </c>
      <c r="N332" s="57"/>
      <c r="O332" s="49">
        <f><![CDATA[IF(الجدول3[[#This Row],[الحالة]]="نفذ",1,0)]]></f>
        <v>0</v>
      </c>
    </row>
    <row r="333" spans="2:15" ht="22.5" x14ac:dyDescent="0.45">
      <c r="B333" s="62" t="str">
        <f><![CDATA[IF(الجدول3[[#This Row],[يوم]]="","",_xlfn.AGGREGATE(3,5,$C$4:C333))]]></f>
        <v/>
      </c>
      <c r="C333" s="56"/>
      <c r="D333" s="56"/>
      <c r="E333" s="56"/>
      <c r="F333" s="57"/>
      <c r="G333" s="57"/>
      <c r="H3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3" s="62" t="str">
        <f><![CDATA[IF(الجدول3[[#This Row],[الموافق]]<>"التاريخ غير صحيح",TEXT(الجدول3[[#This Row],[DateM]],"dddd"),"")]]></f>
        <v/>
      </c>
      <c r="K333" s="62" t="str">
        <f ca="1" unprintable="">
<![CDATA[IF(الجدول3[[#This Row],[DateM]]<>"",
IF(الجدول3[[#This Row],[DateM]]]><![CDATA[]>=TODAY(),1,0),"")]]>        </f>
        <v/>
      </c>
      <c r="L333" s="63" t="str">
        <f><![CDATA[IF(الجدول3[[#This Row],[DateM]]<>"",ROW(),"")]]></f>
        <v/>
      </c>
      <c r="M333" s="64" t="e">
        <f><![CDATA[الجدول3[[#This Row],[DateM]]+TIME(0,الجدول3[[#This Row],[Time1]],0)]]></f>
        <v>#VALUE!</v>
      </c>
      <c r="N333" s="57"/>
      <c r="O333" s="49">
        <f><![CDATA[IF(الجدول3[[#This Row],[الحالة]]="نفذ",1,0)]]></f>
        <v>0</v>
      </c>
    </row>
    <row r="334" spans="2:15" ht="22.5" x14ac:dyDescent="0.45">
      <c r="B334" s="62" t="str">
        <f><![CDATA[IF(الجدول3[[#This Row],[يوم]]="","",_xlfn.AGGREGATE(3,5,$C$4:C334))]]></f>
        <v/>
      </c>
      <c r="C334" s="56"/>
      <c r="D334" s="56"/>
      <c r="E334" s="56"/>
      <c r="F334" s="57"/>
      <c r="G334" s="57"/>
      <c r="H3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4" s="62" t="str">
        <f><![CDATA[IF(الجدول3[[#This Row],[الموافق]]<>"التاريخ غير صحيح",TEXT(الجدول3[[#This Row],[DateM]],"dddd"),"")]]></f>
        <v/>
      </c>
      <c r="K334" s="62" t="str">
        <f ca="1" unprintable="">
<![CDATA[IF(الجدول3[[#This Row],[DateM]]<>"",
IF(الجدول3[[#This Row],[DateM]]]><![CDATA[]>=TODAY(),1,0),"")]]>        </f>
        <v/>
      </c>
      <c r="L334" s="63" t="str">
        <f><![CDATA[IF(الجدول3[[#This Row],[DateM]]<>"",ROW(),"")]]></f>
        <v/>
      </c>
      <c r="M334" s="64" t="e">
        <f><![CDATA[الجدول3[[#This Row],[DateM]]+TIME(0,الجدول3[[#This Row],[Time1]],0)]]></f>
        <v>#VALUE!</v>
      </c>
      <c r="N334" s="57"/>
      <c r="O334" s="49">
        <f><![CDATA[IF(الجدول3[[#This Row],[الحالة]]="نفذ",1,0)]]></f>
        <v>0</v>
      </c>
    </row>
    <row r="335" spans="2:15" ht="22.5" x14ac:dyDescent="0.45">
      <c r="B335" s="62" t="str">
        <f><![CDATA[IF(الجدول3[[#This Row],[يوم]]="","",_xlfn.AGGREGATE(3,5,$C$4:C335))]]></f>
        <v/>
      </c>
      <c r="C335" s="56"/>
      <c r="D335" s="56"/>
      <c r="E335" s="56"/>
      <c r="F335" s="57"/>
      <c r="G335" s="57"/>
      <c r="H3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5" s="62" t="str">
        <f><![CDATA[IF(الجدول3[[#This Row],[الموافق]]<>"التاريخ غير صحيح",TEXT(الجدول3[[#This Row],[DateM]],"dddd"),"")]]></f>
        <v/>
      </c>
      <c r="K335" s="62" t="str">
        <f ca="1" unprintable="">
<![CDATA[IF(الجدول3[[#This Row],[DateM]]<>"",
IF(الجدول3[[#This Row],[DateM]]]><![CDATA[]>=TODAY(),1,0),"")]]>        </f>
        <v/>
      </c>
      <c r="L335" s="63" t="str">
        <f><![CDATA[IF(الجدول3[[#This Row],[DateM]]<>"",ROW(),"")]]></f>
        <v/>
      </c>
      <c r="M335" s="64" t="e">
        <f><![CDATA[الجدول3[[#This Row],[DateM]]+TIME(0,الجدول3[[#This Row],[Time1]],0)]]></f>
        <v>#VALUE!</v>
      </c>
      <c r="N335" s="57"/>
      <c r="O335" s="49">
        <f><![CDATA[IF(الجدول3[[#This Row],[الحالة]]="نفذ",1,0)]]></f>
        <v>0</v>
      </c>
    </row>
    <row r="336" spans="2:15" ht="22.5" x14ac:dyDescent="0.45">
      <c r="B336" s="62" t="str">
        <f><![CDATA[IF(الجدول3[[#This Row],[يوم]]="","",_xlfn.AGGREGATE(3,5,$C$4:C336))]]></f>
        <v/>
      </c>
      <c r="C336" s="56"/>
      <c r="D336" s="56"/>
      <c r="E336" s="56"/>
      <c r="F336" s="57"/>
      <c r="G336" s="57"/>
      <c r="H3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6" s="62" t="str">
        <f><![CDATA[IF(الجدول3[[#This Row],[الموافق]]<>"التاريخ غير صحيح",TEXT(الجدول3[[#This Row],[DateM]],"dddd"),"")]]></f>
        <v/>
      </c>
      <c r="K336" s="62" t="str">
        <f ca="1" unprintable="">
<![CDATA[IF(الجدول3[[#This Row],[DateM]]<>"",
IF(الجدول3[[#This Row],[DateM]]]><![CDATA[]>=TODAY(),1,0),"")]]>        </f>
        <v/>
      </c>
      <c r="L336" s="63" t="str">
        <f><![CDATA[IF(الجدول3[[#This Row],[DateM]]<>"",ROW(),"")]]></f>
        <v/>
      </c>
      <c r="M336" s="64" t="e">
        <f><![CDATA[الجدول3[[#This Row],[DateM]]+TIME(0,الجدول3[[#This Row],[Time1]],0)]]></f>
        <v>#VALUE!</v>
      </c>
      <c r="N336" s="57"/>
      <c r="O336" s="49">
        <f><![CDATA[IF(الجدول3[[#This Row],[الحالة]]="نفذ",1,0)]]></f>
        <v>0</v>
      </c>
    </row>
    <row r="337" spans="2:15" ht="22.5" x14ac:dyDescent="0.45">
      <c r="B337" s="62" t="str">
        <f><![CDATA[IF(الجدول3[[#This Row],[يوم]]="","",_xlfn.AGGREGATE(3,5,$C$4:C337))]]></f>
        <v/>
      </c>
      <c r="C337" s="56"/>
      <c r="D337" s="56"/>
      <c r="E337" s="56"/>
      <c r="F337" s="57"/>
      <c r="G337" s="57"/>
      <c r="H3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7" s="62" t="str">
        <f><![CDATA[IF(الجدول3[[#This Row],[الموافق]]<>"التاريخ غير صحيح",TEXT(الجدول3[[#This Row],[DateM]],"dddd"),"")]]></f>
        <v/>
      </c>
      <c r="K337" s="62" t="str">
        <f ca="1" unprintable="">
<![CDATA[IF(الجدول3[[#This Row],[DateM]]<>"",
IF(الجدول3[[#This Row],[DateM]]]><![CDATA[]>=TODAY(),1,0),"")]]>        </f>
        <v/>
      </c>
      <c r="L337" s="63" t="str">
        <f><![CDATA[IF(الجدول3[[#This Row],[DateM]]<>"",ROW(),"")]]></f>
        <v/>
      </c>
      <c r="M337" s="64" t="e">
        <f><![CDATA[الجدول3[[#This Row],[DateM]]+TIME(0,الجدول3[[#This Row],[Time1]],0)]]></f>
        <v>#VALUE!</v>
      </c>
      <c r="N337" s="57"/>
      <c r="O337" s="49">
        <f><![CDATA[IF(الجدول3[[#This Row],[الحالة]]="نفذ",1,0)]]></f>
        <v>0</v>
      </c>
    </row>
    <row r="338" spans="2:15" ht="22.5" x14ac:dyDescent="0.45">
      <c r="B338" s="62" t="str">
        <f><![CDATA[IF(الجدول3[[#This Row],[يوم]]="","",_xlfn.AGGREGATE(3,5,$C$4:C338))]]></f>
        <v/>
      </c>
      <c r="C338" s="56"/>
      <c r="D338" s="56"/>
      <c r="E338" s="56"/>
      <c r="F338" s="57"/>
      <c r="G338" s="57"/>
      <c r="H3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8" s="62" t="str">
        <f><![CDATA[IF(الجدول3[[#This Row],[الموافق]]<>"التاريخ غير صحيح",TEXT(الجدول3[[#This Row],[DateM]],"dddd"),"")]]></f>
        <v/>
      </c>
      <c r="K338" s="62" t="str">
        <f ca="1" unprintable="">
<![CDATA[IF(الجدول3[[#This Row],[DateM]]<>"",
IF(الجدول3[[#This Row],[DateM]]]><![CDATA[]>=TODAY(),1,0),"")]]>        </f>
        <v/>
      </c>
      <c r="L338" s="63" t="str">
        <f><![CDATA[IF(الجدول3[[#This Row],[DateM]]<>"",ROW(),"")]]></f>
        <v/>
      </c>
      <c r="M338" s="64" t="e">
        <f><![CDATA[الجدول3[[#This Row],[DateM]]+TIME(0,الجدول3[[#This Row],[Time1]],0)]]></f>
        <v>#VALUE!</v>
      </c>
      <c r="N338" s="57"/>
      <c r="O338" s="49">
        <f><![CDATA[IF(الجدول3[[#This Row],[الحالة]]="نفذ",1,0)]]></f>
        <v>0</v>
      </c>
    </row>
    <row r="339" spans="2:15" ht="22.5" x14ac:dyDescent="0.45">
      <c r="B339" s="62" t="str">
        <f><![CDATA[IF(الجدول3[[#This Row],[يوم]]="","",_xlfn.AGGREGATE(3,5,$C$4:C339))]]></f>
        <v/>
      </c>
      <c r="C339" s="56"/>
      <c r="D339" s="56"/>
      <c r="E339" s="56"/>
      <c r="F339" s="57"/>
      <c r="G339" s="57"/>
      <c r="H3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39" s="62" t="str">
        <f><![CDATA[IF(الجدول3[[#This Row],[الموافق]]<>"التاريخ غير صحيح",TEXT(الجدول3[[#This Row],[DateM]],"dddd"),"")]]></f>
        <v/>
      </c>
      <c r="K339" s="62" t="str">
        <f ca="1" unprintable="">
<![CDATA[IF(الجدول3[[#This Row],[DateM]]<>"",
IF(الجدول3[[#This Row],[DateM]]]><![CDATA[]>=TODAY(),1,0),"")]]>        </f>
        <v/>
      </c>
      <c r="L339" s="63" t="str">
        <f><![CDATA[IF(الجدول3[[#This Row],[DateM]]<>"",ROW(),"")]]></f>
        <v/>
      </c>
      <c r="M339" s="64" t="e">
        <f><![CDATA[الجدول3[[#This Row],[DateM]]+TIME(0,الجدول3[[#This Row],[Time1]],0)]]></f>
        <v>#VALUE!</v>
      </c>
      <c r="N339" s="57"/>
      <c r="O339" s="49">
        <f><![CDATA[IF(الجدول3[[#This Row],[الحالة]]="نفذ",1,0)]]></f>
        <v>0</v>
      </c>
    </row>
    <row r="340" spans="2:15" ht="22.5" x14ac:dyDescent="0.45">
      <c r="B340" s="62" t="str">
        <f><![CDATA[IF(الجدول3[[#This Row],[يوم]]="","",_xlfn.AGGREGATE(3,5,$C$4:C340))]]></f>
        <v/>
      </c>
      <c r="C340" s="56"/>
      <c r="D340" s="56"/>
      <c r="E340" s="56"/>
      <c r="F340" s="57"/>
      <c r="G340" s="57"/>
      <c r="H3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0" s="62" t="str">
        <f><![CDATA[IF(الجدول3[[#This Row],[الموافق]]<>"التاريخ غير صحيح",TEXT(الجدول3[[#This Row],[DateM]],"dddd"),"")]]></f>
        <v/>
      </c>
      <c r="K340" s="62" t="str">
        <f ca="1" unprintable="">
<![CDATA[IF(الجدول3[[#This Row],[DateM]]<>"",
IF(الجدول3[[#This Row],[DateM]]]><![CDATA[]>=TODAY(),1,0),"")]]>        </f>
        <v/>
      </c>
      <c r="L340" s="63" t="str">
        <f><![CDATA[IF(الجدول3[[#This Row],[DateM]]<>"",ROW(),"")]]></f>
        <v/>
      </c>
      <c r="M340" s="64" t="e">
        <f><![CDATA[الجدول3[[#This Row],[DateM]]+TIME(0,الجدول3[[#This Row],[Time1]],0)]]></f>
        <v>#VALUE!</v>
      </c>
      <c r="N340" s="57"/>
      <c r="O340" s="49">
        <f><![CDATA[IF(الجدول3[[#This Row],[الحالة]]="نفذ",1,0)]]></f>
        <v>0</v>
      </c>
    </row>
    <row r="341" spans="2:15" ht="22.5" x14ac:dyDescent="0.45">
      <c r="B341" s="62" t="str">
        <f><![CDATA[IF(الجدول3[[#This Row],[يوم]]="","",_xlfn.AGGREGATE(3,5,$C$4:C341))]]></f>
        <v/>
      </c>
      <c r="C341" s="56"/>
      <c r="D341" s="56"/>
      <c r="E341" s="56"/>
      <c r="F341" s="57"/>
      <c r="G341" s="57"/>
      <c r="H3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1" s="62" t="str">
        <f><![CDATA[IF(الجدول3[[#This Row],[الموافق]]<>"التاريخ غير صحيح",TEXT(الجدول3[[#This Row],[DateM]],"dddd"),"")]]></f>
        <v/>
      </c>
      <c r="K341" s="62" t="str">
        <f ca="1" unprintable="">
<![CDATA[IF(الجدول3[[#This Row],[DateM]]<>"",
IF(الجدول3[[#This Row],[DateM]]]><![CDATA[]>=TODAY(),1,0),"")]]>        </f>
        <v/>
      </c>
      <c r="L341" s="63" t="str">
        <f><![CDATA[IF(الجدول3[[#This Row],[DateM]]<>"",ROW(),"")]]></f>
        <v/>
      </c>
      <c r="M341" s="64" t="e">
        <f><![CDATA[الجدول3[[#This Row],[DateM]]+TIME(0,الجدول3[[#This Row],[Time1]],0)]]></f>
        <v>#VALUE!</v>
      </c>
      <c r="N341" s="57"/>
      <c r="O341" s="49">
        <f><![CDATA[IF(الجدول3[[#This Row],[الحالة]]="نفذ",1,0)]]></f>
        <v>0</v>
      </c>
    </row>
    <row r="342" spans="2:15" ht="22.5" x14ac:dyDescent="0.45">
      <c r="B342" s="62" t="str">
        <f><![CDATA[IF(الجدول3[[#This Row],[يوم]]="","",_xlfn.AGGREGATE(3,5,$C$4:C342))]]></f>
        <v/>
      </c>
      <c r="C342" s="56"/>
      <c r="D342" s="56"/>
      <c r="E342" s="56"/>
      <c r="F342" s="57"/>
      <c r="G342" s="57"/>
      <c r="H3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2" s="62" t="str">
        <f><![CDATA[IF(الجدول3[[#This Row],[الموافق]]<>"التاريخ غير صحيح",TEXT(الجدول3[[#This Row],[DateM]],"dddd"),"")]]></f>
        <v/>
      </c>
      <c r="K342" s="62" t="str">
        <f ca="1" unprintable="">
<![CDATA[IF(الجدول3[[#This Row],[DateM]]<>"",
IF(الجدول3[[#This Row],[DateM]]]><![CDATA[]>=TODAY(),1,0),"")]]>        </f>
        <v/>
      </c>
      <c r="L342" s="63" t="str">
        <f><![CDATA[IF(الجدول3[[#This Row],[DateM]]<>"",ROW(),"")]]></f>
        <v/>
      </c>
      <c r="M342" s="64" t="e">
        <f><![CDATA[الجدول3[[#This Row],[DateM]]+TIME(0,الجدول3[[#This Row],[Time1]],0)]]></f>
        <v>#VALUE!</v>
      </c>
      <c r="N342" s="57"/>
      <c r="O342" s="49">
        <f><![CDATA[IF(الجدول3[[#This Row],[الحالة]]="نفذ",1,0)]]></f>
        <v>0</v>
      </c>
    </row>
    <row r="343" spans="2:15" ht="22.5" x14ac:dyDescent="0.45">
      <c r="B343" s="62" t="str">
        <f><![CDATA[IF(الجدول3[[#This Row],[يوم]]="","",_xlfn.AGGREGATE(3,5,$C$4:C343))]]></f>
        <v/>
      </c>
      <c r="C343" s="56"/>
      <c r="D343" s="56"/>
      <c r="E343" s="56"/>
      <c r="F343" s="57"/>
      <c r="G343" s="57"/>
      <c r="H3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3" s="62" t="str">
        <f><![CDATA[IF(الجدول3[[#This Row],[الموافق]]<>"التاريخ غير صحيح",TEXT(الجدول3[[#This Row],[DateM]],"dddd"),"")]]></f>
        <v/>
      </c>
      <c r="K343" s="62" t="str">
        <f ca="1" unprintable="">
<![CDATA[IF(الجدول3[[#This Row],[DateM]]<>"",
IF(الجدول3[[#This Row],[DateM]]]><![CDATA[]>=TODAY(),1,0),"")]]>        </f>
        <v/>
      </c>
      <c r="L343" s="63" t="str">
        <f><![CDATA[IF(الجدول3[[#This Row],[DateM]]<>"",ROW(),"")]]></f>
        <v/>
      </c>
      <c r="M343" s="64" t="e">
        <f><![CDATA[الجدول3[[#This Row],[DateM]]+TIME(0,الجدول3[[#This Row],[Time1]],0)]]></f>
        <v>#VALUE!</v>
      </c>
      <c r="N343" s="57"/>
      <c r="O343" s="49">
        <f><![CDATA[IF(الجدول3[[#This Row],[الحالة]]="نفذ",1,0)]]></f>
        <v>0</v>
      </c>
    </row>
    <row r="344" spans="2:15" ht="22.5" x14ac:dyDescent="0.45">
      <c r="B344" s="62" t="str">
        <f><![CDATA[IF(الجدول3[[#This Row],[يوم]]="","",_xlfn.AGGREGATE(3,5,$C$4:C344))]]></f>
        <v/>
      </c>
      <c r="C344" s="56"/>
      <c r="D344" s="56"/>
      <c r="E344" s="56"/>
      <c r="F344" s="57"/>
      <c r="G344" s="57"/>
      <c r="H3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4" s="62" t="str">
        <f><![CDATA[IF(الجدول3[[#This Row],[الموافق]]<>"التاريخ غير صحيح",TEXT(الجدول3[[#This Row],[DateM]],"dddd"),"")]]></f>
        <v/>
      </c>
      <c r="K344" s="62" t="str">
        <f ca="1" unprintable="">
<![CDATA[IF(الجدول3[[#This Row],[DateM]]<>"",
IF(الجدول3[[#This Row],[DateM]]]><![CDATA[]>=TODAY(),1,0),"")]]>        </f>
        <v/>
      </c>
      <c r="L344" s="63" t="str">
        <f><![CDATA[IF(الجدول3[[#This Row],[DateM]]<>"",ROW(),"")]]></f>
        <v/>
      </c>
      <c r="M344" s="64" t="e">
        <f><![CDATA[الجدول3[[#This Row],[DateM]]+TIME(0,الجدول3[[#This Row],[Time1]],0)]]></f>
        <v>#VALUE!</v>
      </c>
      <c r="N344" s="57"/>
      <c r="O344" s="49">
        <f><![CDATA[IF(الجدول3[[#This Row],[الحالة]]="نفذ",1,0)]]></f>
        <v>0</v>
      </c>
    </row>
    <row r="345" spans="2:15" ht="22.5" x14ac:dyDescent="0.45">
      <c r="B345" s="62" t="str">
        <f><![CDATA[IF(الجدول3[[#This Row],[يوم]]="","",_xlfn.AGGREGATE(3,5,$C$4:C345))]]></f>
        <v/>
      </c>
      <c r="C345" s="56"/>
      <c r="D345" s="56"/>
      <c r="E345" s="56"/>
      <c r="F345" s="57"/>
      <c r="G345" s="57"/>
      <c r="H3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5" s="62" t="str">
        <f><![CDATA[IF(الجدول3[[#This Row],[الموافق]]<>"التاريخ غير صحيح",TEXT(الجدول3[[#This Row],[DateM]],"dddd"),"")]]></f>
        <v/>
      </c>
      <c r="K345" s="62" t="str">
        <f ca="1" unprintable="">
<![CDATA[IF(الجدول3[[#This Row],[DateM]]<>"",
IF(الجدول3[[#This Row],[DateM]]]><![CDATA[]>=TODAY(),1,0),"")]]>        </f>
        <v/>
      </c>
      <c r="L345" s="63" t="str">
        <f><![CDATA[IF(الجدول3[[#This Row],[DateM]]<>"",ROW(),"")]]></f>
        <v/>
      </c>
      <c r="M345" s="64" t="e">
        <f><![CDATA[الجدول3[[#This Row],[DateM]]+TIME(0,الجدول3[[#This Row],[Time1]],0)]]></f>
        <v>#VALUE!</v>
      </c>
      <c r="N345" s="57"/>
      <c r="O345" s="49">
        <f><![CDATA[IF(الجدول3[[#This Row],[الحالة]]="نفذ",1,0)]]></f>
        <v>0</v>
      </c>
    </row>
    <row r="346" spans="2:15" ht="22.5" x14ac:dyDescent="0.45">
      <c r="B346" s="62" t="str">
        <f><![CDATA[IF(الجدول3[[#This Row],[يوم]]="","",_xlfn.AGGREGATE(3,5,$C$4:C346))]]></f>
        <v/>
      </c>
      <c r="C346" s="56"/>
      <c r="D346" s="56"/>
      <c r="E346" s="56"/>
      <c r="F346" s="57"/>
      <c r="G346" s="57"/>
      <c r="H3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6" s="62" t="str">
        <f><![CDATA[IF(الجدول3[[#This Row],[الموافق]]<>"التاريخ غير صحيح",TEXT(الجدول3[[#This Row],[DateM]],"dddd"),"")]]></f>
        <v/>
      </c>
      <c r="K346" s="62" t="str">
        <f ca="1" unprintable="">
<![CDATA[IF(الجدول3[[#This Row],[DateM]]<>"",
IF(الجدول3[[#This Row],[DateM]]]><![CDATA[]>=TODAY(),1,0),"")]]>        </f>
        <v/>
      </c>
      <c r="L346" s="63" t="str">
        <f><![CDATA[IF(الجدول3[[#This Row],[DateM]]<>"",ROW(),"")]]></f>
        <v/>
      </c>
      <c r="M346" s="64" t="e">
        <f><![CDATA[الجدول3[[#This Row],[DateM]]+TIME(0,الجدول3[[#This Row],[Time1]],0)]]></f>
        <v>#VALUE!</v>
      </c>
      <c r="N346" s="57"/>
      <c r="O346" s="49">
        <f><![CDATA[IF(الجدول3[[#This Row],[الحالة]]="نفذ",1,0)]]></f>
        <v>0</v>
      </c>
    </row>
    <row r="347" spans="2:15" ht="22.5" x14ac:dyDescent="0.45">
      <c r="B347" s="62" t="str">
        <f><![CDATA[IF(الجدول3[[#This Row],[يوم]]="","",_xlfn.AGGREGATE(3,5,$C$4:C347))]]></f>
        <v/>
      </c>
      <c r="C347" s="56"/>
      <c r="D347" s="56"/>
      <c r="E347" s="56"/>
      <c r="F347" s="57"/>
      <c r="G347" s="57"/>
      <c r="H3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7" s="62" t="str">
        <f><![CDATA[IF(الجدول3[[#This Row],[الموافق]]<>"التاريخ غير صحيح",TEXT(الجدول3[[#This Row],[DateM]],"dddd"),"")]]></f>
        <v/>
      </c>
      <c r="K347" s="62" t="str">
        <f ca="1" unprintable="">
<![CDATA[IF(الجدول3[[#This Row],[DateM]]<>"",
IF(الجدول3[[#This Row],[DateM]]]><![CDATA[]>=TODAY(),1,0),"")]]>        </f>
        <v/>
      </c>
      <c r="L347" s="63" t="str">
        <f><![CDATA[IF(الجدول3[[#This Row],[DateM]]<>"",ROW(),"")]]></f>
        <v/>
      </c>
      <c r="M347" s="64" t="e">
        <f><![CDATA[الجدول3[[#This Row],[DateM]]+TIME(0,الجدول3[[#This Row],[Time1]],0)]]></f>
        <v>#VALUE!</v>
      </c>
      <c r="N347" s="57"/>
      <c r="O347" s="49">
        <f><![CDATA[IF(الجدول3[[#This Row],[الحالة]]="نفذ",1,0)]]></f>
        <v>0</v>
      </c>
    </row>
    <row r="348" spans="2:15" ht="22.5" x14ac:dyDescent="0.45">
      <c r="B348" s="62" t="str">
        <f><![CDATA[IF(الجدول3[[#This Row],[يوم]]="","",_xlfn.AGGREGATE(3,5,$C$4:C348))]]></f>
        <v/>
      </c>
      <c r="C348" s="56"/>
      <c r="D348" s="56"/>
      <c r="E348" s="56"/>
      <c r="F348" s="57"/>
      <c r="G348" s="57"/>
      <c r="H3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8" s="62" t="str">
        <f><![CDATA[IF(الجدول3[[#This Row],[الموافق]]<>"التاريخ غير صحيح",TEXT(الجدول3[[#This Row],[DateM]],"dddd"),"")]]></f>
        <v/>
      </c>
      <c r="K348" s="62" t="str">
        <f ca="1" unprintable="">
<![CDATA[IF(الجدول3[[#This Row],[DateM]]<>"",
IF(الجدول3[[#This Row],[DateM]]]><![CDATA[]>=TODAY(),1,0),"")]]>        </f>
        <v/>
      </c>
      <c r="L348" s="63" t="str">
        <f><![CDATA[IF(الجدول3[[#This Row],[DateM]]<>"",ROW(),"")]]></f>
        <v/>
      </c>
      <c r="M348" s="64" t="e">
        <f><![CDATA[الجدول3[[#This Row],[DateM]]+TIME(0,الجدول3[[#This Row],[Time1]],0)]]></f>
        <v>#VALUE!</v>
      </c>
      <c r="N348" s="57"/>
      <c r="O348" s="49">
        <f><![CDATA[IF(الجدول3[[#This Row],[الحالة]]="نفذ",1,0)]]></f>
        <v>0</v>
      </c>
    </row>
    <row r="349" spans="2:15" ht="22.5" x14ac:dyDescent="0.45">
      <c r="B349" s="62" t="str">
        <f><![CDATA[IF(الجدول3[[#This Row],[يوم]]="","",_xlfn.AGGREGATE(3,5,$C$4:C349))]]></f>
        <v/>
      </c>
      <c r="C349" s="56"/>
      <c r="D349" s="56"/>
      <c r="E349" s="56"/>
      <c r="F349" s="57"/>
      <c r="G349" s="57"/>
      <c r="H3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49" s="62" t="str">
        <f><![CDATA[IF(الجدول3[[#This Row],[الموافق]]<>"التاريخ غير صحيح",TEXT(الجدول3[[#This Row],[DateM]],"dddd"),"")]]></f>
        <v/>
      </c>
      <c r="K349" s="62" t="str">
        <f ca="1" unprintable="">
<![CDATA[IF(الجدول3[[#This Row],[DateM]]<>"",
IF(الجدول3[[#This Row],[DateM]]]><![CDATA[]>=TODAY(),1,0),"")]]>        </f>
        <v/>
      </c>
      <c r="L349" s="63" t="str">
        <f><![CDATA[IF(الجدول3[[#This Row],[DateM]]<>"",ROW(),"")]]></f>
        <v/>
      </c>
      <c r="M349" s="64" t="e">
        <f><![CDATA[الجدول3[[#This Row],[DateM]]+TIME(0,الجدول3[[#This Row],[Time1]],0)]]></f>
        <v>#VALUE!</v>
      </c>
      <c r="N349" s="57"/>
      <c r="O349" s="49">
        <f><![CDATA[IF(الجدول3[[#This Row],[الحالة]]="نفذ",1,0)]]></f>
        <v>0</v>
      </c>
    </row>
    <row r="350" spans="2:15" ht="22.5" x14ac:dyDescent="0.45">
      <c r="B350" s="62" t="str">
        <f><![CDATA[IF(الجدول3[[#This Row],[يوم]]="","",_xlfn.AGGREGATE(3,5,$C$4:C350))]]></f>
        <v/>
      </c>
      <c r="C350" s="56"/>
      <c r="D350" s="56"/>
      <c r="E350" s="56"/>
      <c r="F350" s="57"/>
      <c r="G350" s="57"/>
      <c r="H3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0" s="62" t="str">
        <f><![CDATA[IF(الجدول3[[#This Row],[الموافق]]<>"التاريخ غير صحيح",TEXT(الجدول3[[#This Row],[DateM]],"dddd"),"")]]></f>
        <v/>
      </c>
      <c r="K350" s="62" t="str">
        <f ca="1" unprintable="">
<![CDATA[IF(الجدول3[[#This Row],[DateM]]<>"",
IF(الجدول3[[#This Row],[DateM]]]><![CDATA[]>=TODAY(),1,0),"")]]>        </f>
        <v/>
      </c>
      <c r="L350" s="63" t="str">
        <f><![CDATA[IF(الجدول3[[#This Row],[DateM]]<>"",ROW(),"")]]></f>
        <v/>
      </c>
      <c r="M350" s="64" t="e">
        <f><![CDATA[الجدول3[[#This Row],[DateM]]+TIME(0,الجدول3[[#This Row],[Time1]],0)]]></f>
        <v>#VALUE!</v>
      </c>
      <c r="N350" s="57"/>
      <c r="O350" s="49">
        <f><![CDATA[IF(الجدول3[[#This Row],[الحالة]]="نفذ",1,0)]]></f>
        <v>0</v>
      </c>
    </row>
    <row r="351" spans="2:15" ht="22.5" x14ac:dyDescent="0.45">
      <c r="B351" s="62" t="str">
        <f><![CDATA[IF(الجدول3[[#This Row],[يوم]]="","",_xlfn.AGGREGATE(3,5,$C$4:C351))]]></f>
        <v/>
      </c>
      <c r="C351" s="56"/>
      <c r="D351" s="56"/>
      <c r="E351" s="56"/>
      <c r="F351" s="57"/>
      <c r="G351" s="57"/>
      <c r="H3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1" s="62" t="str">
        <f><![CDATA[IF(الجدول3[[#This Row],[الموافق]]<>"التاريخ غير صحيح",TEXT(الجدول3[[#This Row],[DateM]],"dddd"),"")]]></f>
        <v/>
      </c>
      <c r="K351" s="62" t="str">
        <f ca="1" unprintable="">
<![CDATA[IF(الجدول3[[#This Row],[DateM]]<>"",
IF(الجدول3[[#This Row],[DateM]]]><![CDATA[]>=TODAY(),1,0),"")]]>        </f>
        <v/>
      </c>
      <c r="L351" s="63" t="str">
        <f><![CDATA[IF(الجدول3[[#This Row],[DateM]]<>"",ROW(),"")]]></f>
        <v/>
      </c>
      <c r="M351" s="64" t="e">
        <f><![CDATA[الجدول3[[#This Row],[DateM]]+TIME(0,الجدول3[[#This Row],[Time1]],0)]]></f>
        <v>#VALUE!</v>
      </c>
      <c r="N351" s="57"/>
      <c r="O351" s="49">
        <f><![CDATA[IF(الجدول3[[#This Row],[الحالة]]="نفذ",1,0)]]></f>
        <v>0</v>
      </c>
    </row>
    <row r="352" spans="2:15" ht="22.5" x14ac:dyDescent="0.45">
      <c r="B352" s="62" t="str">
        <f><![CDATA[IF(الجدول3[[#This Row],[يوم]]="","",_xlfn.AGGREGATE(3,5,$C$4:C352))]]></f>
        <v/>
      </c>
      <c r="C352" s="56"/>
      <c r="D352" s="56"/>
      <c r="E352" s="56"/>
      <c r="F352" s="57"/>
      <c r="G352" s="57"/>
      <c r="H3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2" s="62" t="str">
        <f><![CDATA[IF(الجدول3[[#This Row],[الموافق]]<>"التاريخ غير صحيح",TEXT(الجدول3[[#This Row],[DateM]],"dddd"),"")]]></f>
        <v/>
      </c>
      <c r="K352" s="62" t="str">
        <f ca="1" unprintable="">
<![CDATA[IF(الجدول3[[#This Row],[DateM]]<>"",
IF(الجدول3[[#This Row],[DateM]]]><![CDATA[]>=TODAY(),1,0),"")]]>        </f>
        <v/>
      </c>
      <c r="L352" s="63" t="str">
        <f><![CDATA[IF(الجدول3[[#This Row],[DateM]]<>"",ROW(),"")]]></f>
        <v/>
      </c>
      <c r="M352" s="64" t="e">
        <f><![CDATA[الجدول3[[#This Row],[DateM]]+TIME(0,الجدول3[[#This Row],[Time1]],0)]]></f>
        <v>#VALUE!</v>
      </c>
      <c r="N352" s="57"/>
      <c r="O352" s="49">
        <f><![CDATA[IF(الجدول3[[#This Row],[الحالة]]="نفذ",1,0)]]></f>
        <v>0</v>
      </c>
    </row>
    <row r="353" spans="2:15" ht="22.5" x14ac:dyDescent="0.45">
      <c r="B353" s="62" t="str">
        <f><![CDATA[IF(الجدول3[[#This Row],[يوم]]="","",_xlfn.AGGREGATE(3,5,$C$4:C353))]]></f>
        <v/>
      </c>
      <c r="C353" s="56"/>
      <c r="D353" s="56"/>
      <c r="E353" s="56"/>
      <c r="F353" s="57"/>
      <c r="G353" s="57"/>
      <c r="H3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3" s="62" t="str">
        <f><![CDATA[IF(الجدول3[[#This Row],[الموافق]]<>"التاريخ غير صحيح",TEXT(الجدول3[[#This Row],[DateM]],"dddd"),"")]]></f>
        <v/>
      </c>
      <c r="K353" s="62" t="str">
        <f ca="1" unprintable="">
<![CDATA[IF(الجدول3[[#This Row],[DateM]]<>"",
IF(الجدول3[[#This Row],[DateM]]]><![CDATA[]>=TODAY(),1,0),"")]]>        </f>
        <v/>
      </c>
      <c r="L353" s="63" t="str">
        <f><![CDATA[IF(الجدول3[[#This Row],[DateM]]<>"",ROW(),"")]]></f>
        <v/>
      </c>
      <c r="M353" s="64" t="e">
        <f><![CDATA[الجدول3[[#This Row],[DateM]]+TIME(0,الجدول3[[#This Row],[Time1]],0)]]></f>
        <v>#VALUE!</v>
      </c>
      <c r="N353" s="57"/>
      <c r="O353" s="49">
        <f><![CDATA[IF(الجدول3[[#This Row],[الحالة]]="نفذ",1,0)]]></f>
        <v>0</v>
      </c>
    </row>
    <row r="354" spans="2:15" ht="22.5" x14ac:dyDescent="0.45">
      <c r="B354" s="62" t="str">
        <f><![CDATA[IF(الجدول3[[#This Row],[يوم]]="","",_xlfn.AGGREGATE(3,5,$C$4:C354))]]></f>
        <v/>
      </c>
      <c r="C354" s="56"/>
      <c r="D354" s="56"/>
      <c r="E354" s="56"/>
      <c r="F354" s="57"/>
      <c r="G354" s="57"/>
      <c r="H3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4" s="62" t="str">
        <f><![CDATA[IF(الجدول3[[#This Row],[الموافق]]<>"التاريخ غير صحيح",TEXT(الجدول3[[#This Row],[DateM]],"dddd"),"")]]></f>
        <v/>
      </c>
      <c r="K354" s="62" t="str">
        <f ca="1" unprintable="">
<![CDATA[IF(الجدول3[[#This Row],[DateM]]<>"",
IF(الجدول3[[#This Row],[DateM]]]><![CDATA[]>=TODAY(),1,0),"")]]>        </f>
        <v/>
      </c>
      <c r="L354" s="63" t="str">
        <f><![CDATA[IF(الجدول3[[#This Row],[DateM]]<>"",ROW(),"")]]></f>
        <v/>
      </c>
      <c r="M354" s="64" t="e">
        <f><![CDATA[الجدول3[[#This Row],[DateM]]+TIME(0,الجدول3[[#This Row],[Time1]],0)]]></f>
        <v>#VALUE!</v>
      </c>
      <c r="N354" s="57"/>
      <c r="O354" s="49">
        <f><![CDATA[IF(الجدول3[[#This Row],[الحالة]]="نفذ",1,0)]]></f>
        <v>0</v>
      </c>
    </row>
    <row r="355" spans="2:15" ht="22.5" x14ac:dyDescent="0.45">
      <c r="B355" s="62" t="str">
        <f><![CDATA[IF(الجدول3[[#This Row],[يوم]]="","",_xlfn.AGGREGATE(3,5,$C$4:C355))]]></f>
        <v/>
      </c>
      <c r="C355" s="56"/>
      <c r="D355" s="56"/>
      <c r="E355" s="56"/>
      <c r="F355" s="57"/>
      <c r="G355" s="57"/>
      <c r="H3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5" s="62" t="str">
        <f><![CDATA[IF(الجدول3[[#This Row],[الموافق]]<>"التاريخ غير صحيح",TEXT(الجدول3[[#This Row],[DateM]],"dddd"),"")]]></f>
        <v/>
      </c>
      <c r="K355" s="62" t="str">
        <f ca="1" unprintable="">
<![CDATA[IF(الجدول3[[#This Row],[DateM]]<>"",
IF(الجدول3[[#This Row],[DateM]]]><![CDATA[]>=TODAY(),1,0),"")]]>        </f>
        <v/>
      </c>
      <c r="L355" s="63" t="str">
        <f><![CDATA[IF(الجدول3[[#This Row],[DateM]]<>"",ROW(),"")]]></f>
        <v/>
      </c>
      <c r="M355" s="64" t="e">
        <f><![CDATA[الجدول3[[#This Row],[DateM]]+TIME(0,الجدول3[[#This Row],[Time1]],0)]]></f>
        <v>#VALUE!</v>
      </c>
      <c r="N355" s="57"/>
      <c r="O355" s="49">
        <f><![CDATA[IF(الجدول3[[#This Row],[الحالة]]="نفذ",1,0)]]></f>
        <v>0</v>
      </c>
    </row>
    <row r="356" spans="2:15" ht="22.5" x14ac:dyDescent="0.45">
      <c r="B356" s="62" t="str">
        <f><![CDATA[IF(الجدول3[[#This Row],[يوم]]="","",_xlfn.AGGREGATE(3,5,$C$4:C356))]]></f>
        <v/>
      </c>
      <c r="C356" s="56"/>
      <c r="D356" s="56"/>
      <c r="E356" s="56"/>
      <c r="F356" s="57"/>
      <c r="G356" s="57"/>
      <c r="H3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6" s="62" t="str">
        <f><![CDATA[IF(الجدول3[[#This Row],[الموافق]]<>"التاريخ غير صحيح",TEXT(الجدول3[[#This Row],[DateM]],"dddd"),"")]]></f>
        <v/>
      </c>
      <c r="K356" s="62" t="str">
        <f ca="1" unprintable="">
<![CDATA[IF(الجدول3[[#This Row],[DateM]]<>"",
IF(الجدول3[[#This Row],[DateM]]]><![CDATA[]>=TODAY(),1,0),"")]]>        </f>
        <v/>
      </c>
      <c r="L356" s="63" t="str">
        <f><![CDATA[IF(الجدول3[[#This Row],[DateM]]<>"",ROW(),"")]]></f>
        <v/>
      </c>
      <c r="M356" s="64" t="e">
        <f><![CDATA[الجدول3[[#This Row],[DateM]]+TIME(0,الجدول3[[#This Row],[Time1]],0)]]></f>
        <v>#VALUE!</v>
      </c>
      <c r="N356" s="57"/>
      <c r="O356" s="49">
        <f><![CDATA[IF(الجدول3[[#This Row],[الحالة]]="نفذ",1,0)]]></f>
        <v>0</v>
      </c>
    </row>
    <row r="357" spans="2:15" ht="22.5" x14ac:dyDescent="0.45">
      <c r="B357" s="62" t="str">
        <f><![CDATA[IF(الجدول3[[#This Row],[يوم]]="","",_xlfn.AGGREGATE(3,5,$C$4:C357))]]></f>
        <v/>
      </c>
      <c r="C357" s="56"/>
      <c r="D357" s="56"/>
      <c r="E357" s="56"/>
      <c r="F357" s="57"/>
      <c r="G357" s="57"/>
      <c r="H3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7" s="62" t="str">
        <f><![CDATA[IF(الجدول3[[#This Row],[الموافق]]<>"التاريخ غير صحيح",TEXT(الجدول3[[#This Row],[DateM]],"dddd"),"")]]></f>
        <v/>
      </c>
      <c r="K357" s="62" t="str">
        <f ca="1" unprintable="">
<![CDATA[IF(الجدول3[[#This Row],[DateM]]<>"",
IF(الجدول3[[#This Row],[DateM]]]><![CDATA[]>=TODAY(),1,0),"")]]>        </f>
        <v/>
      </c>
      <c r="L357" s="63" t="str">
        <f><![CDATA[IF(الجدول3[[#This Row],[DateM]]<>"",ROW(),"")]]></f>
        <v/>
      </c>
      <c r="M357" s="64" t="e">
        <f><![CDATA[الجدول3[[#This Row],[DateM]]+TIME(0,الجدول3[[#This Row],[Time1]],0)]]></f>
        <v>#VALUE!</v>
      </c>
      <c r="N357" s="57"/>
      <c r="O357" s="49">
        <f><![CDATA[IF(الجدول3[[#This Row],[الحالة]]="نفذ",1,0)]]></f>
        <v>0</v>
      </c>
    </row>
    <row r="358" spans="2:15" ht="22.5" x14ac:dyDescent="0.45">
      <c r="B358" s="62" t="str">
        <f><![CDATA[IF(الجدول3[[#This Row],[يوم]]="","",_xlfn.AGGREGATE(3,5,$C$4:C358))]]></f>
        <v/>
      </c>
      <c r="C358" s="56"/>
      <c r="D358" s="56"/>
      <c r="E358" s="56"/>
      <c r="F358" s="57"/>
      <c r="G358" s="57"/>
      <c r="H3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8" s="62" t="str">
        <f><![CDATA[IF(الجدول3[[#This Row],[الموافق]]<>"التاريخ غير صحيح",TEXT(الجدول3[[#This Row],[DateM]],"dddd"),"")]]></f>
        <v/>
      </c>
      <c r="K358" s="62" t="str">
        <f ca="1" unprintable="">
<![CDATA[IF(الجدول3[[#This Row],[DateM]]<>"",
IF(الجدول3[[#This Row],[DateM]]]><![CDATA[]>=TODAY(),1,0),"")]]>        </f>
        <v/>
      </c>
      <c r="L358" s="63" t="str">
        <f><![CDATA[IF(الجدول3[[#This Row],[DateM]]<>"",ROW(),"")]]></f>
        <v/>
      </c>
      <c r="M358" s="64" t="e">
        <f><![CDATA[الجدول3[[#This Row],[DateM]]+TIME(0,الجدول3[[#This Row],[Time1]],0)]]></f>
        <v>#VALUE!</v>
      </c>
      <c r="N358" s="57"/>
      <c r="O358" s="49">
        <f><![CDATA[IF(الجدول3[[#This Row],[الحالة]]="نفذ",1,0)]]></f>
        <v>0</v>
      </c>
    </row>
    <row r="359" spans="2:15" ht="22.5" x14ac:dyDescent="0.45">
      <c r="B359" s="62" t="str">
        <f><![CDATA[IF(الجدول3[[#This Row],[يوم]]="","",_xlfn.AGGREGATE(3,5,$C$4:C359))]]></f>
        <v/>
      </c>
      <c r="C359" s="56"/>
      <c r="D359" s="56"/>
      <c r="E359" s="56"/>
      <c r="F359" s="57"/>
      <c r="G359" s="57"/>
      <c r="H3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59" s="62" t="str">
        <f><![CDATA[IF(الجدول3[[#This Row],[الموافق]]<>"التاريخ غير صحيح",TEXT(الجدول3[[#This Row],[DateM]],"dddd"),"")]]></f>
        <v/>
      </c>
      <c r="K359" s="62" t="str">
        <f ca="1" unprintable="">
<![CDATA[IF(الجدول3[[#This Row],[DateM]]<>"",
IF(الجدول3[[#This Row],[DateM]]]><![CDATA[]>=TODAY(),1,0),"")]]>        </f>
        <v/>
      </c>
      <c r="L359" s="63" t="str">
        <f><![CDATA[IF(الجدول3[[#This Row],[DateM]]<>"",ROW(),"")]]></f>
        <v/>
      </c>
      <c r="M359" s="64" t="e">
        <f><![CDATA[الجدول3[[#This Row],[DateM]]+TIME(0,الجدول3[[#This Row],[Time1]],0)]]></f>
        <v>#VALUE!</v>
      </c>
      <c r="N359" s="57"/>
      <c r="O359" s="49">
        <f><![CDATA[IF(الجدول3[[#This Row],[الحالة]]="نفذ",1,0)]]></f>
        <v>0</v>
      </c>
    </row>
    <row r="360" spans="2:15" ht="22.5" x14ac:dyDescent="0.45">
      <c r="B360" s="62" t="str">
        <f><![CDATA[IF(الجدول3[[#This Row],[يوم]]="","",_xlfn.AGGREGATE(3,5,$C$4:C360))]]></f>
        <v/>
      </c>
      <c r="C360" s="56"/>
      <c r="D360" s="56"/>
      <c r="E360" s="56"/>
      <c r="F360" s="57"/>
      <c r="G360" s="57"/>
      <c r="H3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0" s="62" t="str">
        <f><![CDATA[IF(الجدول3[[#This Row],[الموافق]]<>"التاريخ غير صحيح",TEXT(الجدول3[[#This Row],[DateM]],"dddd"),"")]]></f>
        <v/>
      </c>
      <c r="K360" s="62" t="str">
        <f ca="1" unprintable="">
<![CDATA[IF(الجدول3[[#This Row],[DateM]]<>"",
IF(الجدول3[[#This Row],[DateM]]]><![CDATA[]>=TODAY(),1,0),"")]]>        </f>
        <v/>
      </c>
      <c r="L360" s="63" t="str">
        <f><![CDATA[IF(الجدول3[[#This Row],[DateM]]<>"",ROW(),"")]]></f>
        <v/>
      </c>
      <c r="M360" s="64" t="e">
        <f><![CDATA[الجدول3[[#This Row],[DateM]]+TIME(0,الجدول3[[#This Row],[Time1]],0)]]></f>
        <v>#VALUE!</v>
      </c>
      <c r="N360" s="57"/>
      <c r="O360" s="49">
        <f><![CDATA[IF(الجدول3[[#This Row],[الحالة]]="نفذ",1,0)]]></f>
        <v>0</v>
      </c>
    </row>
    <row r="361" spans="2:15" ht="22.5" x14ac:dyDescent="0.45">
      <c r="B361" s="62" t="str">
        <f><![CDATA[IF(الجدول3[[#This Row],[يوم]]="","",_xlfn.AGGREGATE(3,5,$C$4:C361))]]></f>
        <v/>
      </c>
      <c r="C361" s="56"/>
      <c r="D361" s="56"/>
      <c r="E361" s="56"/>
      <c r="F361" s="57"/>
      <c r="G361" s="57"/>
      <c r="H3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1" s="62" t="str">
        <f><![CDATA[IF(الجدول3[[#This Row],[الموافق]]<>"التاريخ غير صحيح",TEXT(الجدول3[[#This Row],[DateM]],"dddd"),"")]]></f>
        <v/>
      </c>
      <c r="K361" s="62" t="str">
        <f ca="1" unprintable="">
<![CDATA[IF(الجدول3[[#This Row],[DateM]]<>"",
IF(الجدول3[[#This Row],[DateM]]]><![CDATA[]>=TODAY(),1,0),"")]]>        </f>
        <v/>
      </c>
      <c r="L361" s="63" t="str">
        <f><![CDATA[IF(الجدول3[[#This Row],[DateM]]<>"",ROW(),"")]]></f>
        <v/>
      </c>
      <c r="M361" s="64" t="e">
        <f><![CDATA[الجدول3[[#This Row],[DateM]]+TIME(0,الجدول3[[#This Row],[Time1]],0)]]></f>
        <v>#VALUE!</v>
      </c>
      <c r="N361" s="57"/>
      <c r="O361" s="49">
        <f><![CDATA[IF(الجدول3[[#This Row],[الحالة]]="نفذ",1,0)]]></f>
        <v>0</v>
      </c>
    </row>
    <row r="362" spans="2:15" ht="22.5" x14ac:dyDescent="0.45">
      <c r="B362" s="62" t="str">
        <f><![CDATA[IF(الجدول3[[#This Row],[يوم]]="","",_xlfn.AGGREGATE(3,5,$C$4:C362))]]></f>
        <v/>
      </c>
      <c r="C362" s="56"/>
      <c r="D362" s="56"/>
      <c r="E362" s="56"/>
      <c r="F362" s="57"/>
      <c r="G362" s="57"/>
      <c r="H3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2" s="62" t="str">
        <f><![CDATA[IF(الجدول3[[#This Row],[الموافق]]<>"التاريخ غير صحيح",TEXT(الجدول3[[#This Row],[DateM]],"dddd"),"")]]></f>
        <v/>
      </c>
      <c r="K362" s="62" t="str">
        <f ca="1" unprintable="">
<![CDATA[IF(الجدول3[[#This Row],[DateM]]<>"",
IF(الجدول3[[#This Row],[DateM]]]><![CDATA[]>=TODAY(),1,0),"")]]>        </f>
        <v/>
      </c>
      <c r="L362" s="63" t="str">
        <f><![CDATA[IF(الجدول3[[#This Row],[DateM]]<>"",ROW(),"")]]></f>
        <v/>
      </c>
      <c r="M362" s="64" t="e">
        <f><![CDATA[الجدول3[[#This Row],[DateM]]+TIME(0,الجدول3[[#This Row],[Time1]],0)]]></f>
        <v>#VALUE!</v>
      </c>
      <c r="N362" s="57"/>
      <c r="O362" s="49">
        <f><![CDATA[IF(الجدول3[[#This Row],[الحالة]]="نفذ",1,0)]]></f>
        <v>0</v>
      </c>
    </row>
    <row r="363" spans="2:15" ht="22.5" x14ac:dyDescent="0.45">
      <c r="B363" s="62" t="str">
        <f><![CDATA[IF(الجدول3[[#This Row],[يوم]]="","",_xlfn.AGGREGATE(3,5,$C$4:C363))]]></f>
        <v/>
      </c>
      <c r="C363" s="56"/>
      <c r="D363" s="56"/>
      <c r="E363" s="56"/>
      <c r="F363" s="57"/>
      <c r="G363" s="57"/>
      <c r="H3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3" s="62" t="str">
        <f><![CDATA[IF(الجدول3[[#This Row],[الموافق]]<>"التاريخ غير صحيح",TEXT(الجدول3[[#This Row],[DateM]],"dddd"),"")]]></f>
        <v/>
      </c>
      <c r="K363" s="62" t="str">
        <f ca="1" unprintable="">
<![CDATA[IF(الجدول3[[#This Row],[DateM]]<>"",
IF(الجدول3[[#This Row],[DateM]]]><![CDATA[]>=TODAY(),1,0),"")]]>        </f>
        <v/>
      </c>
      <c r="L363" s="63" t="str">
        <f><![CDATA[IF(الجدول3[[#This Row],[DateM]]<>"",ROW(),"")]]></f>
        <v/>
      </c>
      <c r="M363" s="64" t="e">
        <f><![CDATA[الجدول3[[#This Row],[DateM]]+TIME(0,الجدول3[[#This Row],[Time1]],0)]]></f>
        <v>#VALUE!</v>
      </c>
      <c r="N363" s="57"/>
      <c r="O363" s="49">
        <f><![CDATA[IF(الجدول3[[#This Row],[الحالة]]="نفذ",1,0)]]></f>
        <v>0</v>
      </c>
    </row>
    <row r="364" spans="2:15" ht="22.5" x14ac:dyDescent="0.45">
      <c r="B364" s="62" t="str">
        <f><![CDATA[IF(الجدول3[[#This Row],[يوم]]="","",_xlfn.AGGREGATE(3,5,$C$4:C364))]]></f>
        <v/>
      </c>
      <c r="C364" s="56"/>
      <c r="D364" s="56"/>
      <c r="E364" s="56"/>
      <c r="F364" s="57"/>
      <c r="G364" s="57"/>
      <c r="H3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4" s="62" t="str">
        <f><![CDATA[IF(الجدول3[[#This Row],[الموافق]]<>"التاريخ غير صحيح",TEXT(الجدول3[[#This Row],[DateM]],"dddd"),"")]]></f>
        <v/>
      </c>
      <c r="K364" s="62" t="str">
        <f ca="1" unprintable="">
<![CDATA[IF(الجدول3[[#This Row],[DateM]]<>"",
IF(الجدول3[[#This Row],[DateM]]]><![CDATA[]>=TODAY(),1,0),"")]]>        </f>
        <v/>
      </c>
      <c r="L364" s="63" t="str">
        <f><![CDATA[IF(الجدول3[[#This Row],[DateM]]<>"",ROW(),"")]]></f>
        <v/>
      </c>
      <c r="M364" s="64" t="e">
        <f><![CDATA[الجدول3[[#This Row],[DateM]]+TIME(0,الجدول3[[#This Row],[Time1]],0)]]></f>
        <v>#VALUE!</v>
      </c>
      <c r="N364" s="57"/>
      <c r="O364" s="49">
        <f><![CDATA[IF(الجدول3[[#This Row],[الحالة]]="نفذ",1,0)]]></f>
        <v>0</v>
      </c>
    </row>
    <row r="365" spans="2:15" ht="22.5" x14ac:dyDescent="0.45">
      <c r="B365" s="62" t="str">
        <f><![CDATA[IF(الجدول3[[#This Row],[يوم]]="","",_xlfn.AGGREGATE(3,5,$C$4:C365))]]></f>
        <v/>
      </c>
      <c r="C365" s="56"/>
      <c r="D365" s="56"/>
      <c r="E365" s="56"/>
      <c r="F365" s="57"/>
      <c r="G365" s="57"/>
      <c r="H3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5" s="62" t="str">
        <f><![CDATA[IF(الجدول3[[#This Row],[الموافق]]<>"التاريخ غير صحيح",TEXT(الجدول3[[#This Row],[DateM]],"dddd"),"")]]></f>
        <v/>
      </c>
      <c r="K365" s="62" t="str">
        <f ca="1" unprintable="">
<![CDATA[IF(الجدول3[[#This Row],[DateM]]<>"",
IF(الجدول3[[#This Row],[DateM]]]><![CDATA[]>=TODAY(),1,0),"")]]>        </f>
        <v/>
      </c>
      <c r="L365" s="63" t="str">
        <f><![CDATA[IF(الجدول3[[#This Row],[DateM]]<>"",ROW(),"")]]></f>
        <v/>
      </c>
      <c r="M365" s="64" t="e">
        <f><![CDATA[الجدول3[[#This Row],[DateM]]+TIME(0,الجدول3[[#This Row],[Time1]],0)]]></f>
        <v>#VALUE!</v>
      </c>
      <c r="N365" s="57"/>
      <c r="O365" s="49">
        <f><![CDATA[IF(الجدول3[[#This Row],[الحالة]]="نفذ",1,0)]]></f>
        <v>0</v>
      </c>
    </row>
    <row r="366" spans="2:15" ht="22.5" x14ac:dyDescent="0.45">
      <c r="B366" s="62" t="str">
        <f><![CDATA[IF(الجدول3[[#This Row],[يوم]]="","",_xlfn.AGGREGATE(3,5,$C$4:C366))]]></f>
        <v/>
      </c>
      <c r="C366" s="56"/>
      <c r="D366" s="56"/>
      <c r="E366" s="56"/>
      <c r="F366" s="57"/>
      <c r="G366" s="57"/>
      <c r="H3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6" s="62" t="str">
        <f><![CDATA[IF(الجدول3[[#This Row],[الموافق]]<>"التاريخ غير صحيح",TEXT(الجدول3[[#This Row],[DateM]],"dddd"),"")]]></f>
        <v/>
      </c>
      <c r="K366" s="62" t="str">
        <f ca="1" unprintable="">
<![CDATA[IF(الجدول3[[#This Row],[DateM]]<>"",
IF(الجدول3[[#This Row],[DateM]]]><![CDATA[]>=TODAY(),1,0),"")]]>        </f>
        <v/>
      </c>
      <c r="L366" s="63" t="str">
        <f><![CDATA[IF(الجدول3[[#This Row],[DateM]]<>"",ROW(),"")]]></f>
        <v/>
      </c>
      <c r="M366" s="64" t="e">
        <f><![CDATA[الجدول3[[#This Row],[DateM]]+TIME(0,الجدول3[[#This Row],[Time1]],0)]]></f>
        <v>#VALUE!</v>
      </c>
      <c r="N366" s="57"/>
      <c r="O366" s="49">
        <f><![CDATA[IF(الجدول3[[#This Row],[الحالة]]="نفذ",1,0)]]></f>
        <v>0</v>
      </c>
    </row>
    <row r="367" spans="2:15" ht="22.5" x14ac:dyDescent="0.45">
      <c r="B367" s="62" t="str">
        <f><![CDATA[IF(الجدول3[[#This Row],[يوم]]="","",_xlfn.AGGREGATE(3,5,$C$4:C367))]]></f>
        <v/>
      </c>
      <c r="C367" s="56"/>
      <c r="D367" s="56"/>
      <c r="E367" s="56"/>
      <c r="F367" s="57"/>
      <c r="G367" s="57"/>
      <c r="H3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7" s="62" t="str">
        <f><![CDATA[IF(الجدول3[[#This Row],[الموافق]]<>"التاريخ غير صحيح",TEXT(الجدول3[[#This Row],[DateM]],"dddd"),"")]]></f>
        <v/>
      </c>
      <c r="K367" s="62" t="str">
        <f ca="1" unprintable="">
<![CDATA[IF(الجدول3[[#This Row],[DateM]]<>"",
IF(الجدول3[[#This Row],[DateM]]]><![CDATA[]>=TODAY(),1,0),"")]]>        </f>
        <v/>
      </c>
      <c r="L367" s="63" t="str">
        <f><![CDATA[IF(الجدول3[[#This Row],[DateM]]<>"",ROW(),"")]]></f>
        <v/>
      </c>
      <c r="M367" s="64" t="e">
        <f><![CDATA[الجدول3[[#This Row],[DateM]]+TIME(0,الجدول3[[#This Row],[Time1]],0)]]></f>
        <v>#VALUE!</v>
      </c>
      <c r="N367" s="57"/>
      <c r="O367" s="49">
        <f><![CDATA[IF(الجدول3[[#This Row],[الحالة]]="نفذ",1,0)]]></f>
        <v>0</v>
      </c>
    </row>
    <row r="368" spans="2:15" ht="22.5" x14ac:dyDescent="0.45">
      <c r="B368" s="62" t="str">
        <f><![CDATA[IF(الجدول3[[#This Row],[يوم]]="","",_xlfn.AGGREGATE(3,5,$C$4:C368))]]></f>
        <v/>
      </c>
      <c r="C368" s="56"/>
      <c r="D368" s="56"/>
      <c r="E368" s="56"/>
      <c r="F368" s="57"/>
      <c r="G368" s="57"/>
      <c r="H3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8" s="62" t="str">
        <f><![CDATA[IF(الجدول3[[#This Row],[الموافق]]<>"التاريخ غير صحيح",TEXT(الجدول3[[#This Row],[DateM]],"dddd"),"")]]></f>
        <v/>
      </c>
      <c r="K368" s="62" t="str">
        <f ca="1" unprintable="">
<![CDATA[IF(الجدول3[[#This Row],[DateM]]<>"",
IF(الجدول3[[#This Row],[DateM]]]><![CDATA[]>=TODAY(),1,0),"")]]>        </f>
        <v/>
      </c>
      <c r="L368" s="63" t="str">
        <f><![CDATA[IF(الجدول3[[#This Row],[DateM]]<>"",ROW(),"")]]></f>
        <v/>
      </c>
      <c r="M368" s="64" t="e">
        <f><![CDATA[الجدول3[[#This Row],[DateM]]+TIME(0,الجدول3[[#This Row],[Time1]],0)]]></f>
        <v>#VALUE!</v>
      </c>
      <c r="N368" s="57"/>
      <c r="O368" s="49">
        <f><![CDATA[IF(الجدول3[[#This Row],[الحالة]]="نفذ",1,0)]]></f>
        <v>0</v>
      </c>
    </row>
    <row r="369" spans="2:15" ht="22.5" x14ac:dyDescent="0.45">
      <c r="B369" s="62" t="str">
        <f><![CDATA[IF(الجدول3[[#This Row],[يوم]]="","",_xlfn.AGGREGATE(3,5,$C$4:C369))]]></f>
        <v/>
      </c>
      <c r="C369" s="56"/>
      <c r="D369" s="56"/>
      <c r="E369" s="56"/>
      <c r="F369" s="57"/>
      <c r="G369" s="57"/>
      <c r="H3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69" s="62" t="str">
        <f><![CDATA[IF(الجدول3[[#This Row],[الموافق]]<>"التاريخ غير صحيح",TEXT(الجدول3[[#This Row],[DateM]],"dddd"),"")]]></f>
        <v/>
      </c>
      <c r="K369" s="62" t="str">
        <f ca="1" unprintable="">
<![CDATA[IF(الجدول3[[#This Row],[DateM]]<>"",
IF(الجدول3[[#This Row],[DateM]]]><![CDATA[]>=TODAY(),1,0),"")]]>        </f>
        <v/>
      </c>
      <c r="L369" s="63" t="str">
        <f><![CDATA[IF(الجدول3[[#This Row],[DateM]]<>"",ROW(),"")]]></f>
        <v/>
      </c>
      <c r="M369" s="64" t="e">
        <f><![CDATA[الجدول3[[#This Row],[DateM]]+TIME(0,الجدول3[[#This Row],[Time1]],0)]]></f>
        <v>#VALUE!</v>
      </c>
      <c r="N369" s="57"/>
      <c r="O369" s="49">
        <f><![CDATA[IF(الجدول3[[#This Row],[الحالة]]="نفذ",1,0)]]></f>
        <v>0</v>
      </c>
    </row>
    <row r="370" spans="2:15" ht="22.5" x14ac:dyDescent="0.45">
      <c r="B370" s="62" t="str">
        <f><![CDATA[IF(الجدول3[[#This Row],[يوم]]="","",_xlfn.AGGREGATE(3,5,$C$4:C370))]]></f>
        <v/>
      </c>
      <c r="C370" s="56"/>
      <c r="D370" s="56"/>
      <c r="E370" s="56"/>
      <c r="F370" s="57"/>
      <c r="G370" s="57"/>
      <c r="H3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0" s="62" t="str">
        <f><![CDATA[IF(الجدول3[[#This Row],[الموافق]]<>"التاريخ غير صحيح",TEXT(الجدول3[[#This Row],[DateM]],"dddd"),"")]]></f>
        <v/>
      </c>
      <c r="K370" s="62" t="str">
        <f ca="1" unprintable="">
<![CDATA[IF(الجدول3[[#This Row],[DateM]]<>"",
IF(الجدول3[[#This Row],[DateM]]]><![CDATA[]>=TODAY(),1,0),"")]]>        </f>
        <v/>
      </c>
      <c r="L370" s="63" t="str">
        <f><![CDATA[IF(الجدول3[[#This Row],[DateM]]<>"",ROW(),"")]]></f>
        <v/>
      </c>
      <c r="M370" s="64" t="e">
        <f><![CDATA[الجدول3[[#This Row],[DateM]]+TIME(0,الجدول3[[#This Row],[Time1]],0)]]></f>
        <v>#VALUE!</v>
      </c>
      <c r="N370" s="57"/>
      <c r="O370" s="49">
        <f><![CDATA[IF(الجدول3[[#This Row],[الحالة]]="نفذ",1,0)]]></f>
        <v>0</v>
      </c>
    </row>
    <row r="371" spans="2:15" ht="22.5" x14ac:dyDescent="0.45">
      <c r="B371" s="62" t="str">
        <f><![CDATA[IF(الجدول3[[#This Row],[يوم]]="","",_xlfn.AGGREGATE(3,5,$C$4:C371))]]></f>
        <v/>
      </c>
      <c r="C371" s="56"/>
      <c r="D371" s="56"/>
      <c r="E371" s="56"/>
      <c r="F371" s="57"/>
      <c r="G371" s="57"/>
      <c r="H3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1" s="62" t="str">
        <f><![CDATA[IF(الجدول3[[#This Row],[الموافق]]<>"التاريخ غير صحيح",TEXT(الجدول3[[#This Row],[DateM]],"dddd"),"")]]></f>
        <v/>
      </c>
      <c r="K371" s="62" t="str">
        <f ca="1" unprintable="">
<![CDATA[IF(الجدول3[[#This Row],[DateM]]<>"",
IF(الجدول3[[#This Row],[DateM]]]><![CDATA[]>=TODAY(),1,0),"")]]>        </f>
        <v/>
      </c>
      <c r="L371" s="63" t="str">
        <f><![CDATA[IF(الجدول3[[#This Row],[DateM]]<>"",ROW(),"")]]></f>
        <v/>
      </c>
      <c r="M371" s="64" t="e">
        <f><![CDATA[الجدول3[[#This Row],[DateM]]+TIME(0,الجدول3[[#This Row],[Time1]],0)]]></f>
        <v>#VALUE!</v>
      </c>
      <c r="N371" s="57"/>
      <c r="O371" s="49">
        <f><![CDATA[IF(الجدول3[[#This Row],[الحالة]]="نفذ",1,0)]]></f>
        <v>0</v>
      </c>
    </row>
    <row r="372" spans="2:15" ht="22.5" x14ac:dyDescent="0.45">
      <c r="B372" s="62" t="str">
        <f><![CDATA[IF(الجدول3[[#This Row],[يوم]]="","",_xlfn.AGGREGATE(3,5,$C$4:C372))]]></f>
        <v/>
      </c>
      <c r="C372" s="56"/>
      <c r="D372" s="56"/>
      <c r="E372" s="56"/>
      <c r="F372" s="57"/>
      <c r="G372" s="57"/>
      <c r="H3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2" s="62" t="str">
        <f><![CDATA[IF(الجدول3[[#This Row],[الموافق]]<>"التاريخ غير صحيح",TEXT(الجدول3[[#This Row],[DateM]],"dddd"),"")]]></f>
        <v/>
      </c>
      <c r="K372" s="62" t="str">
        <f ca="1" unprintable="">
<![CDATA[IF(الجدول3[[#This Row],[DateM]]<>"",
IF(الجدول3[[#This Row],[DateM]]]><![CDATA[]>=TODAY(),1,0),"")]]>        </f>
        <v/>
      </c>
      <c r="L372" s="63" t="str">
        <f><![CDATA[IF(الجدول3[[#This Row],[DateM]]<>"",ROW(),"")]]></f>
        <v/>
      </c>
      <c r="M372" s="64" t="e">
        <f><![CDATA[الجدول3[[#This Row],[DateM]]+TIME(0,الجدول3[[#This Row],[Time1]],0)]]></f>
        <v>#VALUE!</v>
      </c>
      <c r="N372" s="57"/>
      <c r="O372" s="49">
        <f><![CDATA[IF(الجدول3[[#This Row],[الحالة]]="نفذ",1,0)]]></f>
        <v>0</v>
      </c>
    </row>
    <row r="373" spans="2:15" ht="22.5" x14ac:dyDescent="0.45">
      <c r="B373" s="62" t="str">
        <f><![CDATA[IF(الجدول3[[#This Row],[يوم]]="","",_xlfn.AGGREGATE(3,5,$C$4:C373))]]></f>
        <v/>
      </c>
      <c r="C373" s="56"/>
      <c r="D373" s="56"/>
      <c r="E373" s="56"/>
      <c r="F373" s="57"/>
      <c r="G373" s="57"/>
      <c r="H3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3" s="62" t="str">
        <f><![CDATA[IF(الجدول3[[#This Row],[الموافق]]<>"التاريخ غير صحيح",TEXT(الجدول3[[#This Row],[DateM]],"dddd"),"")]]></f>
        <v/>
      </c>
      <c r="K373" s="62" t="str">
        <f ca="1" unprintable="">
<![CDATA[IF(الجدول3[[#This Row],[DateM]]<>"",
IF(الجدول3[[#This Row],[DateM]]]><![CDATA[]>=TODAY(),1,0),"")]]>        </f>
        <v/>
      </c>
      <c r="L373" s="63" t="str">
        <f><![CDATA[IF(الجدول3[[#This Row],[DateM]]<>"",ROW(),"")]]></f>
        <v/>
      </c>
      <c r="M373" s="64" t="e">
        <f><![CDATA[الجدول3[[#This Row],[DateM]]+TIME(0,الجدول3[[#This Row],[Time1]],0)]]></f>
        <v>#VALUE!</v>
      </c>
      <c r="N373" s="57"/>
      <c r="O373" s="49">
        <f><![CDATA[IF(الجدول3[[#This Row],[الحالة]]="نفذ",1,0)]]></f>
        <v>0</v>
      </c>
    </row>
    <row r="374" spans="2:15" ht="22.5" x14ac:dyDescent="0.45">
      <c r="B374" s="62" t="str">
        <f><![CDATA[IF(الجدول3[[#This Row],[يوم]]="","",_xlfn.AGGREGATE(3,5,$C$4:C374))]]></f>
        <v/>
      </c>
      <c r="C374" s="56"/>
      <c r="D374" s="56"/>
      <c r="E374" s="56"/>
      <c r="F374" s="57"/>
      <c r="G374" s="57"/>
      <c r="H3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4" s="62" t="str">
        <f><![CDATA[IF(الجدول3[[#This Row],[الموافق]]<>"التاريخ غير صحيح",TEXT(الجدول3[[#This Row],[DateM]],"dddd"),"")]]></f>
        <v/>
      </c>
      <c r="K374" s="62" t="str">
        <f ca="1" unprintable="">
<![CDATA[IF(الجدول3[[#This Row],[DateM]]<>"",
IF(الجدول3[[#This Row],[DateM]]]><![CDATA[]>=TODAY(),1,0),"")]]>        </f>
        <v/>
      </c>
      <c r="L374" s="63" t="str">
        <f><![CDATA[IF(الجدول3[[#This Row],[DateM]]<>"",ROW(),"")]]></f>
        <v/>
      </c>
      <c r="M374" s="64" t="e">
        <f><![CDATA[الجدول3[[#This Row],[DateM]]+TIME(0,الجدول3[[#This Row],[Time1]],0)]]></f>
        <v>#VALUE!</v>
      </c>
      <c r="N374" s="57"/>
      <c r="O374" s="49">
        <f><![CDATA[IF(الجدول3[[#This Row],[الحالة]]="نفذ",1,0)]]></f>
        <v>0</v>
      </c>
    </row>
    <row r="375" spans="2:15" ht="22.5" x14ac:dyDescent="0.45">
      <c r="B375" s="62" t="str">
        <f><![CDATA[IF(الجدول3[[#This Row],[يوم]]="","",_xlfn.AGGREGATE(3,5,$C$4:C375))]]></f>
        <v/>
      </c>
      <c r="C375" s="56"/>
      <c r="D375" s="56"/>
      <c r="E375" s="56"/>
      <c r="F375" s="57"/>
      <c r="G375" s="57"/>
      <c r="H3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5" s="62" t="str">
        <f><![CDATA[IF(الجدول3[[#This Row],[الموافق]]<>"التاريخ غير صحيح",TEXT(الجدول3[[#This Row],[DateM]],"dddd"),"")]]></f>
        <v/>
      </c>
      <c r="K375" s="62" t="str">
        <f ca="1" unprintable="">
<![CDATA[IF(الجدول3[[#This Row],[DateM]]<>"",
IF(الجدول3[[#This Row],[DateM]]]><![CDATA[]>=TODAY(),1,0),"")]]>        </f>
        <v/>
      </c>
      <c r="L375" s="63" t="str">
        <f><![CDATA[IF(الجدول3[[#This Row],[DateM]]<>"",ROW(),"")]]></f>
        <v/>
      </c>
      <c r="M375" s="64" t="e">
        <f><![CDATA[الجدول3[[#This Row],[DateM]]+TIME(0,الجدول3[[#This Row],[Time1]],0)]]></f>
        <v>#VALUE!</v>
      </c>
      <c r="N375" s="57"/>
      <c r="O375" s="49">
        <f><![CDATA[IF(الجدول3[[#This Row],[الحالة]]="نفذ",1,0)]]></f>
        <v>0</v>
      </c>
    </row>
    <row r="376" spans="2:15" ht="22.5" x14ac:dyDescent="0.45">
      <c r="B376" s="62" t="str">
        <f><![CDATA[IF(الجدول3[[#This Row],[يوم]]="","",_xlfn.AGGREGATE(3,5,$C$4:C376))]]></f>
        <v/>
      </c>
      <c r="C376" s="56"/>
      <c r="D376" s="56"/>
      <c r="E376" s="56"/>
      <c r="F376" s="57"/>
      <c r="G376" s="57"/>
      <c r="H3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6" s="62" t="str">
        <f><![CDATA[IF(الجدول3[[#This Row],[الموافق]]<>"التاريخ غير صحيح",TEXT(الجدول3[[#This Row],[DateM]],"dddd"),"")]]></f>
        <v/>
      </c>
      <c r="K376" s="62" t="str">
        <f ca="1" unprintable="">
<![CDATA[IF(الجدول3[[#This Row],[DateM]]<>"",
IF(الجدول3[[#This Row],[DateM]]]><![CDATA[]>=TODAY(),1,0),"")]]>        </f>
        <v/>
      </c>
      <c r="L376" s="63" t="str">
        <f><![CDATA[IF(الجدول3[[#This Row],[DateM]]<>"",ROW(),"")]]></f>
        <v/>
      </c>
      <c r="M376" s="64" t="e">
        <f><![CDATA[الجدول3[[#This Row],[DateM]]+TIME(0,الجدول3[[#This Row],[Time1]],0)]]></f>
        <v>#VALUE!</v>
      </c>
      <c r="N376" s="57"/>
      <c r="O376" s="49">
        <f><![CDATA[IF(الجدول3[[#This Row],[الحالة]]="نفذ",1,0)]]></f>
        <v>0</v>
      </c>
    </row>
    <row r="377" spans="2:15" ht="22.5" x14ac:dyDescent="0.45">
      <c r="B377" s="62" t="str">
        <f><![CDATA[IF(الجدول3[[#This Row],[يوم]]="","",_xlfn.AGGREGATE(3,5,$C$4:C377))]]></f>
        <v/>
      </c>
      <c r="C377" s="56"/>
      <c r="D377" s="56"/>
      <c r="E377" s="56"/>
      <c r="F377" s="57"/>
      <c r="G377" s="57"/>
      <c r="H3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7" s="62" t="str">
        <f><![CDATA[IF(الجدول3[[#This Row],[الموافق]]<>"التاريخ غير صحيح",TEXT(الجدول3[[#This Row],[DateM]],"dddd"),"")]]></f>
        <v/>
      </c>
      <c r="K377" s="62" t="str">
        <f ca="1" unprintable="">
<![CDATA[IF(الجدول3[[#This Row],[DateM]]<>"",
IF(الجدول3[[#This Row],[DateM]]]><![CDATA[]>=TODAY(),1,0),"")]]>        </f>
        <v/>
      </c>
      <c r="L377" s="63" t="str">
        <f><![CDATA[IF(الجدول3[[#This Row],[DateM]]<>"",ROW(),"")]]></f>
        <v/>
      </c>
      <c r="M377" s="64" t="e">
        <f><![CDATA[الجدول3[[#This Row],[DateM]]+TIME(0,الجدول3[[#This Row],[Time1]],0)]]></f>
        <v>#VALUE!</v>
      </c>
      <c r="N377" s="57"/>
      <c r="O377" s="49">
        <f><![CDATA[IF(الجدول3[[#This Row],[الحالة]]="نفذ",1,0)]]></f>
        <v>0</v>
      </c>
    </row>
    <row r="378" spans="2:15" ht="22.5" x14ac:dyDescent="0.45">
      <c r="B378" s="62" t="str">
        <f><![CDATA[IF(الجدول3[[#This Row],[يوم]]="","",_xlfn.AGGREGATE(3,5,$C$4:C378))]]></f>
        <v/>
      </c>
      <c r="C378" s="56"/>
      <c r="D378" s="56"/>
      <c r="E378" s="56"/>
      <c r="F378" s="57"/>
      <c r="G378" s="57"/>
      <c r="H3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8" s="62" t="str">
        <f><![CDATA[IF(الجدول3[[#This Row],[الموافق]]<>"التاريخ غير صحيح",TEXT(الجدول3[[#This Row],[DateM]],"dddd"),"")]]></f>
        <v/>
      </c>
      <c r="K378" s="62" t="str">
        <f ca="1" unprintable="">
<![CDATA[IF(الجدول3[[#This Row],[DateM]]<>"",
IF(الجدول3[[#This Row],[DateM]]]><![CDATA[]>=TODAY(),1,0),"")]]>        </f>
        <v/>
      </c>
      <c r="L378" s="63" t="str">
        <f><![CDATA[IF(الجدول3[[#This Row],[DateM]]<>"",ROW(),"")]]></f>
        <v/>
      </c>
      <c r="M378" s="64" t="e">
        <f><![CDATA[الجدول3[[#This Row],[DateM]]+TIME(0,الجدول3[[#This Row],[Time1]],0)]]></f>
        <v>#VALUE!</v>
      </c>
      <c r="N378" s="57"/>
      <c r="O378" s="49">
        <f><![CDATA[IF(الجدول3[[#This Row],[الحالة]]="نفذ",1,0)]]></f>
        <v>0</v>
      </c>
    </row>
    <row r="379" spans="2:15" ht="22.5" x14ac:dyDescent="0.45">
      <c r="B379" s="62" t="str">
        <f><![CDATA[IF(الجدول3[[#This Row],[يوم]]="","",_xlfn.AGGREGATE(3,5,$C$4:C379))]]></f>
        <v/>
      </c>
      <c r="C379" s="56"/>
      <c r="D379" s="56"/>
      <c r="E379" s="56"/>
      <c r="F379" s="57"/>
      <c r="G379" s="57"/>
      <c r="H3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79" s="62" t="str">
        <f><![CDATA[IF(الجدول3[[#This Row],[الموافق]]<>"التاريخ غير صحيح",TEXT(الجدول3[[#This Row],[DateM]],"dddd"),"")]]></f>
        <v/>
      </c>
      <c r="K379" s="62" t="str">
        <f ca="1" unprintable="">
<![CDATA[IF(الجدول3[[#This Row],[DateM]]<>"",
IF(الجدول3[[#This Row],[DateM]]]><![CDATA[]>=TODAY(),1,0),"")]]>        </f>
        <v/>
      </c>
      <c r="L379" s="63" t="str">
        <f><![CDATA[IF(الجدول3[[#This Row],[DateM]]<>"",ROW(),"")]]></f>
        <v/>
      </c>
      <c r="M379" s="64" t="e">
        <f><![CDATA[الجدول3[[#This Row],[DateM]]+TIME(0,الجدول3[[#This Row],[Time1]],0)]]></f>
        <v>#VALUE!</v>
      </c>
      <c r="N379" s="57"/>
      <c r="O379" s="49">
        <f><![CDATA[IF(الجدول3[[#This Row],[الحالة]]="نفذ",1,0)]]></f>
        <v>0</v>
      </c>
    </row>
    <row r="380" spans="2:15" ht="22.5" x14ac:dyDescent="0.45">
      <c r="B380" s="62" t="str">
        <f><![CDATA[IF(الجدول3[[#This Row],[يوم]]="","",_xlfn.AGGREGATE(3,5,$C$4:C380))]]></f>
        <v/>
      </c>
      <c r="C380" s="56"/>
      <c r="D380" s="56"/>
      <c r="E380" s="56"/>
      <c r="F380" s="57"/>
      <c r="G380" s="57"/>
      <c r="H3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0" s="62" t="str">
        <f><![CDATA[IF(الجدول3[[#This Row],[الموافق]]<>"التاريخ غير صحيح",TEXT(الجدول3[[#This Row],[DateM]],"dddd"),"")]]></f>
        <v/>
      </c>
      <c r="K380" s="62" t="str">
        <f ca="1" unprintable="">
<![CDATA[IF(الجدول3[[#This Row],[DateM]]<>"",
IF(الجدول3[[#This Row],[DateM]]]><![CDATA[]>=TODAY(),1,0),"")]]>        </f>
        <v/>
      </c>
      <c r="L380" s="63" t="str">
        <f><![CDATA[IF(الجدول3[[#This Row],[DateM]]<>"",ROW(),"")]]></f>
        <v/>
      </c>
      <c r="M380" s="64" t="e">
        <f><![CDATA[الجدول3[[#This Row],[DateM]]+TIME(0,الجدول3[[#This Row],[Time1]],0)]]></f>
        <v>#VALUE!</v>
      </c>
      <c r="N380" s="57"/>
      <c r="O380" s="49">
        <f><![CDATA[IF(الجدول3[[#This Row],[الحالة]]="نفذ",1,0)]]></f>
        <v>0</v>
      </c>
    </row>
    <row r="381" spans="2:15" ht="22.5" x14ac:dyDescent="0.45">
      <c r="B381" s="62" t="str">
        <f><![CDATA[IF(الجدول3[[#This Row],[يوم]]="","",_xlfn.AGGREGATE(3,5,$C$4:C381))]]></f>
        <v/>
      </c>
      <c r="C381" s="56"/>
      <c r="D381" s="56"/>
      <c r="E381" s="56"/>
      <c r="F381" s="57"/>
      <c r="G381" s="57"/>
      <c r="H3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1" s="62" t="str">
        <f><![CDATA[IF(الجدول3[[#This Row],[الموافق]]<>"التاريخ غير صحيح",TEXT(الجدول3[[#This Row],[DateM]],"dddd"),"")]]></f>
        <v/>
      </c>
      <c r="K381" s="62" t="str">
        <f ca="1" unprintable="">
<![CDATA[IF(الجدول3[[#This Row],[DateM]]<>"",
IF(الجدول3[[#This Row],[DateM]]]><![CDATA[]>=TODAY(),1,0),"")]]>        </f>
        <v/>
      </c>
      <c r="L381" s="63" t="str">
        <f><![CDATA[IF(الجدول3[[#This Row],[DateM]]<>"",ROW(),"")]]></f>
        <v/>
      </c>
      <c r="M381" s="64" t="e">
        <f><![CDATA[الجدول3[[#This Row],[DateM]]+TIME(0,الجدول3[[#This Row],[Time1]],0)]]></f>
        <v>#VALUE!</v>
      </c>
      <c r="N381" s="57"/>
      <c r="O381" s="49">
        <f><![CDATA[IF(الجدول3[[#This Row],[الحالة]]="نفذ",1,0)]]></f>
        <v>0</v>
      </c>
    </row>
    <row r="382" spans="2:15" ht="22.5" x14ac:dyDescent="0.45">
      <c r="B382" s="62" t="str">
        <f><![CDATA[IF(الجدول3[[#This Row],[يوم]]="","",_xlfn.AGGREGATE(3,5,$C$4:C382))]]></f>
        <v/>
      </c>
      <c r="C382" s="56"/>
      <c r="D382" s="56"/>
      <c r="E382" s="56"/>
      <c r="F382" s="57"/>
      <c r="G382" s="57"/>
      <c r="H3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2" s="62" t="str">
        <f><![CDATA[IF(الجدول3[[#This Row],[الموافق]]<>"التاريخ غير صحيح",TEXT(الجدول3[[#This Row],[DateM]],"dddd"),"")]]></f>
        <v/>
      </c>
      <c r="K382" s="62" t="str">
        <f ca="1" unprintable="">
<![CDATA[IF(الجدول3[[#This Row],[DateM]]<>"",
IF(الجدول3[[#This Row],[DateM]]]><![CDATA[]>=TODAY(),1,0),"")]]>        </f>
        <v/>
      </c>
      <c r="L382" s="63" t="str">
        <f><![CDATA[IF(الجدول3[[#This Row],[DateM]]<>"",ROW(),"")]]></f>
        <v/>
      </c>
      <c r="M382" s="64" t="e">
        <f><![CDATA[الجدول3[[#This Row],[DateM]]+TIME(0,الجدول3[[#This Row],[Time1]],0)]]></f>
        <v>#VALUE!</v>
      </c>
      <c r="N382" s="57"/>
      <c r="O382" s="49">
        <f><![CDATA[IF(الجدول3[[#This Row],[الحالة]]="نفذ",1,0)]]></f>
        <v>0</v>
      </c>
    </row>
    <row r="383" spans="2:15" ht="22.5" x14ac:dyDescent="0.45">
      <c r="B383" s="62" t="str">
        <f><![CDATA[IF(الجدول3[[#This Row],[يوم]]="","",_xlfn.AGGREGATE(3,5,$C$4:C383))]]></f>
        <v/>
      </c>
      <c r="C383" s="56"/>
      <c r="D383" s="56"/>
      <c r="E383" s="56"/>
      <c r="F383" s="57"/>
      <c r="G383" s="57"/>
      <c r="H3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3" s="62" t="str">
        <f><![CDATA[IF(الجدول3[[#This Row],[الموافق]]<>"التاريخ غير صحيح",TEXT(الجدول3[[#This Row],[DateM]],"dddd"),"")]]></f>
        <v/>
      </c>
      <c r="K383" s="62" t="str">
        <f ca="1" unprintable="">
<![CDATA[IF(الجدول3[[#This Row],[DateM]]<>"",
IF(الجدول3[[#This Row],[DateM]]]><![CDATA[]>=TODAY(),1,0),"")]]>        </f>
        <v/>
      </c>
      <c r="L383" s="63" t="str">
        <f><![CDATA[IF(الجدول3[[#This Row],[DateM]]<>"",ROW(),"")]]></f>
        <v/>
      </c>
      <c r="M383" s="64" t="e">
        <f><![CDATA[الجدول3[[#This Row],[DateM]]+TIME(0,الجدول3[[#This Row],[Time1]],0)]]></f>
        <v>#VALUE!</v>
      </c>
      <c r="N383" s="57"/>
      <c r="O383" s="49">
        <f><![CDATA[IF(الجدول3[[#This Row],[الحالة]]="نفذ",1,0)]]></f>
        <v>0</v>
      </c>
    </row>
    <row r="384" spans="2:15" ht="22.5" x14ac:dyDescent="0.45">
      <c r="B384" s="62" t="str">
        <f><![CDATA[IF(الجدول3[[#This Row],[يوم]]="","",_xlfn.AGGREGATE(3,5,$C$4:C384))]]></f>
        <v/>
      </c>
      <c r="C384" s="56"/>
      <c r="D384" s="56"/>
      <c r="E384" s="56"/>
      <c r="F384" s="57"/>
      <c r="G384" s="57"/>
      <c r="H3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4" s="62" t="str">
        <f><![CDATA[IF(الجدول3[[#This Row],[الموافق]]<>"التاريخ غير صحيح",TEXT(الجدول3[[#This Row],[DateM]],"dddd"),"")]]></f>
        <v/>
      </c>
      <c r="K384" s="62" t="str">
        <f ca="1" unprintable="">
<![CDATA[IF(الجدول3[[#This Row],[DateM]]<>"",
IF(الجدول3[[#This Row],[DateM]]]><![CDATA[]>=TODAY(),1,0),"")]]>        </f>
        <v/>
      </c>
      <c r="L384" s="63" t="str">
        <f><![CDATA[IF(الجدول3[[#This Row],[DateM]]<>"",ROW(),"")]]></f>
        <v/>
      </c>
      <c r="M384" s="64" t="e">
        <f><![CDATA[الجدول3[[#This Row],[DateM]]+TIME(0,الجدول3[[#This Row],[Time1]],0)]]></f>
        <v>#VALUE!</v>
      </c>
      <c r="N384" s="57"/>
      <c r="O384" s="49">
        <f><![CDATA[IF(الجدول3[[#This Row],[الحالة]]="نفذ",1,0)]]></f>
        <v>0</v>
      </c>
    </row>
    <row r="385" spans="2:15" ht="22.5" x14ac:dyDescent="0.45">
      <c r="B385" s="62" t="str">
        <f><![CDATA[IF(الجدول3[[#This Row],[يوم]]="","",_xlfn.AGGREGATE(3,5,$C$4:C385))]]></f>
        <v/>
      </c>
      <c r="C385" s="56"/>
      <c r="D385" s="56"/>
      <c r="E385" s="56"/>
      <c r="F385" s="57"/>
      <c r="G385" s="57"/>
      <c r="H3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5" s="62" t="str">
        <f><![CDATA[IF(الجدول3[[#This Row],[الموافق]]<>"التاريخ غير صحيح",TEXT(الجدول3[[#This Row],[DateM]],"dddd"),"")]]></f>
        <v/>
      </c>
      <c r="K385" s="62" t="str">
        <f ca="1" unprintable="">
<![CDATA[IF(الجدول3[[#This Row],[DateM]]<>"",
IF(الجدول3[[#This Row],[DateM]]]><![CDATA[]>=TODAY(),1,0),"")]]>        </f>
        <v/>
      </c>
      <c r="L385" s="63" t="str">
        <f><![CDATA[IF(الجدول3[[#This Row],[DateM]]<>"",ROW(),"")]]></f>
        <v/>
      </c>
      <c r="M385" s="64" t="e">
        <f><![CDATA[الجدول3[[#This Row],[DateM]]+TIME(0,الجدول3[[#This Row],[Time1]],0)]]></f>
        <v>#VALUE!</v>
      </c>
      <c r="N385" s="57"/>
      <c r="O385" s="49">
        <f><![CDATA[IF(الجدول3[[#This Row],[الحالة]]="نفذ",1,0)]]></f>
        <v>0</v>
      </c>
    </row>
    <row r="386" spans="2:15" ht="22.5" x14ac:dyDescent="0.45">
      <c r="B386" s="62" t="str">
        <f><![CDATA[IF(الجدول3[[#This Row],[يوم]]="","",_xlfn.AGGREGATE(3,5,$C$4:C386))]]></f>
        <v/>
      </c>
      <c r="C386" s="56"/>
      <c r="D386" s="56"/>
      <c r="E386" s="56"/>
      <c r="F386" s="57"/>
      <c r="G386" s="57"/>
      <c r="H3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6" s="62" t="str">
        <f><![CDATA[IF(الجدول3[[#This Row],[الموافق]]<>"التاريخ غير صحيح",TEXT(الجدول3[[#This Row],[DateM]],"dddd"),"")]]></f>
        <v/>
      </c>
      <c r="K386" s="62" t="str">
        <f ca="1" unprintable="">
<![CDATA[IF(الجدول3[[#This Row],[DateM]]<>"",
IF(الجدول3[[#This Row],[DateM]]]><![CDATA[]>=TODAY(),1,0),"")]]>        </f>
        <v/>
      </c>
      <c r="L386" s="63" t="str">
        <f><![CDATA[IF(الجدول3[[#This Row],[DateM]]<>"",ROW(),"")]]></f>
        <v/>
      </c>
      <c r="M386" s="64" t="e">
        <f><![CDATA[الجدول3[[#This Row],[DateM]]+TIME(0,الجدول3[[#This Row],[Time1]],0)]]></f>
        <v>#VALUE!</v>
      </c>
      <c r="N386" s="57"/>
      <c r="O386" s="49">
        <f><![CDATA[IF(الجدول3[[#This Row],[الحالة]]="نفذ",1,0)]]></f>
        <v>0</v>
      </c>
    </row>
    <row r="387" spans="2:15" ht="22.5" x14ac:dyDescent="0.45">
      <c r="B387" s="62" t="str">
        <f><![CDATA[IF(الجدول3[[#This Row],[يوم]]="","",_xlfn.AGGREGATE(3,5,$C$4:C387))]]></f>
        <v/>
      </c>
      <c r="C387" s="56"/>
      <c r="D387" s="56"/>
      <c r="E387" s="56"/>
      <c r="F387" s="57"/>
      <c r="G387" s="57"/>
      <c r="H3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7" s="62" t="str">
        <f><![CDATA[IF(الجدول3[[#This Row],[الموافق]]<>"التاريخ غير صحيح",TEXT(الجدول3[[#This Row],[DateM]],"dddd"),"")]]></f>
        <v/>
      </c>
      <c r="K387" s="62" t="str">
        <f ca="1" unprintable="">
<![CDATA[IF(الجدول3[[#This Row],[DateM]]<>"",
IF(الجدول3[[#This Row],[DateM]]]><![CDATA[]>=TODAY(),1,0),"")]]>        </f>
        <v/>
      </c>
      <c r="L387" s="63" t="str">
        <f><![CDATA[IF(الجدول3[[#This Row],[DateM]]<>"",ROW(),"")]]></f>
        <v/>
      </c>
      <c r="M387" s="64" t="e">
        <f><![CDATA[الجدول3[[#This Row],[DateM]]+TIME(0,الجدول3[[#This Row],[Time1]],0)]]></f>
        <v>#VALUE!</v>
      </c>
      <c r="N387" s="57"/>
      <c r="O387" s="49">
        <f><![CDATA[IF(الجدول3[[#This Row],[الحالة]]="نفذ",1,0)]]></f>
        <v>0</v>
      </c>
    </row>
    <row r="388" spans="2:15" ht="22.5" x14ac:dyDescent="0.45">
      <c r="B388" s="62" t="str">
        <f><![CDATA[IF(الجدول3[[#This Row],[يوم]]="","",_xlfn.AGGREGATE(3,5,$C$4:C388))]]></f>
        <v/>
      </c>
      <c r="C388" s="56"/>
      <c r="D388" s="56"/>
      <c r="E388" s="56"/>
      <c r="F388" s="57"/>
      <c r="G388" s="57"/>
      <c r="H3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8" s="62" t="str">
        <f><![CDATA[IF(الجدول3[[#This Row],[الموافق]]<>"التاريخ غير صحيح",TEXT(الجدول3[[#This Row],[DateM]],"dddd"),"")]]></f>
        <v/>
      </c>
      <c r="K388" s="62" t="str">
        <f ca="1" unprintable="">
<![CDATA[IF(الجدول3[[#This Row],[DateM]]<>"",
IF(الجدول3[[#This Row],[DateM]]]><![CDATA[]>=TODAY(),1,0),"")]]>        </f>
        <v/>
      </c>
      <c r="L388" s="63" t="str">
        <f><![CDATA[IF(الجدول3[[#This Row],[DateM]]<>"",ROW(),"")]]></f>
        <v/>
      </c>
      <c r="M388" s="64" t="e">
        <f><![CDATA[الجدول3[[#This Row],[DateM]]+TIME(0,الجدول3[[#This Row],[Time1]],0)]]></f>
        <v>#VALUE!</v>
      </c>
      <c r="N388" s="57"/>
      <c r="O388" s="49">
        <f><![CDATA[IF(الجدول3[[#This Row],[الحالة]]="نفذ",1,0)]]></f>
        <v>0</v>
      </c>
    </row>
    <row r="389" spans="2:15" ht="22.5" x14ac:dyDescent="0.45">
      <c r="B389" s="62" t="str">
        <f><![CDATA[IF(الجدول3[[#This Row],[يوم]]="","",_xlfn.AGGREGATE(3,5,$C$4:C389))]]></f>
        <v/>
      </c>
      <c r="C389" s="56"/>
      <c r="D389" s="56"/>
      <c r="E389" s="56"/>
      <c r="F389" s="57"/>
      <c r="G389" s="57"/>
      <c r="H3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89" s="62" t="str">
        <f><![CDATA[IF(الجدول3[[#This Row],[الموافق]]<>"التاريخ غير صحيح",TEXT(الجدول3[[#This Row],[DateM]],"dddd"),"")]]></f>
        <v/>
      </c>
      <c r="K389" s="62" t="str">
        <f ca="1" unprintable="">
<![CDATA[IF(الجدول3[[#This Row],[DateM]]<>"",
IF(الجدول3[[#This Row],[DateM]]]><![CDATA[]>=TODAY(),1,0),"")]]>        </f>
        <v/>
      </c>
      <c r="L389" s="63" t="str">
        <f><![CDATA[IF(الجدول3[[#This Row],[DateM]]<>"",ROW(),"")]]></f>
        <v/>
      </c>
      <c r="M389" s="64" t="e">
        <f><![CDATA[الجدول3[[#This Row],[DateM]]+TIME(0,الجدول3[[#This Row],[Time1]],0)]]></f>
        <v>#VALUE!</v>
      </c>
      <c r="N389" s="57"/>
      <c r="O389" s="49">
        <f><![CDATA[IF(الجدول3[[#This Row],[الحالة]]="نفذ",1,0)]]></f>
        <v>0</v>
      </c>
    </row>
    <row r="390" spans="2:15" ht="22.5" x14ac:dyDescent="0.45">
      <c r="B390" s="62" t="str">
        <f><![CDATA[IF(الجدول3[[#This Row],[يوم]]="","",_xlfn.AGGREGATE(3,5,$C$4:C390))]]></f>
        <v/>
      </c>
      <c r="C390" s="56"/>
      <c r="D390" s="56"/>
      <c r="E390" s="56"/>
      <c r="F390" s="57"/>
      <c r="G390" s="57"/>
      <c r="H3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0" s="62" t="str">
        <f><![CDATA[IF(الجدول3[[#This Row],[الموافق]]<>"التاريخ غير صحيح",TEXT(الجدول3[[#This Row],[DateM]],"dddd"),"")]]></f>
        <v/>
      </c>
      <c r="K390" s="62" t="str">
        <f ca="1" unprintable="">
<![CDATA[IF(الجدول3[[#This Row],[DateM]]<>"",
IF(الجدول3[[#This Row],[DateM]]]><![CDATA[]>=TODAY(),1,0),"")]]>        </f>
        <v/>
      </c>
      <c r="L390" s="63" t="str">
        <f><![CDATA[IF(الجدول3[[#This Row],[DateM]]<>"",ROW(),"")]]></f>
        <v/>
      </c>
      <c r="M390" s="64" t="e">
        <f><![CDATA[الجدول3[[#This Row],[DateM]]+TIME(0,الجدول3[[#This Row],[Time1]],0)]]></f>
        <v>#VALUE!</v>
      </c>
      <c r="N390" s="57"/>
      <c r="O390" s="49">
        <f><![CDATA[IF(الجدول3[[#This Row],[الحالة]]="نفذ",1,0)]]></f>
        <v>0</v>
      </c>
    </row>
    <row r="391" spans="2:15" ht="22.5" x14ac:dyDescent="0.45">
      <c r="B391" s="62" t="str">
        <f><![CDATA[IF(الجدول3[[#This Row],[يوم]]="","",_xlfn.AGGREGATE(3,5,$C$4:C391))]]></f>
        <v/>
      </c>
      <c r="C391" s="56"/>
      <c r="D391" s="56"/>
      <c r="E391" s="56"/>
      <c r="F391" s="57"/>
      <c r="G391" s="57"/>
      <c r="H3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1" s="62" t="str">
        <f><![CDATA[IF(الجدول3[[#This Row],[الموافق]]<>"التاريخ غير صحيح",TEXT(الجدول3[[#This Row],[DateM]],"dddd"),"")]]></f>
        <v/>
      </c>
      <c r="K391" s="62" t="str">
        <f ca="1" unprintable="">
<![CDATA[IF(الجدول3[[#This Row],[DateM]]<>"",
IF(الجدول3[[#This Row],[DateM]]]><![CDATA[]>=TODAY(),1,0),"")]]>        </f>
        <v/>
      </c>
      <c r="L391" s="63" t="str">
        <f><![CDATA[IF(الجدول3[[#This Row],[DateM]]<>"",ROW(),"")]]></f>
        <v/>
      </c>
      <c r="M391" s="64" t="e">
        <f><![CDATA[الجدول3[[#This Row],[DateM]]+TIME(0,الجدول3[[#This Row],[Time1]],0)]]></f>
        <v>#VALUE!</v>
      </c>
      <c r="N391" s="57"/>
      <c r="O391" s="49">
        <f><![CDATA[IF(الجدول3[[#This Row],[الحالة]]="نفذ",1,0)]]></f>
        <v>0</v>
      </c>
    </row>
    <row r="392" spans="2:15" ht="22.5" x14ac:dyDescent="0.45">
      <c r="B392" s="62" t="str">
        <f><![CDATA[IF(الجدول3[[#This Row],[يوم]]="","",_xlfn.AGGREGATE(3,5,$C$4:C392))]]></f>
        <v/>
      </c>
      <c r="C392" s="56"/>
      <c r="D392" s="56"/>
      <c r="E392" s="56"/>
      <c r="F392" s="57"/>
      <c r="G392" s="57"/>
      <c r="H3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2" s="62" t="str">
        <f><![CDATA[IF(الجدول3[[#This Row],[الموافق]]<>"التاريخ غير صحيح",TEXT(الجدول3[[#This Row],[DateM]],"dddd"),"")]]></f>
        <v/>
      </c>
      <c r="K392" s="62" t="str">
        <f ca="1" unprintable="">
<![CDATA[IF(الجدول3[[#This Row],[DateM]]<>"",
IF(الجدول3[[#This Row],[DateM]]]><![CDATA[]>=TODAY(),1,0),"")]]>        </f>
        <v/>
      </c>
      <c r="L392" s="63" t="str">
        <f><![CDATA[IF(الجدول3[[#This Row],[DateM]]<>"",ROW(),"")]]></f>
        <v/>
      </c>
      <c r="M392" s="64" t="e">
        <f><![CDATA[الجدول3[[#This Row],[DateM]]+TIME(0,الجدول3[[#This Row],[Time1]],0)]]></f>
        <v>#VALUE!</v>
      </c>
      <c r="N392" s="57"/>
      <c r="O392" s="49">
        <f><![CDATA[IF(الجدول3[[#This Row],[الحالة]]="نفذ",1,0)]]></f>
        <v>0</v>
      </c>
    </row>
    <row r="393" spans="2:15" ht="22.5" x14ac:dyDescent="0.45">
      <c r="B393" s="62" t="str">
        <f><![CDATA[IF(الجدول3[[#This Row],[يوم]]="","",_xlfn.AGGREGATE(3,5,$C$4:C393))]]></f>
        <v/>
      </c>
      <c r="C393" s="56"/>
      <c r="D393" s="56"/>
      <c r="E393" s="56"/>
      <c r="F393" s="57"/>
      <c r="G393" s="57"/>
      <c r="H3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3" s="62" t="str">
        <f><![CDATA[IF(الجدول3[[#This Row],[الموافق]]<>"التاريخ غير صحيح",TEXT(الجدول3[[#This Row],[DateM]],"dddd"),"")]]></f>
        <v/>
      </c>
      <c r="K393" s="62" t="str">
        <f ca="1" unprintable="">
<![CDATA[IF(الجدول3[[#This Row],[DateM]]<>"",
IF(الجدول3[[#This Row],[DateM]]]><![CDATA[]>=TODAY(),1,0),"")]]>        </f>
        <v/>
      </c>
      <c r="L393" s="63" t="str">
        <f><![CDATA[IF(الجدول3[[#This Row],[DateM]]<>"",ROW(),"")]]></f>
        <v/>
      </c>
      <c r="M393" s="64" t="e">
        <f><![CDATA[الجدول3[[#This Row],[DateM]]+TIME(0,الجدول3[[#This Row],[Time1]],0)]]></f>
        <v>#VALUE!</v>
      </c>
      <c r="N393" s="57"/>
      <c r="O393" s="49">
        <f><![CDATA[IF(الجدول3[[#This Row],[الحالة]]="نفذ",1,0)]]></f>
        <v>0</v>
      </c>
    </row>
    <row r="394" spans="2:15" ht="22.5" x14ac:dyDescent="0.45">
      <c r="B394" s="62" t="str">
        <f><![CDATA[IF(الجدول3[[#This Row],[يوم]]="","",_xlfn.AGGREGATE(3,5,$C$4:C394))]]></f>
        <v/>
      </c>
      <c r="C394" s="56"/>
      <c r="D394" s="56"/>
      <c r="E394" s="56"/>
      <c r="F394" s="57"/>
      <c r="G394" s="57"/>
      <c r="H3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4" s="62" t="str">
        <f><![CDATA[IF(الجدول3[[#This Row],[الموافق]]<>"التاريخ غير صحيح",TEXT(الجدول3[[#This Row],[DateM]],"dddd"),"")]]></f>
        <v/>
      </c>
      <c r="K394" s="62" t="str">
        <f ca="1" unprintable="">
<![CDATA[IF(الجدول3[[#This Row],[DateM]]<>"",
IF(الجدول3[[#This Row],[DateM]]]><![CDATA[]>=TODAY(),1,0),"")]]>        </f>
        <v/>
      </c>
      <c r="L394" s="63" t="str">
        <f><![CDATA[IF(الجدول3[[#This Row],[DateM]]<>"",ROW(),"")]]></f>
        <v/>
      </c>
      <c r="M394" s="64" t="e">
        <f><![CDATA[الجدول3[[#This Row],[DateM]]+TIME(0,الجدول3[[#This Row],[Time1]],0)]]></f>
        <v>#VALUE!</v>
      </c>
      <c r="N394" s="57"/>
      <c r="O394" s="49">
        <f><![CDATA[IF(الجدول3[[#This Row],[الحالة]]="نفذ",1,0)]]></f>
        <v>0</v>
      </c>
    </row>
    <row r="395" spans="2:15" ht="22.5" x14ac:dyDescent="0.45">
      <c r="B395" s="62" t="str">
        <f><![CDATA[IF(الجدول3[[#This Row],[يوم]]="","",_xlfn.AGGREGATE(3,5,$C$4:C395))]]></f>
        <v/>
      </c>
      <c r="C395" s="56"/>
      <c r="D395" s="56"/>
      <c r="E395" s="56"/>
      <c r="F395" s="57"/>
      <c r="G395" s="57"/>
      <c r="H3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5" s="62" t="str">
        <f><![CDATA[IF(الجدول3[[#This Row],[الموافق]]<>"التاريخ غير صحيح",TEXT(الجدول3[[#This Row],[DateM]],"dddd"),"")]]></f>
        <v/>
      </c>
      <c r="K395" s="62" t="str">
        <f ca="1" unprintable="">
<![CDATA[IF(الجدول3[[#This Row],[DateM]]<>"",
IF(الجدول3[[#This Row],[DateM]]]><![CDATA[]>=TODAY(),1,0),"")]]>        </f>
        <v/>
      </c>
      <c r="L395" s="63" t="str">
        <f><![CDATA[IF(الجدول3[[#This Row],[DateM]]<>"",ROW(),"")]]></f>
        <v/>
      </c>
      <c r="M395" s="64" t="e">
        <f><![CDATA[الجدول3[[#This Row],[DateM]]+TIME(0,الجدول3[[#This Row],[Time1]],0)]]></f>
        <v>#VALUE!</v>
      </c>
      <c r="N395" s="57"/>
      <c r="O395" s="49">
        <f><![CDATA[IF(الجدول3[[#This Row],[الحالة]]="نفذ",1,0)]]></f>
        <v>0</v>
      </c>
    </row>
    <row r="396" spans="2:15" ht="22.5" x14ac:dyDescent="0.45">
      <c r="B396" s="62" t="str">
        <f><![CDATA[IF(الجدول3[[#This Row],[يوم]]="","",_xlfn.AGGREGATE(3,5,$C$4:C396))]]></f>
        <v/>
      </c>
      <c r="C396" s="56"/>
      <c r="D396" s="56"/>
      <c r="E396" s="56"/>
      <c r="F396" s="57"/>
      <c r="G396" s="57"/>
      <c r="H3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6" s="62" t="str">
        <f><![CDATA[IF(الجدول3[[#This Row],[الموافق]]<>"التاريخ غير صحيح",TEXT(الجدول3[[#This Row],[DateM]],"dddd"),"")]]></f>
        <v/>
      </c>
      <c r="K396" s="62" t="str">
        <f ca="1" unprintable="">
<![CDATA[IF(الجدول3[[#This Row],[DateM]]<>"",
IF(الجدول3[[#This Row],[DateM]]]><![CDATA[]>=TODAY(),1,0),"")]]>        </f>
        <v/>
      </c>
      <c r="L396" s="63" t="str">
        <f><![CDATA[IF(الجدول3[[#This Row],[DateM]]<>"",ROW(),"")]]></f>
        <v/>
      </c>
      <c r="M396" s="64" t="e">
        <f><![CDATA[الجدول3[[#This Row],[DateM]]+TIME(0,الجدول3[[#This Row],[Time1]],0)]]></f>
        <v>#VALUE!</v>
      </c>
      <c r="N396" s="57"/>
      <c r="O396" s="49">
        <f><![CDATA[IF(الجدول3[[#This Row],[الحالة]]="نفذ",1,0)]]></f>
        <v>0</v>
      </c>
    </row>
    <row r="397" spans="2:15" ht="22.5" x14ac:dyDescent="0.45">
      <c r="B397" s="62" t="str">
        <f><![CDATA[IF(الجدول3[[#This Row],[يوم]]="","",_xlfn.AGGREGATE(3,5,$C$4:C397))]]></f>
        <v/>
      </c>
      <c r="C397" s="56"/>
      <c r="D397" s="56"/>
      <c r="E397" s="56"/>
      <c r="F397" s="57"/>
      <c r="G397" s="57"/>
      <c r="H3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7" s="62" t="str">
        <f><![CDATA[IF(الجدول3[[#This Row],[الموافق]]<>"التاريخ غير صحيح",TEXT(الجدول3[[#This Row],[DateM]],"dddd"),"")]]></f>
        <v/>
      </c>
      <c r="K397" s="62" t="str">
        <f ca="1" unprintable="">
<![CDATA[IF(الجدول3[[#This Row],[DateM]]<>"",
IF(الجدول3[[#This Row],[DateM]]]><![CDATA[]>=TODAY(),1,0),"")]]>        </f>
        <v/>
      </c>
      <c r="L397" s="63" t="str">
        <f><![CDATA[IF(الجدول3[[#This Row],[DateM]]<>"",ROW(),"")]]></f>
        <v/>
      </c>
      <c r="M397" s="64" t="e">
        <f><![CDATA[الجدول3[[#This Row],[DateM]]+TIME(0,الجدول3[[#This Row],[Time1]],0)]]></f>
        <v>#VALUE!</v>
      </c>
      <c r="N397" s="57"/>
      <c r="O397" s="49">
        <f><![CDATA[IF(الجدول3[[#This Row],[الحالة]]="نفذ",1,0)]]></f>
        <v>0</v>
      </c>
    </row>
    <row r="398" spans="2:15" ht="22.5" x14ac:dyDescent="0.45">
      <c r="B398" s="62" t="str">
        <f><![CDATA[IF(الجدول3[[#This Row],[يوم]]="","",_xlfn.AGGREGATE(3,5,$C$4:C398))]]></f>
        <v/>
      </c>
      <c r="C398" s="56"/>
      <c r="D398" s="56"/>
      <c r="E398" s="56"/>
      <c r="F398" s="57"/>
      <c r="G398" s="57"/>
      <c r="H3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8" s="62" t="str">
        <f><![CDATA[IF(الجدول3[[#This Row],[الموافق]]<>"التاريخ غير صحيح",TEXT(الجدول3[[#This Row],[DateM]],"dddd"),"")]]></f>
        <v/>
      </c>
      <c r="K398" s="62" t="str">
        <f ca="1" unprintable="">
<![CDATA[IF(الجدول3[[#This Row],[DateM]]<>"",
IF(الجدول3[[#This Row],[DateM]]]><![CDATA[]>=TODAY(),1,0),"")]]>        </f>
        <v/>
      </c>
      <c r="L398" s="63" t="str">
        <f><![CDATA[IF(الجدول3[[#This Row],[DateM]]<>"",ROW(),"")]]></f>
        <v/>
      </c>
      <c r="M398" s="64" t="e">
        <f><![CDATA[الجدول3[[#This Row],[DateM]]+TIME(0,الجدول3[[#This Row],[Time1]],0)]]></f>
        <v>#VALUE!</v>
      </c>
      <c r="N398" s="57"/>
      <c r="O398" s="49">
        <f><![CDATA[IF(الجدول3[[#This Row],[الحالة]]="نفذ",1,0)]]></f>
        <v>0</v>
      </c>
    </row>
    <row r="399" spans="2:15" ht="22.5" x14ac:dyDescent="0.45">
      <c r="B399" s="62" t="str">
        <f><![CDATA[IF(الجدول3[[#This Row],[يوم]]="","",_xlfn.AGGREGATE(3,5,$C$4:C399))]]></f>
        <v/>
      </c>
      <c r="C399" s="56"/>
      <c r="D399" s="56"/>
      <c r="E399" s="56"/>
      <c r="F399" s="57"/>
      <c r="G399" s="57"/>
      <c r="H3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3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399" s="62" t="str">
        <f><![CDATA[IF(الجدول3[[#This Row],[الموافق]]<>"التاريخ غير صحيح",TEXT(الجدول3[[#This Row],[DateM]],"dddd"),"")]]></f>
        <v/>
      </c>
      <c r="K399" s="62" t="str">
        <f ca="1" unprintable="">
<![CDATA[IF(الجدول3[[#This Row],[DateM]]<>"",
IF(الجدول3[[#This Row],[DateM]]]><![CDATA[]>=TODAY(),1,0),"")]]>        </f>
        <v/>
      </c>
      <c r="L399" s="63" t="str">
        <f><![CDATA[IF(الجدول3[[#This Row],[DateM]]<>"",ROW(),"")]]></f>
        <v/>
      </c>
      <c r="M399" s="64" t="e">
        <f><![CDATA[الجدول3[[#This Row],[DateM]]+TIME(0,الجدول3[[#This Row],[Time1]],0)]]></f>
        <v>#VALUE!</v>
      </c>
      <c r="N399" s="57"/>
      <c r="O399" s="49">
        <f><![CDATA[IF(الجدول3[[#This Row],[الحالة]]="نفذ",1,0)]]></f>
        <v>0</v>
      </c>
    </row>
    <row r="400" spans="2:15" ht="22.5" x14ac:dyDescent="0.45">
      <c r="B400" s="62" t="str">
        <f><![CDATA[IF(الجدول3[[#This Row],[يوم]]="","",_xlfn.AGGREGATE(3,5,$C$4:C400))]]></f>
        <v/>
      </c>
      <c r="C400" s="56"/>
      <c r="D400" s="56"/>
      <c r="E400" s="56"/>
      <c r="F400" s="57"/>
      <c r="G400" s="57"/>
      <c r="H4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0" s="62" t="str">
        <f><![CDATA[IF(الجدول3[[#This Row],[الموافق]]<>"التاريخ غير صحيح",TEXT(الجدول3[[#This Row],[DateM]],"dddd"),"")]]></f>
        <v/>
      </c>
      <c r="K400" s="62" t="str">
        <f ca="1" unprintable="">
<![CDATA[IF(الجدول3[[#This Row],[DateM]]<>"",
IF(الجدول3[[#This Row],[DateM]]]><![CDATA[]>=TODAY(),1,0),"")]]>        </f>
        <v/>
      </c>
      <c r="L400" s="63" t="str">
        <f><![CDATA[IF(الجدول3[[#This Row],[DateM]]<>"",ROW(),"")]]></f>
        <v/>
      </c>
      <c r="M400" s="64" t="e">
        <f><![CDATA[الجدول3[[#This Row],[DateM]]+TIME(0,الجدول3[[#This Row],[Time1]],0)]]></f>
        <v>#VALUE!</v>
      </c>
      <c r="N400" s="57"/>
      <c r="O400" s="49">
        <f><![CDATA[IF(الجدول3[[#This Row],[الحالة]]="نفذ",1,0)]]></f>
        <v>0</v>
      </c>
    </row>
    <row r="401" spans="2:15" ht="22.5" x14ac:dyDescent="0.45">
      <c r="B401" s="62" t="str">
        <f><![CDATA[IF(الجدول3[[#This Row],[يوم]]="","",_xlfn.AGGREGATE(3,5,$C$4:C401))]]></f>
        <v/>
      </c>
      <c r="C401" s="56"/>
      <c r="D401" s="56"/>
      <c r="E401" s="56"/>
      <c r="F401" s="57"/>
      <c r="G401" s="57"/>
      <c r="H4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1" s="62" t="str">
        <f><![CDATA[IF(الجدول3[[#This Row],[الموافق]]<>"التاريخ غير صحيح",TEXT(الجدول3[[#This Row],[DateM]],"dddd"),"")]]></f>
        <v/>
      </c>
      <c r="K401" s="62" t="str">
        <f ca="1" unprintable="">
<![CDATA[IF(الجدول3[[#This Row],[DateM]]<>"",
IF(الجدول3[[#This Row],[DateM]]]><![CDATA[]>=TODAY(),1,0),"")]]>        </f>
        <v/>
      </c>
      <c r="L401" s="63" t="str">
        <f><![CDATA[IF(الجدول3[[#This Row],[DateM]]<>"",ROW(),"")]]></f>
        <v/>
      </c>
      <c r="M401" s="64" t="e">
        <f><![CDATA[الجدول3[[#This Row],[DateM]]+TIME(0,الجدول3[[#This Row],[Time1]],0)]]></f>
        <v>#VALUE!</v>
      </c>
      <c r="N401" s="57"/>
      <c r="O401" s="49">
        <f><![CDATA[IF(الجدول3[[#This Row],[الحالة]]="نفذ",1,0)]]></f>
        <v>0</v>
      </c>
    </row>
    <row r="402" spans="2:15" ht="22.5" x14ac:dyDescent="0.45">
      <c r="B402" s="62" t="str">
        <f><![CDATA[IF(الجدول3[[#This Row],[يوم]]="","",_xlfn.AGGREGATE(3,5,$C$4:C402))]]></f>
        <v/>
      </c>
      <c r="C402" s="56"/>
      <c r="D402" s="56"/>
      <c r="E402" s="56"/>
      <c r="F402" s="57"/>
      <c r="G402" s="57"/>
      <c r="H4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2" s="62" t="str">
        <f><![CDATA[IF(الجدول3[[#This Row],[الموافق]]<>"التاريخ غير صحيح",TEXT(الجدول3[[#This Row],[DateM]],"dddd"),"")]]></f>
        <v/>
      </c>
      <c r="K402" s="62" t="str">
        <f ca="1" unprintable="">
<![CDATA[IF(الجدول3[[#This Row],[DateM]]<>"",
IF(الجدول3[[#This Row],[DateM]]]><![CDATA[]>=TODAY(),1,0),"")]]>        </f>
        <v/>
      </c>
      <c r="L402" s="63" t="str">
        <f><![CDATA[IF(الجدول3[[#This Row],[DateM]]<>"",ROW(),"")]]></f>
        <v/>
      </c>
      <c r="M402" s="64" t="e">
        <f><![CDATA[الجدول3[[#This Row],[DateM]]+TIME(0,الجدول3[[#This Row],[Time1]],0)]]></f>
        <v>#VALUE!</v>
      </c>
      <c r="N402" s="57"/>
      <c r="O402" s="49">
        <f><![CDATA[IF(الجدول3[[#This Row],[الحالة]]="نفذ",1,0)]]></f>
        <v>0</v>
      </c>
    </row>
    <row r="403" spans="2:15" ht="22.5" x14ac:dyDescent="0.45">
      <c r="B403" s="62" t="str">
        <f><![CDATA[IF(الجدول3[[#This Row],[يوم]]="","",_xlfn.AGGREGATE(3,5,$C$4:C403))]]></f>
        <v/>
      </c>
      <c r="C403" s="56"/>
      <c r="D403" s="56"/>
      <c r="E403" s="56"/>
      <c r="F403" s="57"/>
      <c r="G403" s="57"/>
      <c r="H4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3" s="62" t="str">
        <f><![CDATA[IF(الجدول3[[#This Row],[الموافق]]<>"التاريخ غير صحيح",TEXT(الجدول3[[#This Row],[DateM]],"dddd"),"")]]></f>
        <v/>
      </c>
      <c r="K403" s="62" t="str">
        <f ca="1" unprintable="">
<![CDATA[IF(الجدول3[[#This Row],[DateM]]<>"",
IF(الجدول3[[#This Row],[DateM]]]><![CDATA[]>=TODAY(),1,0),"")]]>        </f>
        <v/>
      </c>
      <c r="L403" s="63" t="str">
        <f><![CDATA[IF(الجدول3[[#This Row],[DateM]]<>"",ROW(),"")]]></f>
        <v/>
      </c>
      <c r="M403" s="64" t="e">
        <f><![CDATA[الجدول3[[#This Row],[DateM]]+TIME(0,الجدول3[[#This Row],[Time1]],0)]]></f>
        <v>#VALUE!</v>
      </c>
      <c r="N403" s="57"/>
      <c r="O403" s="49">
        <f><![CDATA[IF(الجدول3[[#This Row],[الحالة]]="نفذ",1,0)]]></f>
        <v>0</v>
      </c>
    </row>
    <row r="404" spans="2:15" ht="22.5" x14ac:dyDescent="0.45">
      <c r="B404" s="62" t="str">
        <f><![CDATA[IF(الجدول3[[#This Row],[يوم]]="","",_xlfn.AGGREGATE(3,5,$C$4:C404))]]></f>
        <v/>
      </c>
      <c r="C404" s="56"/>
      <c r="D404" s="56"/>
      <c r="E404" s="56"/>
      <c r="F404" s="57"/>
      <c r="G404" s="57"/>
      <c r="H4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4" s="62" t="str">
        <f><![CDATA[IF(الجدول3[[#This Row],[الموافق]]<>"التاريخ غير صحيح",TEXT(الجدول3[[#This Row],[DateM]],"dddd"),"")]]></f>
        <v/>
      </c>
      <c r="K404" s="62" t="str">
        <f ca="1" unprintable="">
<![CDATA[IF(الجدول3[[#This Row],[DateM]]<>"",
IF(الجدول3[[#This Row],[DateM]]]><![CDATA[]>=TODAY(),1,0),"")]]>        </f>
        <v/>
      </c>
      <c r="L404" s="63" t="str">
        <f><![CDATA[IF(الجدول3[[#This Row],[DateM]]<>"",ROW(),"")]]></f>
        <v/>
      </c>
      <c r="M404" s="64" t="e">
        <f><![CDATA[الجدول3[[#This Row],[DateM]]+TIME(0,الجدول3[[#This Row],[Time1]],0)]]></f>
        <v>#VALUE!</v>
      </c>
      <c r="N404" s="57"/>
      <c r="O404" s="49">
        <f><![CDATA[IF(الجدول3[[#This Row],[الحالة]]="نفذ",1,0)]]></f>
        <v>0</v>
      </c>
    </row>
    <row r="405" spans="2:15" ht="22.5" x14ac:dyDescent="0.45">
      <c r="B405" s="62" t="str">
        <f><![CDATA[IF(الجدول3[[#This Row],[يوم]]="","",_xlfn.AGGREGATE(3,5,$C$4:C405))]]></f>
        <v/>
      </c>
      <c r="C405" s="56"/>
      <c r="D405" s="56"/>
      <c r="E405" s="56"/>
      <c r="F405" s="57"/>
      <c r="G405" s="57"/>
      <c r="H4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5" s="62" t="str">
        <f><![CDATA[IF(الجدول3[[#This Row],[الموافق]]<>"التاريخ غير صحيح",TEXT(الجدول3[[#This Row],[DateM]],"dddd"),"")]]></f>
        <v/>
      </c>
      <c r="K405" s="62" t="str">
        <f ca="1" unprintable="">
<![CDATA[IF(الجدول3[[#This Row],[DateM]]<>"",
IF(الجدول3[[#This Row],[DateM]]]><![CDATA[]>=TODAY(),1,0),"")]]>        </f>
        <v/>
      </c>
      <c r="L405" s="63" t="str">
        <f><![CDATA[IF(الجدول3[[#This Row],[DateM]]<>"",ROW(),"")]]></f>
        <v/>
      </c>
      <c r="M405" s="64" t="e">
        <f><![CDATA[الجدول3[[#This Row],[DateM]]+TIME(0,الجدول3[[#This Row],[Time1]],0)]]></f>
        <v>#VALUE!</v>
      </c>
      <c r="N405" s="57"/>
      <c r="O405" s="49">
        <f><![CDATA[IF(الجدول3[[#This Row],[الحالة]]="نفذ",1,0)]]></f>
        <v>0</v>
      </c>
    </row>
    <row r="406" spans="2:15" ht="22.5" x14ac:dyDescent="0.45">
      <c r="B406" s="62" t="str">
        <f><![CDATA[IF(الجدول3[[#This Row],[يوم]]="","",_xlfn.AGGREGATE(3,5,$C$4:C406))]]></f>
        <v/>
      </c>
      <c r="C406" s="56"/>
      <c r="D406" s="56"/>
      <c r="E406" s="56"/>
      <c r="F406" s="57"/>
      <c r="G406" s="57"/>
      <c r="H4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6" s="62" t="str">
        <f><![CDATA[IF(الجدول3[[#This Row],[الموافق]]<>"التاريخ غير صحيح",TEXT(الجدول3[[#This Row],[DateM]],"dddd"),"")]]></f>
        <v/>
      </c>
      <c r="K406" s="62" t="str">
        <f ca="1" unprintable="">
<![CDATA[IF(الجدول3[[#This Row],[DateM]]<>"",
IF(الجدول3[[#This Row],[DateM]]]><![CDATA[]>=TODAY(),1,0),"")]]>        </f>
        <v/>
      </c>
      <c r="L406" s="63" t="str">
        <f><![CDATA[IF(الجدول3[[#This Row],[DateM]]<>"",ROW(),"")]]></f>
        <v/>
      </c>
      <c r="M406" s="64" t="e">
        <f><![CDATA[الجدول3[[#This Row],[DateM]]+TIME(0,الجدول3[[#This Row],[Time1]],0)]]></f>
        <v>#VALUE!</v>
      </c>
      <c r="N406" s="57"/>
      <c r="O406" s="49">
        <f><![CDATA[IF(الجدول3[[#This Row],[الحالة]]="نفذ",1,0)]]></f>
        <v>0</v>
      </c>
    </row>
    <row r="407" spans="2:15" ht="22.5" x14ac:dyDescent="0.45">
      <c r="B407" s="62" t="str">
        <f><![CDATA[IF(الجدول3[[#This Row],[يوم]]="","",_xlfn.AGGREGATE(3,5,$C$4:C407))]]></f>
        <v/>
      </c>
      <c r="C407" s="56"/>
      <c r="D407" s="56"/>
      <c r="E407" s="56"/>
      <c r="F407" s="57"/>
      <c r="G407" s="57"/>
      <c r="H4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7" s="62" t="str">
        <f><![CDATA[IF(الجدول3[[#This Row],[الموافق]]<>"التاريخ غير صحيح",TEXT(الجدول3[[#This Row],[DateM]],"dddd"),"")]]></f>
        <v/>
      </c>
      <c r="K407" s="62" t="str">
        <f ca="1" unprintable="">
<![CDATA[IF(الجدول3[[#This Row],[DateM]]<>"",
IF(الجدول3[[#This Row],[DateM]]]><![CDATA[]>=TODAY(),1,0),"")]]>        </f>
        <v/>
      </c>
      <c r="L407" s="63" t="str">
        <f><![CDATA[IF(الجدول3[[#This Row],[DateM]]<>"",ROW(),"")]]></f>
        <v/>
      </c>
      <c r="M407" s="64" t="e">
        <f><![CDATA[الجدول3[[#This Row],[DateM]]+TIME(0,الجدول3[[#This Row],[Time1]],0)]]></f>
        <v>#VALUE!</v>
      </c>
      <c r="N407" s="57"/>
      <c r="O407" s="49">
        <f><![CDATA[IF(الجدول3[[#This Row],[الحالة]]="نفذ",1,0)]]></f>
        <v>0</v>
      </c>
    </row>
    <row r="408" spans="2:15" ht="22.5" x14ac:dyDescent="0.45">
      <c r="B408" s="62" t="str">
        <f><![CDATA[IF(الجدول3[[#This Row],[يوم]]="","",_xlfn.AGGREGATE(3,5,$C$4:C408))]]></f>
        <v/>
      </c>
      <c r="C408" s="56"/>
      <c r="D408" s="56"/>
      <c r="E408" s="56"/>
      <c r="F408" s="57"/>
      <c r="G408" s="57"/>
      <c r="H4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8" s="62" t="str">
        <f><![CDATA[IF(الجدول3[[#This Row],[الموافق]]<>"التاريخ غير صحيح",TEXT(الجدول3[[#This Row],[DateM]],"dddd"),"")]]></f>
        <v/>
      </c>
      <c r="K408" s="62" t="str">
        <f ca="1" unprintable="">
<![CDATA[IF(الجدول3[[#This Row],[DateM]]<>"",
IF(الجدول3[[#This Row],[DateM]]]><![CDATA[]>=TODAY(),1,0),"")]]>        </f>
        <v/>
      </c>
      <c r="L408" s="63" t="str">
        <f><![CDATA[IF(الجدول3[[#This Row],[DateM]]<>"",ROW(),"")]]></f>
        <v/>
      </c>
      <c r="M408" s="64" t="e">
        <f><![CDATA[الجدول3[[#This Row],[DateM]]+TIME(0,الجدول3[[#This Row],[Time1]],0)]]></f>
        <v>#VALUE!</v>
      </c>
      <c r="N408" s="57"/>
      <c r="O408" s="49">
        <f><![CDATA[IF(الجدول3[[#This Row],[الحالة]]="نفذ",1,0)]]></f>
        <v>0</v>
      </c>
    </row>
    <row r="409" spans="2:15" ht="22.5" x14ac:dyDescent="0.45">
      <c r="B409" s="62" t="str">
        <f><![CDATA[IF(الجدول3[[#This Row],[يوم]]="","",_xlfn.AGGREGATE(3,5,$C$4:C409))]]></f>
        <v/>
      </c>
      <c r="C409" s="56"/>
      <c r="D409" s="56"/>
      <c r="E409" s="56"/>
      <c r="F409" s="57"/>
      <c r="G409" s="57"/>
      <c r="H4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09" s="62" t="str">
        <f><![CDATA[IF(الجدول3[[#This Row],[الموافق]]<>"التاريخ غير صحيح",TEXT(الجدول3[[#This Row],[DateM]],"dddd"),"")]]></f>
        <v/>
      </c>
      <c r="K409" s="62" t="str">
        <f ca="1" unprintable="">
<![CDATA[IF(الجدول3[[#This Row],[DateM]]<>"",
IF(الجدول3[[#This Row],[DateM]]]><![CDATA[]>=TODAY(),1,0),"")]]>        </f>
        <v/>
      </c>
      <c r="L409" s="63" t="str">
        <f><![CDATA[IF(الجدول3[[#This Row],[DateM]]<>"",ROW(),"")]]></f>
        <v/>
      </c>
      <c r="M409" s="64" t="e">
        <f><![CDATA[الجدول3[[#This Row],[DateM]]+TIME(0,الجدول3[[#This Row],[Time1]],0)]]></f>
        <v>#VALUE!</v>
      </c>
      <c r="N409" s="57"/>
      <c r="O409" s="49">
        <f><![CDATA[IF(الجدول3[[#This Row],[الحالة]]="نفذ",1,0)]]></f>
        <v>0</v>
      </c>
    </row>
    <row r="410" spans="2:15" ht="22.5" x14ac:dyDescent="0.45">
      <c r="B410" s="62" t="str">
        <f><![CDATA[IF(الجدول3[[#This Row],[يوم]]="","",_xlfn.AGGREGATE(3,5,$C$4:C410))]]></f>
        <v/>
      </c>
      <c r="C410" s="56"/>
      <c r="D410" s="56"/>
      <c r="E410" s="56"/>
      <c r="F410" s="57"/>
      <c r="G410" s="57"/>
      <c r="H4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0" s="62" t="str">
        <f><![CDATA[IF(الجدول3[[#This Row],[الموافق]]<>"التاريخ غير صحيح",TEXT(الجدول3[[#This Row],[DateM]],"dddd"),"")]]></f>
        <v/>
      </c>
      <c r="K410" s="62" t="str">
        <f ca="1" unprintable="">
<![CDATA[IF(الجدول3[[#This Row],[DateM]]<>"",
IF(الجدول3[[#This Row],[DateM]]]><![CDATA[]>=TODAY(),1,0),"")]]>        </f>
        <v/>
      </c>
      <c r="L410" s="63" t="str">
        <f><![CDATA[IF(الجدول3[[#This Row],[DateM]]<>"",ROW(),"")]]></f>
        <v/>
      </c>
      <c r="M410" s="64" t="e">
        <f><![CDATA[الجدول3[[#This Row],[DateM]]+TIME(0,الجدول3[[#This Row],[Time1]],0)]]></f>
        <v>#VALUE!</v>
      </c>
      <c r="N410" s="57"/>
      <c r="O410" s="49">
        <f><![CDATA[IF(الجدول3[[#This Row],[الحالة]]="نفذ",1,0)]]></f>
        <v>0</v>
      </c>
    </row>
    <row r="411" spans="2:15" ht="22.5" x14ac:dyDescent="0.45">
      <c r="B411" s="62" t="str">
        <f><![CDATA[IF(الجدول3[[#This Row],[يوم]]="","",_xlfn.AGGREGATE(3,5,$C$4:C411))]]></f>
        <v/>
      </c>
      <c r="C411" s="56"/>
      <c r="D411" s="56"/>
      <c r="E411" s="56"/>
      <c r="F411" s="57"/>
      <c r="G411" s="57"/>
      <c r="H4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1" s="62" t="str">
        <f><![CDATA[IF(الجدول3[[#This Row],[الموافق]]<>"التاريخ غير صحيح",TEXT(الجدول3[[#This Row],[DateM]],"dddd"),"")]]></f>
        <v/>
      </c>
      <c r="K411" s="62" t="str">
        <f ca="1" unprintable="">
<![CDATA[IF(الجدول3[[#This Row],[DateM]]<>"",
IF(الجدول3[[#This Row],[DateM]]]><![CDATA[]>=TODAY(),1,0),"")]]>        </f>
        <v/>
      </c>
      <c r="L411" s="63" t="str">
        <f><![CDATA[IF(الجدول3[[#This Row],[DateM]]<>"",ROW(),"")]]></f>
        <v/>
      </c>
      <c r="M411" s="64" t="e">
        <f><![CDATA[الجدول3[[#This Row],[DateM]]+TIME(0,الجدول3[[#This Row],[Time1]],0)]]></f>
        <v>#VALUE!</v>
      </c>
      <c r="N411" s="57"/>
      <c r="O411" s="49">
        <f><![CDATA[IF(الجدول3[[#This Row],[الحالة]]="نفذ",1,0)]]></f>
        <v>0</v>
      </c>
    </row>
    <row r="412" spans="2:15" ht="22.5" x14ac:dyDescent="0.45">
      <c r="B412" s="62" t="str">
        <f><![CDATA[IF(الجدول3[[#This Row],[يوم]]="","",_xlfn.AGGREGATE(3,5,$C$4:C412))]]></f>
        <v/>
      </c>
      <c r="C412" s="56"/>
      <c r="D412" s="56"/>
      <c r="E412" s="56"/>
      <c r="F412" s="57"/>
      <c r="G412" s="57"/>
      <c r="H4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2" s="62" t="str">
        <f><![CDATA[IF(الجدول3[[#This Row],[الموافق]]<>"التاريخ غير صحيح",TEXT(الجدول3[[#This Row],[DateM]],"dddd"),"")]]></f>
        <v/>
      </c>
      <c r="K412" s="62" t="str">
        <f ca="1" unprintable="">
<![CDATA[IF(الجدول3[[#This Row],[DateM]]<>"",
IF(الجدول3[[#This Row],[DateM]]]><![CDATA[]>=TODAY(),1,0),"")]]>        </f>
        <v/>
      </c>
      <c r="L412" s="63" t="str">
        <f><![CDATA[IF(الجدول3[[#This Row],[DateM]]<>"",ROW(),"")]]></f>
        <v/>
      </c>
      <c r="M412" s="64" t="e">
        <f><![CDATA[الجدول3[[#This Row],[DateM]]+TIME(0,الجدول3[[#This Row],[Time1]],0)]]></f>
        <v>#VALUE!</v>
      </c>
      <c r="N412" s="57"/>
      <c r="O412" s="49">
        <f><![CDATA[IF(الجدول3[[#This Row],[الحالة]]="نفذ",1,0)]]></f>
        <v>0</v>
      </c>
    </row>
    <row r="413" spans="2:15" ht="22.5" x14ac:dyDescent="0.45">
      <c r="B413" s="62" t="str">
        <f><![CDATA[IF(الجدول3[[#This Row],[يوم]]="","",_xlfn.AGGREGATE(3,5,$C$4:C413))]]></f>
        <v/>
      </c>
      <c r="C413" s="56"/>
      <c r="D413" s="56"/>
      <c r="E413" s="56"/>
      <c r="F413" s="57"/>
      <c r="G413" s="57"/>
      <c r="H4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3" s="62" t="str">
        <f><![CDATA[IF(الجدول3[[#This Row],[الموافق]]<>"التاريخ غير صحيح",TEXT(الجدول3[[#This Row],[DateM]],"dddd"),"")]]></f>
        <v/>
      </c>
      <c r="K413" s="62" t="str">
        <f ca="1" unprintable="">
<![CDATA[IF(الجدول3[[#This Row],[DateM]]<>"",
IF(الجدول3[[#This Row],[DateM]]]><![CDATA[]>=TODAY(),1,0),"")]]>        </f>
        <v/>
      </c>
      <c r="L413" s="63" t="str">
        <f><![CDATA[IF(الجدول3[[#This Row],[DateM]]<>"",ROW(),"")]]></f>
        <v/>
      </c>
      <c r="M413" s="64" t="e">
        <f><![CDATA[الجدول3[[#This Row],[DateM]]+TIME(0,الجدول3[[#This Row],[Time1]],0)]]></f>
        <v>#VALUE!</v>
      </c>
      <c r="N413" s="57"/>
      <c r="O413" s="49">
        <f><![CDATA[IF(الجدول3[[#This Row],[الحالة]]="نفذ",1,0)]]></f>
        <v>0</v>
      </c>
    </row>
    <row r="414" spans="2:15" ht="22.5" x14ac:dyDescent="0.45">
      <c r="B414" s="62" t="str">
        <f><![CDATA[IF(الجدول3[[#This Row],[يوم]]="","",_xlfn.AGGREGATE(3,5,$C$4:C414))]]></f>
        <v/>
      </c>
      <c r="C414" s="56"/>
      <c r="D414" s="56"/>
      <c r="E414" s="56"/>
      <c r="F414" s="57"/>
      <c r="G414" s="57"/>
      <c r="H4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4" s="62" t="str">
        <f><![CDATA[IF(الجدول3[[#This Row],[الموافق]]<>"التاريخ غير صحيح",TEXT(الجدول3[[#This Row],[DateM]],"dddd"),"")]]></f>
        <v/>
      </c>
      <c r="K414" s="62" t="str">
        <f ca="1" unprintable="">
<![CDATA[IF(الجدول3[[#This Row],[DateM]]<>"",
IF(الجدول3[[#This Row],[DateM]]]><![CDATA[]>=TODAY(),1,0),"")]]>        </f>
        <v/>
      </c>
      <c r="L414" s="63" t="str">
        <f><![CDATA[IF(الجدول3[[#This Row],[DateM]]<>"",ROW(),"")]]></f>
        <v/>
      </c>
      <c r="M414" s="64" t="e">
        <f><![CDATA[الجدول3[[#This Row],[DateM]]+TIME(0,الجدول3[[#This Row],[Time1]],0)]]></f>
        <v>#VALUE!</v>
      </c>
      <c r="N414" s="57"/>
      <c r="O414" s="49">
        <f><![CDATA[IF(الجدول3[[#This Row],[الحالة]]="نفذ",1,0)]]></f>
        <v>0</v>
      </c>
    </row>
    <row r="415" spans="2:15" ht="22.5" x14ac:dyDescent="0.45">
      <c r="B415" s="62" t="str">
        <f><![CDATA[IF(الجدول3[[#This Row],[يوم]]="","",_xlfn.AGGREGATE(3,5,$C$4:C415))]]></f>
        <v/>
      </c>
      <c r="C415" s="56"/>
      <c r="D415" s="56"/>
      <c r="E415" s="56"/>
      <c r="F415" s="57"/>
      <c r="G415" s="57"/>
      <c r="H4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5" s="62" t="str">
        <f><![CDATA[IF(الجدول3[[#This Row],[الموافق]]<>"التاريخ غير صحيح",TEXT(الجدول3[[#This Row],[DateM]],"dddd"),"")]]></f>
        <v/>
      </c>
      <c r="K415" s="62" t="str">
        <f ca="1" unprintable="">
<![CDATA[IF(الجدول3[[#This Row],[DateM]]<>"",
IF(الجدول3[[#This Row],[DateM]]]><![CDATA[]>=TODAY(),1,0),"")]]>        </f>
        <v/>
      </c>
      <c r="L415" s="63" t="str">
        <f><![CDATA[IF(الجدول3[[#This Row],[DateM]]<>"",ROW(),"")]]></f>
        <v/>
      </c>
      <c r="M415" s="64" t="e">
        <f><![CDATA[الجدول3[[#This Row],[DateM]]+TIME(0,الجدول3[[#This Row],[Time1]],0)]]></f>
        <v>#VALUE!</v>
      </c>
      <c r="N415" s="57"/>
      <c r="O415" s="49">
        <f><![CDATA[IF(الجدول3[[#This Row],[الحالة]]="نفذ",1,0)]]></f>
        <v>0</v>
      </c>
    </row>
    <row r="416" spans="2:15" ht="22.5" x14ac:dyDescent="0.45">
      <c r="B416" s="62" t="str">
        <f><![CDATA[IF(الجدول3[[#This Row],[يوم]]="","",_xlfn.AGGREGATE(3,5,$C$4:C416))]]></f>
        <v/>
      </c>
      <c r="C416" s="56"/>
      <c r="D416" s="56"/>
      <c r="E416" s="56"/>
      <c r="F416" s="57"/>
      <c r="G416" s="57"/>
      <c r="H4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6" s="62" t="str">
        <f><![CDATA[IF(الجدول3[[#This Row],[الموافق]]<>"التاريخ غير صحيح",TEXT(الجدول3[[#This Row],[DateM]],"dddd"),"")]]></f>
        <v/>
      </c>
      <c r="K416" s="62" t="str">
        <f ca="1" unprintable="">
<![CDATA[IF(الجدول3[[#This Row],[DateM]]<>"",
IF(الجدول3[[#This Row],[DateM]]]><![CDATA[]>=TODAY(),1,0),"")]]>        </f>
        <v/>
      </c>
      <c r="L416" s="63" t="str">
        <f><![CDATA[IF(الجدول3[[#This Row],[DateM]]<>"",ROW(),"")]]></f>
        <v/>
      </c>
      <c r="M416" s="64" t="e">
        <f><![CDATA[الجدول3[[#This Row],[DateM]]+TIME(0,الجدول3[[#This Row],[Time1]],0)]]></f>
        <v>#VALUE!</v>
      </c>
      <c r="N416" s="57"/>
      <c r="O416" s="49">
        <f><![CDATA[IF(الجدول3[[#This Row],[الحالة]]="نفذ",1,0)]]></f>
        <v>0</v>
      </c>
    </row>
    <row r="417" spans="2:15" ht="22.5" x14ac:dyDescent="0.45">
      <c r="B417" s="62" t="str">
        <f><![CDATA[IF(الجدول3[[#This Row],[يوم]]="","",_xlfn.AGGREGATE(3,5,$C$4:C417))]]></f>
        <v/>
      </c>
      <c r="C417" s="56"/>
      <c r="D417" s="56"/>
      <c r="E417" s="56"/>
      <c r="F417" s="57"/>
      <c r="G417" s="57"/>
      <c r="H4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7" s="62" t="str">
        <f><![CDATA[IF(الجدول3[[#This Row],[الموافق]]<>"التاريخ غير صحيح",TEXT(الجدول3[[#This Row],[DateM]],"dddd"),"")]]></f>
        <v/>
      </c>
      <c r="K417" s="62" t="str">
        <f ca="1" unprintable="">
<![CDATA[IF(الجدول3[[#This Row],[DateM]]<>"",
IF(الجدول3[[#This Row],[DateM]]]><![CDATA[]>=TODAY(),1,0),"")]]>        </f>
        <v/>
      </c>
      <c r="L417" s="63" t="str">
        <f><![CDATA[IF(الجدول3[[#This Row],[DateM]]<>"",ROW(),"")]]></f>
        <v/>
      </c>
      <c r="M417" s="64" t="e">
        <f><![CDATA[الجدول3[[#This Row],[DateM]]+TIME(0,الجدول3[[#This Row],[Time1]],0)]]></f>
        <v>#VALUE!</v>
      </c>
      <c r="N417" s="57"/>
      <c r="O417" s="49">
        <f><![CDATA[IF(الجدول3[[#This Row],[الحالة]]="نفذ",1,0)]]></f>
        <v>0</v>
      </c>
    </row>
    <row r="418" spans="2:15" ht="22.5" x14ac:dyDescent="0.45">
      <c r="B418" s="62" t="str">
        <f><![CDATA[IF(الجدول3[[#This Row],[يوم]]="","",_xlfn.AGGREGATE(3,5,$C$4:C418))]]></f>
        <v/>
      </c>
      <c r="C418" s="56"/>
      <c r="D418" s="56"/>
      <c r="E418" s="56"/>
      <c r="F418" s="57"/>
      <c r="G418" s="57"/>
      <c r="H4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8" s="62" t="str">
        <f><![CDATA[IF(الجدول3[[#This Row],[الموافق]]<>"التاريخ غير صحيح",TEXT(الجدول3[[#This Row],[DateM]],"dddd"),"")]]></f>
        <v/>
      </c>
      <c r="K418" s="62" t="str">
        <f ca="1" unprintable="">
<![CDATA[IF(الجدول3[[#This Row],[DateM]]<>"",
IF(الجدول3[[#This Row],[DateM]]]><![CDATA[]>=TODAY(),1,0),"")]]>        </f>
        <v/>
      </c>
      <c r="L418" s="63" t="str">
        <f><![CDATA[IF(الجدول3[[#This Row],[DateM]]<>"",ROW(),"")]]></f>
        <v/>
      </c>
      <c r="M418" s="64" t="e">
        <f><![CDATA[الجدول3[[#This Row],[DateM]]+TIME(0,الجدول3[[#This Row],[Time1]],0)]]></f>
        <v>#VALUE!</v>
      </c>
      <c r="N418" s="57"/>
      <c r="O418" s="49">
        <f><![CDATA[IF(الجدول3[[#This Row],[الحالة]]="نفذ",1,0)]]></f>
        <v>0</v>
      </c>
    </row>
    <row r="419" spans="2:15" ht="22.5" x14ac:dyDescent="0.45">
      <c r="B419" s="62" t="str">
        <f><![CDATA[IF(الجدول3[[#This Row],[يوم]]="","",_xlfn.AGGREGATE(3,5,$C$4:C419))]]></f>
        <v/>
      </c>
      <c r="C419" s="56"/>
      <c r="D419" s="56"/>
      <c r="E419" s="56"/>
      <c r="F419" s="57"/>
      <c r="G419" s="57"/>
      <c r="H4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19" s="62" t="str">
        <f><![CDATA[IF(الجدول3[[#This Row],[الموافق]]<>"التاريخ غير صحيح",TEXT(الجدول3[[#This Row],[DateM]],"dddd"),"")]]></f>
        <v/>
      </c>
      <c r="K419" s="62" t="str">
        <f ca="1" unprintable="">
<![CDATA[IF(الجدول3[[#This Row],[DateM]]<>"",
IF(الجدول3[[#This Row],[DateM]]]><![CDATA[]>=TODAY(),1,0),"")]]>        </f>
        <v/>
      </c>
      <c r="L419" s="63" t="str">
        <f><![CDATA[IF(الجدول3[[#This Row],[DateM]]<>"",ROW(),"")]]></f>
        <v/>
      </c>
      <c r="M419" s="64" t="e">
        <f><![CDATA[الجدول3[[#This Row],[DateM]]+TIME(0,الجدول3[[#This Row],[Time1]],0)]]></f>
        <v>#VALUE!</v>
      </c>
      <c r="N419" s="57"/>
      <c r="O419" s="49">
        <f><![CDATA[IF(الجدول3[[#This Row],[الحالة]]="نفذ",1,0)]]></f>
        <v>0</v>
      </c>
    </row>
    <row r="420" spans="2:15" ht="22.5" x14ac:dyDescent="0.45">
      <c r="B420" s="62" t="str">
        <f><![CDATA[IF(الجدول3[[#This Row],[يوم]]="","",_xlfn.AGGREGATE(3,5,$C$4:C420))]]></f>
        <v/>
      </c>
      <c r="C420" s="56"/>
      <c r="D420" s="56"/>
      <c r="E420" s="56"/>
      <c r="F420" s="57"/>
      <c r="G420" s="57"/>
      <c r="H4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0" s="62" t="str">
        <f><![CDATA[IF(الجدول3[[#This Row],[الموافق]]<>"التاريخ غير صحيح",TEXT(الجدول3[[#This Row],[DateM]],"dddd"),"")]]></f>
        <v/>
      </c>
      <c r="K420" s="62" t="str">
        <f ca="1" unprintable="">
<![CDATA[IF(الجدول3[[#This Row],[DateM]]<>"",
IF(الجدول3[[#This Row],[DateM]]]><![CDATA[]>=TODAY(),1,0),"")]]>        </f>
        <v/>
      </c>
      <c r="L420" s="63" t="str">
        <f><![CDATA[IF(الجدول3[[#This Row],[DateM]]<>"",ROW(),"")]]></f>
        <v/>
      </c>
      <c r="M420" s="64" t="e">
        <f><![CDATA[الجدول3[[#This Row],[DateM]]+TIME(0,الجدول3[[#This Row],[Time1]],0)]]></f>
        <v>#VALUE!</v>
      </c>
      <c r="N420" s="57"/>
      <c r="O420" s="49">
        <f><![CDATA[IF(الجدول3[[#This Row],[الحالة]]="نفذ",1,0)]]></f>
        <v>0</v>
      </c>
    </row>
    <row r="421" spans="2:15" ht="22.5" x14ac:dyDescent="0.45">
      <c r="B421" s="62" t="str">
        <f><![CDATA[IF(الجدول3[[#This Row],[يوم]]="","",_xlfn.AGGREGATE(3,5,$C$4:C421))]]></f>
        <v/>
      </c>
      <c r="C421" s="56"/>
      <c r="D421" s="56"/>
      <c r="E421" s="56"/>
      <c r="F421" s="57"/>
      <c r="G421" s="57"/>
      <c r="H4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1" s="62" t="str">
        <f><![CDATA[IF(الجدول3[[#This Row],[الموافق]]<>"التاريخ غير صحيح",TEXT(الجدول3[[#This Row],[DateM]],"dddd"),"")]]></f>
        <v/>
      </c>
      <c r="K421" s="62" t="str">
        <f ca="1" unprintable="">
<![CDATA[IF(الجدول3[[#This Row],[DateM]]<>"",
IF(الجدول3[[#This Row],[DateM]]]><![CDATA[]>=TODAY(),1,0),"")]]>        </f>
        <v/>
      </c>
      <c r="L421" s="63" t="str">
        <f><![CDATA[IF(الجدول3[[#This Row],[DateM]]<>"",ROW(),"")]]></f>
        <v/>
      </c>
      <c r="M421" s="64" t="e">
        <f><![CDATA[الجدول3[[#This Row],[DateM]]+TIME(0,الجدول3[[#This Row],[Time1]],0)]]></f>
        <v>#VALUE!</v>
      </c>
      <c r="N421" s="57"/>
      <c r="O421" s="49">
        <f><![CDATA[IF(الجدول3[[#This Row],[الحالة]]="نفذ",1,0)]]></f>
        <v>0</v>
      </c>
    </row>
    <row r="422" spans="2:15" ht="22.5" x14ac:dyDescent="0.45">
      <c r="B422" s="62" t="str">
        <f><![CDATA[IF(الجدول3[[#This Row],[يوم]]="","",_xlfn.AGGREGATE(3,5,$C$4:C422))]]></f>
        <v/>
      </c>
      <c r="C422" s="56"/>
      <c r="D422" s="56"/>
      <c r="E422" s="56"/>
      <c r="F422" s="57"/>
      <c r="G422" s="57"/>
      <c r="H4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2" s="62" t="str">
        <f><![CDATA[IF(الجدول3[[#This Row],[الموافق]]<>"التاريخ غير صحيح",TEXT(الجدول3[[#This Row],[DateM]],"dddd"),"")]]></f>
        <v/>
      </c>
      <c r="K422" s="62" t="str">
        <f ca="1" unprintable="">
<![CDATA[IF(الجدول3[[#This Row],[DateM]]<>"",
IF(الجدول3[[#This Row],[DateM]]]><![CDATA[]>=TODAY(),1,0),"")]]>        </f>
        <v/>
      </c>
      <c r="L422" s="63" t="str">
        <f><![CDATA[IF(الجدول3[[#This Row],[DateM]]<>"",ROW(),"")]]></f>
        <v/>
      </c>
      <c r="M422" s="64" t="e">
        <f><![CDATA[الجدول3[[#This Row],[DateM]]+TIME(0,الجدول3[[#This Row],[Time1]],0)]]></f>
        <v>#VALUE!</v>
      </c>
      <c r="N422" s="57"/>
      <c r="O422" s="49">
        <f><![CDATA[IF(الجدول3[[#This Row],[الحالة]]="نفذ",1,0)]]></f>
        <v>0</v>
      </c>
    </row>
    <row r="423" spans="2:15" ht="22.5" x14ac:dyDescent="0.45">
      <c r="B423" s="62" t="str">
        <f><![CDATA[IF(الجدول3[[#This Row],[يوم]]="","",_xlfn.AGGREGATE(3,5,$C$4:C423))]]></f>
        <v/>
      </c>
      <c r="C423" s="56"/>
      <c r="D423" s="56"/>
      <c r="E423" s="56"/>
      <c r="F423" s="57"/>
      <c r="G423" s="57"/>
      <c r="H4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3" s="62" t="str">
        <f><![CDATA[IF(الجدول3[[#This Row],[الموافق]]<>"التاريخ غير صحيح",TEXT(الجدول3[[#This Row],[DateM]],"dddd"),"")]]></f>
        <v/>
      </c>
      <c r="K423" s="62" t="str">
        <f ca="1" unprintable="">
<![CDATA[IF(الجدول3[[#This Row],[DateM]]<>"",
IF(الجدول3[[#This Row],[DateM]]]><![CDATA[]>=TODAY(),1,0),"")]]>        </f>
        <v/>
      </c>
      <c r="L423" s="63" t="str">
        <f><![CDATA[IF(الجدول3[[#This Row],[DateM]]<>"",ROW(),"")]]></f>
        <v/>
      </c>
      <c r="M423" s="64" t="e">
        <f><![CDATA[الجدول3[[#This Row],[DateM]]+TIME(0,الجدول3[[#This Row],[Time1]],0)]]></f>
        <v>#VALUE!</v>
      </c>
      <c r="N423" s="57"/>
      <c r="O423" s="49">
        <f><![CDATA[IF(الجدول3[[#This Row],[الحالة]]="نفذ",1,0)]]></f>
        <v>0</v>
      </c>
    </row>
    <row r="424" spans="2:15" ht="22.5" x14ac:dyDescent="0.45">
      <c r="B424" s="62" t="str">
        <f><![CDATA[IF(الجدول3[[#This Row],[يوم]]="","",_xlfn.AGGREGATE(3,5,$C$4:C424))]]></f>
        <v/>
      </c>
      <c r="C424" s="56"/>
      <c r="D424" s="56"/>
      <c r="E424" s="56"/>
      <c r="F424" s="57"/>
      <c r="G424" s="57"/>
      <c r="H4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4" s="62" t="str">
        <f><![CDATA[IF(الجدول3[[#This Row],[الموافق]]<>"التاريخ غير صحيح",TEXT(الجدول3[[#This Row],[DateM]],"dddd"),"")]]></f>
        <v/>
      </c>
      <c r="K424" s="62" t="str">
        <f ca="1" unprintable="">
<![CDATA[IF(الجدول3[[#This Row],[DateM]]<>"",
IF(الجدول3[[#This Row],[DateM]]]><![CDATA[]>=TODAY(),1,0),"")]]>        </f>
        <v/>
      </c>
      <c r="L424" s="63" t="str">
        <f><![CDATA[IF(الجدول3[[#This Row],[DateM]]<>"",ROW(),"")]]></f>
        <v/>
      </c>
      <c r="M424" s="64" t="e">
        <f><![CDATA[الجدول3[[#This Row],[DateM]]+TIME(0,الجدول3[[#This Row],[Time1]],0)]]></f>
        <v>#VALUE!</v>
      </c>
      <c r="N424" s="57"/>
      <c r="O424" s="49">
        <f><![CDATA[IF(الجدول3[[#This Row],[الحالة]]="نفذ",1,0)]]></f>
        <v>0</v>
      </c>
    </row>
    <row r="425" spans="2:15" ht="22.5" x14ac:dyDescent="0.45">
      <c r="B425" s="62" t="str">
        <f><![CDATA[IF(الجدول3[[#This Row],[يوم]]="","",_xlfn.AGGREGATE(3,5,$C$4:C425))]]></f>
        <v/>
      </c>
      <c r="C425" s="56"/>
      <c r="D425" s="56"/>
      <c r="E425" s="56"/>
      <c r="F425" s="57"/>
      <c r="G425" s="57"/>
      <c r="H4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5" s="62" t="str">
        <f><![CDATA[IF(الجدول3[[#This Row],[الموافق]]<>"التاريخ غير صحيح",TEXT(الجدول3[[#This Row],[DateM]],"dddd"),"")]]></f>
        <v/>
      </c>
      <c r="K425" s="62" t="str">
        <f ca="1" unprintable="">
<![CDATA[IF(الجدول3[[#This Row],[DateM]]<>"",
IF(الجدول3[[#This Row],[DateM]]]><![CDATA[]>=TODAY(),1,0),"")]]>        </f>
        <v/>
      </c>
      <c r="L425" s="63" t="str">
        <f><![CDATA[IF(الجدول3[[#This Row],[DateM]]<>"",ROW(),"")]]></f>
        <v/>
      </c>
      <c r="M425" s="64" t="e">
        <f><![CDATA[الجدول3[[#This Row],[DateM]]+TIME(0,الجدول3[[#This Row],[Time1]],0)]]></f>
        <v>#VALUE!</v>
      </c>
      <c r="N425" s="57"/>
      <c r="O425" s="49">
        <f><![CDATA[IF(الجدول3[[#This Row],[الحالة]]="نفذ",1,0)]]></f>
        <v>0</v>
      </c>
    </row>
    <row r="426" spans="2:15" ht="22.5" x14ac:dyDescent="0.45">
      <c r="B426" s="62" t="str">
        <f><![CDATA[IF(الجدول3[[#This Row],[يوم]]="","",_xlfn.AGGREGATE(3,5,$C$4:C426))]]></f>
        <v/>
      </c>
      <c r="C426" s="56"/>
      <c r="D426" s="56"/>
      <c r="E426" s="56"/>
      <c r="F426" s="57"/>
      <c r="G426" s="57"/>
      <c r="H4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6" s="62" t="str">
        <f><![CDATA[IF(الجدول3[[#This Row],[الموافق]]<>"التاريخ غير صحيح",TEXT(الجدول3[[#This Row],[DateM]],"dddd"),"")]]></f>
        <v/>
      </c>
      <c r="K426" s="62" t="str">
        <f ca="1" unprintable="">
<![CDATA[IF(الجدول3[[#This Row],[DateM]]<>"",
IF(الجدول3[[#This Row],[DateM]]]><![CDATA[]>=TODAY(),1,0),"")]]>        </f>
        <v/>
      </c>
      <c r="L426" s="63" t="str">
        <f><![CDATA[IF(الجدول3[[#This Row],[DateM]]<>"",ROW(),"")]]></f>
        <v/>
      </c>
      <c r="M426" s="64" t="e">
        <f><![CDATA[الجدول3[[#This Row],[DateM]]+TIME(0,الجدول3[[#This Row],[Time1]],0)]]></f>
        <v>#VALUE!</v>
      </c>
      <c r="N426" s="57"/>
      <c r="O426" s="49">
        <f><![CDATA[IF(الجدول3[[#This Row],[الحالة]]="نفذ",1,0)]]></f>
        <v>0</v>
      </c>
    </row>
    <row r="427" spans="2:15" ht="22.5" x14ac:dyDescent="0.45">
      <c r="B427" s="62" t="str">
        <f><![CDATA[IF(الجدول3[[#This Row],[يوم]]="","",_xlfn.AGGREGATE(3,5,$C$4:C427))]]></f>
        <v/>
      </c>
      <c r="C427" s="56"/>
      <c r="D427" s="56"/>
      <c r="E427" s="56"/>
      <c r="F427" s="57"/>
      <c r="G427" s="57"/>
      <c r="H4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7" s="62" t="str">
        <f><![CDATA[IF(الجدول3[[#This Row],[الموافق]]<>"التاريخ غير صحيح",TEXT(الجدول3[[#This Row],[DateM]],"dddd"),"")]]></f>
        <v/>
      </c>
      <c r="K427" s="62" t="str">
        <f ca="1" unprintable="">
<![CDATA[IF(الجدول3[[#This Row],[DateM]]<>"",
IF(الجدول3[[#This Row],[DateM]]]><![CDATA[]>=TODAY(),1,0),"")]]>        </f>
        <v/>
      </c>
      <c r="L427" s="63" t="str">
        <f><![CDATA[IF(الجدول3[[#This Row],[DateM]]<>"",ROW(),"")]]></f>
        <v/>
      </c>
      <c r="M427" s="64" t="e">
        <f><![CDATA[الجدول3[[#This Row],[DateM]]+TIME(0,الجدول3[[#This Row],[Time1]],0)]]></f>
        <v>#VALUE!</v>
      </c>
      <c r="N427" s="57"/>
      <c r="O427" s="49">
        <f><![CDATA[IF(الجدول3[[#This Row],[الحالة]]="نفذ",1,0)]]></f>
        <v>0</v>
      </c>
    </row>
    <row r="428" spans="2:15" ht="22.5" x14ac:dyDescent="0.45">
      <c r="B428" s="62" t="str">
        <f><![CDATA[IF(الجدول3[[#This Row],[يوم]]="","",_xlfn.AGGREGATE(3,5,$C$4:C428))]]></f>
        <v/>
      </c>
      <c r="C428" s="56"/>
      <c r="D428" s="56"/>
      <c r="E428" s="56"/>
      <c r="F428" s="57"/>
      <c r="G428" s="57"/>
      <c r="H4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8" s="62" t="str">
        <f><![CDATA[IF(الجدول3[[#This Row],[الموافق]]<>"التاريخ غير صحيح",TEXT(الجدول3[[#This Row],[DateM]],"dddd"),"")]]></f>
        <v/>
      </c>
      <c r="K428" s="62" t="str">
        <f ca="1" unprintable="">
<![CDATA[IF(الجدول3[[#This Row],[DateM]]<>"",
IF(الجدول3[[#This Row],[DateM]]]><![CDATA[]>=TODAY(),1,0),"")]]>        </f>
        <v/>
      </c>
      <c r="L428" s="63" t="str">
        <f><![CDATA[IF(الجدول3[[#This Row],[DateM]]<>"",ROW(),"")]]></f>
        <v/>
      </c>
      <c r="M428" s="64" t="e">
        <f><![CDATA[الجدول3[[#This Row],[DateM]]+TIME(0,الجدول3[[#This Row],[Time1]],0)]]></f>
        <v>#VALUE!</v>
      </c>
      <c r="N428" s="57"/>
      <c r="O428" s="49">
        <f><![CDATA[IF(الجدول3[[#This Row],[الحالة]]="نفذ",1,0)]]></f>
        <v>0</v>
      </c>
    </row>
    <row r="429" spans="2:15" ht="22.5" x14ac:dyDescent="0.45">
      <c r="B429" s="62" t="str">
        <f><![CDATA[IF(الجدول3[[#This Row],[يوم]]="","",_xlfn.AGGREGATE(3,5,$C$4:C429))]]></f>
        <v/>
      </c>
      <c r="C429" s="56"/>
      <c r="D429" s="56"/>
      <c r="E429" s="56"/>
      <c r="F429" s="57"/>
      <c r="G429" s="57"/>
      <c r="H4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29" s="62" t="str">
        <f><![CDATA[IF(الجدول3[[#This Row],[الموافق]]<>"التاريخ غير صحيح",TEXT(الجدول3[[#This Row],[DateM]],"dddd"),"")]]></f>
        <v/>
      </c>
      <c r="K429" s="62" t="str">
        <f ca="1" unprintable="">
<![CDATA[IF(الجدول3[[#This Row],[DateM]]<>"",
IF(الجدول3[[#This Row],[DateM]]]><![CDATA[]>=TODAY(),1,0),"")]]>        </f>
        <v/>
      </c>
      <c r="L429" s="63" t="str">
        <f><![CDATA[IF(الجدول3[[#This Row],[DateM]]<>"",ROW(),"")]]></f>
        <v/>
      </c>
      <c r="M429" s="64" t="e">
        <f><![CDATA[الجدول3[[#This Row],[DateM]]+TIME(0,الجدول3[[#This Row],[Time1]],0)]]></f>
        <v>#VALUE!</v>
      </c>
      <c r="N429" s="57"/>
      <c r="O429" s="49">
        <f><![CDATA[IF(الجدول3[[#This Row],[الحالة]]="نفذ",1,0)]]></f>
        <v>0</v>
      </c>
    </row>
    <row r="430" spans="2:15" ht="22.5" x14ac:dyDescent="0.45">
      <c r="B430" s="62" t="str">
        <f><![CDATA[IF(الجدول3[[#This Row],[يوم]]="","",_xlfn.AGGREGATE(3,5,$C$4:C430))]]></f>
        <v/>
      </c>
      <c r="C430" s="56"/>
      <c r="D430" s="56"/>
      <c r="E430" s="56"/>
      <c r="F430" s="57"/>
      <c r="G430" s="57"/>
      <c r="H4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0" s="62" t="str">
        <f><![CDATA[IF(الجدول3[[#This Row],[الموافق]]<>"التاريخ غير صحيح",TEXT(الجدول3[[#This Row],[DateM]],"dddd"),"")]]></f>
        <v/>
      </c>
      <c r="K430" s="62" t="str">
        <f ca="1" unprintable="">
<![CDATA[IF(الجدول3[[#This Row],[DateM]]<>"",
IF(الجدول3[[#This Row],[DateM]]]><![CDATA[]>=TODAY(),1,0),"")]]>        </f>
        <v/>
      </c>
      <c r="L430" s="63" t="str">
        <f><![CDATA[IF(الجدول3[[#This Row],[DateM]]<>"",ROW(),"")]]></f>
        <v/>
      </c>
      <c r="M430" s="64" t="e">
        <f><![CDATA[الجدول3[[#This Row],[DateM]]+TIME(0,الجدول3[[#This Row],[Time1]],0)]]></f>
        <v>#VALUE!</v>
      </c>
      <c r="N430" s="57"/>
      <c r="O430" s="49">
        <f><![CDATA[IF(الجدول3[[#This Row],[الحالة]]="نفذ",1,0)]]></f>
        <v>0</v>
      </c>
    </row>
    <row r="431" spans="2:15" ht="22.5" x14ac:dyDescent="0.45">
      <c r="B431" s="62" t="str">
        <f><![CDATA[IF(الجدول3[[#This Row],[يوم]]="","",_xlfn.AGGREGATE(3,5,$C$4:C431))]]></f>
        <v/>
      </c>
      <c r="C431" s="56"/>
      <c r="D431" s="56"/>
      <c r="E431" s="56"/>
      <c r="F431" s="57"/>
      <c r="G431" s="57"/>
      <c r="H4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1" s="62" t="str">
        <f><![CDATA[IF(الجدول3[[#This Row],[الموافق]]<>"التاريخ غير صحيح",TEXT(الجدول3[[#This Row],[DateM]],"dddd"),"")]]></f>
        <v/>
      </c>
      <c r="K431" s="62" t="str">
        <f ca="1" unprintable="">
<![CDATA[IF(الجدول3[[#This Row],[DateM]]<>"",
IF(الجدول3[[#This Row],[DateM]]]><![CDATA[]>=TODAY(),1,0),"")]]>        </f>
        <v/>
      </c>
      <c r="L431" s="63" t="str">
        <f><![CDATA[IF(الجدول3[[#This Row],[DateM]]<>"",ROW(),"")]]></f>
        <v/>
      </c>
      <c r="M431" s="64" t="e">
        <f><![CDATA[الجدول3[[#This Row],[DateM]]+TIME(0,الجدول3[[#This Row],[Time1]],0)]]></f>
        <v>#VALUE!</v>
      </c>
      <c r="N431" s="57"/>
      <c r="O431" s="49">
        <f><![CDATA[IF(الجدول3[[#This Row],[الحالة]]="نفذ",1,0)]]></f>
        <v>0</v>
      </c>
    </row>
    <row r="432" spans="2:15" ht="22.5" x14ac:dyDescent="0.45">
      <c r="B432" s="62" t="str">
        <f><![CDATA[IF(الجدول3[[#This Row],[يوم]]="","",_xlfn.AGGREGATE(3,5,$C$4:C432))]]></f>
        <v/>
      </c>
      <c r="C432" s="56"/>
      <c r="D432" s="56"/>
      <c r="E432" s="56"/>
      <c r="F432" s="57"/>
      <c r="G432" s="57"/>
      <c r="H4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2" s="62" t="str">
        <f><![CDATA[IF(الجدول3[[#This Row],[الموافق]]<>"التاريخ غير صحيح",TEXT(الجدول3[[#This Row],[DateM]],"dddd"),"")]]></f>
        <v/>
      </c>
      <c r="K432" s="62" t="str">
        <f ca="1" unprintable="">
<![CDATA[IF(الجدول3[[#This Row],[DateM]]<>"",
IF(الجدول3[[#This Row],[DateM]]]><![CDATA[]>=TODAY(),1,0),"")]]>        </f>
        <v/>
      </c>
      <c r="L432" s="63" t="str">
        <f><![CDATA[IF(الجدول3[[#This Row],[DateM]]<>"",ROW(),"")]]></f>
        <v/>
      </c>
      <c r="M432" s="64" t="e">
        <f><![CDATA[الجدول3[[#This Row],[DateM]]+TIME(0,الجدول3[[#This Row],[Time1]],0)]]></f>
        <v>#VALUE!</v>
      </c>
      <c r="N432" s="57"/>
      <c r="O432" s="49">
        <f><![CDATA[IF(الجدول3[[#This Row],[الحالة]]="نفذ",1,0)]]></f>
        <v>0</v>
      </c>
    </row>
    <row r="433" spans="2:15" ht="22.5" x14ac:dyDescent="0.45">
      <c r="B433" s="62" t="str">
        <f><![CDATA[IF(الجدول3[[#This Row],[يوم]]="","",_xlfn.AGGREGATE(3,5,$C$4:C433))]]></f>
        <v/>
      </c>
      <c r="C433" s="56"/>
      <c r="D433" s="56"/>
      <c r="E433" s="56"/>
      <c r="F433" s="57"/>
      <c r="G433" s="57"/>
      <c r="H4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3" s="62" t="str">
        <f><![CDATA[IF(الجدول3[[#This Row],[الموافق]]<>"التاريخ غير صحيح",TEXT(الجدول3[[#This Row],[DateM]],"dddd"),"")]]></f>
        <v/>
      </c>
      <c r="K433" s="62" t="str">
        <f ca="1" unprintable="">
<![CDATA[IF(الجدول3[[#This Row],[DateM]]<>"",
IF(الجدول3[[#This Row],[DateM]]]><![CDATA[]>=TODAY(),1,0),"")]]>        </f>
        <v/>
      </c>
      <c r="L433" s="63" t="str">
        <f><![CDATA[IF(الجدول3[[#This Row],[DateM]]<>"",ROW(),"")]]></f>
        <v/>
      </c>
      <c r="M433" s="64" t="e">
        <f><![CDATA[الجدول3[[#This Row],[DateM]]+TIME(0,الجدول3[[#This Row],[Time1]],0)]]></f>
        <v>#VALUE!</v>
      </c>
      <c r="N433" s="57"/>
      <c r="O433" s="49">
        <f><![CDATA[IF(الجدول3[[#This Row],[الحالة]]="نفذ",1,0)]]></f>
        <v>0</v>
      </c>
    </row>
    <row r="434" spans="2:15" ht="22.5" x14ac:dyDescent="0.45">
      <c r="B434" s="62" t="str">
        <f><![CDATA[IF(الجدول3[[#This Row],[يوم]]="","",_xlfn.AGGREGATE(3,5,$C$4:C434))]]></f>
        <v/>
      </c>
      <c r="C434" s="56"/>
      <c r="D434" s="56"/>
      <c r="E434" s="56"/>
      <c r="F434" s="57"/>
      <c r="G434" s="57"/>
      <c r="H4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4" s="62" t="str">
        <f><![CDATA[IF(الجدول3[[#This Row],[الموافق]]<>"التاريخ غير صحيح",TEXT(الجدول3[[#This Row],[DateM]],"dddd"),"")]]></f>
        <v/>
      </c>
      <c r="K434" s="62" t="str">
        <f ca="1" unprintable="">
<![CDATA[IF(الجدول3[[#This Row],[DateM]]<>"",
IF(الجدول3[[#This Row],[DateM]]]><![CDATA[]>=TODAY(),1,0),"")]]>        </f>
        <v/>
      </c>
      <c r="L434" s="63" t="str">
        <f><![CDATA[IF(الجدول3[[#This Row],[DateM]]<>"",ROW(),"")]]></f>
        <v/>
      </c>
      <c r="M434" s="64" t="e">
        <f><![CDATA[الجدول3[[#This Row],[DateM]]+TIME(0,الجدول3[[#This Row],[Time1]],0)]]></f>
        <v>#VALUE!</v>
      </c>
      <c r="N434" s="57"/>
      <c r="O434" s="49">
        <f><![CDATA[IF(الجدول3[[#This Row],[الحالة]]="نفذ",1,0)]]></f>
        <v>0</v>
      </c>
    </row>
    <row r="435" spans="2:15" ht="22.5" x14ac:dyDescent="0.45">
      <c r="B435" s="62" t="str">
        <f><![CDATA[IF(الجدول3[[#This Row],[يوم]]="","",_xlfn.AGGREGATE(3,5,$C$4:C435))]]></f>
        <v/>
      </c>
      <c r="C435" s="56"/>
      <c r="D435" s="56"/>
      <c r="E435" s="56"/>
      <c r="F435" s="57"/>
      <c r="G435" s="57"/>
      <c r="H4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5" s="62" t="str">
        <f><![CDATA[IF(الجدول3[[#This Row],[الموافق]]<>"التاريخ غير صحيح",TEXT(الجدول3[[#This Row],[DateM]],"dddd"),"")]]></f>
        <v/>
      </c>
      <c r="K435" s="62" t="str">
        <f ca="1" unprintable="">
<![CDATA[IF(الجدول3[[#This Row],[DateM]]<>"",
IF(الجدول3[[#This Row],[DateM]]]><![CDATA[]>=TODAY(),1,0),"")]]>        </f>
        <v/>
      </c>
      <c r="L435" s="63" t="str">
        <f><![CDATA[IF(الجدول3[[#This Row],[DateM]]<>"",ROW(),"")]]></f>
        <v/>
      </c>
      <c r="M435" s="64" t="e">
        <f><![CDATA[الجدول3[[#This Row],[DateM]]+TIME(0,الجدول3[[#This Row],[Time1]],0)]]></f>
        <v>#VALUE!</v>
      </c>
      <c r="N435" s="57"/>
      <c r="O435" s="49">
        <f><![CDATA[IF(الجدول3[[#This Row],[الحالة]]="نفذ",1,0)]]></f>
        <v>0</v>
      </c>
    </row>
    <row r="436" spans="2:15" ht="22.5" x14ac:dyDescent="0.45">
      <c r="B436" s="62" t="str">
        <f><![CDATA[IF(الجدول3[[#This Row],[يوم]]="","",_xlfn.AGGREGATE(3,5,$C$4:C436))]]></f>
        <v/>
      </c>
      <c r="C436" s="56"/>
      <c r="D436" s="56"/>
      <c r="E436" s="56"/>
      <c r="F436" s="57"/>
      <c r="G436" s="57"/>
      <c r="H4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6" s="62" t="str">
        <f><![CDATA[IF(الجدول3[[#This Row],[الموافق]]<>"التاريخ غير صحيح",TEXT(الجدول3[[#This Row],[DateM]],"dddd"),"")]]></f>
        <v/>
      </c>
      <c r="K436" s="62" t="str">
        <f ca="1" unprintable="">
<![CDATA[IF(الجدول3[[#This Row],[DateM]]<>"",
IF(الجدول3[[#This Row],[DateM]]]><![CDATA[]>=TODAY(),1,0),"")]]>        </f>
        <v/>
      </c>
      <c r="L436" s="63" t="str">
        <f><![CDATA[IF(الجدول3[[#This Row],[DateM]]<>"",ROW(),"")]]></f>
        <v/>
      </c>
      <c r="M436" s="64" t="e">
        <f><![CDATA[الجدول3[[#This Row],[DateM]]+TIME(0,الجدول3[[#This Row],[Time1]],0)]]></f>
        <v>#VALUE!</v>
      </c>
      <c r="N436" s="57"/>
      <c r="O436" s="49">
        <f><![CDATA[IF(الجدول3[[#This Row],[الحالة]]="نفذ",1,0)]]></f>
        <v>0</v>
      </c>
    </row>
    <row r="437" spans="2:15" ht="22.5" x14ac:dyDescent="0.45">
      <c r="B437" s="62" t="str">
        <f><![CDATA[IF(الجدول3[[#This Row],[يوم]]="","",_xlfn.AGGREGATE(3,5,$C$4:C437))]]></f>
        <v/>
      </c>
      <c r="C437" s="56"/>
      <c r="D437" s="56"/>
      <c r="E437" s="56"/>
      <c r="F437" s="57"/>
      <c r="G437" s="57"/>
      <c r="H4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7" s="62" t="str">
        <f><![CDATA[IF(الجدول3[[#This Row],[الموافق]]<>"التاريخ غير صحيح",TEXT(الجدول3[[#This Row],[DateM]],"dddd"),"")]]></f>
        <v/>
      </c>
      <c r="K437" s="62" t="str">
        <f ca="1" unprintable="">
<![CDATA[IF(الجدول3[[#This Row],[DateM]]<>"",
IF(الجدول3[[#This Row],[DateM]]]><![CDATA[]>=TODAY(),1,0),"")]]>        </f>
        <v/>
      </c>
      <c r="L437" s="63" t="str">
        <f><![CDATA[IF(الجدول3[[#This Row],[DateM]]<>"",ROW(),"")]]></f>
        <v/>
      </c>
      <c r="M437" s="64" t="e">
        <f><![CDATA[الجدول3[[#This Row],[DateM]]+TIME(0,الجدول3[[#This Row],[Time1]],0)]]></f>
        <v>#VALUE!</v>
      </c>
      <c r="N437" s="57"/>
      <c r="O437" s="49">
        <f><![CDATA[IF(الجدول3[[#This Row],[الحالة]]="نفذ",1,0)]]></f>
        <v>0</v>
      </c>
    </row>
    <row r="438" spans="2:15" ht="22.5" x14ac:dyDescent="0.45">
      <c r="B438" s="62" t="str">
        <f><![CDATA[IF(الجدول3[[#This Row],[يوم]]="","",_xlfn.AGGREGATE(3,5,$C$4:C438))]]></f>
        <v/>
      </c>
      <c r="C438" s="56"/>
      <c r="D438" s="56"/>
      <c r="E438" s="56"/>
      <c r="F438" s="57"/>
      <c r="G438" s="57"/>
      <c r="H4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8" s="62" t="str">
        <f><![CDATA[IF(الجدول3[[#This Row],[الموافق]]<>"التاريخ غير صحيح",TEXT(الجدول3[[#This Row],[DateM]],"dddd"),"")]]></f>
        <v/>
      </c>
      <c r="K438" s="62" t="str">
        <f ca="1" unprintable="">
<![CDATA[IF(الجدول3[[#This Row],[DateM]]<>"",
IF(الجدول3[[#This Row],[DateM]]]><![CDATA[]>=TODAY(),1,0),"")]]>        </f>
        <v/>
      </c>
      <c r="L438" s="63" t="str">
        <f><![CDATA[IF(الجدول3[[#This Row],[DateM]]<>"",ROW(),"")]]></f>
        <v/>
      </c>
      <c r="M438" s="64" t="e">
        <f><![CDATA[الجدول3[[#This Row],[DateM]]+TIME(0,الجدول3[[#This Row],[Time1]],0)]]></f>
        <v>#VALUE!</v>
      </c>
      <c r="N438" s="57"/>
      <c r="O438" s="49">
        <f><![CDATA[IF(الجدول3[[#This Row],[الحالة]]="نفذ",1,0)]]></f>
        <v>0</v>
      </c>
    </row>
    <row r="439" spans="2:15" ht="22.5" x14ac:dyDescent="0.45">
      <c r="B439" s="62" t="str">
        <f><![CDATA[IF(الجدول3[[#This Row],[يوم]]="","",_xlfn.AGGREGATE(3,5,$C$4:C439))]]></f>
        <v/>
      </c>
      <c r="C439" s="56"/>
      <c r="D439" s="56"/>
      <c r="E439" s="56"/>
      <c r="F439" s="57"/>
      <c r="G439" s="57"/>
      <c r="H4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39" s="62" t="str">
        <f><![CDATA[IF(الجدول3[[#This Row],[الموافق]]<>"التاريخ غير صحيح",TEXT(الجدول3[[#This Row],[DateM]],"dddd"),"")]]></f>
        <v/>
      </c>
      <c r="K439" s="62" t="str">
        <f ca="1" unprintable="">
<![CDATA[IF(الجدول3[[#This Row],[DateM]]<>"",
IF(الجدول3[[#This Row],[DateM]]]><![CDATA[]>=TODAY(),1,0),"")]]>        </f>
        <v/>
      </c>
      <c r="L439" s="63" t="str">
        <f><![CDATA[IF(الجدول3[[#This Row],[DateM]]<>"",ROW(),"")]]></f>
        <v/>
      </c>
      <c r="M439" s="64" t="e">
        <f><![CDATA[الجدول3[[#This Row],[DateM]]+TIME(0,الجدول3[[#This Row],[Time1]],0)]]></f>
        <v>#VALUE!</v>
      </c>
      <c r="N439" s="57"/>
      <c r="O439" s="49">
        <f><![CDATA[IF(الجدول3[[#This Row],[الحالة]]="نفذ",1,0)]]></f>
        <v>0</v>
      </c>
    </row>
    <row r="440" spans="2:15" ht="22.5" x14ac:dyDescent="0.45">
      <c r="B440" s="62" t="str">
        <f><![CDATA[IF(الجدول3[[#This Row],[يوم]]="","",_xlfn.AGGREGATE(3,5,$C$4:C440))]]></f>
        <v/>
      </c>
      <c r="C440" s="56"/>
      <c r="D440" s="56"/>
      <c r="E440" s="56"/>
      <c r="F440" s="57"/>
      <c r="G440" s="57"/>
      <c r="H4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0" s="62" t="str">
        <f><![CDATA[IF(الجدول3[[#This Row],[الموافق]]<>"التاريخ غير صحيح",TEXT(الجدول3[[#This Row],[DateM]],"dddd"),"")]]></f>
        <v/>
      </c>
      <c r="K440" s="62" t="str">
        <f ca="1" unprintable="">
<![CDATA[IF(الجدول3[[#This Row],[DateM]]<>"",
IF(الجدول3[[#This Row],[DateM]]]><![CDATA[]>=TODAY(),1,0),"")]]>        </f>
        <v/>
      </c>
      <c r="L440" s="63" t="str">
        <f><![CDATA[IF(الجدول3[[#This Row],[DateM]]<>"",ROW(),"")]]></f>
        <v/>
      </c>
      <c r="M440" s="64" t="e">
        <f><![CDATA[الجدول3[[#This Row],[DateM]]+TIME(0,الجدول3[[#This Row],[Time1]],0)]]></f>
        <v>#VALUE!</v>
      </c>
      <c r="N440" s="57"/>
      <c r="O440" s="49">
        <f><![CDATA[IF(الجدول3[[#This Row],[الحالة]]="نفذ",1,0)]]></f>
        <v>0</v>
      </c>
    </row>
    <row r="441" spans="2:15" ht="22.5" x14ac:dyDescent="0.45">
      <c r="B441" s="62" t="str">
        <f><![CDATA[IF(الجدول3[[#This Row],[يوم]]="","",_xlfn.AGGREGATE(3,5,$C$4:C441))]]></f>
        <v/>
      </c>
      <c r="C441" s="56"/>
      <c r="D441" s="56"/>
      <c r="E441" s="56"/>
      <c r="F441" s="57"/>
      <c r="G441" s="57"/>
      <c r="H4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1" s="62" t="str">
        <f><![CDATA[IF(الجدول3[[#This Row],[الموافق]]<>"التاريخ غير صحيح",TEXT(الجدول3[[#This Row],[DateM]],"dddd"),"")]]></f>
        <v/>
      </c>
      <c r="K441" s="62" t="str">
        <f ca="1" unprintable="">
<![CDATA[IF(الجدول3[[#This Row],[DateM]]<>"",
IF(الجدول3[[#This Row],[DateM]]]><![CDATA[]>=TODAY(),1,0),"")]]>        </f>
        <v/>
      </c>
      <c r="L441" s="63" t="str">
        <f><![CDATA[IF(الجدول3[[#This Row],[DateM]]<>"",ROW(),"")]]></f>
        <v/>
      </c>
      <c r="M441" s="64" t="e">
        <f><![CDATA[الجدول3[[#This Row],[DateM]]+TIME(0,الجدول3[[#This Row],[Time1]],0)]]></f>
        <v>#VALUE!</v>
      </c>
      <c r="N441" s="57"/>
      <c r="O441" s="49">
        <f><![CDATA[IF(الجدول3[[#This Row],[الحالة]]="نفذ",1,0)]]></f>
        <v>0</v>
      </c>
    </row>
    <row r="442" spans="2:15" ht="22.5" x14ac:dyDescent="0.45">
      <c r="B442" s="62" t="str">
        <f><![CDATA[IF(الجدول3[[#This Row],[يوم]]="","",_xlfn.AGGREGATE(3,5,$C$4:C442))]]></f>
        <v/>
      </c>
      <c r="C442" s="56"/>
      <c r="D442" s="56"/>
      <c r="E442" s="56"/>
      <c r="F442" s="57"/>
      <c r="G442" s="57"/>
      <c r="H4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2" s="62" t="str">
        <f><![CDATA[IF(الجدول3[[#This Row],[الموافق]]<>"التاريخ غير صحيح",TEXT(الجدول3[[#This Row],[DateM]],"dddd"),"")]]></f>
        <v/>
      </c>
      <c r="K442" s="62" t="str">
        <f ca="1" unprintable="">
<![CDATA[IF(الجدول3[[#This Row],[DateM]]<>"",
IF(الجدول3[[#This Row],[DateM]]]><![CDATA[]>=TODAY(),1,0),"")]]>        </f>
        <v/>
      </c>
      <c r="L442" s="63" t="str">
        <f><![CDATA[IF(الجدول3[[#This Row],[DateM]]<>"",ROW(),"")]]></f>
        <v/>
      </c>
      <c r="M442" s="64" t="e">
        <f><![CDATA[الجدول3[[#This Row],[DateM]]+TIME(0,الجدول3[[#This Row],[Time1]],0)]]></f>
        <v>#VALUE!</v>
      </c>
      <c r="N442" s="57"/>
      <c r="O442" s="49">
        <f><![CDATA[IF(الجدول3[[#This Row],[الحالة]]="نفذ",1,0)]]></f>
        <v>0</v>
      </c>
    </row>
    <row r="443" spans="2:15" ht="22.5" x14ac:dyDescent="0.45">
      <c r="B443" s="62" t="str">
        <f><![CDATA[IF(الجدول3[[#This Row],[يوم]]="","",_xlfn.AGGREGATE(3,5,$C$4:C443))]]></f>
        <v/>
      </c>
      <c r="C443" s="56"/>
      <c r="D443" s="56"/>
      <c r="E443" s="56"/>
      <c r="F443" s="57"/>
      <c r="G443" s="57"/>
      <c r="H4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3" s="62" t="str">
        <f><![CDATA[IF(الجدول3[[#This Row],[الموافق]]<>"التاريخ غير صحيح",TEXT(الجدول3[[#This Row],[DateM]],"dddd"),"")]]></f>
        <v/>
      </c>
      <c r="K443" s="62" t="str">
        <f ca="1" unprintable="">
<![CDATA[IF(الجدول3[[#This Row],[DateM]]<>"",
IF(الجدول3[[#This Row],[DateM]]]><![CDATA[]>=TODAY(),1,0),"")]]>        </f>
        <v/>
      </c>
      <c r="L443" s="63" t="str">
        <f><![CDATA[IF(الجدول3[[#This Row],[DateM]]<>"",ROW(),"")]]></f>
        <v/>
      </c>
      <c r="M443" s="64" t="e">
        <f><![CDATA[الجدول3[[#This Row],[DateM]]+TIME(0,الجدول3[[#This Row],[Time1]],0)]]></f>
        <v>#VALUE!</v>
      </c>
      <c r="N443" s="57"/>
      <c r="O443" s="49">
        <f><![CDATA[IF(الجدول3[[#This Row],[الحالة]]="نفذ",1,0)]]></f>
        <v>0</v>
      </c>
    </row>
    <row r="444" spans="2:15" ht="22.5" x14ac:dyDescent="0.45">
      <c r="B444" s="62" t="str">
        <f><![CDATA[IF(الجدول3[[#This Row],[يوم]]="","",_xlfn.AGGREGATE(3,5,$C$4:C444))]]></f>
        <v/>
      </c>
      <c r="C444" s="56"/>
      <c r="D444" s="56"/>
      <c r="E444" s="56"/>
      <c r="F444" s="57"/>
      <c r="G444" s="57"/>
      <c r="H4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4" s="62" t="str">
        <f><![CDATA[IF(الجدول3[[#This Row],[الموافق]]<>"التاريخ غير صحيح",TEXT(الجدول3[[#This Row],[DateM]],"dddd"),"")]]></f>
        <v/>
      </c>
      <c r="K444" s="62" t="str">
        <f ca="1" unprintable="">
<![CDATA[IF(الجدول3[[#This Row],[DateM]]<>"",
IF(الجدول3[[#This Row],[DateM]]]><![CDATA[]>=TODAY(),1,0),"")]]>        </f>
        <v/>
      </c>
      <c r="L444" s="63" t="str">
        <f><![CDATA[IF(الجدول3[[#This Row],[DateM]]<>"",ROW(),"")]]></f>
        <v/>
      </c>
      <c r="M444" s="64" t="e">
        <f><![CDATA[الجدول3[[#This Row],[DateM]]+TIME(0,الجدول3[[#This Row],[Time1]],0)]]></f>
        <v>#VALUE!</v>
      </c>
      <c r="N444" s="57"/>
      <c r="O444" s="49">
        <f><![CDATA[IF(الجدول3[[#This Row],[الحالة]]="نفذ",1,0)]]></f>
        <v>0</v>
      </c>
    </row>
    <row r="445" spans="2:15" ht="22.5" x14ac:dyDescent="0.45">
      <c r="B445" s="62" t="str">
        <f><![CDATA[IF(الجدول3[[#This Row],[يوم]]="","",_xlfn.AGGREGATE(3,5,$C$4:C445))]]></f>
        <v/>
      </c>
      <c r="C445" s="56"/>
      <c r="D445" s="56"/>
      <c r="E445" s="56"/>
      <c r="F445" s="57"/>
      <c r="G445" s="57"/>
      <c r="H4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5" s="62" t="str">
        <f><![CDATA[IF(الجدول3[[#This Row],[الموافق]]<>"التاريخ غير صحيح",TEXT(الجدول3[[#This Row],[DateM]],"dddd"),"")]]></f>
        <v/>
      </c>
      <c r="K445" s="62" t="str">
        <f ca="1" unprintable="">
<![CDATA[IF(الجدول3[[#This Row],[DateM]]<>"",
IF(الجدول3[[#This Row],[DateM]]]><![CDATA[]>=TODAY(),1,0),"")]]>        </f>
        <v/>
      </c>
      <c r="L445" s="63" t="str">
        <f><![CDATA[IF(الجدول3[[#This Row],[DateM]]<>"",ROW(),"")]]></f>
        <v/>
      </c>
      <c r="M445" s="64" t="e">
        <f><![CDATA[الجدول3[[#This Row],[DateM]]+TIME(0,الجدول3[[#This Row],[Time1]],0)]]></f>
        <v>#VALUE!</v>
      </c>
      <c r="N445" s="57"/>
      <c r="O445" s="49">
        <f><![CDATA[IF(الجدول3[[#This Row],[الحالة]]="نفذ",1,0)]]></f>
        <v>0</v>
      </c>
    </row>
    <row r="446" spans="2:15" ht="22.5" x14ac:dyDescent="0.45">
      <c r="B446" s="62" t="str">
        <f><![CDATA[IF(الجدول3[[#This Row],[يوم]]="","",_xlfn.AGGREGATE(3,5,$C$4:C446))]]></f>
        <v/>
      </c>
      <c r="C446" s="56"/>
      <c r="D446" s="56"/>
      <c r="E446" s="56"/>
      <c r="F446" s="57"/>
      <c r="G446" s="57"/>
      <c r="H4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6" s="62" t="str">
        <f><![CDATA[IF(الجدول3[[#This Row],[الموافق]]<>"التاريخ غير صحيح",TEXT(الجدول3[[#This Row],[DateM]],"dddd"),"")]]></f>
        <v/>
      </c>
      <c r="K446" s="62" t="str">
        <f ca="1" unprintable="">
<![CDATA[IF(الجدول3[[#This Row],[DateM]]<>"",
IF(الجدول3[[#This Row],[DateM]]]><![CDATA[]>=TODAY(),1,0),"")]]>        </f>
        <v/>
      </c>
      <c r="L446" s="63" t="str">
        <f><![CDATA[IF(الجدول3[[#This Row],[DateM]]<>"",ROW(),"")]]></f>
        <v/>
      </c>
      <c r="M446" s="64" t="e">
        <f><![CDATA[الجدول3[[#This Row],[DateM]]+TIME(0,الجدول3[[#This Row],[Time1]],0)]]></f>
        <v>#VALUE!</v>
      </c>
      <c r="N446" s="57"/>
      <c r="O446" s="49">
        <f><![CDATA[IF(الجدول3[[#This Row],[الحالة]]="نفذ",1,0)]]></f>
        <v>0</v>
      </c>
    </row>
    <row r="447" spans="2:15" ht="22.5" x14ac:dyDescent="0.45">
      <c r="B447" s="62" t="str">
        <f><![CDATA[IF(الجدول3[[#This Row],[يوم]]="","",_xlfn.AGGREGATE(3,5,$C$4:C447))]]></f>
        <v/>
      </c>
      <c r="C447" s="56"/>
      <c r="D447" s="56"/>
      <c r="E447" s="56"/>
      <c r="F447" s="57"/>
      <c r="G447" s="57"/>
      <c r="H4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7" s="62" t="str">
        <f><![CDATA[IF(الجدول3[[#This Row],[الموافق]]<>"التاريخ غير صحيح",TEXT(الجدول3[[#This Row],[DateM]],"dddd"),"")]]></f>
        <v/>
      </c>
      <c r="K447" s="62" t="str">
        <f ca="1" unprintable="">
<![CDATA[IF(الجدول3[[#This Row],[DateM]]<>"",
IF(الجدول3[[#This Row],[DateM]]]><![CDATA[]>=TODAY(),1,0),"")]]>        </f>
        <v/>
      </c>
      <c r="L447" s="63" t="str">
        <f><![CDATA[IF(الجدول3[[#This Row],[DateM]]<>"",ROW(),"")]]></f>
        <v/>
      </c>
      <c r="M447" s="64" t="e">
        <f><![CDATA[الجدول3[[#This Row],[DateM]]+TIME(0,الجدول3[[#This Row],[Time1]],0)]]></f>
        <v>#VALUE!</v>
      </c>
      <c r="N447" s="57"/>
      <c r="O447" s="49">
        <f><![CDATA[IF(الجدول3[[#This Row],[الحالة]]="نفذ",1,0)]]></f>
        <v>0</v>
      </c>
    </row>
    <row r="448" spans="2:15" ht="22.5" x14ac:dyDescent="0.45">
      <c r="B448" s="62" t="str">
        <f><![CDATA[IF(الجدول3[[#This Row],[يوم]]="","",_xlfn.AGGREGATE(3,5,$C$4:C448))]]></f>
        <v/>
      </c>
      <c r="C448" s="56"/>
      <c r="D448" s="56"/>
      <c r="E448" s="56"/>
      <c r="F448" s="57"/>
      <c r="G448" s="57"/>
      <c r="H4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8" s="62" t="str">
        <f><![CDATA[IF(الجدول3[[#This Row],[الموافق]]<>"التاريخ غير صحيح",TEXT(الجدول3[[#This Row],[DateM]],"dddd"),"")]]></f>
        <v/>
      </c>
      <c r="K448" s="62" t="str">
        <f ca="1" unprintable="">
<![CDATA[IF(الجدول3[[#This Row],[DateM]]<>"",
IF(الجدول3[[#This Row],[DateM]]]><![CDATA[]>=TODAY(),1,0),"")]]>        </f>
        <v/>
      </c>
      <c r="L448" s="63" t="str">
        <f><![CDATA[IF(الجدول3[[#This Row],[DateM]]<>"",ROW(),"")]]></f>
        <v/>
      </c>
      <c r="M448" s="64" t="e">
        <f><![CDATA[الجدول3[[#This Row],[DateM]]+TIME(0,الجدول3[[#This Row],[Time1]],0)]]></f>
        <v>#VALUE!</v>
      </c>
      <c r="N448" s="57"/>
      <c r="O448" s="49">
        <f><![CDATA[IF(الجدول3[[#This Row],[الحالة]]="نفذ",1,0)]]></f>
        <v>0</v>
      </c>
    </row>
    <row r="449" spans="2:15" ht="22.5" x14ac:dyDescent="0.45">
      <c r="B449" s="62" t="str">
        <f><![CDATA[IF(الجدول3[[#This Row],[يوم]]="","",_xlfn.AGGREGATE(3,5,$C$4:C449))]]></f>
        <v/>
      </c>
      <c r="C449" s="56"/>
      <c r="D449" s="56"/>
      <c r="E449" s="56"/>
      <c r="F449" s="57"/>
      <c r="G449" s="57"/>
      <c r="H4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49" s="62" t="str">
        <f><![CDATA[IF(الجدول3[[#This Row],[الموافق]]<>"التاريخ غير صحيح",TEXT(الجدول3[[#This Row],[DateM]],"dddd"),"")]]></f>
        <v/>
      </c>
      <c r="K449" s="62" t="str">
        <f ca="1" unprintable="">
<![CDATA[IF(الجدول3[[#This Row],[DateM]]<>"",
IF(الجدول3[[#This Row],[DateM]]]><![CDATA[]>=TODAY(),1,0),"")]]>        </f>
        <v/>
      </c>
      <c r="L449" s="63" t="str">
        <f><![CDATA[IF(الجدول3[[#This Row],[DateM]]<>"",ROW(),"")]]></f>
        <v/>
      </c>
      <c r="M449" s="64" t="e">
        <f><![CDATA[الجدول3[[#This Row],[DateM]]+TIME(0,الجدول3[[#This Row],[Time1]],0)]]></f>
        <v>#VALUE!</v>
      </c>
      <c r="N449" s="57"/>
      <c r="O449" s="49">
        <f><![CDATA[IF(الجدول3[[#This Row],[الحالة]]="نفذ",1,0)]]></f>
        <v>0</v>
      </c>
    </row>
    <row r="450" spans="2:15" ht="22.5" x14ac:dyDescent="0.45">
      <c r="B450" s="62" t="str">
        <f><![CDATA[IF(الجدول3[[#This Row],[يوم]]="","",_xlfn.AGGREGATE(3,5,$C$4:C450))]]></f>
        <v/>
      </c>
      <c r="C450" s="56"/>
      <c r="D450" s="56"/>
      <c r="E450" s="56"/>
      <c r="F450" s="57"/>
      <c r="G450" s="57"/>
      <c r="H4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0" s="62" t="str">
        <f><![CDATA[IF(الجدول3[[#This Row],[الموافق]]<>"التاريخ غير صحيح",TEXT(الجدول3[[#This Row],[DateM]],"dddd"),"")]]></f>
        <v/>
      </c>
      <c r="K450" s="62" t="str">
        <f ca="1" unprintable="">
<![CDATA[IF(الجدول3[[#This Row],[DateM]]<>"",
IF(الجدول3[[#This Row],[DateM]]]><![CDATA[]>=TODAY(),1,0),"")]]>        </f>
        <v/>
      </c>
      <c r="L450" s="63" t="str">
        <f><![CDATA[IF(الجدول3[[#This Row],[DateM]]<>"",ROW(),"")]]></f>
        <v/>
      </c>
      <c r="M450" s="64" t="e">
        <f><![CDATA[الجدول3[[#This Row],[DateM]]+TIME(0,الجدول3[[#This Row],[Time1]],0)]]></f>
        <v>#VALUE!</v>
      </c>
      <c r="N450" s="57"/>
      <c r="O450" s="49">
        <f><![CDATA[IF(الجدول3[[#This Row],[الحالة]]="نفذ",1,0)]]></f>
        <v>0</v>
      </c>
    </row>
    <row r="451" spans="2:15" ht="22.5" x14ac:dyDescent="0.45">
      <c r="B451" s="62" t="str">
        <f><![CDATA[IF(الجدول3[[#This Row],[يوم]]="","",_xlfn.AGGREGATE(3,5,$C$4:C451))]]></f>
        <v/>
      </c>
      <c r="C451" s="56"/>
      <c r="D451" s="56"/>
      <c r="E451" s="56"/>
      <c r="F451" s="57"/>
      <c r="G451" s="57"/>
      <c r="H4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1" s="62" t="str">
        <f><![CDATA[IF(الجدول3[[#This Row],[الموافق]]<>"التاريخ غير صحيح",TEXT(الجدول3[[#This Row],[DateM]],"dddd"),"")]]></f>
        <v/>
      </c>
      <c r="K451" s="62" t="str">
        <f ca="1" unprintable="">
<![CDATA[IF(الجدول3[[#This Row],[DateM]]<>"",
IF(الجدول3[[#This Row],[DateM]]]><![CDATA[]>=TODAY(),1,0),"")]]>        </f>
        <v/>
      </c>
      <c r="L451" s="63" t="str">
        <f><![CDATA[IF(الجدول3[[#This Row],[DateM]]<>"",ROW(),"")]]></f>
        <v/>
      </c>
      <c r="M451" s="64" t="e">
        <f><![CDATA[الجدول3[[#This Row],[DateM]]+TIME(0,الجدول3[[#This Row],[Time1]],0)]]></f>
        <v>#VALUE!</v>
      </c>
      <c r="N451" s="57"/>
      <c r="O451" s="49">
        <f><![CDATA[IF(الجدول3[[#This Row],[الحالة]]="نفذ",1,0)]]></f>
        <v>0</v>
      </c>
    </row>
    <row r="452" spans="2:15" ht="22.5" x14ac:dyDescent="0.45">
      <c r="B452" s="62" t="str">
        <f><![CDATA[IF(الجدول3[[#This Row],[يوم]]="","",_xlfn.AGGREGATE(3,5,$C$4:C452))]]></f>
        <v/>
      </c>
      <c r="C452" s="56"/>
      <c r="D452" s="56"/>
      <c r="E452" s="56"/>
      <c r="F452" s="57"/>
      <c r="G452" s="57"/>
      <c r="H4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2" s="62" t="str">
        <f><![CDATA[IF(الجدول3[[#This Row],[الموافق]]<>"التاريخ غير صحيح",TEXT(الجدول3[[#This Row],[DateM]],"dddd"),"")]]></f>
        <v/>
      </c>
      <c r="K452" s="62" t="str">
        <f ca="1" unprintable="">
<![CDATA[IF(الجدول3[[#This Row],[DateM]]<>"",
IF(الجدول3[[#This Row],[DateM]]]><![CDATA[]>=TODAY(),1,0),"")]]>        </f>
        <v/>
      </c>
      <c r="L452" s="63" t="str">
        <f><![CDATA[IF(الجدول3[[#This Row],[DateM]]<>"",ROW(),"")]]></f>
        <v/>
      </c>
      <c r="M452" s="64" t="e">
        <f><![CDATA[الجدول3[[#This Row],[DateM]]+TIME(0,الجدول3[[#This Row],[Time1]],0)]]></f>
        <v>#VALUE!</v>
      </c>
      <c r="N452" s="57"/>
      <c r="O452" s="49">
        <f><![CDATA[IF(الجدول3[[#This Row],[الحالة]]="نفذ",1,0)]]></f>
        <v>0</v>
      </c>
    </row>
    <row r="453" spans="2:15" ht="22.5" x14ac:dyDescent="0.45">
      <c r="B453" s="62" t="str">
        <f><![CDATA[IF(الجدول3[[#This Row],[يوم]]="","",_xlfn.AGGREGATE(3,5,$C$4:C453))]]></f>
        <v/>
      </c>
      <c r="C453" s="56"/>
      <c r="D453" s="56"/>
      <c r="E453" s="56"/>
      <c r="F453" s="57"/>
      <c r="G453" s="57"/>
      <c r="H4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3" s="62" t="str">
        <f><![CDATA[IF(الجدول3[[#This Row],[الموافق]]<>"التاريخ غير صحيح",TEXT(الجدول3[[#This Row],[DateM]],"dddd"),"")]]></f>
        <v/>
      </c>
      <c r="K453" s="62" t="str">
        <f ca="1" unprintable="">
<![CDATA[IF(الجدول3[[#This Row],[DateM]]<>"",
IF(الجدول3[[#This Row],[DateM]]]><![CDATA[]>=TODAY(),1,0),"")]]>        </f>
        <v/>
      </c>
      <c r="L453" s="63" t="str">
        <f><![CDATA[IF(الجدول3[[#This Row],[DateM]]<>"",ROW(),"")]]></f>
        <v/>
      </c>
      <c r="M453" s="64" t="e">
        <f><![CDATA[الجدول3[[#This Row],[DateM]]+TIME(0,الجدول3[[#This Row],[Time1]],0)]]></f>
        <v>#VALUE!</v>
      </c>
      <c r="N453" s="57"/>
      <c r="O453" s="49">
        <f><![CDATA[IF(الجدول3[[#This Row],[الحالة]]="نفذ",1,0)]]></f>
        <v>0</v>
      </c>
    </row>
    <row r="454" spans="2:15" ht="22.5" x14ac:dyDescent="0.45">
      <c r="B454" s="62" t="str">
        <f><![CDATA[IF(الجدول3[[#This Row],[يوم]]="","",_xlfn.AGGREGATE(3,5,$C$4:C454))]]></f>
        <v/>
      </c>
      <c r="C454" s="56"/>
      <c r="D454" s="56"/>
      <c r="E454" s="56"/>
      <c r="F454" s="57"/>
      <c r="G454" s="57"/>
      <c r="H4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4" s="62" t="str">
        <f><![CDATA[IF(الجدول3[[#This Row],[الموافق]]<>"التاريخ غير صحيح",TEXT(الجدول3[[#This Row],[DateM]],"dddd"),"")]]></f>
        <v/>
      </c>
      <c r="K454" s="62" t="str">
        <f ca="1" unprintable="">
<![CDATA[IF(الجدول3[[#This Row],[DateM]]<>"",
IF(الجدول3[[#This Row],[DateM]]]><![CDATA[]>=TODAY(),1,0),"")]]>        </f>
        <v/>
      </c>
      <c r="L454" s="63" t="str">
        <f><![CDATA[IF(الجدول3[[#This Row],[DateM]]<>"",ROW(),"")]]></f>
        <v/>
      </c>
      <c r="M454" s="64" t="e">
        <f><![CDATA[الجدول3[[#This Row],[DateM]]+TIME(0,الجدول3[[#This Row],[Time1]],0)]]></f>
        <v>#VALUE!</v>
      </c>
      <c r="N454" s="57"/>
      <c r="O454" s="49">
        <f><![CDATA[IF(الجدول3[[#This Row],[الحالة]]="نفذ",1,0)]]></f>
        <v>0</v>
      </c>
    </row>
    <row r="455" spans="2:15" ht="22.5" x14ac:dyDescent="0.45">
      <c r="B455" s="62" t="str">
        <f><![CDATA[IF(الجدول3[[#This Row],[يوم]]="","",_xlfn.AGGREGATE(3,5,$C$4:C455))]]></f>
        <v/>
      </c>
      <c r="C455" s="56"/>
      <c r="D455" s="56"/>
      <c r="E455" s="56"/>
      <c r="F455" s="57"/>
      <c r="G455" s="57"/>
      <c r="H4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5" s="62" t="str">
        <f><![CDATA[IF(الجدول3[[#This Row],[الموافق]]<>"التاريخ غير صحيح",TEXT(الجدول3[[#This Row],[DateM]],"dddd"),"")]]></f>
        <v/>
      </c>
      <c r="K455" s="62" t="str">
        <f ca="1" unprintable="">
<![CDATA[IF(الجدول3[[#This Row],[DateM]]<>"",
IF(الجدول3[[#This Row],[DateM]]]><![CDATA[]>=TODAY(),1,0),"")]]>        </f>
        <v/>
      </c>
      <c r="L455" s="63" t="str">
        <f><![CDATA[IF(الجدول3[[#This Row],[DateM]]<>"",ROW(),"")]]></f>
        <v/>
      </c>
      <c r="M455" s="64" t="e">
        <f><![CDATA[الجدول3[[#This Row],[DateM]]+TIME(0,الجدول3[[#This Row],[Time1]],0)]]></f>
        <v>#VALUE!</v>
      </c>
      <c r="N455" s="57"/>
      <c r="O455" s="49">
        <f><![CDATA[IF(الجدول3[[#This Row],[الحالة]]="نفذ",1,0)]]></f>
        <v>0</v>
      </c>
    </row>
    <row r="456" spans="2:15" ht="22.5" x14ac:dyDescent="0.45">
      <c r="B456" s="62" t="str">
        <f><![CDATA[IF(الجدول3[[#This Row],[يوم]]="","",_xlfn.AGGREGATE(3,5,$C$4:C456))]]></f>
        <v/>
      </c>
      <c r="C456" s="56"/>
      <c r="D456" s="56"/>
      <c r="E456" s="56"/>
      <c r="F456" s="57"/>
      <c r="G456" s="57"/>
      <c r="H4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6" s="62" t="str">
        <f><![CDATA[IF(الجدول3[[#This Row],[الموافق]]<>"التاريخ غير صحيح",TEXT(الجدول3[[#This Row],[DateM]],"dddd"),"")]]></f>
        <v/>
      </c>
      <c r="K456" s="62" t="str">
        <f ca="1" unprintable="">
<![CDATA[IF(الجدول3[[#This Row],[DateM]]<>"",
IF(الجدول3[[#This Row],[DateM]]]><![CDATA[]>=TODAY(),1,0),"")]]>        </f>
        <v/>
      </c>
      <c r="L456" s="63" t="str">
        <f><![CDATA[IF(الجدول3[[#This Row],[DateM]]<>"",ROW(),"")]]></f>
        <v/>
      </c>
      <c r="M456" s="64" t="e">
        <f><![CDATA[الجدول3[[#This Row],[DateM]]+TIME(0,الجدول3[[#This Row],[Time1]],0)]]></f>
        <v>#VALUE!</v>
      </c>
      <c r="N456" s="57"/>
      <c r="O456" s="49">
        <f><![CDATA[IF(الجدول3[[#This Row],[الحالة]]="نفذ",1,0)]]></f>
        <v>0</v>
      </c>
    </row>
    <row r="457" spans="2:15" ht="22.5" x14ac:dyDescent="0.45">
      <c r="B457" s="62" t="str">
        <f><![CDATA[IF(الجدول3[[#This Row],[يوم]]="","",_xlfn.AGGREGATE(3,5,$C$4:C457))]]></f>
        <v/>
      </c>
      <c r="C457" s="56"/>
      <c r="D457" s="56"/>
      <c r="E457" s="56"/>
      <c r="F457" s="57"/>
      <c r="G457" s="57"/>
      <c r="H4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7" s="62" t="str">
        <f><![CDATA[IF(الجدول3[[#This Row],[الموافق]]<>"التاريخ غير صحيح",TEXT(الجدول3[[#This Row],[DateM]],"dddd"),"")]]></f>
        <v/>
      </c>
      <c r="K457" s="62" t="str">
        <f ca="1" unprintable="">
<![CDATA[IF(الجدول3[[#This Row],[DateM]]<>"",
IF(الجدول3[[#This Row],[DateM]]]><![CDATA[]>=TODAY(),1,0),"")]]>        </f>
        <v/>
      </c>
      <c r="L457" s="63" t="str">
        <f><![CDATA[IF(الجدول3[[#This Row],[DateM]]<>"",ROW(),"")]]></f>
        <v/>
      </c>
      <c r="M457" s="64" t="e">
        <f><![CDATA[الجدول3[[#This Row],[DateM]]+TIME(0,الجدول3[[#This Row],[Time1]],0)]]></f>
        <v>#VALUE!</v>
      </c>
      <c r="N457" s="57"/>
      <c r="O457" s="49">
        <f><![CDATA[IF(الجدول3[[#This Row],[الحالة]]="نفذ",1,0)]]></f>
        <v>0</v>
      </c>
    </row>
    <row r="458" spans="2:15" ht="22.5" x14ac:dyDescent="0.45">
      <c r="B458" s="62" t="str">
        <f><![CDATA[IF(الجدول3[[#This Row],[يوم]]="","",_xlfn.AGGREGATE(3,5,$C$4:C458))]]></f>
        <v/>
      </c>
      <c r="C458" s="56"/>
      <c r="D458" s="56"/>
      <c r="E458" s="56"/>
      <c r="F458" s="57"/>
      <c r="G458" s="57"/>
      <c r="H4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8" s="62" t="str">
        <f><![CDATA[IF(الجدول3[[#This Row],[الموافق]]<>"التاريخ غير صحيح",TEXT(الجدول3[[#This Row],[DateM]],"dddd"),"")]]></f>
        <v/>
      </c>
      <c r="K458" s="62" t="str">
        <f ca="1" unprintable="">
<![CDATA[IF(الجدول3[[#This Row],[DateM]]<>"",
IF(الجدول3[[#This Row],[DateM]]]><![CDATA[]>=TODAY(),1,0),"")]]>        </f>
        <v/>
      </c>
      <c r="L458" s="63" t="str">
        <f><![CDATA[IF(الجدول3[[#This Row],[DateM]]<>"",ROW(),"")]]></f>
        <v/>
      </c>
      <c r="M458" s="64" t="e">
        <f><![CDATA[الجدول3[[#This Row],[DateM]]+TIME(0,الجدول3[[#This Row],[Time1]],0)]]></f>
        <v>#VALUE!</v>
      </c>
      <c r="N458" s="57"/>
      <c r="O458" s="49">
        <f><![CDATA[IF(الجدول3[[#This Row],[الحالة]]="نفذ",1,0)]]></f>
        <v>0</v>
      </c>
    </row>
    <row r="459" spans="2:15" ht="22.5" x14ac:dyDescent="0.45">
      <c r="B459" s="62" t="str">
        <f><![CDATA[IF(الجدول3[[#This Row],[يوم]]="","",_xlfn.AGGREGATE(3,5,$C$4:C459))]]></f>
        <v/>
      </c>
      <c r="C459" s="56"/>
      <c r="D459" s="56"/>
      <c r="E459" s="56"/>
      <c r="F459" s="57"/>
      <c r="G459" s="57"/>
      <c r="H4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59" s="62" t="str">
        <f><![CDATA[IF(الجدول3[[#This Row],[الموافق]]<>"التاريخ غير صحيح",TEXT(الجدول3[[#This Row],[DateM]],"dddd"),"")]]></f>
        <v/>
      </c>
      <c r="K459" s="62" t="str">
        <f ca="1" unprintable="">
<![CDATA[IF(الجدول3[[#This Row],[DateM]]<>"",
IF(الجدول3[[#This Row],[DateM]]]><![CDATA[]>=TODAY(),1,0),"")]]>        </f>
        <v/>
      </c>
      <c r="L459" s="63" t="str">
        <f><![CDATA[IF(الجدول3[[#This Row],[DateM]]<>"",ROW(),"")]]></f>
        <v/>
      </c>
      <c r="M459" s="64" t="e">
        <f><![CDATA[الجدول3[[#This Row],[DateM]]+TIME(0,الجدول3[[#This Row],[Time1]],0)]]></f>
        <v>#VALUE!</v>
      </c>
      <c r="N459" s="57"/>
      <c r="O459" s="49">
        <f><![CDATA[IF(الجدول3[[#This Row],[الحالة]]="نفذ",1,0)]]></f>
        <v>0</v>
      </c>
    </row>
    <row r="460" spans="2:15" ht="22.5" x14ac:dyDescent="0.45">
      <c r="B460" s="62" t="str">
        <f><![CDATA[IF(الجدول3[[#This Row],[يوم]]="","",_xlfn.AGGREGATE(3,5,$C$4:C460))]]></f>
        <v/>
      </c>
      <c r="C460" s="56"/>
      <c r="D460" s="56"/>
      <c r="E460" s="56"/>
      <c r="F460" s="57"/>
      <c r="G460" s="57"/>
      <c r="H4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0" s="62" t="str">
        <f><![CDATA[IF(الجدول3[[#This Row],[الموافق]]<>"التاريخ غير صحيح",TEXT(الجدول3[[#This Row],[DateM]],"dddd"),"")]]></f>
        <v/>
      </c>
      <c r="K460" s="62" t="str">
        <f ca="1" unprintable="">
<![CDATA[IF(الجدول3[[#This Row],[DateM]]<>"",
IF(الجدول3[[#This Row],[DateM]]]><![CDATA[]>=TODAY(),1,0),"")]]>        </f>
        <v/>
      </c>
      <c r="L460" s="63" t="str">
        <f><![CDATA[IF(الجدول3[[#This Row],[DateM]]<>"",ROW(),"")]]></f>
        <v/>
      </c>
      <c r="M460" s="64" t="e">
        <f><![CDATA[الجدول3[[#This Row],[DateM]]+TIME(0,الجدول3[[#This Row],[Time1]],0)]]></f>
        <v>#VALUE!</v>
      </c>
      <c r="N460" s="57"/>
      <c r="O460" s="49">
        <f><![CDATA[IF(الجدول3[[#This Row],[الحالة]]="نفذ",1,0)]]></f>
        <v>0</v>
      </c>
    </row>
    <row r="461" spans="2:15" ht="22.5" x14ac:dyDescent="0.45">
      <c r="B461" s="62" t="str">
        <f><![CDATA[IF(الجدول3[[#This Row],[يوم]]="","",_xlfn.AGGREGATE(3,5,$C$4:C461))]]></f>
        <v/>
      </c>
      <c r="C461" s="56"/>
      <c r="D461" s="56"/>
      <c r="E461" s="56"/>
      <c r="F461" s="57"/>
      <c r="G461" s="57"/>
      <c r="H4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1" s="62" t="str">
        <f><![CDATA[IF(الجدول3[[#This Row],[الموافق]]<>"التاريخ غير صحيح",TEXT(الجدول3[[#This Row],[DateM]],"dddd"),"")]]></f>
        <v/>
      </c>
      <c r="K461" s="62" t="str">
        <f ca="1" unprintable="">
<![CDATA[IF(الجدول3[[#This Row],[DateM]]<>"",
IF(الجدول3[[#This Row],[DateM]]]><![CDATA[]>=TODAY(),1,0),"")]]>        </f>
        <v/>
      </c>
      <c r="L461" s="63" t="str">
        <f><![CDATA[IF(الجدول3[[#This Row],[DateM]]<>"",ROW(),"")]]></f>
        <v/>
      </c>
      <c r="M461" s="64" t="e">
        <f><![CDATA[الجدول3[[#This Row],[DateM]]+TIME(0,الجدول3[[#This Row],[Time1]],0)]]></f>
        <v>#VALUE!</v>
      </c>
      <c r="N461" s="57"/>
      <c r="O461" s="49">
        <f><![CDATA[IF(الجدول3[[#This Row],[الحالة]]="نفذ",1,0)]]></f>
        <v>0</v>
      </c>
    </row>
    <row r="462" spans="2:15" ht="22.5" x14ac:dyDescent="0.45">
      <c r="B462" s="62" t="str">
        <f><![CDATA[IF(الجدول3[[#This Row],[يوم]]="","",_xlfn.AGGREGATE(3,5,$C$4:C462))]]></f>
        <v/>
      </c>
      <c r="C462" s="56"/>
      <c r="D462" s="56"/>
      <c r="E462" s="56"/>
      <c r="F462" s="57"/>
      <c r="G462" s="57"/>
      <c r="H4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2" s="62" t="str">
        <f><![CDATA[IF(الجدول3[[#This Row],[الموافق]]<>"التاريخ غير صحيح",TEXT(الجدول3[[#This Row],[DateM]],"dddd"),"")]]></f>
        <v/>
      </c>
      <c r="K462" s="62" t="str">
        <f ca="1" unprintable="">
<![CDATA[IF(الجدول3[[#This Row],[DateM]]<>"",
IF(الجدول3[[#This Row],[DateM]]]><![CDATA[]>=TODAY(),1,0),"")]]>        </f>
        <v/>
      </c>
      <c r="L462" s="63" t="str">
        <f><![CDATA[IF(الجدول3[[#This Row],[DateM]]<>"",ROW(),"")]]></f>
        <v/>
      </c>
      <c r="M462" s="64" t="e">
        <f><![CDATA[الجدول3[[#This Row],[DateM]]+TIME(0,الجدول3[[#This Row],[Time1]],0)]]></f>
        <v>#VALUE!</v>
      </c>
      <c r="N462" s="57"/>
      <c r="O462" s="49">
        <f><![CDATA[IF(الجدول3[[#This Row],[الحالة]]="نفذ",1,0)]]></f>
        <v>0</v>
      </c>
    </row>
    <row r="463" spans="2:15" ht="22.5" x14ac:dyDescent="0.45">
      <c r="B463" s="62" t="str">
        <f><![CDATA[IF(الجدول3[[#This Row],[يوم]]="","",_xlfn.AGGREGATE(3,5,$C$4:C463))]]></f>
        <v/>
      </c>
      <c r="C463" s="56"/>
      <c r="D463" s="56"/>
      <c r="E463" s="56"/>
      <c r="F463" s="57"/>
      <c r="G463" s="57"/>
      <c r="H4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3" s="62" t="str">
        <f><![CDATA[IF(الجدول3[[#This Row],[الموافق]]<>"التاريخ غير صحيح",TEXT(الجدول3[[#This Row],[DateM]],"dddd"),"")]]></f>
        <v/>
      </c>
      <c r="K463" s="62" t="str">
        <f ca="1" unprintable="">
<![CDATA[IF(الجدول3[[#This Row],[DateM]]<>"",
IF(الجدول3[[#This Row],[DateM]]]><![CDATA[]>=TODAY(),1,0),"")]]>        </f>
        <v/>
      </c>
      <c r="L463" s="63" t="str">
        <f><![CDATA[IF(الجدول3[[#This Row],[DateM]]<>"",ROW(),"")]]></f>
        <v/>
      </c>
      <c r="M463" s="64" t="e">
        <f><![CDATA[الجدول3[[#This Row],[DateM]]+TIME(0,الجدول3[[#This Row],[Time1]],0)]]></f>
        <v>#VALUE!</v>
      </c>
      <c r="N463" s="57"/>
      <c r="O463" s="49">
        <f><![CDATA[IF(الجدول3[[#This Row],[الحالة]]="نفذ",1,0)]]></f>
        <v>0</v>
      </c>
    </row>
    <row r="464" spans="2:15" ht="22.5" x14ac:dyDescent="0.45">
      <c r="B464" s="62" t="str">
        <f><![CDATA[IF(الجدول3[[#This Row],[يوم]]="","",_xlfn.AGGREGATE(3,5,$C$4:C464))]]></f>
        <v/>
      </c>
      <c r="C464" s="56"/>
      <c r="D464" s="56"/>
      <c r="E464" s="56"/>
      <c r="F464" s="57"/>
      <c r="G464" s="57"/>
      <c r="H4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4" s="62" t="str">
        <f><![CDATA[IF(الجدول3[[#This Row],[الموافق]]<>"التاريخ غير صحيح",TEXT(الجدول3[[#This Row],[DateM]],"dddd"),"")]]></f>
        <v/>
      </c>
      <c r="K464" s="62" t="str">
        <f ca="1" unprintable="">
<![CDATA[IF(الجدول3[[#This Row],[DateM]]<>"",
IF(الجدول3[[#This Row],[DateM]]]><![CDATA[]>=TODAY(),1,0),"")]]>        </f>
        <v/>
      </c>
      <c r="L464" s="63" t="str">
        <f><![CDATA[IF(الجدول3[[#This Row],[DateM]]<>"",ROW(),"")]]></f>
        <v/>
      </c>
      <c r="M464" s="64" t="e">
        <f><![CDATA[الجدول3[[#This Row],[DateM]]+TIME(0,الجدول3[[#This Row],[Time1]],0)]]></f>
        <v>#VALUE!</v>
      </c>
      <c r="N464" s="57"/>
      <c r="O464" s="49">
        <f><![CDATA[IF(الجدول3[[#This Row],[الحالة]]="نفذ",1,0)]]></f>
        <v>0</v>
      </c>
    </row>
    <row r="465" spans="2:15" ht="22.5" x14ac:dyDescent="0.45">
      <c r="B465" s="62" t="str">
        <f><![CDATA[IF(الجدول3[[#This Row],[يوم]]="","",_xlfn.AGGREGATE(3,5,$C$4:C465))]]></f>
        <v/>
      </c>
      <c r="C465" s="56"/>
      <c r="D465" s="56"/>
      <c r="E465" s="56"/>
      <c r="F465" s="57"/>
      <c r="G465" s="57"/>
      <c r="H4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5" s="62" t="str">
        <f><![CDATA[IF(الجدول3[[#This Row],[الموافق]]<>"التاريخ غير صحيح",TEXT(الجدول3[[#This Row],[DateM]],"dddd"),"")]]></f>
        <v/>
      </c>
      <c r="K465" s="62" t="str">
        <f ca="1" unprintable="">
<![CDATA[IF(الجدول3[[#This Row],[DateM]]<>"",
IF(الجدول3[[#This Row],[DateM]]]><![CDATA[]>=TODAY(),1,0),"")]]>        </f>
        <v/>
      </c>
      <c r="L465" s="63" t="str">
        <f><![CDATA[IF(الجدول3[[#This Row],[DateM]]<>"",ROW(),"")]]></f>
        <v/>
      </c>
      <c r="M465" s="64" t="e">
        <f><![CDATA[الجدول3[[#This Row],[DateM]]+TIME(0,الجدول3[[#This Row],[Time1]],0)]]></f>
        <v>#VALUE!</v>
      </c>
      <c r="N465" s="57"/>
      <c r="O465" s="49">
        <f><![CDATA[IF(الجدول3[[#This Row],[الحالة]]="نفذ",1,0)]]></f>
        <v>0</v>
      </c>
    </row>
    <row r="466" spans="2:15" ht="22.5" x14ac:dyDescent="0.45">
      <c r="B466" s="62" t="str">
        <f><![CDATA[IF(الجدول3[[#This Row],[يوم]]="","",_xlfn.AGGREGATE(3,5,$C$4:C466))]]></f>
        <v/>
      </c>
      <c r="C466" s="56"/>
      <c r="D466" s="56"/>
      <c r="E466" s="56"/>
      <c r="F466" s="57"/>
      <c r="G466" s="57"/>
      <c r="H4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6" s="62" t="str">
        <f><![CDATA[IF(الجدول3[[#This Row],[الموافق]]<>"التاريخ غير صحيح",TEXT(الجدول3[[#This Row],[DateM]],"dddd"),"")]]></f>
        <v/>
      </c>
      <c r="K466" s="62" t="str">
        <f ca="1" unprintable="">
<![CDATA[IF(الجدول3[[#This Row],[DateM]]<>"",
IF(الجدول3[[#This Row],[DateM]]]><![CDATA[]>=TODAY(),1,0),"")]]>        </f>
        <v/>
      </c>
      <c r="L466" s="63" t="str">
        <f><![CDATA[IF(الجدول3[[#This Row],[DateM]]<>"",ROW(),"")]]></f>
        <v/>
      </c>
      <c r="M466" s="64" t="e">
        <f><![CDATA[الجدول3[[#This Row],[DateM]]+TIME(0,الجدول3[[#This Row],[Time1]],0)]]></f>
        <v>#VALUE!</v>
      </c>
      <c r="N466" s="57"/>
      <c r="O466" s="49">
        <f><![CDATA[IF(الجدول3[[#This Row],[الحالة]]="نفذ",1,0)]]></f>
        <v>0</v>
      </c>
    </row>
    <row r="467" spans="2:15" ht="22.5" x14ac:dyDescent="0.45">
      <c r="B467" s="62" t="str">
        <f><![CDATA[IF(الجدول3[[#This Row],[يوم]]="","",_xlfn.AGGREGATE(3,5,$C$4:C467))]]></f>
        <v/>
      </c>
      <c r="C467" s="56"/>
      <c r="D467" s="56"/>
      <c r="E467" s="56"/>
      <c r="F467" s="57"/>
      <c r="G467" s="57"/>
      <c r="H4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7" s="62" t="str">
        <f><![CDATA[IF(الجدول3[[#This Row],[الموافق]]<>"التاريخ غير صحيح",TEXT(الجدول3[[#This Row],[DateM]],"dddd"),"")]]></f>
        <v/>
      </c>
      <c r="K467" s="62" t="str">
        <f ca="1" unprintable="">
<![CDATA[IF(الجدول3[[#This Row],[DateM]]<>"",
IF(الجدول3[[#This Row],[DateM]]]><![CDATA[]>=TODAY(),1,0),"")]]>        </f>
        <v/>
      </c>
      <c r="L467" s="63" t="str">
        <f><![CDATA[IF(الجدول3[[#This Row],[DateM]]<>"",ROW(),"")]]></f>
        <v/>
      </c>
      <c r="M467" s="64" t="e">
        <f><![CDATA[الجدول3[[#This Row],[DateM]]+TIME(0,الجدول3[[#This Row],[Time1]],0)]]></f>
        <v>#VALUE!</v>
      </c>
      <c r="N467" s="57"/>
      <c r="O467" s="49">
        <f><![CDATA[IF(الجدول3[[#This Row],[الحالة]]="نفذ",1,0)]]></f>
        <v>0</v>
      </c>
    </row>
    <row r="468" spans="2:15" ht="22.5" x14ac:dyDescent="0.45">
      <c r="B468" s="62" t="str">
        <f><![CDATA[IF(الجدول3[[#This Row],[يوم]]="","",_xlfn.AGGREGATE(3,5,$C$4:C468))]]></f>
        <v/>
      </c>
      <c r="C468" s="56"/>
      <c r="D468" s="56"/>
      <c r="E468" s="56"/>
      <c r="F468" s="57"/>
      <c r="G468" s="57"/>
      <c r="H4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8" s="62" t="str">
        <f><![CDATA[IF(الجدول3[[#This Row],[الموافق]]<>"التاريخ غير صحيح",TEXT(الجدول3[[#This Row],[DateM]],"dddd"),"")]]></f>
        <v/>
      </c>
      <c r="K468" s="62" t="str">
        <f ca="1" unprintable="">
<![CDATA[IF(الجدول3[[#This Row],[DateM]]<>"",
IF(الجدول3[[#This Row],[DateM]]]><![CDATA[]>=TODAY(),1,0),"")]]>        </f>
        <v/>
      </c>
      <c r="L468" s="63" t="str">
        <f><![CDATA[IF(الجدول3[[#This Row],[DateM]]<>"",ROW(),"")]]></f>
        <v/>
      </c>
      <c r="M468" s="64" t="e">
        <f><![CDATA[الجدول3[[#This Row],[DateM]]+TIME(0,الجدول3[[#This Row],[Time1]],0)]]></f>
        <v>#VALUE!</v>
      </c>
      <c r="N468" s="57"/>
      <c r="O468" s="49">
        <f><![CDATA[IF(الجدول3[[#This Row],[الحالة]]="نفذ",1,0)]]></f>
        <v>0</v>
      </c>
    </row>
    <row r="469" spans="2:15" ht="22.5" x14ac:dyDescent="0.45">
      <c r="B469" s="62" t="str">
        <f><![CDATA[IF(الجدول3[[#This Row],[يوم]]="","",_xlfn.AGGREGATE(3,5,$C$4:C469))]]></f>
        <v/>
      </c>
      <c r="C469" s="56"/>
      <c r="D469" s="56"/>
      <c r="E469" s="56"/>
      <c r="F469" s="57"/>
      <c r="G469" s="57"/>
      <c r="H4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69" s="62" t="str">
        <f><![CDATA[IF(الجدول3[[#This Row],[الموافق]]<>"التاريخ غير صحيح",TEXT(الجدول3[[#This Row],[DateM]],"dddd"),"")]]></f>
        <v/>
      </c>
      <c r="K469" s="62" t="str">
        <f ca="1" unprintable="">
<![CDATA[IF(الجدول3[[#This Row],[DateM]]<>"",
IF(الجدول3[[#This Row],[DateM]]]><![CDATA[]>=TODAY(),1,0),"")]]>        </f>
        <v/>
      </c>
      <c r="L469" s="63" t="str">
        <f><![CDATA[IF(الجدول3[[#This Row],[DateM]]<>"",ROW(),"")]]></f>
        <v/>
      </c>
      <c r="M469" s="64" t="e">
        <f><![CDATA[الجدول3[[#This Row],[DateM]]+TIME(0,الجدول3[[#This Row],[Time1]],0)]]></f>
        <v>#VALUE!</v>
      </c>
      <c r="N469" s="57"/>
      <c r="O469" s="49">
        <f><![CDATA[IF(الجدول3[[#This Row],[الحالة]]="نفذ",1,0)]]></f>
        <v>0</v>
      </c>
    </row>
    <row r="470" spans="2:15" ht="22.5" x14ac:dyDescent="0.45">
      <c r="B470" s="62" t="str">
        <f><![CDATA[IF(الجدول3[[#This Row],[يوم]]="","",_xlfn.AGGREGATE(3,5,$C$4:C470))]]></f>
        <v/>
      </c>
      <c r="C470" s="56"/>
      <c r="D470" s="56"/>
      <c r="E470" s="56"/>
      <c r="F470" s="57"/>
      <c r="G470" s="57"/>
      <c r="H4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0" s="62" t="str">
        <f><![CDATA[IF(الجدول3[[#This Row],[الموافق]]<>"التاريخ غير صحيح",TEXT(الجدول3[[#This Row],[DateM]],"dddd"),"")]]></f>
        <v/>
      </c>
      <c r="K470" s="62" t="str">
        <f ca="1" unprintable="">
<![CDATA[IF(الجدول3[[#This Row],[DateM]]<>"",
IF(الجدول3[[#This Row],[DateM]]]><![CDATA[]>=TODAY(),1,0),"")]]>        </f>
        <v/>
      </c>
      <c r="L470" s="63" t="str">
        <f><![CDATA[IF(الجدول3[[#This Row],[DateM]]<>"",ROW(),"")]]></f>
        <v/>
      </c>
      <c r="M470" s="64" t="e">
        <f><![CDATA[الجدول3[[#This Row],[DateM]]+TIME(0,الجدول3[[#This Row],[Time1]],0)]]></f>
        <v>#VALUE!</v>
      </c>
      <c r="N470" s="57"/>
      <c r="O470" s="49">
        <f><![CDATA[IF(الجدول3[[#This Row],[الحالة]]="نفذ",1,0)]]></f>
        <v>0</v>
      </c>
    </row>
    <row r="471" spans="2:15" ht="22.5" x14ac:dyDescent="0.45">
      <c r="B471" s="62" t="str">
        <f><![CDATA[IF(الجدول3[[#This Row],[يوم]]="","",_xlfn.AGGREGATE(3,5,$C$4:C471))]]></f>
        <v/>
      </c>
      <c r="C471" s="56"/>
      <c r="D471" s="56"/>
      <c r="E471" s="56"/>
      <c r="F471" s="57"/>
      <c r="G471" s="57"/>
      <c r="H4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1" s="62" t="str">
        <f><![CDATA[IF(الجدول3[[#This Row],[الموافق]]<>"التاريخ غير صحيح",TEXT(الجدول3[[#This Row],[DateM]],"dddd"),"")]]></f>
        <v/>
      </c>
      <c r="K471" s="62" t="str">
        <f ca="1" unprintable="">
<![CDATA[IF(الجدول3[[#This Row],[DateM]]<>"",
IF(الجدول3[[#This Row],[DateM]]]><![CDATA[]>=TODAY(),1,0),"")]]>        </f>
        <v/>
      </c>
      <c r="L471" s="63" t="str">
        <f><![CDATA[IF(الجدول3[[#This Row],[DateM]]<>"",ROW(),"")]]></f>
        <v/>
      </c>
      <c r="M471" s="64" t="e">
        <f><![CDATA[الجدول3[[#This Row],[DateM]]+TIME(0,الجدول3[[#This Row],[Time1]],0)]]></f>
        <v>#VALUE!</v>
      </c>
      <c r="N471" s="57"/>
      <c r="O471" s="49">
        <f><![CDATA[IF(الجدول3[[#This Row],[الحالة]]="نفذ",1,0)]]></f>
        <v>0</v>
      </c>
    </row>
    <row r="472" spans="2:15" ht="22.5" x14ac:dyDescent="0.45">
      <c r="B472" s="62" t="str">
        <f><![CDATA[IF(الجدول3[[#This Row],[يوم]]="","",_xlfn.AGGREGATE(3,5,$C$4:C472))]]></f>
        <v/>
      </c>
      <c r="C472" s="56"/>
      <c r="D472" s="56"/>
      <c r="E472" s="56"/>
      <c r="F472" s="57"/>
      <c r="G472" s="57"/>
      <c r="H4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2" s="62" t="str">
        <f><![CDATA[IF(الجدول3[[#This Row],[الموافق]]<>"التاريخ غير صحيح",TEXT(الجدول3[[#This Row],[DateM]],"dddd"),"")]]></f>
        <v/>
      </c>
      <c r="K472" s="62" t="str">
        <f ca="1" unprintable="">
<![CDATA[IF(الجدول3[[#This Row],[DateM]]<>"",
IF(الجدول3[[#This Row],[DateM]]]><![CDATA[]>=TODAY(),1,0),"")]]>        </f>
        <v/>
      </c>
      <c r="L472" s="63" t="str">
        <f><![CDATA[IF(الجدول3[[#This Row],[DateM]]<>"",ROW(),"")]]></f>
        <v/>
      </c>
      <c r="M472" s="64" t="e">
        <f><![CDATA[الجدول3[[#This Row],[DateM]]+TIME(0,الجدول3[[#This Row],[Time1]],0)]]></f>
        <v>#VALUE!</v>
      </c>
      <c r="N472" s="57"/>
      <c r="O472" s="49">
        <f><![CDATA[IF(الجدول3[[#This Row],[الحالة]]="نفذ",1,0)]]></f>
        <v>0</v>
      </c>
    </row>
    <row r="473" spans="2:15" ht="22.5" x14ac:dyDescent="0.45">
      <c r="B473" s="62" t="str">
        <f><![CDATA[IF(الجدول3[[#This Row],[يوم]]="","",_xlfn.AGGREGATE(3,5,$C$4:C473))]]></f>
        <v/>
      </c>
      <c r="C473" s="56"/>
      <c r="D473" s="56"/>
      <c r="E473" s="56"/>
      <c r="F473" s="57"/>
      <c r="G473" s="57"/>
      <c r="H4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3" s="62" t="str">
        <f><![CDATA[IF(الجدول3[[#This Row],[الموافق]]<>"التاريخ غير صحيح",TEXT(الجدول3[[#This Row],[DateM]],"dddd"),"")]]></f>
        <v/>
      </c>
      <c r="K473" s="62" t="str">
        <f ca="1" unprintable="">
<![CDATA[IF(الجدول3[[#This Row],[DateM]]<>"",
IF(الجدول3[[#This Row],[DateM]]]><![CDATA[]>=TODAY(),1,0),"")]]>        </f>
        <v/>
      </c>
      <c r="L473" s="63" t="str">
        <f><![CDATA[IF(الجدول3[[#This Row],[DateM]]<>"",ROW(),"")]]></f>
        <v/>
      </c>
      <c r="M473" s="64" t="e">
        <f><![CDATA[الجدول3[[#This Row],[DateM]]+TIME(0,الجدول3[[#This Row],[Time1]],0)]]></f>
        <v>#VALUE!</v>
      </c>
      <c r="N473" s="57"/>
      <c r="O473" s="49">
        <f><![CDATA[IF(الجدول3[[#This Row],[الحالة]]="نفذ",1,0)]]></f>
        <v>0</v>
      </c>
    </row>
    <row r="474" spans="2:15" ht="22.5" x14ac:dyDescent="0.45">
      <c r="B474" s="62" t="str">
        <f><![CDATA[IF(الجدول3[[#This Row],[يوم]]="","",_xlfn.AGGREGATE(3,5,$C$4:C474))]]></f>
        <v/>
      </c>
      <c r="C474" s="56"/>
      <c r="D474" s="56"/>
      <c r="E474" s="56"/>
      <c r="F474" s="57"/>
      <c r="G474" s="57"/>
      <c r="H4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4" s="62" t="str">
        <f><![CDATA[IF(الجدول3[[#This Row],[الموافق]]<>"التاريخ غير صحيح",TEXT(الجدول3[[#This Row],[DateM]],"dddd"),"")]]></f>
        <v/>
      </c>
      <c r="K474" s="62" t="str">
        <f ca="1" unprintable="">
<![CDATA[IF(الجدول3[[#This Row],[DateM]]<>"",
IF(الجدول3[[#This Row],[DateM]]]><![CDATA[]>=TODAY(),1,0),"")]]>        </f>
        <v/>
      </c>
      <c r="L474" s="63" t="str">
        <f><![CDATA[IF(الجدول3[[#This Row],[DateM]]<>"",ROW(),"")]]></f>
        <v/>
      </c>
      <c r="M474" s="64" t="e">
        <f><![CDATA[الجدول3[[#This Row],[DateM]]+TIME(0,الجدول3[[#This Row],[Time1]],0)]]></f>
        <v>#VALUE!</v>
      </c>
      <c r="N474" s="57"/>
      <c r="O474" s="49">
        <f><![CDATA[IF(الجدول3[[#This Row],[الحالة]]="نفذ",1,0)]]></f>
        <v>0</v>
      </c>
    </row>
    <row r="475" spans="2:15" ht="22.5" x14ac:dyDescent="0.45">
      <c r="B475" s="62" t="str">
        <f><![CDATA[IF(الجدول3[[#This Row],[يوم]]="","",_xlfn.AGGREGATE(3,5,$C$4:C475))]]></f>
        <v/>
      </c>
      <c r="C475" s="56"/>
      <c r="D475" s="56"/>
      <c r="E475" s="56"/>
      <c r="F475" s="57"/>
      <c r="G475" s="57"/>
      <c r="H4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5" s="62" t="str">
        <f><![CDATA[IF(الجدول3[[#This Row],[الموافق]]<>"التاريخ غير صحيح",TEXT(الجدول3[[#This Row],[DateM]],"dddd"),"")]]></f>
        <v/>
      </c>
      <c r="K475" s="62" t="str">
        <f ca="1" unprintable="">
<![CDATA[IF(الجدول3[[#This Row],[DateM]]<>"",
IF(الجدول3[[#This Row],[DateM]]]><![CDATA[]>=TODAY(),1,0),"")]]>        </f>
        <v/>
      </c>
      <c r="L475" s="63" t="str">
        <f><![CDATA[IF(الجدول3[[#This Row],[DateM]]<>"",ROW(),"")]]></f>
        <v/>
      </c>
      <c r="M475" s="64" t="e">
        <f><![CDATA[الجدول3[[#This Row],[DateM]]+TIME(0,الجدول3[[#This Row],[Time1]],0)]]></f>
        <v>#VALUE!</v>
      </c>
      <c r="N475" s="57"/>
      <c r="O475" s="49">
        <f><![CDATA[IF(الجدول3[[#This Row],[الحالة]]="نفذ",1,0)]]></f>
        <v>0</v>
      </c>
    </row>
    <row r="476" spans="2:15" ht="22.5" x14ac:dyDescent="0.45">
      <c r="B476" s="62" t="str">
        <f><![CDATA[IF(الجدول3[[#This Row],[يوم]]="","",_xlfn.AGGREGATE(3,5,$C$4:C476))]]></f>
        <v/>
      </c>
      <c r="C476" s="56"/>
      <c r="D476" s="56"/>
      <c r="E476" s="56"/>
      <c r="F476" s="57"/>
      <c r="G476" s="57"/>
      <c r="H4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6" s="62" t="str">
        <f><![CDATA[IF(الجدول3[[#This Row],[الموافق]]<>"التاريخ غير صحيح",TEXT(الجدول3[[#This Row],[DateM]],"dddd"),"")]]></f>
        <v/>
      </c>
      <c r="K476" s="62" t="str">
        <f ca="1" unprintable="">
<![CDATA[IF(الجدول3[[#This Row],[DateM]]<>"",
IF(الجدول3[[#This Row],[DateM]]]><![CDATA[]>=TODAY(),1,0),"")]]>        </f>
        <v/>
      </c>
      <c r="L476" s="63" t="str">
        <f><![CDATA[IF(الجدول3[[#This Row],[DateM]]<>"",ROW(),"")]]></f>
        <v/>
      </c>
      <c r="M476" s="64" t="e">
        <f><![CDATA[الجدول3[[#This Row],[DateM]]+TIME(0,الجدول3[[#This Row],[Time1]],0)]]></f>
        <v>#VALUE!</v>
      </c>
      <c r="N476" s="57"/>
      <c r="O476" s="49">
        <f><![CDATA[IF(الجدول3[[#This Row],[الحالة]]="نفذ",1,0)]]></f>
        <v>0</v>
      </c>
    </row>
    <row r="477" spans="2:15" ht="22.5" x14ac:dyDescent="0.45">
      <c r="B477" s="62" t="str">
        <f><![CDATA[IF(الجدول3[[#This Row],[يوم]]="","",_xlfn.AGGREGATE(3,5,$C$4:C477))]]></f>
        <v/>
      </c>
      <c r="C477" s="56"/>
      <c r="D477" s="56"/>
      <c r="E477" s="56"/>
      <c r="F477" s="57"/>
      <c r="G477" s="57"/>
      <c r="H4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7" s="62" t="str">
        <f><![CDATA[IF(الجدول3[[#This Row],[الموافق]]<>"التاريخ غير صحيح",TEXT(الجدول3[[#This Row],[DateM]],"dddd"),"")]]></f>
        <v/>
      </c>
      <c r="K477" s="62" t="str">
        <f ca="1" unprintable="">
<![CDATA[IF(الجدول3[[#This Row],[DateM]]<>"",
IF(الجدول3[[#This Row],[DateM]]]><![CDATA[]>=TODAY(),1,0),"")]]>        </f>
        <v/>
      </c>
      <c r="L477" s="63" t="str">
        <f><![CDATA[IF(الجدول3[[#This Row],[DateM]]<>"",ROW(),"")]]></f>
        <v/>
      </c>
      <c r="M477" s="64" t="e">
        <f><![CDATA[الجدول3[[#This Row],[DateM]]+TIME(0,الجدول3[[#This Row],[Time1]],0)]]></f>
        <v>#VALUE!</v>
      </c>
      <c r="N477" s="57"/>
      <c r="O477" s="49">
        <f><![CDATA[IF(الجدول3[[#This Row],[الحالة]]="نفذ",1,0)]]></f>
        <v>0</v>
      </c>
    </row>
    <row r="478" spans="2:15" ht="22.5" x14ac:dyDescent="0.45">
      <c r="B478" s="62" t="str">
        <f><![CDATA[IF(الجدول3[[#This Row],[يوم]]="","",_xlfn.AGGREGATE(3,5,$C$4:C478))]]></f>
        <v/>
      </c>
      <c r="C478" s="56"/>
      <c r="D478" s="56"/>
      <c r="E478" s="56"/>
      <c r="F478" s="57"/>
      <c r="G478" s="57"/>
      <c r="H4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8" s="62" t="str">
        <f><![CDATA[IF(الجدول3[[#This Row],[الموافق]]<>"التاريخ غير صحيح",TEXT(الجدول3[[#This Row],[DateM]],"dddd"),"")]]></f>
        <v/>
      </c>
      <c r="K478" s="62" t="str">
        <f ca="1" unprintable="">
<![CDATA[IF(الجدول3[[#This Row],[DateM]]<>"",
IF(الجدول3[[#This Row],[DateM]]]><![CDATA[]>=TODAY(),1,0),"")]]>        </f>
        <v/>
      </c>
      <c r="L478" s="63" t="str">
        <f><![CDATA[IF(الجدول3[[#This Row],[DateM]]<>"",ROW(),"")]]></f>
        <v/>
      </c>
      <c r="M478" s="64" t="e">
        <f><![CDATA[الجدول3[[#This Row],[DateM]]+TIME(0,الجدول3[[#This Row],[Time1]],0)]]></f>
        <v>#VALUE!</v>
      </c>
      <c r="N478" s="57"/>
      <c r="O478" s="49">
        <f><![CDATA[IF(الجدول3[[#This Row],[الحالة]]="نفذ",1,0)]]></f>
        <v>0</v>
      </c>
    </row>
    <row r="479" spans="2:15" ht="22.5" x14ac:dyDescent="0.45">
      <c r="B479" s="62" t="str">
        <f><![CDATA[IF(الجدول3[[#This Row],[يوم]]="","",_xlfn.AGGREGATE(3,5,$C$4:C479))]]></f>
        <v/>
      </c>
      <c r="C479" s="56"/>
      <c r="D479" s="56"/>
      <c r="E479" s="56"/>
      <c r="F479" s="57"/>
      <c r="G479" s="57"/>
      <c r="H4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79" s="62" t="str">
        <f><![CDATA[IF(الجدول3[[#This Row],[الموافق]]<>"التاريخ غير صحيح",TEXT(الجدول3[[#This Row],[DateM]],"dddd"),"")]]></f>
        <v/>
      </c>
      <c r="K479" s="62" t="str">
        <f ca="1" unprintable="">
<![CDATA[IF(الجدول3[[#This Row],[DateM]]<>"",
IF(الجدول3[[#This Row],[DateM]]]><![CDATA[]>=TODAY(),1,0),"")]]>        </f>
        <v/>
      </c>
      <c r="L479" s="63" t="str">
        <f><![CDATA[IF(الجدول3[[#This Row],[DateM]]<>"",ROW(),"")]]></f>
        <v/>
      </c>
      <c r="M479" s="64" t="e">
        <f><![CDATA[الجدول3[[#This Row],[DateM]]+TIME(0,الجدول3[[#This Row],[Time1]],0)]]></f>
        <v>#VALUE!</v>
      </c>
      <c r="N479" s="57"/>
      <c r="O479" s="49">
        <f><![CDATA[IF(الجدول3[[#This Row],[الحالة]]="نفذ",1,0)]]></f>
        <v>0</v>
      </c>
    </row>
    <row r="480" spans="2:15" ht="22.5" x14ac:dyDescent="0.45">
      <c r="B480" s="62" t="str">
        <f><![CDATA[IF(الجدول3[[#This Row],[يوم]]="","",_xlfn.AGGREGATE(3,5,$C$4:C480))]]></f>
        <v/>
      </c>
      <c r="C480" s="56"/>
      <c r="D480" s="56"/>
      <c r="E480" s="56"/>
      <c r="F480" s="57"/>
      <c r="G480" s="57"/>
      <c r="H4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0" s="62" t="str">
        <f><![CDATA[IF(الجدول3[[#This Row],[الموافق]]<>"التاريخ غير صحيح",TEXT(الجدول3[[#This Row],[DateM]],"dddd"),"")]]></f>
        <v/>
      </c>
      <c r="K480" s="62" t="str">
        <f ca="1" unprintable="">
<![CDATA[IF(الجدول3[[#This Row],[DateM]]<>"",
IF(الجدول3[[#This Row],[DateM]]]><![CDATA[]>=TODAY(),1,0),"")]]>        </f>
        <v/>
      </c>
      <c r="L480" s="63" t="str">
        <f><![CDATA[IF(الجدول3[[#This Row],[DateM]]<>"",ROW(),"")]]></f>
        <v/>
      </c>
      <c r="M480" s="64" t="e">
        <f><![CDATA[الجدول3[[#This Row],[DateM]]+TIME(0,الجدول3[[#This Row],[Time1]],0)]]></f>
        <v>#VALUE!</v>
      </c>
      <c r="N480" s="57"/>
      <c r="O480" s="49">
        <f><![CDATA[IF(الجدول3[[#This Row],[الحالة]]="نفذ",1,0)]]></f>
        <v>0</v>
      </c>
    </row>
    <row r="481" spans="2:15" ht="22.5" x14ac:dyDescent="0.45">
      <c r="B481" s="62" t="str">
        <f><![CDATA[IF(الجدول3[[#This Row],[يوم]]="","",_xlfn.AGGREGATE(3,5,$C$4:C481))]]></f>
        <v/>
      </c>
      <c r="C481" s="56"/>
      <c r="D481" s="56"/>
      <c r="E481" s="56"/>
      <c r="F481" s="57"/>
      <c r="G481" s="57"/>
      <c r="H4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1" s="62" t="str">
        <f><![CDATA[IF(الجدول3[[#This Row],[الموافق]]<>"التاريخ غير صحيح",TEXT(الجدول3[[#This Row],[DateM]],"dddd"),"")]]></f>
        <v/>
      </c>
      <c r="K481" s="62" t="str">
        <f ca="1" unprintable="">
<![CDATA[IF(الجدول3[[#This Row],[DateM]]<>"",
IF(الجدول3[[#This Row],[DateM]]]><![CDATA[]>=TODAY(),1,0),"")]]>        </f>
        <v/>
      </c>
      <c r="L481" s="63" t="str">
        <f><![CDATA[IF(الجدول3[[#This Row],[DateM]]<>"",ROW(),"")]]></f>
        <v/>
      </c>
      <c r="M481" s="64" t="e">
        <f><![CDATA[الجدول3[[#This Row],[DateM]]+TIME(0,الجدول3[[#This Row],[Time1]],0)]]></f>
        <v>#VALUE!</v>
      </c>
      <c r="N481" s="57"/>
      <c r="O481" s="49">
        <f><![CDATA[IF(الجدول3[[#This Row],[الحالة]]="نفذ",1,0)]]></f>
        <v>0</v>
      </c>
    </row>
    <row r="482" spans="2:15" ht="22.5" x14ac:dyDescent="0.45">
      <c r="B482" s="62" t="str">
        <f><![CDATA[IF(الجدول3[[#This Row],[يوم]]="","",_xlfn.AGGREGATE(3,5,$C$4:C482))]]></f>
        <v/>
      </c>
      <c r="C482" s="56"/>
      <c r="D482" s="56"/>
      <c r="E482" s="56"/>
      <c r="F482" s="57"/>
      <c r="G482" s="57"/>
      <c r="H4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2" s="62" t="str">
        <f><![CDATA[IF(الجدول3[[#This Row],[الموافق]]<>"التاريخ غير صحيح",TEXT(الجدول3[[#This Row],[DateM]],"dddd"),"")]]></f>
        <v/>
      </c>
      <c r="K482" s="62" t="str">
        <f ca="1" unprintable="">
<![CDATA[IF(الجدول3[[#This Row],[DateM]]<>"",
IF(الجدول3[[#This Row],[DateM]]]><![CDATA[]>=TODAY(),1,0),"")]]>        </f>
        <v/>
      </c>
      <c r="L482" s="63" t="str">
        <f><![CDATA[IF(الجدول3[[#This Row],[DateM]]<>"",ROW(),"")]]></f>
        <v/>
      </c>
      <c r="M482" s="64" t="e">
        <f><![CDATA[الجدول3[[#This Row],[DateM]]+TIME(0,الجدول3[[#This Row],[Time1]],0)]]></f>
        <v>#VALUE!</v>
      </c>
      <c r="N482" s="57"/>
      <c r="O482" s="49">
        <f><![CDATA[IF(الجدول3[[#This Row],[الحالة]]="نفذ",1,0)]]></f>
        <v>0</v>
      </c>
    </row>
    <row r="483" spans="2:15" ht="22.5" x14ac:dyDescent="0.45">
      <c r="B483" s="62" t="str">
        <f><![CDATA[IF(الجدول3[[#This Row],[يوم]]="","",_xlfn.AGGREGATE(3,5,$C$4:C483))]]></f>
        <v/>
      </c>
      <c r="C483" s="56"/>
      <c r="D483" s="56"/>
      <c r="E483" s="56"/>
      <c r="F483" s="57"/>
      <c r="G483" s="57"/>
      <c r="H4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3" s="62" t="str">
        <f><![CDATA[IF(الجدول3[[#This Row],[الموافق]]<>"التاريخ غير صحيح",TEXT(الجدول3[[#This Row],[DateM]],"dddd"),"")]]></f>
        <v/>
      </c>
      <c r="K483" s="62" t="str">
        <f ca="1" unprintable="">
<![CDATA[IF(الجدول3[[#This Row],[DateM]]<>"",
IF(الجدول3[[#This Row],[DateM]]]><![CDATA[]>=TODAY(),1,0),"")]]>        </f>
        <v/>
      </c>
      <c r="L483" s="63" t="str">
        <f><![CDATA[IF(الجدول3[[#This Row],[DateM]]<>"",ROW(),"")]]></f>
        <v/>
      </c>
      <c r="M483" s="64" t="e">
        <f><![CDATA[الجدول3[[#This Row],[DateM]]+TIME(0,الجدول3[[#This Row],[Time1]],0)]]></f>
        <v>#VALUE!</v>
      </c>
      <c r="N483" s="57"/>
      <c r="O483" s="49">
        <f><![CDATA[IF(الجدول3[[#This Row],[الحالة]]="نفذ",1,0)]]></f>
        <v>0</v>
      </c>
    </row>
    <row r="484" spans="2:15" ht="22.5" x14ac:dyDescent="0.45">
      <c r="B484" s="62" t="str">
        <f><![CDATA[IF(الجدول3[[#This Row],[يوم]]="","",_xlfn.AGGREGATE(3,5,$C$4:C484))]]></f>
        <v/>
      </c>
      <c r="C484" s="56"/>
      <c r="D484" s="56"/>
      <c r="E484" s="56"/>
      <c r="F484" s="57"/>
      <c r="G484" s="57"/>
      <c r="H4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4" s="62" t="str">
        <f><![CDATA[IF(الجدول3[[#This Row],[الموافق]]<>"التاريخ غير صحيح",TEXT(الجدول3[[#This Row],[DateM]],"dddd"),"")]]></f>
        <v/>
      </c>
      <c r="K484" s="62" t="str">
        <f ca="1" unprintable="">
<![CDATA[IF(الجدول3[[#This Row],[DateM]]<>"",
IF(الجدول3[[#This Row],[DateM]]]><![CDATA[]>=TODAY(),1,0),"")]]>        </f>
        <v/>
      </c>
      <c r="L484" s="63" t="str">
        <f><![CDATA[IF(الجدول3[[#This Row],[DateM]]<>"",ROW(),"")]]></f>
        <v/>
      </c>
      <c r="M484" s="64" t="e">
        <f><![CDATA[الجدول3[[#This Row],[DateM]]+TIME(0,الجدول3[[#This Row],[Time1]],0)]]></f>
        <v>#VALUE!</v>
      </c>
      <c r="N484" s="57"/>
      <c r="O484" s="49">
        <f><![CDATA[IF(الجدول3[[#This Row],[الحالة]]="نفذ",1,0)]]></f>
        <v>0</v>
      </c>
    </row>
    <row r="485" spans="2:15" ht="22.5" x14ac:dyDescent="0.45">
      <c r="B485" s="62" t="str">
        <f><![CDATA[IF(الجدول3[[#This Row],[يوم]]="","",_xlfn.AGGREGATE(3,5,$C$4:C485))]]></f>
        <v/>
      </c>
      <c r="C485" s="56"/>
      <c r="D485" s="56"/>
      <c r="E485" s="56"/>
      <c r="F485" s="57"/>
      <c r="G485" s="57"/>
      <c r="H4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5" s="62" t="str">
        <f><![CDATA[IF(الجدول3[[#This Row],[الموافق]]<>"التاريخ غير صحيح",TEXT(الجدول3[[#This Row],[DateM]],"dddd"),"")]]></f>
        <v/>
      </c>
      <c r="K485" s="62" t="str">
        <f ca="1" unprintable="">
<![CDATA[IF(الجدول3[[#This Row],[DateM]]<>"",
IF(الجدول3[[#This Row],[DateM]]]><![CDATA[]>=TODAY(),1,0),"")]]>        </f>
        <v/>
      </c>
      <c r="L485" s="63" t="str">
        <f><![CDATA[IF(الجدول3[[#This Row],[DateM]]<>"",ROW(),"")]]></f>
        <v/>
      </c>
      <c r="M485" s="64" t="e">
        <f><![CDATA[الجدول3[[#This Row],[DateM]]+TIME(0,الجدول3[[#This Row],[Time1]],0)]]></f>
        <v>#VALUE!</v>
      </c>
      <c r="N485" s="57"/>
      <c r="O485" s="49">
        <f><![CDATA[IF(الجدول3[[#This Row],[الحالة]]="نفذ",1,0)]]></f>
        <v>0</v>
      </c>
    </row>
    <row r="486" spans="2:15" ht="22.5" x14ac:dyDescent="0.45">
      <c r="B486" s="62" t="str">
        <f><![CDATA[IF(الجدول3[[#This Row],[يوم]]="","",_xlfn.AGGREGATE(3,5,$C$4:C486))]]></f>
        <v/>
      </c>
      <c r="C486" s="56"/>
      <c r="D486" s="56"/>
      <c r="E486" s="56"/>
      <c r="F486" s="57"/>
      <c r="G486" s="57"/>
      <c r="H4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6" s="62" t="str">
        <f><![CDATA[IF(الجدول3[[#This Row],[الموافق]]<>"التاريخ غير صحيح",TEXT(الجدول3[[#This Row],[DateM]],"dddd"),"")]]></f>
        <v/>
      </c>
      <c r="K486" s="62" t="str">
        <f ca="1" unprintable="">
<![CDATA[IF(الجدول3[[#This Row],[DateM]]<>"",
IF(الجدول3[[#This Row],[DateM]]]><![CDATA[]>=TODAY(),1,0),"")]]>        </f>
        <v/>
      </c>
      <c r="L486" s="63" t="str">
        <f><![CDATA[IF(الجدول3[[#This Row],[DateM]]<>"",ROW(),"")]]></f>
        <v/>
      </c>
      <c r="M486" s="64" t="e">
        <f><![CDATA[الجدول3[[#This Row],[DateM]]+TIME(0,الجدول3[[#This Row],[Time1]],0)]]></f>
        <v>#VALUE!</v>
      </c>
      <c r="N486" s="57"/>
      <c r="O486" s="49">
        <f><![CDATA[IF(الجدول3[[#This Row],[الحالة]]="نفذ",1,0)]]></f>
        <v>0</v>
      </c>
    </row>
    <row r="487" spans="2:15" ht="22.5" x14ac:dyDescent="0.45">
      <c r="B487" s="62" t="str">
        <f><![CDATA[IF(الجدول3[[#This Row],[يوم]]="","",_xlfn.AGGREGATE(3,5,$C$4:C487))]]></f>
        <v/>
      </c>
      <c r="C487" s="56"/>
      <c r="D487" s="56"/>
      <c r="E487" s="56"/>
      <c r="F487" s="57"/>
      <c r="G487" s="57"/>
      <c r="H4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7" s="62" t="str">
        <f><![CDATA[IF(الجدول3[[#This Row],[الموافق]]<>"التاريخ غير صحيح",TEXT(الجدول3[[#This Row],[DateM]],"dddd"),"")]]></f>
        <v/>
      </c>
      <c r="K487" s="62" t="str">
        <f ca="1" unprintable="">
<![CDATA[IF(الجدول3[[#This Row],[DateM]]<>"",
IF(الجدول3[[#This Row],[DateM]]]><![CDATA[]>=TODAY(),1,0),"")]]>        </f>
        <v/>
      </c>
      <c r="L487" s="63" t="str">
        <f><![CDATA[IF(الجدول3[[#This Row],[DateM]]<>"",ROW(),"")]]></f>
        <v/>
      </c>
      <c r="M487" s="64" t="e">
        <f><![CDATA[الجدول3[[#This Row],[DateM]]+TIME(0,الجدول3[[#This Row],[Time1]],0)]]></f>
        <v>#VALUE!</v>
      </c>
      <c r="N487" s="57"/>
      <c r="O487" s="49">
        <f><![CDATA[IF(الجدول3[[#This Row],[الحالة]]="نفذ",1,0)]]></f>
        <v>0</v>
      </c>
    </row>
    <row r="488" spans="2:15" ht="22.5" x14ac:dyDescent="0.45">
      <c r="B488" s="62" t="str">
        <f><![CDATA[IF(الجدول3[[#This Row],[يوم]]="","",_xlfn.AGGREGATE(3,5,$C$4:C488))]]></f>
        <v/>
      </c>
      <c r="C488" s="56"/>
      <c r="D488" s="56"/>
      <c r="E488" s="56"/>
      <c r="F488" s="57"/>
      <c r="G488" s="57"/>
      <c r="H4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8" s="62" t="str">
        <f><![CDATA[IF(الجدول3[[#This Row],[الموافق]]<>"التاريخ غير صحيح",TEXT(الجدول3[[#This Row],[DateM]],"dddd"),"")]]></f>
        <v/>
      </c>
      <c r="K488" s="62" t="str">
        <f ca="1" unprintable="">
<![CDATA[IF(الجدول3[[#This Row],[DateM]]<>"",
IF(الجدول3[[#This Row],[DateM]]]><![CDATA[]>=TODAY(),1,0),"")]]>        </f>
        <v/>
      </c>
      <c r="L488" s="63" t="str">
        <f><![CDATA[IF(الجدول3[[#This Row],[DateM]]<>"",ROW(),"")]]></f>
        <v/>
      </c>
      <c r="M488" s="64" t="e">
        <f><![CDATA[الجدول3[[#This Row],[DateM]]+TIME(0,الجدول3[[#This Row],[Time1]],0)]]></f>
        <v>#VALUE!</v>
      </c>
      <c r="N488" s="57"/>
      <c r="O488" s="49">
        <f><![CDATA[IF(الجدول3[[#This Row],[الحالة]]="نفذ",1,0)]]></f>
        <v>0</v>
      </c>
    </row>
    <row r="489" spans="2:15" ht="22.5" x14ac:dyDescent="0.45">
      <c r="B489" s="62" t="str">
        <f><![CDATA[IF(الجدول3[[#This Row],[يوم]]="","",_xlfn.AGGREGATE(3,5,$C$4:C489))]]></f>
        <v/>
      </c>
      <c r="C489" s="56"/>
      <c r="D489" s="56"/>
      <c r="E489" s="56"/>
      <c r="F489" s="57"/>
      <c r="G489" s="57"/>
      <c r="H4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89" s="62" t="str">
        <f><![CDATA[IF(الجدول3[[#This Row],[الموافق]]<>"التاريخ غير صحيح",TEXT(الجدول3[[#This Row],[DateM]],"dddd"),"")]]></f>
        <v/>
      </c>
      <c r="K489" s="62" t="str">
        <f ca="1" unprintable="">
<![CDATA[IF(الجدول3[[#This Row],[DateM]]<>"",
IF(الجدول3[[#This Row],[DateM]]]><![CDATA[]>=TODAY(),1,0),"")]]>        </f>
        <v/>
      </c>
      <c r="L489" s="63" t="str">
        <f><![CDATA[IF(الجدول3[[#This Row],[DateM]]<>"",ROW(),"")]]></f>
        <v/>
      </c>
      <c r="M489" s="64" t="e">
        <f><![CDATA[الجدول3[[#This Row],[DateM]]+TIME(0,الجدول3[[#This Row],[Time1]],0)]]></f>
        <v>#VALUE!</v>
      </c>
      <c r="N489" s="57"/>
      <c r="O489" s="49">
        <f><![CDATA[IF(الجدول3[[#This Row],[الحالة]]="نفذ",1,0)]]></f>
        <v>0</v>
      </c>
    </row>
    <row r="490" spans="2:15" ht="22.5" x14ac:dyDescent="0.45">
      <c r="B490" s="62" t="str">
        <f><![CDATA[IF(الجدول3[[#This Row],[يوم]]="","",_xlfn.AGGREGATE(3,5,$C$4:C490))]]></f>
        <v/>
      </c>
      <c r="C490" s="56"/>
      <c r="D490" s="56"/>
      <c r="E490" s="56"/>
      <c r="F490" s="57"/>
      <c r="G490" s="57"/>
      <c r="H4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0" s="62" t="str">
        <f><![CDATA[IF(الجدول3[[#This Row],[الموافق]]<>"التاريخ غير صحيح",TEXT(الجدول3[[#This Row],[DateM]],"dddd"),"")]]></f>
        <v/>
      </c>
      <c r="K490" s="62" t="str">
        <f ca="1" unprintable="">
<![CDATA[IF(الجدول3[[#This Row],[DateM]]<>"",
IF(الجدول3[[#This Row],[DateM]]]><![CDATA[]>=TODAY(),1,0),"")]]>        </f>
        <v/>
      </c>
      <c r="L490" s="63" t="str">
        <f><![CDATA[IF(الجدول3[[#This Row],[DateM]]<>"",ROW(),"")]]></f>
        <v/>
      </c>
      <c r="M490" s="64" t="e">
        <f><![CDATA[الجدول3[[#This Row],[DateM]]+TIME(0,الجدول3[[#This Row],[Time1]],0)]]></f>
        <v>#VALUE!</v>
      </c>
      <c r="N490" s="57"/>
      <c r="O490" s="49">
        <f><![CDATA[IF(الجدول3[[#This Row],[الحالة]]="نفذ",1,0)]]></f>
        <v>0</v>
      </c>
    </row>
    <row r="491" spans="2:15" ht="22.5" x14ac:dyDescent="0.45">
      <c r="B491" s="62" t="str">
        <f><![CDATA[IF(الجدول3[[#This Row],[يوم]]="","",_xlfn.AGGREGATE(3,5,$C$4:C491))]]></f>
        <v/>
      </c>
      <c r="C491" s="56"/>
      <c r="D491" s="56"/>
      <c r="E491" s="56"/>
      <c r="F491" s="57"/>
      <c r="G491" s="57"/>
      <c r="H4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1" s="62" t="str">
        <f><![CDATA[IF(الجدول3[[#This Row],[الموافق]]<>"التاريخ غير صحيح",TEXT(الجدول3[[#This Row],[DateM]],"dddd"),"")]]></f>
        <v/>
      </c>
      <c r="K491" s="62" t="str">
        <f ca="1" unprintable="">
<![CDATA[IF(الجدول3[[#This Row],[DateM]]<>"",
IF(الجدول3[[#This Row],[DateM]]]><![CDATA[]>=TODAY(),1,0),"")]]>        </f>
        <v/>
      </c>
      <c r="L491" s="63" t="str">
        <f><![CDATA[IF(الجدول3[[#This Row],[DateM]]<>"",ROW(),"")]]></f>
        <v/>
      </c>
      <c r="M491" s="64" t="e">
        <f><![CDATA[الجدول3[[#This Row],[DateM]]+TIME(0,الجدول3[[#This Row],[Time1]],0)]]></f>
        <v>#VALUE!</v>
      </c>
      <c r="N491" s="57"/>
      <c r="O491" s="49">
        <f><![CDATA[IF(الجدول3[[#This Row],[الحالة]]="نفذ",1,0)]]></f>
        <v>0</v>
      </c>
    </row>
    <row r="492" spans="2:15" ht="22.5" x14ac:dyDescent="0.45">
      <c r="B492" s="62" t="str">
        <f><![CDATA[IF(الجدول3[[#This Row],[يوم]]="","",_xlfn.AGGREGATE(3,5,$C$4:C492))]]></f>
        <v/>
      </c>
      <c r="C492" s="56"/>
      <c r="D492" s="56"/>
      <c r="E492" s="56"/>
      <c r="F492" s="57"/>
      <c r="G492" s="57"/>
      <c r="H4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2" s="62" t="str">
        <f><![CDATA[IF(الجدول3[[#This Row],[الموافق]]<>"التاريخ غير صحيح",TEXT(الجدول3[[#This Row],[DateM]],"dddd"),"")]]></f>
        <v/>
      </c>
      <c r="K492" s="62" t="str">
        <f ca="1" unprintable="">
<![CDATA[IF(الجدول3[[#This Row],[DateM]]<>"",
IF(الجدول3[[#This Row],[DateM]]]><![CDATA[]>=TODAY(),1,0),"")]]>        </f>
        <v/>
      </c>
      <c r="L492" s="63" t="str">
        <f><![CDATA[IF(الجدول3[[#This Row],[DateM]]<>"",ROW(),"")]]></f>
        <v/>
      </c>
      <c r="M492" s="64" t="e">
        <f><![CDATA[الجدول3[[#This Row],[DateM]]+TIME(0,الجدول3[[#This Row],[Time1]],0)]]></f>
        <v>#VALUE!</v>
      </c>
      <c r="N492" s="57"/>
      <c r="O492" s="49">
        <f><![CDATA[IF(الجدول3[[#This Row],[الحالة]]="نفذ",1,0)]]></f>
        <v>0</v>
      </c>
    </row>
    <row r="493" spans="2:15" ht="22.5" x14ac:dyDescent="0.45">
      <c r="B493" s="62" t="str">
        <f><![CDATA[IF(الجدول3[[#This Row],[يوم]]="","",_xlfn.AGGREGATE(3,5,$C$4:C493))]]></f>
        <v/>
      </c>
      <c r="C493" s="56"/>
      <c r="D493" s="56"/>
      <c r="E493" s="56"/>
      <c r="F493" s="57"/>
      <c r="G493" s="57"/>
      <c r="H4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3" s="62" t="str">
        <f><![CDATA[IF(الجدول3[[#This Row],[الموافق]]<>"التاريخ غير صحيح",TEXT(الجدول3[[#This Row],[DateM]],"dddd"),"")]]></f>
        <v/>
      </c>
      <c r="K493" s="62" t="str">
        <f ca="1" unprintable="">
<![CDATA[IF(الجدول3[[#This Row],[DateM]]<>"",
IF(الجدول3[[#This Row],[DateM]]]><![CDATA[]>=TODAY(),1,0),"")]]>        </f>
        <v/>
      </c>
      <c r="L493" s="63" t="str">
        <f><![CDATA[IF(الجدول3[[#This Row],[DateM]]<>"",ROW(),"")]]></f>
        <v/>
      </c>
      <c r="M493" s="64" t="e">
        <f><![CDATA[الجدول3[[#This Row],[DateM]]+TIME(0,الجدول3[[#This Row],[Time1]],0)]]></f>
        <v>#VALUE!</v>
      </c>
      <c r="N493" s="57"/>
      <c r="O493" s="49">
        <f><![CDATA[IF(الجدول3[[#This Row],[الحالة]]="نفذ",1,0)]]></f>
        <v>0</v>
      </c>
    </row>
    <row r="494" spans="2:15" ht="22.5" x14ac:dyDescent="0.45">
      <c r="B494" s="62" t="str">
        <f><![CDATA[IF(الجدول3[[#This Row],[يوم]]="","",_xlfn.AGGREGATE(3,5,$C$4:C494))]]></f>
        <v/>
      </c>
      <c r="C494" s="56"/>
      <c r="D494" s="56"/>
      <c r="E494" s="56"/>
      <c r="F494" s="57"/>
      <c r="G494" s="57"/>
      <c r="H4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4" s="62" t="str">
        <f><![CDATA[IF(الجدول3[[#This Row],[الموافق]]<>"التاريخ غير صحيح",TEXT(الجدول3[[#This Row],[DateM]],"dddd"),"")]]></f>
        <v/>
      </c>
      <c r="K494" s="62" t="str">
        <f ca="1" unprintable="">
<![CDATA[IF(الجدول3[[#This Row],[DateM]]<>"",
IF(الجدول3[[#This Row],[DateM]]]><![CDATA[]>=TODAY(),1,0),"")]]>        </f>
        <v/>
      </c>
      <c r="L494" s="63" t="str">
        <f><![CDATA[IF(الجدول3[[#This Row],[DateM]]<>"",ROW(),"")]]></f>
        <v/>
      </c>
      <c r="M494" s="64" t="e">
        <f><![CDATA[الجدول3[[#This Row],[DateM]]+TIME(0,الجدول3[[#This Row],[Time1]],0)]]></f>
        <v>#VALUE!</v>
      </c>
      <c r="N494" s="57"/>
      <c r="O494" s="49">
        <f><![CDATA[IF(الجدول3[[#This Row],[الحالة]]="نفذ",1,0)]]></f>
        <v>0</v>
      </c>
    </row>
    <row r="495" spans="2:15" ht="22.5" x14ac:dyDescent="0.45">
      <c r="B495" s="62" t="str">
        <f><![CDATA[IF(الجدول3[[#This Row],[يوم]]="","",_xlfn.AGGREGATE(3,5,$C$4:C495))]]></f>
        <v/>
      </c>
      <c r="C495" s="56"/>
      <c r="D495" s="56"/>
      <c r="E495" s="56"/>
      <c r="F495" s="57"/>
      <c r="G495" s="57"/>
      <c r="H4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5" s="62" t="str">
        <f><![CDATA[IF(الجدول3[[#This Row],[الموافق]]<>"التاريخ غير صحيح",TEXT(الجدول3[[#This Row],[DateM]],"dddd"),"")]]></f>
        <v/>
      </c>
      <c r="K495" s="62" t="str">
        <f ca="1" unprintable="">
<![CDATA[IF(الجدول3[[#This Row],[DateM]]<>"",
IF(الجدول3[[#This Row],[DateM]]]><![CDATA[]>=TODAY(),1,0),"")]]>        </f>
        <v/>
      </c>
      <c r="L495" s="63" t="str">
        <f><![CDATA[IF(الجدول3[[#This Row],[DateM]]<>"",ROW(),"")]]></f>
        <v/>
      </c>
      <c r="M495" s="64" t="e">
        <f><![CDATA[الجدول3[[#This Row],[DateM]]+TIME(0,الجدول3[[#This Row],[Time1]],0)]]></f>
        <v>#VALUE!</v>
      </c>
      <c r="N495" s="57"/>
      <c r="O495" s="49">
        <f><![CDATA[IF(الجدول3[[#This Row],[الحالة]]="نفذ",1,0)]]></f>
        <v>0</v>
      </c>
    </row>
    <row r="496" spans="2:15" ht="22.5" x14ac:dyDescent="0.45">
      <c r="B496" s="62" t="str">
        <f><![CDATA[IF(الجدول3[[#This Row],[يوم]]="","",_xlfn.AGGREGATE(3,5,$C$4:C496))]]></f>
        <v/>
      </c>
      <c r="C496" s="56"/>
      <c r="D496" s="56"/>
      <c r="E496" s="56"/>
      <c r="F496" s="57"/>
      <c r="G496" s="57"/>
      <c r="H4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6" s="62" t="str">
        <f><![CDATA[IF(الجدول3[[#This Row],[الموافق]]<>"التاريخ غير صحيح",TEXT(الجدول3[[#This Row],[DateM]],"dddd"),"")]]></f>
        <v/>
      </c>
      <c r="K496" s="62" t="str">
        <f ca="1" unprintable="">
<![CDATA[IF(الجدول3[[#This Row],[DateM]]<>"",
IF(الجدول3[[#This Row],[DateM]]]><![CDATA[]>=TODAY(),1,0),"")]]>        </f>
        <v/>
      </c>
      <c r="L496" s="63" t="str">
        <f><![CDATA[IF(الجدول3[[#This Row],[DateM]]<>"",ROW(),"")]]></f>
        <v/>
      </c>
      <c r="M496" s="64" t="e">
        <f><![CDATA[الجدول3[[#This Row],[DateM]]+TIME(0,الجدول3[[#This Row],[Time1]],0)]]></f>
        <v>#VALUE!</v>
      </c>
      <c r="N496" s="57"/>
      <c r="O496" s="49">
        <f><![CDATA[IF(الجدول3[[#This Row],[الحالة]]="نفذ",1,0)]]></f>
        <v>0</v>
      </c>
    </row>
    <row r="497" spans="2:15" ht="22.5" x14ac:dyDescent="0.45">
      <c r="B497" s="62" t="str">
        <f><![CDATA[IF(الجدول3[[#This Row],[يوم]]="","",_xlfn.AGGREGATE(3,5,$C$4:C497))]]></f>
        <v/>
      </c>
      <c r="C497" s="56"/>
      <c r="D497" s="56"/>
      <c r="E497" s="56"/>
      <c r="F497" s="57"/>
      <c r="G497" s="57"/>
      <c r="H4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7" s="62" t="str">
        <f><![CDATA[IF(الجدول3[[#This Row],[الموافق]]<>"التاريخ غير صحيح",TEXT(الجدول3[[#This Row],[DateM]],"dddd"),"")]]></f>
        <v/>
      </c>
      <c r="K497" s="62" t="str">
        <f ca="1" unprintable="">
<![CDATA[IF(الجدول3[[#This Row],[DateM]]<>"",
IF(الجدول3[[#This Row],[DateM]]]><![CDATA[]>=TODAY(),1,0),"")]]>        </f>
        <v/>
      </c>
      <c r="L497" s="63" t="str">
        <f><![CDATA[IF(الجدول3[[#This Row],[DateM]]<>"",ROW(),"")]]></f>
        <v/>
      </c>
      <c r="M497" s="64" t="e">
        <f><![CDATA[الجدول3[[#This Row],[DateM]]+TIME(0,الجدول3[[#This Row],[Time1]],0)]]></f>
        <v>#VALUE!</v>
      </c>
      <c r="N497" s="57"/>
      <c r="O497" s="49">
        <f><![CDATA[IF(الجدول3[[#This Row],[الحالة]]="نفذ",1,0)]]></f>
        <v>0</v>
      </c>
    </row>
    <row r="498" spans="2:15" ht="22.5" x14ac:dyDescent="0.45">
      <c r="B498" s="62" t="str">
        <f><![CDATA[IF(الجدول3[[#This Row],[يوم]]="","",_xlfn.AGGREGATE(3,5,$C$4:C498))]]></f>
        <v/>
      </c>
      <c r="C498" s="56"/>
      <c r="D498" s="56"/>
      <c r="E498" s="56"/>
      <c r="F498" s="57"/>
      <c r="G498" s="57"/>
      <c r="H4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8" s="62" t="str">
        <f><![CDATA[IF(الجدول3[[#This Row],[الموافق]]<>"التاريخ غير صحيح",TEXT(الجدول3[[#This Row],[DateM]],"dddd"),"")]]></f>
        <v/>
      </c>
      <c r="K498" s="62" t="str">
        <f ca="1" unprintable="">
<![CDATA[IF(الجدول3[[#This Row],[DateM]]<>"",
IF(الجدول3[[#This Row],[DateM]]]><![CDATA[]>=TODAY(),1,0),"")]]>        </f>
        <v/>
      </c>
      <c r="L498" s="63" t="str">
        <f><![CDATA[IF(الجدول3[[#This Row],[DateM]]<>"",ROW(),"")]]></f>
        <v/>
      </c>
      <c r="M498" s="64" t="e">
        <f><![CDATA[الجدول3[[#This Row],[DateM]]+TIME(0,الجدول3[[#This Row],[Time1]],0)]]></f>
        <v>#VALUE!</v>
      </c>
      <c r="N498" s="57"/>
      <c r="O498" s="49">
        <f><![CDATA[IF(الجدول3[[#This Row],[الحالة]]="نفذ",1,0)]]></f>
        <v>0</v>
      </c>
    </row>
    <row r="499" spans="2:15" ht="22.5" x14ac:dyDescent="0.45">
      <c r="B499" s="62" t="str">
        <f><![CDATA[IF(الجدول3[[#This Row],[يوم]]="","",_xlfn.AGGREGATE(3,5,$C$4:C499))]]></f>
        <v/>
      </c>
      <c r="C499" s="56"/>
      <c r="D499" s="56"/>
      <c r="E499" s="56"/>
      <c r="F499" s="57"/>
      <c r="G499" s="57"/>
      <c r="H4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4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499" s="62" t="str">
        <f><![CDATA[IF(الجدول3[[#This Row],[الموافق]]<>"التاريخ غير صحيح",TEXT(الجدول3[[#This Row],[DateM]],"dddd"),"")]]></f>
        <v/>
      </c>
      <c r="K499" s="62" t="str">
        <f ca="1" unprintable="">
<![CDATA[IF(الجدول3[[#This Row],[DateM]]<>"",
IF(الجدول3[[#This Row],[DateM]]]><![CDATA[]>=TODAY(),1,0),"")]]>        </f>
        <v/>
      </c>
      <c r="L499" s="63" t="str">
        <f><![CDATA[IF(الجدول3[[#This Row],[DateM]]<>"",ROW(),"")]]></f>
        <v/>
      </c>
      <c r="M499" s="64" t="e">
        <f><![CDATA[الجدول3[[#This Row],[DateM]]+TIME(0,الجدول3[[#This Row],[Time1]],0)]]></f>
        <v>#VALUE!</v>
      </c>
      <c r="N499" s="57"/>
      <c r="O499" s="49">
        <f><![CDATA[IF(الجدول3[[#This Row],[الحالة]]="نفذ",1,0)]]></f>
        <v>0</v>
      </c>
    </row>
    <row r="500" spans="2:15" ht="22.5" x14ac:dyDescent="0.45">
      <c r="B500" s="62" t="str">
        <f><![CDATA[IF(الجدول3[[#This Row],[يوم]]="","",_xlfn.AGGREGATE(3,5,$C$4:C500))]]></f>
        <v/>
      </c>
      <c r="C500" s="56"/>
      <c r="D500" s="56"/>
      <c r="E500" s="56"/>
      <c r="F500" s="57"/>
      <c r="G500" s="57"/>
      <c r="H5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0" s="62" t="str">
        <f><![CDATA[IF(الجدول3[[#This Row],[الموافق]]<>"التاريخ غير صحيح",TEXT(الجدول3[[#This Row],[DateM]],"dddd"),"")]]></f>
        <v/>
      </c>
      <c r="K500" s="62" t="str">
        <f ca="1" unprintable="">
<![CDATA[IF(الجدول3[[#This Row],[DateM]]<>"",
IF(الجدول3[[#This Row],[DateM]]]><![CDATA[]>=TODAY(),1,0),"")]]>        </f>
        <v/>
      </c>
      <c r="L500" s="63" t="str">
        <f><![CDATA[IF(الجدول3[[#This Row],[DateM]]<>"",ROW(),"")]]></f>
        <v/>
      </c>
      <c r="M500" s="64" t="e">
        <f><![CDATA[الجدول3[[#This Row],[DateM]]+TIME(0,الجدول3[[#This Row],[Time1]],0)]]></f>
        <v>#VALUE!</v>
      </c>
      <c r="N500" s="57"/>
      <c r="O500" s="49">
        <f><![CDATA[IF(الجدول3[[#This Row],[الحالة]]="نفذ",1,0)]]></f>
        <v>0</v>
      </c>
    </row>
    <row r="501" spans="2:15" ht="22.5" x14ac:dyDescent="0.45">
      <c r="B501" s="62" t="str">
        <f><![CDATA[IF(الجدول3[[#This Row],[يوم]]="","",_xlfn.AGGREGATE(3,5,$C$4:C501))]]></f>
        <v/>
      </c>
      <c r="C501" s="56"/>
      <c r="D501" s="56"/>
      <c r="E501" s="56"/>
      <c r="F501" s="57"/>
      <c r="G501" s="57"/>
      <c r="H5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1" s="62" t="str">
        <f><![CDATA[IF(الجدول3[[#This Row],[الموافق]]<>"التاريخ غير صحيح",TEXT(الجدول3[[#This Row],[DateM]],"dddd"),"")]]></f>
        <v/>
      </c>
      <c r="K501" s="62" t="str">
        <f ca="1" unprintable="">
<![CDATA[IF(الجدول3[[#This Row],[DateM]]<>"",
IF(الجدول3[[#This Row],[DateM]]]><![CDATA[]>=TODAY(),1,0),"")]]>        </f>
        <v/>
      </c>
      <c r="L501" s="63" t="str">
        <f><![CDATA[IF(الجدول3[[#This Row],[DateM]]<>"",ROW(),"")]]></f>
        <v/>
      </c>
      <c r="M501" s="64" t="e">
        <f><![CDATA[الجدول3[[#This Row],[DateM]]+TIME(0,الجدول3[[#This Row],[Time1]],0)]]></f>
        <v>#VALUE!</v>
      </c>
      <c r="N501" s="57"/>
      <c r="O501" s="49">
        <f><![CDATA[IF(الجدول3[[#This Row],[الحالة]]="نفذ",1,0)]]></f>
        <v>0</v>
      </c>
    </row>
    <row r="502" spans="2:15" ht="22.5" x14ac:dyDescent="0.45">
      <c r="B502" s="62" t="str">
        <f><![CDATA[IF(الجدول3[[#This Row],[يوم]]="","",_xlfn.AGGREGATE(3,5,$C$4:C502))]]></f>
        <v/>
      </c>
      <c r="C502" s="56"/>
      <c r="D502" s="56"/>
      <c r="E502" s="56"/>
      <c r="F502" s="57"/>
      <c r="G502" s="57"/>
      <c r="H5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2" s="62" t="str">
        <f><![CDATA[IF(الجدول3[[#This Row],[الموافق]]<>"التاريخ غير صحيح",TEXT(الجدول3[[#This Row],[DateM]],"dddd"),"")]]></f>
        <v/>
      </c>
      <c r="K502" s="62" t="str">
        <f ca="1" unprintable="">
<![CDATA[IF(الجدول3[[#This Row],[DateM]]<>"",
IF(الجدول3[[#This Row],[DateM]]]><![CDATA[]>=TODAY(),1,0),"")]]>        </f>
        <v/>
      </c>
      <c r="L502" s="63" t="str">
        <f><![CDATA[IF(الجدول3[[#This Row],[DateM]]<>"",ROW(),"")]]></f>
        <v/>
      </c>
      <c r="M502" s="64" t="e">
        <f><![CDATA[الجدول3[[#This Row],[DateM]]+TIME(0,الجدول3[[#This Row],[Time1]],0)]]></f>
        <v>#VALUE!</v>
      </c>
      <c r="N502" s="57"/>
      <c r="O502" s="49">
        <f><![CDATA[IF(الجدول3[[#This Row],[الحالة]]="نفذ",1,0)]]></f>
        <v>0</v>
      </c>
    </row>
    <row r="503" spans="2:15" ht="22.5" x14ac:dyDescent="0.45">
      <c r="B503" s="62" t="str">
        <f><![CDATA[IF(الجدول3[[#This Row],[يوم]]="","",_xlfn.AGGREGATE(3,5,$C$4:C503))]]></f>
        <v/>
      </c>
      <c r="C503" s="56"/>
      <c r="D503" s="56"/>
      <c r="E503" s="56"/>
      <c r="F503" s="57"/>
      <c r="G503" s="57"/>
      <c r="H5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3" s="62" t="str">
        <f><![CDATA[IF(الجدول3[[#This Row],[الموافق]]<>"التاريخ غير صحيح",TEXT(الجدول3[[#This Row],[DateM]],"dddd"),"")]]></f>
        <v/>
      </c>
      <c r="K503" s="62" t="str">
        <f ca="1" unprintable="">
<![CDATA[IF(الجدول3[[#This Row],[DateM]]<>"",
IF(الجدول3[[#This Row],[DateM]]]><![CDATA[]>=TODAY(),1,0),"")]]>        </f>
        <v/>
      </c>
      <c r="L503" s="63" t="str">
        <f><![CDATA[IF(الجدول3[[#This Row],[DateM]]<>"",ROW(),"")]]></f>
        <v/>
      </c>
      <c r="M503" s="64" t="e">
        <f><![CDATA[الجدول3[[#This Row],[DateM]]+TIME(0,الجدول3[[#This Row],[Time1]],0)]]></f>
        <v>#VALUE!</v>
      </c>
      <c r="N503" s="57"/>
      <c r="O503" s="49">
        <f><![CDATA[IF(الجدول3[[#This Row],[الحالة]]="نفذ",1,0)]]></f>
        <v>0</v>
      </c>
    </row>
    <row r="504" spans="2:15" ht="22.5" x14ac:dyDescent="0.45">
      <c r="B504" s="62" t="str">
        <f><![CDATA[IF(الجدول3[[#This Row],[يوم]]="","",_xlfn.AGGREGATE(3,5,$C$4:C504))]]></f>
        <v/>
      </c>
      <c r="C504" s="56"/>
      <c r="D504" s="56"/>
      <c r="E504" s="56"/>
      <c r="F504" s="57"/>
      <c r="G504" s="57"/>
      <c r="H5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4" s="62" t="str">
        <f><![CDATA[IF(الجدول3[[#This Row],[الموافق]]<>"التاريخ غير صحيح",TEXT(الجدول3[[#This Row],[DateM]],"dddd"),"")]]></f>
        <v/>
      </c>
      <c r="K504" s="62" t="str">
        <f ca="1" unprintable="">
<![CDATA[IF(الجدول3[[#This Row],[DateM]]<>"",
IF(الجدول3[[#This Row],[DateM]]]><![CDATA[]>=TODAY(),1,0),"")]]>        </f>
        <v/>
      </c>
      <c r="L504" s="63" t="str">
        <f><![CDATA[IF(الجدول3[[#This Row],[DateM]]<>"",ROW(),"")]]></f>
        <v/>
      </c>
      <c r="M504" s="64" t="e">
        <f><![CDATA[الجدول3[[#This Row],[DateM]]+TIME(0,الجدول3[[#This Row],[Time1]],0)]]></f>
        <v>#VALUE!</v>
      </c>
      <c r="N504" s="57"/>
      <c r="O504" s="49">
        <f><![CDATA[IF(الجدول3[[#This Row],[الحالة]]="نفذ",1,0)]]></f>
        <v>0</v>
      </c>
    </row>
    <row r="505" spans="2:15" ht="22.5" x14ac:dyDescent="0.45">
      <c r="B505" s="62" t="str">
        <f><![CDATA[IF(الجدول3[[#This Row],[يوم]]="","",_xlfn.AGGREGATE(3,5,$C$4:C505))]]></f>
        <v/>
      </c>
      <c r="C505" s="56"/>
      <c r="D505" s="56"/>
      <c r="E505" s="56"/>
      <c r="F505" s="57"/>
      <c r="G505" s="57"/>
      <c r="H5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5" s="62" t="str">
        <f><![CDATA[IF(الجدول3[[#This Row],[الموافق]]<>"التاريخ غير صحيح",TEXT(الجدول3[[#This Row],[DateM]],"dddd"),"")]]></f>
        <v/>
      </c>
      <c r="K505" s="62" t="str">
        <f ca="1" unprintable="">
<![CDATA[IF(الجدول3[[#This Row],[DateM]]<>"",
IF(الجدول3[[#This Row],[DateM]]]><![CDATA[]>=TODAY(),1,0),"")]]>        </f>
        <v/>
      </c>
      <c r="L505" s="63" t="str">
        <f><![CDATA[IF(الجدول3[[#This Row],[DateM]]<>"",ROW(),"")]]></f>
        <v/>
      </c>
      <c r="M505" s="64" t="e">
        <f><![CDATA[الجدول3[[#This Row],[DateM]]+TIME(0,الجدول3[[#This Row],[Time1]],0)]]></f>
        <v>#VALUE!</v>
      </c>
      <c r="N505" s="57"/>
      <c r="O505" s="49">
        <f><![CDATA[IF(الجدول3[[#This Row],[الحالة]]="نفذ",1,0)]]></f>
        <v>0</v>
      </c>
    </row>
    <row r="506" spans="2:15" ht="22.5" x14ac:dyDescent="0.45">
      <c r="B506" s="62" t="str">
        <f><![CDATA[IF(الجدول3[[#This Row],[يوم]]="","",_xlfn.AGGREGATE(3,5,$C$4:C506))]]></f>
        <v/>
      </c>
      <c r="C506" s="56"/>
      <c r="D506" s="56"/>
      <c r="E506" s="56"/>
      <c r="F506" s="57"/>
      <c r="G506" s="57"/>
      <c r="H5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6" s="62" t="str">
        <f><![CDATA[IF(الجدول3[[#This Row],[الموافق]]<>"التاريخ غير صحيح",TEXT(الجدول3[[#This Row],[DateM]],"dddd"),"")]]></f>
        <v/>
      </c>
      <c r="K506" s="62" t="str">
        <f ca="1" unprintable="">
<![CDATA[IF(الجدول3[[#This Row],[DateM]]<>"",
IF(الجدول3[[#This Row],[DateM]]]><![CDATA[]>=TODAY(),1,0),"")]]>        </f>
        <v/>
      </c>
      <c r="L506" s="63" t="str">
        <f><![CDATA[IF(الجدول3[[#This Row],[DateM]]<>"",ROW(),"")]]></f>
        <v/>
      </c>
      <c r="M506" s="64" t="e">
        <f><![CDATA[الجدول3[[#This Row],[DateM]]+TIME(0,الجدول3[[#This Row],[Time1]],0)]]></f>
        <v>#VALUE!</v>
      </c>
      <c r="N506" s="57"/>
      <c r="O506" s="49">
        <f><![CDATA[IF(الجدول3[[#This Row],[الحالة]]="نفذ",1,0)]]></f>
        <v>0</v>
      </c>
    </row>
    <row r="507" spans="2:15" ht="22.5" x14ac:dyDescent="0.45">
      <c r="B507" s="62" t="str">
        <f><![CDATA[IF(الجدول3[[#This Row],[يوم]]="","",_xlfn.AGGREGATE(3,5,$C$4:C507))]]></f>
        <v/>
      </c>
      <c r="C507" s="56"/>
      <c r="D507" s="56"/>
      <c r="E507" s="56"/>
      <c r="F507" s="57"/>
      <c r="G507" s="57"/>
      <c r="H5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7" s="62" t="str">
        <f><![CDATA[IF(الجدول3[[#This Row],[الموافق]]<>"التاريخ غير صحيح",TEXT(الجدول3[[#This Row],[DateM]],"dddd"),"")]]></f>
        <v/>
      </c>
      <c r="K507" s="62" t="str">
        <f ca="1" unprintable="">
<![CDATA[IF(الجدول3[[#This Row],[DateM]]<>"",
IF(الجدول3[[#This Row],[DateM]]]><![CDATA[]>=TODAY(),1,0),"")]]>        </f>
        <v/>
      </c>
      <c r="L507" s="63" t="str">
        <f><![CDATA[IF(الجدول3[[#This Row],[DateM]]<>"",ROW(),"")]]></f>
        <v/>
      </c>
      <c r="M507" s="64" t="e">
        <f><![CDATA[الجدول3[[#This Row],[DateM]]+TIME(0,الجدول3[[#This Row],[Time1]],0)]]></f>
        <v>#VALUE!</v>
      </c>
      <c r="N507" s="57"/>
      <c r="O507" s="49">
        <f><![CDATA[IF(الجدول3[[#This Row],[الحالة]]="نفذ",1,0)]]></f>
        <v>0</v>
      </c>
    </row>
    <row r="508" spans="2:15" ht="22.5" x14ac:dyDescent="0.45">
      <c r="B508" s="62" t="str">
        <f><![CDATA[IF(الجدول3[[#This Row],[يوم]]="","",_xlfn.AGGREGATE(3,5,$C$4:C508))]]></f>
        <v/>
      </c>
      <c r="C508" s="56"/>
      <c r="D508" s="56"/>
      <c r="E508" s="56"/>
      <c r="F508" s="57"/>
      <c r="G508" s="57"/>
      <c r="H5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8" s="62" t="str">
        <f><![CDATA[IF(الجدول3[[#This Row],[الموافق]]<>"التاريخ غير صحيح",TEXT(الجدول3[[#This Row],[DateM]],"dddd"),"")]]></f>
        <v/>
      </c>
      <c r="K508" s="62" t="str">
        <f ca="1" unprintable="">
<![CDATA[IF(الجدول3[[#This Row],[DateM]]<>"",
IF(الجدول3[[#This Row],[DateM]]]><![CDATA[]>=TODAY(),1,0),"")]]>        </f>
        <v/>
      </c>
      <c r="L508" s="63" t="str">
        <f><![CDATA[IF(الجدول3[[#This Row],[DateM]]<>"",ROW(),"")]]></f>
        <v/>
      </c>
      <c r="M508" s="64" t="e">
        <f><![CDATA[الجدول3[[#This Row],[DateM]]+TIME(0,الجدول3[[#This Row],[Time1]],0)]]></f>
        <v>#VALUE!</v>
      </c>
      <c r="N508" s="57"/>
      <c r="O508" s="49">
        <f><![CDATA[IF(الجدول3[[#This Row],[الحالة]]="نفذ",1,0)]]></f>
        <v>0</v>
      </c>
    </row>
    <row r="509" spans="2:15" ht="22.5" x14ac:dyDescent="0.45">
      <c r="B509" s="62" t="str">
        <f><![CDATA[IF(الجدول3[[#This Row],[يوم]]="","",_xlfn.AGGREGATE(3,5,$C$4:C509))]]></f>
        <v/>
      </c>
      <c r="C509" s="56"/>
      <c r="D509" s="56"/>
      <c r="E509" s="56"/>
      <c r="F509" s="57"/>
      <c r="G509" s="57"/>
      <c r="H5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09" s="62" t="str">
        <f><![CDATA[IF(الجدول3[[#This Row],[الموافق]]<>"التاريخ غير صحيح",TEXT(الجدول3[[#This Row],[DateM]],"dddd"),"")]]></f>
        <v/>
      </c>
      <c r="K509" s="62" t="str">
        <f ca="1" unprintable="">
<![CDATA[IF(الجدول3[[#This Row],[DateM]]<>"",
IF(الجدول3[[#This Row],[DateM]]]><![CDATA[]>=TODAY(),1,0),"")]]>        </f>
        <v/>
      </c>
      <c r="L509" s="63" t="str">
        <f><![CDATA[IF(الجدول3[[#This Row],[DateM]]<>"",ROW(),"")]]></f>
        <v/>
      </c>
      <c r="M509" s="64" t="e">
        <f><![CDATA[الجدول3[[#This Row],[DateM]]+TIME(0,الجدول3[[#This Row],[Time1]],0)]]></f>
        <v>#VALUE!</v>
      </c>
      <c r="N509" s="57"/>
      <c r="O509" s="49">
        <f><![CDATA[IF(الجدول3[[#This Row],[الحالة]]="نفذ",1,0)]]></f>
        <v>0</v>
      </c>
    </row>
    <row r="510" spans="2:15" ht="22.5" x14ac:dyDescent="0.45">
      <c r="B510" s="62" t="str">
        <f><![CDATA[IF(الجدول3[[#This Row],[يوم]]="","",_xlfn.AGGREGATE(3,5,$C$4:C510))]]></f>
        <v/>
      </c>
      <c r="C510" s="56"/>
      <c r="D510" s="56"/>
      <c r="E510" s="56"/>
      <c r="F510" s="57"/>
      <c r="G510" s="57"/>
      <c r="H5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0" s="62" t="str">
        <f><![CDATA[IF(الجدول3[[#This Row],[الموافق]]<>"التاريخ غير صحيح",TEXT(الجدول3[[#This Row],[DateM]],"dddd"),"")]]></f>
        <v/>
      </c>
      <c r="K510" s="62" t="str">
        <f ca="1" unprintable="">
<![CDATA[IF(الجدول3[[#This Row],[DateM]]<>"",
IF(الجدول3[[#This Row],[DateM]]]><![CDATA[]>=TODAY(),1,0),"")]]>        </f>
        <v/>
      </c>
      <c r="L510" s="63" t="str">
        <f><![CDATA[IF(الجدول3[[#This Row],[DateM]]<>"",ROW(),"")]]></f>
        <v/>
      </c>
      <c r="M510" s="64" t="e">
        <f><![CDATA[الجدول3[[#This Row],[DateM]]+TIME(0,الجدول3[[#This Row],[Time1]],0)]]></f>
        <v>#VALUE!</v>
      </c>
      <c r="N510" s="57"/>
      <c r="O510" s="49">
        <f><![CDATA[IF(الجدول3[[#This Row],[الحالة]]="نفذ",1,0)]]></f>
        <v>0</v>
      </c>
    </row>
    <row r="511" spans="2:15" ht="22.5" x14ac:dyDescent="0.45">
      <c r="B511" s="62" t="str">
        <f><![CDATA[IF(الجدول3[[#This Row],[يوم]]="","",_xlfn.AGGREGATE(3,5,$C$4:C511))]]></f>
        <v/>
      </c>
      <c r="C511" s="56"/>
      <c r="D511" s="56"/>
      <c r="E511" s="56"/>
      <c r="F511" s="57"/>
      <c r="G511" s="57"/>
      <c r="H5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1" s="62" t="str">
        <f><![CDATA[IF(الجدول3[[#This Row],[الموافق]]<>"التاريخ غير صحيح",TEXT(الجدول3[[#This Row],[DateM]],"dddd"),"")]]></f>
        <v/>
      </c>
      <c r="K511" s="62" t="str">
        <f ca="1" unprintable="">
<![CDATA[IF(الجدول3[[#This Row],[DateM]]<>"",
IF(الجدول3[[#This Row],[DateM]]]><![CDATA[]>=TODAY(),1,0),"")]]>        </f>
        <v/>
      </c>
      <c r="L511" s="63" t="str">
        <f><![CDATA[IF(الجدول3[[#This Row],[DateM]]<>"",ROW(),"")]]></f>
        <v/>
      </c>
      <c r="M511" s="64" t="e">
        <f><![CDATA[الجدول3[[#This Row],[DateM]]+TIME(0,الجدول3[[#This Row],[Time1]],0)]]></f>
        <v>#VALUE!</v>
      </c>
      <c r="N511" s="57"/>
      <c r="O511" s="49">
        <f><![CDATA[IF(الجدول3[[#This Row],[الحالة]]="نفذ",1,0)]]></f>
        <v>0</v>
      </c>
    </row>
    <row r="512" spans="2:15" ht="22.5" x14ac:dyDescent="0.45">
      <c r="B512" s="62" t="str">
        <f><![CDATA[IF(الجدول3[[#This Row],[يوم]]="","",_xlfn.AGGREGATE(3,5,$C$4:C512))]]></f>
        <v/>
      </c>
      <c r="C512" s="56"/>
      <c r="D512" s="56"/>
      <c r="E512" s="56"/>
      <c r="F512" s="57"/>
      <c r="G512" s="57"/>
      <c r="H5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2" s="62" t="str">
        <f><![CDATA[IF(الجدول3[[#This Row],[الموافق]]<>"التاريخ غير صحيح",TEXT(الجدول3[[#This Row],[DateM]],"dddd"),"")]]></f>
        <v/>
      </c>
      <c r="K512" s="62" t="str">
        <f ca="1" unprintable="">
<![CDATA[IF(الجدول3[[#This Row],[DateM]]<>"",
IF(الجدول3[[#This Row],[DateM]]]><![CDATA[]>=TODAY(),1,0),"")]]>        </f>
        <v/>
      </c>
      <c r="L512" s="63" t="str">
        <f><![CDATA[IF(الجدول3[[#This Row],[DateM]]<>"",ROW(),"")]]></f>
        <v/>
      </c>
      <c r="M512" s="64" t="e">
        <f><![CDATA[الجدول3[[#This Row],[DateM]]+TIME(0,الجدول3[[#This Row],[Time1]],0)]]></f>
        <v>#VALUE!</v>
      </c>
      <c r="N512" s="57"/>
      <c r="O512" s="49">
        <f><![CDATA[IF(الجدول3[[#This Row],[الحالة]]="نفذ",1,0)]]></f>
        <v>0</v>
      </c>
    </row>
    <row r="513" spans="2:15" ht="22.5" x14ac:dyDescent="0.45">
      <c r="B513" s="62" t="str">
        <f><![CDATA[IF(الجدول3[[#This Row],[يوم]]="","",_xlfn.AGGREGATE(3,5,$C$4:C513))]]></f>
        <v/>
      </c>
      <c r="C513" s="56"/>
      <c r="D513" s="56"/>
      <c r="E513" s="56"/>
      <c r="F513" s="57"/>
      <c r="G513" s="57"/>
      <c r="H5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3" s="62" t="str">
        <f><![CDATA[IF(الجدول3[[#This Row],[الموافق]]<>"التاريخ غير صحيح",TEXT(الجدول3[[#This Row],[DateM]],"dddd"),"")]]></f>
        <v/>
      </c>
      <c r="K513" s="62" t="str">
        <f ca="1" unprintable="">
<![CDATA[IF(الجدول3[[#This Row],[DateM]]<>"",
IF(الجدول3[[#This Row],[DateM]]]><![CDATA[]>=TODAY(),1,0),"")]]>        </f>
        <v/>
      </c>
      <c r="L513" s="63" t="str">
        <f><![CDATA[IF(الجدول3[[#This Row],[DateM]]<>"",ROW(),"")]]></f>
        <v/>
      </c>
      <c r="M513" s="64" t="e">
        <f><![CDATA[الجدول3[[#This Row],[DateM]]+TIME(0,الجدول3[[#This Row],[Time1]],0)]]></f>
        <v>#VALUE!</v>
      </c>
      <c r="N513" s="57"/>
      <c r="O513" s="49">
        <f><![CDATA[IF(الجدول3[[#This Row],[الحالة]]="نفذ",1,0)]]></f>
        <v>0</v>
      </c>
    </row>
    <row r="514" spans="2:15" ht="22.5" x14ac:dyDescent="0.45">
      <c r="B514" s="62" t="str">
        <f><![CDATA[IF(الجدول3[[#This Row],[يوم]]="","",_xlfn.AGGREGATE(3,5,$C$4:C514))]]></f>
        <v/>
      </c>
      <c r="C514" s="56"/>
      <c r="D514" s="56"/>
      <c r="E514" s="56"/>
      <c r="F514" s="57"/>
      <c r="G514" s="57"/>
      <c r="H5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4" s="62" t="str">
        <f><![CDATA[IF(الجدول3[[#This Row],[الموافق]]<>"التاريخ غير صحيح",TEXT(الجدول3[[#This Row],[DateM]],"dddd"),"")]]></f>
        <v/>
      </c>
      <c r="K514" s="62" t="str">
        <f ca="1" unprintable="">
<![CDATA[IF(الجدول3[[#This Row],[DateM]]<>"",
IF(الجدول3[[#This Row],[DateM]]]><![CDATA[]>=TODAY(),1,0),"")]]>        </f>
        <v/>
      </c>
      <c r="L514" s="63" t="str">
        <f><![CDATA[IF(الجدول3[[#This Row],[DateM]]<>"",ROW(),"")]]></f>
        <v/>
      </c>
      <c r="M514" s="64" t="e">
        <f><![CDATA[الجدول3[[#This Row],[DateM]]+TIME(0,الجدول3[[#This Row],[Time1]],0)]]></f>
        <v>#VALUE!</v>
      </c>
      <c r="N514" s="57"/>
      <c r="O514" s="49">
        <f><![CDATA[IF(الجدول3[[#This Row],[الحالة]]="نفذ",1,0)]]></f>
        <v>0</v>
      </c>
    </row>
    <row r="515" spans="2:15" ht="22.5" x14ac:dyDescent="0.45">
      <c r="B515" s="62" t="str">
        <f><![CDATA[IF(الجدول3[[#This Row],[يوم]]="","",_xlfn.AGGREGATE(3,5,$C$4:C515))]]></f>
        <v/>
      </c>
      <c r="C515" s="56"/>
      <c r="D515" s="56"/>
      <c r="E515" s="56"/>
      <c r="F515" s="57"/>
      <c r="G515" s="57"/>
      <c r="H5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5" s="62" t="str">
        <f><![CDATA[IF(الجدول3[[#This Row],[الموافق]]<>"التاريخ غير صحيح",TEXT(الجدول3[[#This Row],[DateM]],"dddd"),"")]]></f>
        <v/>
      </c>
      <c r="K515" s="62" t="str">
        <f ca="1" unprintable="">
<![CDATA[IF(الجدول3[[#This Row],[DateM]]<>"",
IF(الجدول3[[#This Row],[DateM]]]><![CDATA[]>=TODAY(),1,0),"")]]>        </f>
        <v/>
      </c>
      <c r="L515" s="63" t="str">
        <f><![CDATA[IF(الجدول3[[#This Row],[DateM]]<>"",ROW(),"")]]></f>
        <v/>
      </c>
      <c r="M515" s="64" t="e">
        <f><![CDATA[الجدول3[[#This Row],[DateM]]+TIME(0,الجدول3[[#This Row],[Time1]],0)]]></f>
        <v>#VALUE!</v>
      </c>
      <c r="N515" s="57"/>
      <c r="O515" s="49">
        <f><![CDATA[IF(الجدول3[[#This Row],[الحالة]]="نفذ",1,0)]]></f>
        <v>0</v>
      </c>
    </row>
    <row r="516" spans="2:15" ht="22.5" x14ac:dyDescent="0.45">
      <c r="B516" s="62" t="str">
        <f><![CDATA[IF(الجدول3[[#This Row],[يوم]]="","",_xlfn.AGGREGATE(3,5,$C$4:C516))]]></f>
        <v/>
      </c>
      <c r="C516" s="56"/>
      <c r="D516" s="56"/>
      <c r="E516" s="56"/>
      <c r="F516" s="57"/>
      <c r="G516" s="57"/>
      <c r="H5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6" s="62" t="str">
        <f><![CDATA[IF(الجدول3[[#This Row],[الموافق]]<>"التاريخ غير صحيح",TEXT(الجدول3[[#This Row],[DateM]],"dddd"),"")]]></f>
        <v/>
      </c>
      <c r="K516" s="62" t="str">
        <f ca="1" unprintable="">
<![CDATA[IF(الجدول3[[#This Row],[DateM]]<>"",
IF(الجدول3[[#This Row],[DateM]]]><![CDATA[]>=TODAY(),1,0),"")]]>        </f>
        <v/>
      </c>
      <c r="L516" s="63" t="str">
        <f><![CDATA[IF(الجدول3[[#This Row],[DateM]]<>"",ROW(),"")]]></f>
        <v/>
      </c>
      <c r="M516" s="64" t="e">
        <f><![CDATA[الجدول3[[#This Row],[DateM]]+TIME(0,الجدول3[[#This Row],[Time1]],0)]]></f>
        <v>#VALUE!</v>
      </c>
      <c r="N516" s="57"/>
      <c r="O516" s="49">
        <f><![CDATA[IF(الجدول3[[#This Row],[الحالة]]="نفذ",1,0)]]></f>
        <v>0</v>
      </c>
    </row>
    <row r="517" spans="2:15" ht="22.5" x14ac:dyDescent="0.45">
      <c r="B517" s="62" t="str">
        <f><![CDATA[IF(الجدول3[[#This Row],[يوم]]="","",_xlfn.AGGREGATE(3,5,$C$4:C517))]]></f>
        <v/>
      </c>
      <c r="C517" s="56"/>
      <c r="D517" s="56"/>
      <c r="E517" s="56"/>
      <c r="F517" s="57"/>
      <c r="G517" s="57"/>
      <c r="H5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7" s="62" t="str">
        <f><![CDATA[IF(الجدول3[[#This Row],[الموافق]]<>"التاريخ غير صحيح",TEXT(الجدول3[[#This Row],[DateM]],"dddd"),"")]]></f>
        <v/>
      </c>
      <c r="K517" s="62" t="str">
        <f ca="1" unprintable="">
<![CDATA[IF(الجدول3[[#This Row],[DateM]]<>"",
IF(الجدول3[[#This Row],[DateM]]]><![CDATA[]>=TODAY(),1,0),"")]]>        </f>
        <v/>
      </c>
      <c r="L517" s="63" t="str">
        <f><![CDATA[IF(الجدول3[[#This Row],[DateM]]<>"",ROW(),"")]]></f>
        <v/>
      </c>
      <c r="M517" s="64" t="e">
        <f><![CDATA[الجدول3[[#This Row],[DateM]]+TIME(0,الجدول3[[#This Row],[Time1]],0)]]></f>
        <v>#VALUE!</v>
      </c>
      <c r="N517" s="57"/>
      <c r="O517" s="49">
        <f><![CDATA[IF(الجدول3[[#This Row],[الحالة]]="نفذ",1,0)]]></f>
        <v>0</v>
      </c>
    </row>
    <row r="518" spans="2:15" ht="22.5" x14ac:dyDescent="0.45">
      <c r="B518" s="62" t="str">
        <f><![CDATA[IF(الجدول3[[#This Row],[يوم]]="","",_xlfn.AGGREGATE(3,5,$C$4:C518))]]></f>
        <v/>
      </c>
      <c r="C518" s="56"/>
      <c r="D518" s="56"/>
      <c r="E518" s="56"/>
      <c r="F518" s="57"/>
      <c r="G518" s="57"/>
      <c r="H5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8" s="62" t="str">
        <f><![CDATA[IF(الجدول3[[#This Row],[الموافق]]<>"التاريخ غير صحيح",TEXT(الجدول3[[#This Row],[DateM]],"dddd"),"")]]></f>
        <v/>
      </c>
      <c r="K518" s="62" t="str">
        <f ca="1" unprintable="">
<![CDATA[IF(الجدول3[[#This Row],[DateM]]<>"",
IF(الجدول3[[#This Row],[DateM]]]><![CDATA[]>=TODAY(),1,0),"")]]>        </f>
        <v/>
      </c>
      <c r="L518" s="63" t="str">
        <f><![CDATA[IF(الجدول3[[#This Row],[DateM]]<>"",ROW(),"")]]></f>
        <v/>
      </c>
      <c r="M518" s="64" t="e">
        <f><![CDATA[الجدول3[[#This Row],[DateM]]+TIME(0,الجدول3[[#This Row],[Time1]],0)]]></f>
        <v>#VALUE!</v>
      </c>
      <c r="N518" s="57"/>
      <c r="O518" s="49">
        <f><![CDATA[IF(الجدول3[[#This Row],[الحالة]]="نفذ",1,0)]]></f>
        <v>0</v>
      </c>
    </row>
    <row r="519" spans="2:15" ht="22.5" x14ac:dyDescent="0.45">
      <c r="B519" s="62" t="str">
        <f><![CDATA[IF(الجدول3[[#This Row],[يوم]]="","",_xlfn.AGGREGATE(3,5,$C$4:C519))]]></f>
        <v/>
      </c>
      <c r="C519" s="56"/>
      <c r="D519" s="56"/>
      <c r="E519" s="56"/>
      <c r="F519" s="57"/>
      <c r="G519" s="57"/>
      <c r="H5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19" s="62" t="str">
        <f><![CDATA[IF(الجدول3[[#This Row],[الموافق]]<>"التاريخ غير صحيح",TEXT(الجدول3[[#This Row],[DateM]],"dddd"),"")]]></f>
        <v/>
      </c>
      <c r="K519" s="62" t="str">
        <f ca="1" unprintable="">
<![CDATA[IF(الجدول3[[#This Row],[DateM]]<>"",
IF(الجدول3[[#This Row],[DateM]]]><![CDATA[]>=TODAY(),1,0),"")]]>        </f>
        <v/>
      </c>
      <c r="L519" s="63" t="str">
        <f><![CDATA[IF(الجدول3[[#This Row],[DateM]]<>"",ROW(),"")]]></f>
        <v/>
      </c>
      <c r="M519" s="64" t="e">
        <f><![CDATA[الجدول3[[#This Row],[DateM]]+TIME(0,الجدول3[[#This Row],[Time1]],0)]]></f>
        <v>#VALUE!</v>
      </c>
      <c r="N519" s="57"/>
      <c r="O519" s="49">
        <f><![CDATA[IF(الجدول3[[#This Row],[الحالة]]="نفذ",1,0)]]></f>
        <v>0</v>
      </c>
    </row>
    <row r="520" spans="2:15" ht="22.5" x14ac:dyDescent="0.45">
      <c r="B520" s="62" t="str">
        <f><![CDATA[IF(الجدول3[[#This Row],[يوم]]="","",_xlfn.AGGREGATE(3,5,$C$4:C520))]]></f>
        <v/>
      </c>
      <c r="C520" s="56"/>
      <c r="D520" s="56"/>
      <c r="E520" s="56"/>
      <c r="F520" s="57"/>
      <c r="G520" s="57"/>
      <c r="H5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0" s="62" t="str">
        <f><![CDATA[IF(الجدول3[[#This Row],[الموافق]]<>"التاريخ غير صحيح",TEXT(الجدول3[[#This Row],[DateM]],"dddd"),"")]]></f>
        <v/>
      </c>
      <c r="K520" s="62" t="str">
        <f ca="1" unprintable="">
<![CDATA[IF(الجدول3[[#This Row],[DateM]]<>"",
IF(الجدول3[[#This Row],[DateM]]]><![CDATA[]>=TODAY(),1,0),"")]]>        </f>
        <v/>
      </c>
      <c r="L520" s="63" t="str">
        <f><![CDATA[IF(الجدول3[[#This Row],[DateM]]<>"",ROW(),"")]]></f>
        <v/>
      </c>
      <c r="M520" s="64" t="e">
        <f><![CDATA[الجدول3[[#This Row],[DateM]]+TIME(0,الجدول3[[#This Row],[Time1]],0)]]></f>
        <v>#VALUE!</v>
      </c>
      <c r="N520" s="57"/>
      <c r="O520" s="49">
        <f><![CDATA[IF(الجدول3[[#This Row],[الحالة]]="نفذ",1,0)]]></f>
        <v>0</v>
      </c>
    </row>
    <row r="521" spans="2:15" ht="22.5" x14ac:dyDescent="0.45">
      <c r="B521" s="62" t="str">
        <f><![CDATA[IF(الجدول3[[#This Row],[يوم]]="","",_xlfn.AGGREGATE(3,5,$C$4:C521))]]></f>
        <v/>
      </c>
      <c r="C521" s="56"/>
      <c r="D521" s="56"/>
      <c r="E521" s="56"/>
      <c r="F521" s="57"/>
      <c r="G521" s="57"/>
      <c r="H5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1" s="62" t="str">
        <f><![CDATA[IF(الجدول3[[#This Row],[الموافق]]<>"التاريخ غير صحيح",TEXT(الجدول3[[#This Row],[DateM]],"dddd"),"")]]></f>
        <v/>
      </c>
      <c r="K521" s="62" t="str">
        <f ca="1" unprintable="">
<![CDATA[IF(الجدول3[[#This Row],[DateM]]<>"",
IF(الجدول3[[#This Row],[DateM]]]><![CDATA[]>=TODAY(),1,0),"")]]>        </f>
        <v/>
      </c>
      <c r="L521" s="63" t="str">
        <f><![CDATA[IF(الجدول3[[#This Row],[DateM]]<>"",ROW(),"")]]></f>
        <v/>
      </c>
      <c r="M521" s="64" t="e">
        <f><![CDATA[الجدول3[[#This Row],[DateM]]+TIME(0,الجدول3[[#This Row],[Time1]],0)]]></f>
        <v>#VALUE!</v>
      </c>
      <c r="N521" s="57"/>
      <c r="O521" s="49">
        <f><![CDATA[IF(الجدول3[[#This Row],[الحالة]]="نفذ",1,0)]]></f>
        <v>0</v>
      </c>
    </row>
    <row r="522" spans="2:15" ht="22.5" x14ac:dyDescent="0.45">
      <c r="B522" s="62" t="str">
        <f><![CDATA[IF(الجدول3[[#This Row],[يوم]]="","",_xlfn.AGGREGATE(3,5,$C$4:C522))]]></f>
        <v/>
      </c>
      <c r="C522" s="56"/>
      <c r="D522" s="56"/>
      <c r="E522" s="56"/>
      <c r="F522" s="57"/>
      <c r="G522" s="57"/>
      <c r="H5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2" s="62" t="str">
        <f><![CDATA[IF(الجدول3[[#This Row],[الموافق]]<>"التاريخ غير صحيح",TEXT(الجدول3[[#This Row],[DateM]],"dddd"),"")]]></f>
        <v/>
      </c>
      <c r="K522" s="62" t="str">
        <f ca="1" unprintable="">
<![CDATA[IF(الجدول3[[#This Row],[DateM]]<>"",
IF(الجدول3[[#This Row],[DateM]]]><![CDATA[]>=TODAY(),1,0),"")]]>        </f>
        <v/>
      </c>
      <c r="L522" s="63" t="str">
        <f><![CDATA[IF(الجدول3[[#This Row],[DateM]]<>"",ROW(),"")]]></f>
        <v/>
      </c>
      <c r="M522" s="64" t="e">
        <f><![CDATA[الجدول3[[#This Row],[DateM]]+TIME(0,الجدول3[[#This Row],[Time1]],0)]]></f>
        <v>#VALUE!</v>
      </c>
      <c r="N522" s="57"/>
      <c r="O522" s="49">
        <f><![CDATA[IF(الجدول3[[#This Row],[الحالة]]="نفذ",1,0)]]></f>
        <v>0</v>
      </c>
    </row>
    <row r="523" spans="2:15" ht="22.5" x14ac:dyDescent="0.45">
      <c r="B523" s="62" t="str">
        <f><![CDATA[IF(الجدول3[[#This Row],[يوم]]="","",_xlfn.AGGREGATE(3,5,$C$4:C523))]]></f>
        <v/>
      </c>
      <c r="C523" s="56"/>
      <c r="D523" s="56"/>
      <c r="E523" s="56"/>
      <c r="F523" s="57"/>
      <c r="G523" s="57"/>
      <c r="H5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3" s="62" t="str">
        <f><![CDATA[IF(الجدول3[[#This Row],[الموافق]]<>"التاريخ غير صحيح",TEXT(الجدول3[[#This Row],[DateM]],"dddd"),"")]]></f>
        <v/>
      </c>
      <c r="K523" s="62" t="str">
        <f ca="1" unprintable="">
<![CDATA[IF(الجدول3[[#This Row],[DateM]]<>"",
IF(الجدول3[[#This Row],[DateM]]]><![CDATA[]>=TODAY(),1,0),"")]]>        </f>
        <v/>
      </c>
      <c r="L523" s="63" t="str">
        <f><![CDATA[IF(الجدول3[[#This Row],[DateM]]<>"",ROW(),"")]]></f>
        <v/>
      </c>
      <c r="M523" s="64" t="e">
        <f><![CDATA[الجدول3[[#This Row],[DateM]]+TIME(0,الجدول3[[#This Row],[Time1]],0)]]></f>
        <v>#VALUE!</v>
      </c>
      <c r="N523" s="57"/>
      <c r="O523" s="49">
        <f><![CDATA[IF(الجدول3[[#This Row],[الحالة]]="نفذ",1,0)]]></f>
        <v>0</v>
      </c>
    </row>
    <row r="524" spans="2:15" ht="22.5" x14ac:dyDescent="0.45">
      <c r="B524" s="62" t="str">
        <f><![CDATA[IF(الجدول3[[#This Row],[يوم]]="","",_xlfn.AGGREGATE(3,5,$C$4:C524))]]></f>
        <v/>
      </c>
      <c r="C524" s="56"/>
      <c r="D524" s="56"/>
      <c r="E524" s="56"/>
      <c r="F524" s="57"/>
      <c r="G524" s="57"/>
      <c r="H5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4" s="62" t="str">
        <f><![CDATA[IF(الجدول3[[#This Row],[الموافق]]<>"التاريخ غير صحيح",TEXT(الجدول3[[#This Row],[DateM]],"dddd"),"")]]></f>
        <v/>
      </c>
      <c r="K524" s="62" t="str">
        <f ca="1" unprintable="">
<![CDATA[IF(الجدول3[[#This Row],[DateM]]<>"",
IF(الجدول3[[#This Row],[DateM]]]><![CDATA[]>=TODAY(),1,0),"")]]>        </f>
        <v/>
      </c>
      <c r="L524" s="63" t="str">
        <f><![CDATA[IF(الجدول3[[#This Row],[DateM]]<>"",ROW(),"")]]></f>
        <v/>
      </c>
      <c r="M524" s="64" t="e">
        <f><![CDATA[الجدول3[[#This Row],[DateM]]+TIME(0,الجدول3[[#This Row],[Time1]],0)]]></f>
        <v>#VALUE!</v>
      </c>
      <c r="N524" s="57"/>
      <c r="O524" s="49">
        <f><![CDATA[IF(الجدول3[[#This Row],[الحالة]]="نفذ",1,0)]]></f>
        <v>0</v>
      </c>
    </row>
    <row r="525" spans="2:15" ht="22.5" x14ac:dyDescent="0.45">
      <c r="B525" s="62" t="str">
        <f><![CDATA[IF(الجدول3[[#This Row],[يوم]]="","",_xlfn.AGGREGATE(3,5,$C$4:C525))]]></f>
        <v/>
      </c>
      <c r="C525" s="56"/>
      <c r="D525" s="56"/>
      <c r="E525" s="56"/>
      <c r="F525" s="57"/>
      <c r="G525" s="57"/>
      <c r="H5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5" s="62" t="str">
        <f><![CDATA[IF(الجدول3[[#This Row],[الموافق]]<>"التاريخ غير صحيح",TEXT(الجدول3[[#This Row],[DateM]],"dddd"),"")]]></f>
        <v/>
      </c>
      <c r="K525" s="62" t="str">
        <f ca="1" unprintable="">
<![CDATA[IF(الجدول3[[#This Row],[DateM]]<>"",
IF(الجدول3[[#This Row],[DateM]]]><![CDATA[]>=TODAY(),1,0),"")]]>        </f>
        <v/>
      </c>
      <c r="L525" s="63" t="str">
        <f><![CDATA[IF(الجدول3[[#This Row],[DateM]]<>"",ROW(),"")]]></f>
        <v/>
      </c>
      <c r="M525" s="64" t="e">
        <f><![CDATA[الجدول3[[#This Row],[DateM]]+TIME(0,الجدول3[[#This Row],[Time1]],0)]]></f>
        <v>#VALUE!</v>
      </c>
      <c r="N525" s="57"/>
      <c r="O525" s="49">
        <f><![CDATA[IF(الجدول3[[#This Row],[الحالة]]="نفذ",1,0)]]></f>
        <v>0</v>
      </c>
    </row>
    <row r="526" spans="2:15" ht="22.5" x14ac:dyDescent="0.45">
      <c r="B526" s="62" t="str">
        <f><![CDATA[IF(الجدول3[[#This Row],[يوم]]="","",_xlfn.AGGREGATE(3,5,$C$4:C526))]]></f>
        <v/>
      </c>
      <c r="C526" s="56"/>
      <c r="D526" s="56"/>
      <c r="E526" s="56"/>
      <c r="F526" s="57"/>
      <c r="G526" s="57"/>
      <c r="H5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6" s="62" t="str">
        <f><![CDATA[IF(الجدول3[[#This Row],[الموافق]]<>"التاريخ غير صحيح",TEXT(الجدول3[[#This Row],[DateM]],"dddd"),"")]]></f>
        <v/>
      </c>
      <c r="K526" s="62" t="str">
        <f ca="1" unprintable="">
<![CDATA[IF(الجدول3[[#This Row],[DateM]]<>"",
IF(الجدول3[[#This Row],[DateM]]]><![CDATA[]>=TODAY(),1,0),"")]]>        </f>
        <v/>
      </c>
      <c r="L526" s="63" t="str">
        <f><![CDATA[IF(الجدول3[[#This Row],[DateM]]<>"",ROW(),"")]]></f>
        <v/>
      </c>
      <c r="M526" s="64" t="e">
        <f><![CDATA[الجدول3[[#This Row],[DateM]]+TIME(0,الجدول3[[#This Row],[Time1]],0)]]></f>
        <v>#VALUE!</v>
      </c>
      <c r="N526" s="57"/>
      <c r="O526" s="49">
        <f><![CDATA[IF(الجدول3[[#This Row],[الحالة]]="نفذ",1,0)]]></f>
        <v>0</v>
      </c>
    </row>
    <row r="527" spans="2:15" ht="22.5" x14ac:dyDescent="0.45">
      <c r="B527" s="62" t="str">
        <f><![CDATA[IF(الجدول3[[#This Row],[يوم]]="","",_xlfn.AGGREGATE(3,5,$C$4:C527))]]></f>
        <v/>
      </c>
      <c r="C527" s="56"/>
      <c r="D527" s="56"/>
      <c r="E527" s="56"/>
      <c r="F527" s="57"/>
      <c r="G527" s="57"/>
      <c r="H5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7" s="62" t="str">
        <f><![CDATA[IF(الجدول3[[#This Row],[الموافق]]<>"التاريخ غير صحيح",TEXT(الجدول3[[#This Row],[DateM]],"dddd"),"")]]></f>
        <v/>
      </c>
      <c r="K527" s="62" t="str">
        <f ca="1" unprintable="">
<![CDATA[IF(الجدول3[[#This Row],[DateM]]<>"",
IF(الجدول3[[#This Row],[DateM]]]><![CDATA[]>=TODAY(),1,0),"")]]>        </f>
        <v/>
      </c>
      <c r="L527" s="63" t="str">
        <f><![CDATA[IF(الجدول3[[#This Row],[DateM]]<>"",ROW(),"")]]></f>
        <v/>
      </c>
      <c r="M527" s="64" t="e">
        <f><![CDATA[الجدول3[[#This Row],[DateM]]+TIME(0,الجدول3[[#This Row],[Time1]],0)]]></f>
        <v>#VALUE!</v>
      </c>
      <c r="N527" s="57"/>
      <c r="O527" s="49">
        <f><![CDATA[IF(الجدول3[[#This Row],[الحالة]]="نفذ",1,0)]]></f>
        <v>0</v>
      </c>
    </row>
    <row r="528" spans="2:15" ht="22.5" x14ac:dyDescent="0.45">
      <c r="B528" s="62" t="str">
        <f><![CDATA[IF(الجدول3[[#This Row],[يوم]]="","",_xlfn.AGGREGATE(3,5,$C$4:C528))]]></f>
        <v/>
      </c>
      <c r="C528" s="56"/>
      <c r="D528" s="56"/>
      <c r="E528" s="56"/>
      <c r="F528" s="57"/>
      <c r="G528" s="57"/>
      <c r="H5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8" s="62" t="str">
        <f><![CDATA[IF(الجدول3[[#This Row],[الموافق]]<>"التاريخ غير صحيح",TEXT(الجدول3[[#This Row],[DateM]],"dddd"),"")]]></f>
        <v/>
      </c>
      <c r="K528" s="62" t="str">
        <f ca="1" unprintable="">
<![CDATA[IF(الجدول3[[#This Row],[DateM]]<>"",
IF(الجدول3[[#This Row],[DateM]]]><![CDATA[]>=TODAY(),1,0),"")]]>        </f>
        <v/>
      </c>
      <c r="L528" s="63" t="str">
        <f><![CDATA[IF(الجدول3[[#This Row],[DateM]]<>"",ROW(),"")]]></f>
        <v/>
      </c>
      <c r="M528" s="64" t="e">
        <f><![CDATA[الجدول3[[#This Row],[DateM]]+TIME(0,الجدول3[[#This Row],[Time1]],0)]]></f>
        <v>#VALUE!</v>
      </c>
      <c r="N528" s="57"/>
      <c r="O528" s="49">
        <f><![CDATA[IF(الجدول3[[#This Row],[الحالة]]="نفذ",1,0)]]></f>
        <v>0</v>
      </c>
    </row>
    <row r="529" spans="2:15" ht="22.5" x14ac:dyDescent="0.45">
      <c r="B529" s="62" t="str">
        <f><![CDATA[IF(الجدول3[[#This Row],[يوم]]="","",_xlfn.AGGREGATE(3,5,$C$4:C529))]]></f>
        <v/>
      </c>
      <c r="C529" s="56"/>
      <c r="D529" s="56"/>
      <c r="E529" s="56"/>
      <c r="F529" s="57"/>
      <c r="G529" s="57"/>
      <c r="H5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29" s="62" t="str">
        <f><![CDATA[IF(الجدول3[[#This Row],[الموافق]]<>"التاريخ غير صحيح",TEXT(الجدول3[[#This Row],[DateM]],"dddd"),"")]]></f>
        <v/>
      </c>
      <c r="K529" s="62" t="str">
        <f ca="1" unprintable="">
<![CDATA[IF(الجدول3[[#This Row],[DateM]]<>"",
IF(الجدول3[[#This Row],[DateM]]]><![CDATA[]>=TODAY(),1,0),"")]]>        </f>
        <v/>
      </c>
      <c r="L529" s="63" t="str">
        <f><![CDATA[IF(الجدول3[[#This Row],[DateM]]<>"",ROW(),"")]]></f>
        <v/>
      </c>
      <c r="M529" s="64" t="e">
        <f><![CDATA[الجدول3[[#This Row],[DateM]]+TIME(0,الجدول3[[#This Row],[Time1]],0)]]></f>
        <v>#VALUE!</v>
      </c>
      <c r="N529" s="57"/>
      <c r="O529" s="49">
        <f><![CDATA[IF(الجدول3[[#This Row],[الحالة]]="نفذ",1,0)]]></f>
        <v>0</v>
      </c>
    </row>
    <row r="530" spans="2:15" ht="22.5" x14ac:dyDescent="0.45">
      <c r="B530" s="62" t="str">
        <f><![CDATA[IF(الجدول3[[#This Row],[يوم]]="","",_xlfn.AGGREGATE(3,5,$C$4:C530))]]></f>
        <v/>
      </c>
      <c r="C530" s="56"/>
      <c r="D530" s="56"/>
      <c r="E530" s="56"/>
      <c r="F530" s="57"/>
      <c r="G530" s="57"/>
      <c r="H5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0" s="62" t="str">
        <f><![CDATA[IF(الجدول3[[#This Row],[الموافق]]<>"التاريخ غير صحيح",TEXT(الجدول3[[#This Row],[DateM]],"dddd"),"")]]></f>
        <v/>
      </c>
      <c r="K530" s="62" t="str">
        <f ca="1" unprintable="">
<![CDATA[IF(الجدول3[[#This Row],[DateM]]<>"",
IF(الجدول3[[#This Row],[DateM]]]><![CDATA[]>=TODAY(),1,0),"")]]>        </f>
        <v/>
      </c>
      <c r="L530" s="63" t="str">
        <f><![CDATA[IF(الجدول3[[#This Row],[DateM]]<>"",ROW(),"")]]></f>
        <v/>
      </c>
      <c r="M530" s="64" t="e">
        <f><![CDATA[الجدول3[[#This Row],[DateM]]+TIME(0,الجدول3[[#This Row],[Time1]],0)]]></f>
        <v>#VALUE!</v>
      </c>
      <c r="N530" s="57"/>
      <c r="O530" s="49">
        <f><![CDATA[IF(الجدول3[[#This Row],[الحالة]]="نفذ",1,0)]]></f>
        <v>0</v>
      </c>
    </row>
    <row r="531" spans="2:15" ht="22.5" x14ac:dyDescent="0.45">
      <c r="B531" s="62" t="str">
        <f><![CDATA[IF(الجدول3[[#This Row],[يوم]]="","",_xlfn.AGGREGATE(3,5,$C$4:C531))]]></f>
        <v/>
      </c>
      <c r="C531" s="56"/>
      <c r="D531" s="56"/>
      <c r="E531" s="56"/>
      <c r="F531" s="57"/>
      <c r="G531" s="57"/>
      <c r="H5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1" s="62" t="str">
        <f><![CDATA[IF(الجدول3[[#This Row],[الموافق]]<>"التاريخ غير صحيح",TEXT(الجدول3[[#This Row],[DateM]],"dddd"),"")]]></f>
        <v/>
      </c>
      <c r="K531" s="62" t="str">
        <f ca="1" unprintable="">
<![CDATA[IF(الجدول3[[#This Row],[DateM]]<>"",
IF(الجدول3[[#This Row],[DateM]]]><![CDATA[]>=TODAY(),1,0),"")]]>        </f>
        <v/>
      </c>
      <c r="L531" s="63" t="str">
        <f><![CDATA[IF(الجدول3[[#This Row],[DateM]]<>"",ROW(),"")]]></f>
        <v/>
      </c>
      <c r="M531" s="64" t="e">
        <f><![CDATA[الجدول3[[#This Row],[DateM]]+TIME(0,الجدول3[[#This Row],[Time1]],0)]]></f>
        <v>#VALUE!</v>
      </c>
      <c r="N531" s="57"/>
      <c r="O531" s="49">
        <f><![CDATA[IF(الجدول3[[#This Row],[الحالة]]="نفذ",1,0)]]></f>
        <v>0</v>
      </c>
    </row>
    <row r="532" spans="2:15" ht="22.5" x14ac:dyDescent="0.45">
      <c r="B532" s="62" t="str">
        <f><![CDATA[IF(الجدول3[[#This Row],[يوم]]="","",_xlfn.AGGREGATE(3,5,$C$4:C532))]]></f>
        <v/>
      </c>
      <c r="C532" s="56"/>
      <c r="D532" s="56"/>
      <c r="E532" s="56"/>
      <c r="F532" s="57"/>
      <c r="G532" s="57"/>
      <c r="H5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2" s="62" t="str">
        <f><![CDATA[IF(الجدول3[[#This Row],[الموافق]]<>"التاريخ غير صحيح",TEXT(الجدول3[[#This Row],[DateM]],"dddd"),"")]]></f>
        <v/>
      </c>
      <c r="K532" s="62" t="str">
        <f ca="1" unprintable="">
<![CDATA[IF(الجدول3[[#This Row],[DateM]]<>"",
IF(الجدول3[[#This Row],[DateM]]]><![CDATA[]>=TODAY(),1,0),"")]]>        </f>
        <v/>
      </c>
      <c r="L532" s="63" t="str">
        <f><![CDATA[IF(الجدول3[[#This Row],[DateM]]<>"",ROW(),"")]]></f>
        <v/>
      </c>
      <c r="M532" s="64" t="e">
        <f><![CDATA[الجدول3[[#This Row],[DateM]]+TIME(0,الجدول3[[#This Row],[Time1]],0)]]></f>
        <v>#VALUE!</v>
      </c>
      <c r="N532" s="57"/>
      <c r="O532" s="49">
        <f><![CDATA[IF(الجدول3[[#This Row],[الحالة]]="نفذ",1,0)]]></f>
        <v>0</v>
      </c>
    </row>
    <row r="533" spans="2:15" ht="22.5" x14ac:dyDescent="0.45">
      <c r="B533" s="62" t="str">
        <f><![CDATA[IF(الجدول3[[#This Row],[يوم]]="","",_xlfn.AGGREGATE(3,5,$C$4:C533))]]></f>
        <v/>
      </c>
      <c r="C533" s="56"/>
      <c r="D533" s="56"/>
      <c r="E533" s="56"/>
      <c r="F533" s="57"/>
      <c r="G533" s="57"/>
      <c r="H5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3" s="62" t="str">
        <f><![CDATA[IF(الجدول3[[#This Row],[الموافق]]<>"التاريخ غير صحيح",TEXT(الجدول3[[#This Row],[DateM]],"dddd"),"")]]></f>
        <v/>
      </c>
      <c r="K533" s="62" t="str">
        <f ca="1" unprintable="">
<![CDATA[IF(الجدول3[[#This Row],[DateM]]<>"",
IF(الجدول3[[#This Row],[DateM]]]><![CDATA[]>=TODAY(),1,0),"")]]>        </f>
        <v/>
      </c>
      <c r="L533" s="63" t="str">
        <f><![CDATA[IF(الجدول3[[#This Row],[DateM]]<>"",ROW(),"")]]></f>
        <v/>
      </c>
      <c r="M533" s="64" t="e">
        <f><![CDATA[الجدول3[[#This Row],[DateM]]+TIME(0,الجدول3[[#This Row],[Time1]],0)]]></f>
        <v>#VALUE!</v>
      </c>
      <c r="N533" s="57"/>
      <c r="O533" s="49">
        <f><![CDATA[IF(الجدول3[[#This Row],[الحالة]]="نفذ",1,0)]]></f>
        <v>0</v>
      </c>
    </row>
    <row r="534" spans="2:15" ht="22.5" x14ac:dyDescent="0.45">
      <c r="B534" s="62" t="str">
        <f><![CDATA[IF(الجدول3[[#This Row],[يوم]]="","",_xlfn.AGGREGATE(3,5,$C$4:C534))]]></f>
        <v/>
      </c>
      <c r="C534" s="56"/>
      <c r="D534" s="56"/>
      <c r="E534" s="56"/>
      <c r="F534" s="57"/>
      <c r="G534" s="57"/>
      <c r="H5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4" s="62" t="str">
        <f><![CDATA[IF(الجدول3[[#This Row],[الموافق]]<>"التاريخ غير صحيح",TEXT(الجدول3[[#This Row],[DateM]],"dddd"),"")]]></f>
        <v/>
      </c>
      <c r="K534" s="62" t="str">
        <f ca="1" unprintable="">
<![CDATA[IF(الجدول3[[#This Row],[DateM]]<>"",
IF(الجدول3[[#This Row],[DateM]]]><![CDATA[]>=TODAY(),1,0),"")]]>        </f>
        <v/>
      </c>
      <c r="L534" s="63" t="str">
        <f><![CDATA[IF(الجدول3[[#This Row],[DateM]]<>"",ROW(),"")]]></f>
        <v/>
      </c>
      <c r="M534" s="64" t="e">
        <f><![CDATA[الجدول3[[#This Row],[DateM]]+TIME(0,الجدول3[[#This Row],[Time1]],0)]]></f>
        <v>#VALUE!</v>
      </c>
      <c r="N534" s="57"/>
      <c r="O534" s="49">
        <f><![CDATA[IF(الجدول3[[#This Row],[الحالة]]="نفذ",1,0)]]></f>
        <v>0</v>
      </c>
    </row>
    <row r="535" spans="2:15" ht="22.5" x14ac:dyDescent="0.45">
      <c r="B535" s="62" t="str">
        <f><![CDATA[IF(الجدول3[[#This Row],[يوم]]="","",_xlfn.AGGREGATE(3,5,$C$4:C535))]]></f>
        <v/>
      </c>
      <c r="C535" s="56"/>
      <c r="D535" s="56"/>
      <c r="E535" s="56"/>
      <c r="F535" s="57"/>
      <c r="G535" s="57"/>
      <c r="H5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5" s="62" t="str">
        <f><![CDATA[IF(الجدول3[[#This Row],[الموافق]]<>"التاريخ غير صحيح",TEXT(الجدول3[[#This Row],[DateM]],"dddd"),"")]]></f>
        <v/>
      </c>
      <c r="K535" s="62" t="str">
        <f ca="1" unprintable="">
<![CDATA[IF(الجدول3[[#This Row],[DateM]]<>"",
IF(الجدول3[[#This Row],[DateM]]]><![CDATA[]>=TODAY(),1,0),"")]]>        </f>
        <v/>
      </c>
      <c r="L535" s="63" t="str">
        <f><![CDATA[IF(الجدول3[[#This Row],[DateM]]<>"",ROW(),"")]]></f>
        <v/>
      </c>
      <c r="M535" s="64" t="e">
        <f><![CDATA[الجدول3[[#This Row],[DateM]]+TIME(0,الجدول3[[#This Row],[Time1]],0)]]></f>
        <v>#VALUE!</v>
      </c>
      <c r="N535" s="57"/>
      <c r="O535" s="49">
        <f><![CDATA[IF(الجدول3[[#This Row],[الحالة]]="نفذ",1,0)]]></f>
        <v>0</v>
      </c>
    </row>
    <row r="536" spans="2:15" ht="22.5" x14ac:dyDescent="0.45">
      <c r="B536" s="62" t="str">
        <f><![CDATA[IF(الجدول3[[#This Row],[يوم]]="","",_xlfn.AGGREGATE(3,5,$C$4:C536))]]></f>
        <v/>
      </c>
      <c r="C536" s="56"/>
      <c r="D536" s="56"/>
      <c r="E536" s="56"/>
      <c r="F536" s="57"/>
      <c r="G536" s="57"/>
      <c r="H5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6" s="62" t="str">
        <f><![CDATA[IF(الجدول3[[#This Row],[الموافق]]<>"التاريخ غير صحيح",TEXT(الجدول3[[#This Row],[DateM]],"dddd"),"")]]></f>
        <v/>
      </c>
      <c r="K536" s="62" t="str">
        <f ca="1" unprintable="">
<![CDATA[IF(الجدول3[[#This Row],[DateM]]<>"",
IF(الجدول3[[#This Row],[DateM]]]><![CDATA[]>=TODAY(),1,0),"")]]>        </f>
        <v/>
      </c>
      <c r="L536" s="63" t="str">
        <f><![CDATA[IF(الجدول3[[#This Row],[DateM]]<>"",ROW(),"")]]></f>
        <v/>
      </c>
      <c r="M536" s="64" t="e">
        <f><![CDATA[الجدول3[[#This Row],[DateM]]+TIME(0,الجدول3[[#This Row],[Time1]],0)]]></f>
        <v>#VALUE!</v>
      </c>
      <c r="N536" s="57"/>
      <c r="O536" s="49">
        <f><![CDATA[IF(الجدول3[[#This Row],[الحالة]]="نفذ",1,0)]]></f>
        <v>0</v>
      </c>
    </row>
    <row r="537" spans="2:15" ht="22.5" x14ac:dyDescent="0.45">
      <c r="B537" s="62" t="str">
        <f><![CDATA[IF(الجدول3[[#This Row],[يوم]]="","",_xlfn.AGGREGATE(3,5,$C$4:C537))]]></f>
        <v/>
      </c>
      <c r="C537" s="56"/>
      <c r="D537" s="56"/>
      <c r="E537" s="56"/>
      <c r="F537" s="57"/>
      <c r="G537" s="57"/>
      <c r="H5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7" s="62" t="str">
        <f><![CDATA[IF(الجدول3[[#This Row],[الموافق]]<>"التاريخ غير صحيح",TEXT(الجدول3[[#This Row],[DateM]],"dddd"),"")]]></f>
        <v/>
      </c>
      <c r="K537" s="62" t="str">
        <f ca="1" unprintable="">
<![CDATA[IF(الجدول3[[#This Row],[DateM]]<>"",
IF(الجدول3[[#This Row],[DateM]]]><![CDATA[]>=TODAY(),1,0),"")]]>        </f>
        <v/>
      </c>
      <c r="L537" s="63" t="str">
        <f><![CDATA[IF(الجدول3[[#This Row],[DateM]]<>"",ROW(),"")]]></f>
        <v/>
      </c>
      <c r="M537" s="64" t="e">
        <f><![CDATA[الجدول3[[#This Row],[DateM]]+TIME(0,الجدول3[[#This Row],[Time1]],0)]]></f>
        <v>#VALUE!</v>
      </c>
      <c r="N537" s="57"/>
      <c r="O537" s="49">
        <f><![CDATA[IF(الجدول3[[#This Row],[الحالة]]="نفذ",1,0)]]></f>
        <v>0</v>
      </c>
    </row>
    <row r="538" spans="2:15" ht="22.5" x14ac:dyDescent="0.45">
      <c r="B538" s="62" t="str">
        <f><![CDATA[IF(الجدول3[[#This Row],[يوم]]="","",_xlfn.AGGREGATE(3,5,$C$4:C538))]]></f>
        <v/>
      </c>
      <c r="C538" s="56"/>
      <c r="D538" s="56"/>
      <c r="E538" s="56"/>
      <c r="F538" s="57"/>
      <c r="G538" s="57"/>
      <c r="H5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8" s="62" t="str">
        <f><![CDATA[IF(الجدول3[[#This Row],[الموافق]]<>"التاريخ غير صحيح",TEXT(الجدول3[[#This Row],[DateM]],"dddd"),"")]]></f>
        <v/>
      </c>
      <c r="K538" s="62" t="str">
        <f ca="1" unprintable="">
<![CDATA[IF(الجدول3[[#This Row],[DateM]]<>"",
IF(الجدول3[[#This Row],[DateM]]]><![CDATA[]>=TODAY(),1,0),"")]]>        </f>
        <v/>
      </c>
      <c r="L538" s="63" t="str">
        <f><![CDATA[IF(الجدول3[[#This Row],[DateM]]<>"",ROW(),"")]]></f>
        <v/>
      </c>
      <c r="M538" s="64" t="e">
        <f><![CDATA[الجدول3[[#This Row],[DateM]]+TIME(0,الجدول3[[#This Row],[Time1]],0)]]></f>
        <v>#VALUE!</v>
      </c>
      <c r="N538" s="57"/>
      <c r="O538" s="49">
        <f><![CDATA[IF(الجدول3[[#This Row],[الحالة]]="نفذ",1,0)]]></f>
        <v>0</v>
      </c>
    </row>
    <row r="539" spans="2:15" ht="22.5" x14ac:dyDescent="0.45">
      <c r="B539" s="62" t="str">
        <f><![CDATA[IF(الجدول3[[#This Row],[يوم]]="","",_xlfn.AGGREGATE(3,5,$C$4:C539))]]></f>
        <v/>
      </c>
      <c r="C539" s="56"/>
      <c r="D539" s="56"/>
      <c r="E539" s="56"/>
      <c r="F539" s="57"/>
      <c r="G539" s="57"/>
      <c r="H5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39" s="62" t="str">
        <f><![CDATA[IF(الجدول3[[#This Row],[الموافق]]<>"التاريخ غير صحيح",TEXT(الجدول3[[#This Row],[DateM]],"dddd"),"")]]></f>
        <v/>
      </c>
      <c r="K539" s="62" t="str">
        <f ca="1" unprintable="">
<![CDATA[IF(الجدول3[[#This Row],[DateM]]<>"",
IF(الجدول3[[#This Row],[DateM]]]><![CDATA[]>=TODAY(),1,0),"")]]>        </f>
        <v/>
      </c>
      <c r="L539" s="63" t="str">
        <f><![CDATA[IF(الجدول3[[#This Row],[DateM]]<>"",ROW(),"")]]></f>
        <v/>
      </c>
      <c r="M539" s="64" t="e">
        <f><![CDATA[الجدول3[[#This Row],[DateM]]+TIME(0,الجدول3[[#This Row],[Time1]],0)]]></f>
        <v>#VALUE!</v>
      </c>
      <c r="N539" s="57"/>
      <c r="O539" s="49">
        <f><![CDATA[IF(الجدول3[[#This Row],[الحالة]]="نفذ",1,0)]]></f>
        <v>0</v>
      </c>
    </row>
    <row r="540" spans="2:15" ht="22.5" x14ac:dyDescent="0.45">
      <c r="B540" s="62" t="str">
        <f><![CDATA[IF(الجدول3[[#This Row],[يوم]]="","",_xlfn.AGGREGATE(3,5,$C$4:C540))]]></f>
        <v/>
      </c>
      <c r="C540" s="56"/>
      <c r="D540" s="56"/>
      <c r="E540" s="56"/>
      <c r="F540" s="57"/>
      <c r="G540" s="57"/>
      <c r="H5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0" s="62" t="str">
        <f><![CDATA[IF(الجدول3[[#This Row],[الموافق]]<>"التاريخ غير صحيح",TEXT(الجدول3[[#This Row],[DateM]],"dddd"),"")]]></f>
        <v/>
      </c>
      <c r="K540" s="62" t="str">
        <f ca="1" unprintable="">
<![CDATA[IF(الجدول3[[#This Row],[DateM]]<>"",
IF(الجدول3[[#This Row],[DateM]]]><![CDATA[]>=TODAY(),1,0),"")]]>        </f>
        <v/>
      </c>
      <c r="L540" s="63" t="str">
        <f><![CDATA[IF(الجدول3[[#This Row],[DateM]]<>"",ROW(),"")]]></f>
        <v/>
      </c>
      <c r="M540" s="64" t="e">
        <f><![CDATA[الجدول3[[#This Row],[DateM]]+TIME(0,الجدول3[[#This Row],[Time1]],0)]]></f>
        <v>#VALUE!</v>
      </c>
      <c r="N540" s="57"/>
      <c r="O540" s="49">
        <f><![CDATA[IF(الجدول3[[#This Row],[الحالة]]="نفذ",1,0)]]></f>
        <v>0</v>
      </c>
    </row>
    <row r="541" spans="2:15" ht="22.5" x14ac:dyDescent="0.45">
      <c r="B541" s="62" t="str">
        <f><![CDATA[IF(الجدول3[[#This Row],[يوم]]="","",_xlfn.AGGREGATE(3,5,$C$4:C541))]]></f>
        <v/>
      </c>
      <c r="C541" s="56"/>
      <c r="D541" s="56"/>
      <c r="E541" s="56"/>
      <c r="F541" s="57"/>
      <c r="G541" s="57"/>
      <c r="H5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1" s="62" t="str">
        <f><![CDATA[IF(الجدول3[[#This Row],[الموافق]]<>"التاريخ غير صحيح",TEXT(الجدول3[[#This Row],[DateM]],"dddd"),"")]]></f>
        <v/>
      </c>
      <c r="K541" s="62" t="str">
        <f ca="1" unprintable="">
<![CDATA[IF(الجدول3[[#This Row],[DateM]]<>"",
IF(الجدول3[[#This Row],[DateM]]]><![CDATA[]>=TODAY(),1,0),"")]]>        </f>
        <v/>
      </c>
      <c r="L541" s="63" t="str">
        <f><![CDATA[IF(الجدول3[[#This Row],[DateM]]<>"",ROW(),"")]]></f>
        <v/>
      </c>
      <c r="M541" s="64" t="e">
        <f><![CDATA[الجدول3[[#This Row],[DateM]]+TIME(0,الجدول3[[#This Row],[Time1]],0)]]></f>
        <v>#VALUE!</v>
      </c>
      <c r="N541" s="57"/>
      <c r="O541" s="49">
        <f><![CDATA[IF(الجدول3[[#This Row],[الحالة]]="نفذ",1,0)]]></f>
        <v>0</v>
      </c>
    </row>
    <row r="542" spans="2:15" ht="22.5" x14ac:dyDescent="0.45">
      <c r="B542" s="62" t="str">
        <f><![CDATA[IF(الجدول3[[#This Row],[يوم]]="","",_xlfn.AGGREGATE(3,5,$C$4:C542))]]></f>
        <v/>
      </c>
      <c r="C542" s="56"/>
      <c r="D542" s="56"/>
      <c r="E542" s="56"/>
      <c r="F542" s="57"/>
      <c r="G542" s="57"/>
      <c r="H5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2" s="62" t="str">
        <f><![CDATA[IF(الجدول3[[#This Row],[الموافق]]<>"التاريخ غير صحيح",TEXT(الجدول3[[#This Row],[DateM]],"dddd"),"")]]></f>
        <v/>
      </c>
      <c r="K542" s="62" t="str">
        <f ca="1" unprintable="">
<![CDATA[IF(الجدول3[[#This Row],[DateM]]<>"",
IF(الجدول3[[#This Row],[DateM]]]><![CDATA[]>=TODAY(),1,0),"")]]>        </f>
        <v/>
      </c>
      <c r="L542" s="63" t="str">
        <f><![CDATA[IF(الجدول3[[#This Row],[DateM]]<>"",ROW(),"")]]></f>
        <v/>
      </c>
      <c r="M542" s="64" t="e">
        <f><![CDATA[الجدول3[[#This Row],[DateM]]+TIME(0,الجدول3[[#This Row],[Time1]],0)]]></f>
        <v>#VALUE!</v>
      </c>
      <c r="N542" s="57"/>
      <c r="O542" s="49">
        <f><![CDATA[IF(الجدول3[[#This Row],[الحالة]]="نفذ",1,0)]]></f>
        <v>0</v>
      </c>
    </row>
    <row r="543" spans="2:15" ht="22.5" x14ac:dyDescent="0.45">
      <c r="B543" s="62" t="str">
        <f><![CDATA[IF(الجدول3[[#This Row],[يوم]]="","",_xlfn.AGGREGATE(3,5,$C$4:C543))]]></f>
        <v/>
      </c>
      <c r="C543" s="56"/>
      <c r="D543" s="56"/>
      <c r="E543" s="56"/>
      <c r="F543" s="57"/>
      <c r="G543" s="57"/>
      <c r="H5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3" s="62" t="str">
        <f><![CDATA[IF(الجدول3[[#This Row],[الموافق]]<>"التاريخ غير صحيح",TEXT(الجدول3[[#This Row],[DateM]],"dddd"),"")]]></f>
        <v/>
      </c>
      <c r="K543" s="62" t="str">
        <f ca="1" unprintable="">
<![CDATA[IF(الجدول3[[#This Row],[DateM]]<>"",
IF(الجدول3[[#This Row],[DateM]]]><![CDATA[]>=TODAY(),1,0),"")]]>        </f>
        <v/>
      </c>
      <c r="L543" s="63" t="str">
        <f><![CDATA[IF(الجدول3[[#This Row],[DateM]]<>"",ROW(),"")]]></f>
        <v/>
      </c>
      <c r="M543" s="64" t="e">
        <f><![CDATA[الجدول3[[#This Row],[DateM]]+TIME(0,الجدول3[[#This Row],[Time1]],0)]]></f>
        <v>#VALUE!</v>
      </c>
      <c r="N543" s="57"/>
      <c r="O543" s="49">
        <f><![CDATA[IF(الجدول3[[#This Row],[الحالة]]="نفذ",1,0)]]></f>
        <v>0</v>
      </c>
    </row>
    <row r="544" spans="2:15" ht="22.5" x14ac:dyDescent="0.45">
      <c r="B544" s="62" t="str">
        <f><![CDATA[IF(الجدول3[[#This Row],[يوم]]="","",_xlfn.AGGREGATE(3,5,$C$4:C544))]]></f>
        <v/>
      </c>
      <c r="C544" s="56"/>
      <c r="D544" s="56"/>
      <c r="E544" s="56"/>
      <c r="F544" s="57"/>
      <c r="G544" s="57"/>
      <c r="H5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4" s="62" t="str">
        <f><![CDATA[IF(الجدول3[[#This Row],[الموافق]]<>"التاريخ غير صحيح",TEXT(الجدول3[[#This Row],[DateM]],"dddd"),"")]]></f>
        <v/>
      </c>
      <c r="K544" s="62" t="str">
        <f ca="1" unprintable="">
<![CDATA[IF(الجدول3[[#This Row],[DateM]]<>"",
IF(الجدول3[[#This Row],[DateM]]]><![CDATA[]>=TODAY(),1,0),"")]]>        </f>
        <v/>
      </c>
      <c r="L544" s="63" t="str">
        <f><![CDATA[IF(الجدول3[[#This Row],[DateM]]<>"",ROW(),"")]]></f>
        <v/>
      </c>
      <c r="M544" s="64" t="e">
        <f><![CDATA[الجدول3[[#This Row],[DateM]]+TIME(0,الجدول3[[#This Row],[Time1]],0)]]></f>
        <v>#VALUE!</v>
      </c>
      <c r="N544" s="57"/>
      <c r="O544" s="49">
        <f><![CDATA[IF(الجدول3[[#This Row],[الحالة]]="نفذ",1,0)]]></f>
        <v>0</v>
      </c>
    </row>
    <row r="545" spans="2:15" ht="22.5" x14ac:dyDescent="0.45">
      <c r="B545" s="62" t="str">
        <f><![CDATA[IF(الجدول3[[#This Row],[يوم]]="","",_xlfn.AGGREGATE(3,5,$C$4:C545))]]></f>
        <v/>
      </c>
      <c r="C545" s="56"/>
      <c r="D545" s="56"/>
      <c r="E545" s="56"/>
      <c r="F545" s="57"/>
      <c r="G545" s="57"/>
      <c r="H5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5" s="62" t="str">
        <f><![CDATA[IF(الجدول3[[#This Row],[الموافق]]<>"التاريخ غير صحيح",TEXT(الجدول3[[#This Row],[DateM]],"dddd"),"")]]></f>
        <v/>
      </c>
      <c r="K545" s="62" t="str">
        <f ca="1" unprintable="">
<![CDATA[IF(الجدول3[[#This Row],[DateM]]<>"",
IF(الجدول3[[#This Row],[DateM]]]><![CDATA[]>=TODAY(),1,0),"")]]>        </f>
        <v/>
      </c>
      <c r="L545" s="63" t="str">
        <f><![CDATA[IF(الجدول3[[#This Row],[DateM]]<>"",ROW(),"")]]></f>
        <v/>
      </c>
      <c r="M545" s="64" t="e">
        <f><![CDATA[الجدول3[[#This Row],[DateM]]+TIME(0,الجدول3[[#This Row],[Time1]],0)]]></f>
        <v>#VALUE!</v>
      </c>
      <c r="N545" s="57"/>
      <c r="O545" s="49">
        <f><![CDATA[IF(الجدول3[[#This Row],[الحالة]]="نفذ",1,0)]]></f>
        <v>0</v>
      </c>
    </row>
    <row r="546" spans="2:15" ht="22.5" x14ac:dyDescent="0.45">
      <c r="B546" s="62" t="str">
        <f><![CDATA[IF(الجدول3[[#This Row],[يوم]]="","",_xlfn.AGGREGATE(3,5,$C$4:C546))]]></f>
        <v/>
      </c>
      <c r="C546" s="56"/>
      <c r="D546" s="56"/>
      <c r="E546" s="56"/>
      <c r="F546" s="57"/>
      <c r="G546" s="57"/>
      <c r="H5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6" s="62" t="str">
        <f><![CDATA[IF(الجدول3[[#This Row],[الموافق]]<>"التاريخ غير صحيح",TEXT(الجدول3[[#This Row],[DateM]],"dddd"),"")]]></f>
        <v/>
      </c>
      <c r="K546" s="62" t="str">
        <f ca="1" unprintable="">
<![CDATA[IF(الجدول3[[#This Row],[DateM]]<>"",
IF(الجدول3[[#This Row],[DateM]]]><![CDATA[]>=TODAY(),1,0),"")]]>        </f>
        <v/>
      </c>
      <c r="L546" s="63" t="str">
        <f><![CDATA[IF(الجدول3[[#This Row],[DateM]]<>"",ROW(),"")]]></f>
        <v/>
      </c>
      <c r="M546" s="64" t="e">
        <f><![CDATA[الجدول3[[#This Row],[DateM]]+TIME(0,الجدول3[[#This Row],[Time1]],0)]]></f>
        <v>#VALUE!</v>
      </c>
      <c r="N546" s="57"/>
      <c r="O546" s="49">
        <f><![CDATA[IF(الجدول3[[#This Row],[الحالة]]="نفذ",1,0)]]></f>
        <v>0</v>
      </c>
    </row>
    <row r="547" spans="2:15" ht="22.5" x14ac:dyDescent="0.45">
      <c r="B547" s="62" t="str">
        <f><![CDATA[IF(الجدول3[[#This Row],[يوم]]="","",_xlfn.AGGREGATE(3,5,$C$4:C547))]]></f>
        <v/>
      </c>
      <c r="C547" s="56"/>
      <c r="D547" s="56"/>
      <c r="E547" s="56"/>
      <c r="F547" s="57"/>
      <c r="G547" s="57"/>
      <c r="H5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7" s="62" t="str">
        <f><![CDATA[IF(الجدول3[[#This Row],[الموافق]]<>"التاريخ غير صحيح",TEXT(الجدول3[[#This Row],[DateM]],"dddd"),"")]]></f>
        <v/>
      </c>
      <c r="K547" s="62" t="str">
        <f ca="1" unprintable="">
<![CDATA[IF(الجدول3[[#This Row],[DateM]]<>"",
IF(الجدول3[[#This Row],[DateM]]]><![CDATA[]>=TODAY(),1,0),"")]]>        </f>
        <v/>
      </c>
      <c r="L547" s="63" t="str">
        <f><![CDATA[IF(الجدول3[[#This Row],[DateM]]<>"",ROW(),"")]]></f>
        <v/>
      </c>
      <c r="M547" s="64" t="e">
        <f><![CDATA[الجدول3[[#This Row],[DateM]]+TIME(0,الجدول3[[#This Row],[Time1]],0)]]></f>
        <v>#VALUE!</v>
      </c>
      <c r="N547" s="57"/>
      <c r="O547" s="49">
        <f><![CDATA[IF(الجدول3[[#This Row],[الحالة]]="نفذ",1,0)]]></f>
        <v>0</v>
      </c>
    </row>
    <row r="548" spans="2:15" ht="22.5" x14ac:dyDescent="0.45">
      <c r="B548" s="62" t="str">
        <f><![CDATA[IF(الجدول3[[#This Row],[يوم]]="","",_xlfn.AGGREGATE(3,5,$C$4:C548))]]></f>
        <v/>
      </c>
      <c r="C548" s="56"/>
      <c r="D548" s="56"/>
      <c r="E548" s="56"/>
      <c r="F548" s="57"/>
      <c r="G548" s="57"/>
      <c r="H5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8" s="62" t="str">
        <f><![CDATA[IF(الجدول3[[#This Row],[الموافق]]<>"التاريخ غير صحيح",TEXT(الجدول3[[#This Row],[DateM]],"dddd"),"")]]></f>
        <v/>
      </c>
      <c r="K548" s="62" t="str">
        <f ca="1" unprintable="">
<![CDATA[IF(الجدول3[[#This Row],[DateM]]<>"",
IF(الجدول3[[#This Row],[DateM]]]><![CDATA[]>=TODAY(),1,0),"")]]>        </f>
        <v/>
      </c>
      <c r="L548" s="63" t="str">
        <f><![CDATA[IF(الجدول3[[#This Row],[DateM]]<>"",ROW(),"")]]></f>
        <v/>
      </c>
      <c r="M548" s="64" t="e">
        <f><![CDATA[الجدول3[[#This Row],[DateM]]+TIME(0,الجدول3[[#This Row],[Time1]],0)]]></f>
        <v>#VALUE!</v>
      </c>
      <c r="N548" s="57"/>
      <c r="O548" s="49">
        <f><![CDATA[IF(الجدول3[[#This Row],[الحالة]]="نفذ",1,0)]]></f>
        <v>0</v>
      </c>
    </row>
    <row r="549" spans="2:15" ht="22.5" x14ac:dyDescent="0.45">
      <c r="B549" s="62" t="str">
        <f><![CDATA[IF(الجدول3[[#This Row],[يوم]]="","",_xlfn.AGGREGATE(3,5,$C$4:C549))]]></f>
        <v/>
      </c>
      <c r="C549" s="56"/>
      <c r="D549" s="56"/>
      <c r="E549" s="56"/>
      <c r="F549" s="57"/>
      <c r="G549" s="57"/>
      <c r="H5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49" s="62" t="str">
        <f><![CDATA[IF(الجدول3[[#This Row],[الموافق]]<>"التاريخ غير صحيح",TEXT(الجدول3[[#This Row],[DateM]],"dddd"),"")]]></f>
        <v/>
      </c>
      <c r="K549" s="62" t="str">
        <f ca="1" unprintable="">
<![CDATA[IF(الجدول3[[#This Row],[DateM]]<>"",
IF(الجدول3[[#This Row],[DateM]]]><![CDATA[]>=TODAY(),1,0),"")]]>        </f>
        <v/>
      </c>
      <c r="L549" s="63" t="str">
        <f><![CDATA[IF(الجدول3[[#This Row],[DateM]]<>"",ROW(),"")]]></f>
        <v/>
      </c>
      <c r="M549" s="64" t="e">
        <f><![CDATA[الجدول3[[#This Row],[DateM]]+TIME(0,الجدول3[[#This Row],[Time1]],0)]]></f>
        <v>#VALUE!</v>
      </c>
      <c r="N549" s="57"/>
      <c r="O549" s="49">
        <f><![CDATA[IF(الجدول3[[#This Row],[الحالة]]="نفذ",1,0)]]></f>
        <v>0</v>
      </c>
    </row>
    <row r="550" spans="2:15" ht="22.5" x14ac:dyDescent="0.45">
      <c r="B550" s="62" t="str">
        <f><![CDATA[IF(الجدول3[[#This Row],[يوم]]="","",_xlfn.AGGREGATE(3,5,$C$4:C550))]]></f>
        <v/>
      </c>
      <c r="C550" s="56"/>
      <c r="D550" s="56"/>
      <c r="E550" s="56"/>
      <c r="F550" s="57"/>
      <c r="G550" s="57"/>
      <c r="H5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0" s="62" t="str">
        <f><![CDATA[IF(الجدول3[[#This Row],[الموافق]]<>"التاريخ غير صحيح",TEXT(الجدول3[[#This Row],[DateM]],"dddd"),"")]]></f>
        <v/>
      </c>
      <c r="K550" s="62" t="str">
        <f ca="1" unprintable="">
<![CDATA[IF(الجدول3[[#This Row],[DateM]]<>"",
IF(الجدول3[[#This Row],[DateM]]]><![CDATA[]>=TODAY(),1,0),"")]]>        </f>
        <v/>
      </c>
      <c r="L550" s="63" t="str">
        <f><![CDATA[IF(الجدول3[[#This Row],[DateM]]<>"",ROW(),"")]]></f>
        <v/>
      </c>
      <c r="M550" s="64" t="e">
        <f><![CDATA[الجدول3[[#This Row],[DateM]]+TIME(0,الجدول3[[#This Row],[Time1]],0)]]></f>
        <v>#VALUE!</v>
      </c>
      <c r="N550" s="57"/>
      <c r="O550" s="49">
        <f><![CDATA[IF(الجدول3[[#This Row],[الحالة]]="نفذ",1,0)]]></f>
        <v>0</v>
      </c>
    </row>
    <row r="551" spans="2:15" ht="22.5" x14ac:dyDescent="0.45">
      <c r="B551" s="62" t="str">
        <f><![CDATA[IF(الجدول3[[#This Row],[يوم]]="","",_xlfn.AGGREGATE(3,5,$C$4:C551))]]></f>
        <v/>
      </c>
      <c r="C551" s="56"/>
      <c r="D551" s="56"/>
      <c r="E551" s="56"/>
      <c r="F551" s="57"/>
      <c r="G551" s="57"/>
      <c r="H5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1" s="62" t="str">
        <f><![CDATA[IF(الجدول3[[#This Row],[الموافق]]<>"التاريخ غير صحيح",TEXT(الجدول3[[#This Row],[DateM]],"dddd"),"")]]></f>
        <v/>
      </c>
      <c r="K551" s="62" t="str">
        <f ca="1" unprintable="">
<![CDATA[IF(الجدول3[[#This Row],[DateM]]<>"",
IF(الجدول3[[#This Row],[DateM]]]><![CDATA[]>=TODAY(),1,0),"")]]>        </f>
        <v/>
      </c>
      <c r="L551" s="63" t="str">
        <f><![CDATA[IF(الجدول3[[#This Row],[DateM]]<>"",ROW(),"")]]></f>
        <v/>
      </c>
      <c r="M551" s="64" t="e">
        <f><![CDATA[الجدول3[[#This Row],[DateM]]+TIME(0,الجدول3[[#This Row],[Time1]],0)]]></f>
        <v>#VALUE!</v>
      </c>
      <c r="N551" s="57"/>
      <c r="O551" s="49">
        <f><![CDATA[IF(الجدول3[[#This Row],[الحالة]]="نفذ",1,0)]]></f>
        <v>0</v>
      </c>
    </row>
    <row r="552" spans="2:15" ht="22.5" x14ac:dyDescent="0.45">
      <c r="B552" s="62" t="str">
        <f><![CDATA[IF(الجدول3[[#This Row],[يوم]]="","",_xlfn.AGGREGATE(3,5,$C$4:C552))]]></f>
        <v/>
      </c>
      <c r="C552" s="56"/>
      <c r="D552" s="56"/>
      <c r="E552" s="56"/>
      <c r="F552" s="57"/>
      <c r="G552" s="57"/>
      <c r="H5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2" s="62" t="str">
        <f><![CDATA[IF(الجدول3[[#This Row],[الموافق]]<>"التاريخ غير صحيح",TEXT(الجدول3[[#This Row],[DateM]],"dddd"),"")]]></f>
        <v/>
      </c>
      <c r="K552" s="62" t="str">
        <f ca="1" unprintable="">
<![CDATA[IF(الجدول3[[#This Row],[DateM]]<>"",
IF(الجدول3[[#This Row],[DateM]]]><![CDATA[]>=TODAY(),1,0),"")]]>        </f>
        <v/>
      </c>
      <c r="L552" s="63" t="str">
        <f><![CDATA[IF(الجدول3[[#This Row],[DateM]]<>"",ROW(),"")]]></f>
        <v/>
      </c>
      <c r="M552" s="64" t="e">
        <f><![CDATA[الجدول3[[#This Row],[DateM]]+TIME(0,الجدول3[[#This Row],[Time1]],0)]]></f>
        <v>#VALUE!</v>
      </c>
      <c r="N552" s="57"/>
      <c r="O552" s="49">
        <f><![CDATA[IF(الجدول3[[#This Row],[الحالة]]="نفذ",1,0)]]></f>
        <v>0</v>
      </c>
    </row>
    <row r="553" spans="2:15" ht="22.5" x14ac:dyDescent="0.45">
      <c r="B553" s="62" t="str">
        <f><![CDATA[IF(الجدول3[[#This Row],[يوم]]="","",_xlfn.AGGREGATE(3,5,$C$4:C553))]]></f>
        <v/>
      </c>
      <c r="C553" s="56"/>
      <c r="D553" s="56"/>
      <c r="E553" s="56"/>
      <c r="F553" s="57"/>
      <c r="G553" s="57"/>
      <c r="H5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3" s="62" t="str">
        <f><![CDATA[IF(الجدول3[[#This Row],[الموافق]]<>"التاريخ غير صحيح",TEXT(الجدول3[[#This Row],[DateM]],"dddd"),"")]]></f>
        <v/>
      </c>
      <c r="K553" s="62" t="str">
        <f ca="1" unprintable="">
<![CDATA[IF(الجدول3[[#This Row],[DateM]]<>"",
IF(الجدول3[[#This Row],[DateM]]]><![CDATA[]>=TODAY(),1,0),"")]]>        </f>
        <v/>
      </c>
      <c r="L553" s="63" t="str">
        <f><![CDATA[IF(الجدول3[[#This Row],[DateM]]<>"",ROW(),"")]]></f>
        <v/>
      </c>
      <c r="M553" s="64" t="e">
        <f><![CDATA[الجدول3[[#This Row],[DateM]]+TIME(0,الجدول3[[#This Row],[Time1]],0)]]></f>
        <v>#VALUE!</v>
      </c>
      <c r="N553" s="57"/>
      <c r="O553" s="49">
        <f><![CDATA[IF(الجدول3[[#This Row],[الحالة]]="نفذ",1,0)]]></f>
        <v>0</v>
      </c>
    </row>
    <row r="554" spans="2:15" ht="22.5" x14ac:dyDescent="0.45">
      <c r="B554" s="62" t="str">
        <f><![CDATA[IF(الجدول3[[#This Row],[يوم]]="","",_xlfn.AGGREGATE(3,5,$C$4:C554))]]></f>
        <v/>
      </c>
      <c r="C554" s="56"/>
      <c r="D554" s="56"/>
      <c r="E554" s="56"/>
      <c r="F554" s="57"/>
      <c r="G554" s="57"/>
      <c r="H5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4" s="62" t="str">
        <f><![CDATA[IF(الجدول3[[#This Row],[الموافق]]<>"التاريخ غير صحيح",TEXT(الجدول3[[#This Row],[DateM]],"dddd"),"")]]></f>
        <v/>
      </c>
      <c r="K554" s="62" t="str">
        <f ca="1" unprintable="">
<![CDATA[IF(الجدول3[[#This Row],[DateM]]<>"",
IF(الجدول3[[#This Row],[DateM]]]><![CDATA[]>=TODAY(),1,0),"")]]>        </f>
        <v/>
      </c>
      <c r="L554" s="63" t="str">
        <f><![CDATA[IF(الجدول3[[#This Row],[DateM]]<>"",ROW(),"")]]></f>
        <v/>
      </c>
      <c r="M554" s="64" t="e">
        <f><![CDATA[الجدول3[[#This Row],[DateM]]+TIME(0,الجدول3[[#This Row],[Time1]],0)]]></f>
        <v>#VALUE!</v>
      </c>
      <c r="N554" s="57"/>
      <c r="O554" s="49">
        <f><![CDATA[IF(الجدول3[[#This Row],[الحالة]]="نفذ",1,0)]]></f>
        <v>0</v>
      </c>
    </row>
    <row r="555" spans="2:15" ht="22.5" x14ac:dyDescent="0.45">
      <c r="B555" s="62" t="str">
        <f><![CDATA[IF(الجدول3[[#This Row],[يوم]]="","",_xlfn.AGGREGATE(3,5,$C$4:C555))]]></f>
        <v/>
      </c>
      <c r="C555" s="56"/>
      <c r="D555" s="56"/>
      <c r="E555" s="56"/>
      <c r="F555" s="57"/>
      <c r="G555" s="57"/>
      <c r="H5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5" s="62" t="str">
        <f><![CDATA[IF(الجدول3[[#This Row],[الموافق]]<>"التاريخ غير صحيح",TEXT(الجدول3[[#This Row],[DateM]],"dddd"),"")]]></f>
        <v/>
      </c>
      <c r="K555" s="62" t="str">
        <f ca="1" unprintable="">
<![CDATA[IF(الجدول3[[#This Row],[DateM]]<>"",
IF(الجدول3[[#This Row],[DateM]]]><![CDATA[]>=TODAY(),1,0),"")]]>        </f>
        <v/>
      </c>
      <c r="L555" s="63" t="str">
        <f><![CDATA[IF(الجدول3[[#This Row],[DateM]]<>"",ROW(),"")]]></f>
        <v/>
      </c>
      <c r="M555" s="64" t="e">
        <f><![CDATA[الجدول3[[#This Row],[DateM]]+TIME(0,الجدول3[[#This Row],[Time1]],0)]]></f>
        <v>#VALUE!</v>
      </c>
      <c r="N555" s="57"/>
      <c r="O555" s="49">
        <f><![CDATA[IF(الجدول3[[#This Row],[الحالة]]="نفذ",1,0)]]></f>
        <v>0</v>
      </c>
    </row>
    <row r="556" spans="2:15" ht="22.5" x14ac:dyDescent="0.45">
      <c r="B556" s="62" t="str">
        <f><![CDATA[IF(الجدول3[[#This Row],[يوم]]="","",_xlfn.AGGREGATE(3,5,$C$4:C556))]]></f>
        <v/>
      </c>
      <c r="C556" s="56"/>
      <c r="D556" s="56"/>
      <c r="E556" s="56"/>
      <c r="F556" s="57"/>
      <c r="G556" s="57"/>
      <c r="H5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6" s="62" t="str">
        <f><![CDATA[IF(الجدول3[[#This Row],[الموافق]]<>"التاريخ غير صحيح",TEXT(الجدول3[[#This Row],[DateM]],"dddd"),"")]]></f>
        <v/>
      </c>
      <c r="K556" s="62" t="str">
        <f ca="1" unprintable="">
<![CDATA[IF(الجدول3[[#This Row],[DateM]]<>"",
IF(الجدول3[[#This Row],[DateM]]]><![CDATA[]>=TODAY(),1,0),"")]]>        </f>
        <v/>
      </c>
      <c r="L556" s="63" t="str">
        <f><![CDATA[IF(الجدول3[[#This Row],[DateM]]<>"",ROW(),"")]]></f>
        <v/>
      </c>
      <c r="M556" s="64" t="e">
        <f><![CDATA[الجدول3[[#This Row],[DateM]]+TIME(0,الجدول3[[#This Row],[Time1]],0)]]></f>
        <v>#VALUE!</v>
      </c>
      <c r="N556" s="57"/>
      <c r="O556" s="49">
        <f><![CDATA[IF(الجدول3[[#This Row],[الحالة]]="نفذ",1,0)]]></f>
        <v>0</v>
      </c>
    </row>
    <row r="557" spans="2:15" ht="22.5" x14ac:dyDescent="0.45">
      <c r="B557" s="62" t="str">
        <f><![CDATA[IF(الجدول3[[#This Row],[يوم]]="","",_xlfn.AGGREGATE(3,5,$C$4:C557))]]></f>
        <v/>
      </c>
      <c r="C557" s="56"/>
      <c r="D557" s="56"/>
      <c r="E557" s="56"/>
      <c r="F557" s="57"/>
      <c r="G557" s="57"/>
      <c r="H5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7" s="62" t="str">
        <f><![CDATA[IF(الجدول3[[#This Row],[الموافق]]<>"التاريخ غير صحيح",TEXT(الجدول3[[#This Row],[DateM]],"dddd"),"")]]></f>
        <v/>
      </c>
      <c r="K557" s="62" t="str">
        <f ca="1" unprintable="">
<![CDATA[IF(الجدول3[[#This Row],[DateM]]<>"",
IF(الجدول3[[#This Row],[DateM]]]><![CDATA[]>=TODAY(),1,0),"")]]>        </f>
        <v/>
      </c>
      <c r="L557" s="63" t="str">
        <f><![CDATA[IF(الجدول3[[#This Row],[DateM]]<>"",ROW(),"")]]></f>
        <v/>
      </c>
      <c r="M557" s="64" t="e">
        <f><![CDATA[الجدول3[[#This Row],[DateM]]+TIME(0,الجدول3[[#This Row],[Time1]],0)]]></f>
        <v>#VALUE!</v>
      </c>
      <c r="N557" s="57"/>
      <c r="O557" s="49">
        <f><![CDATA[IF(الجدول3[[#This Row],[الحالة]]="نفذ",1,0)]]></f>
        <v>0</v>
      </c>
    </row>
    <row r="558" spans="2:15" ht="22.5" x14ac:dyDescent="0.45">
      <c r="B558" s="62" t="str">
        <f><![CDATA[IF(الجدول3[[#This Row],[يوم]]="","",_xlfn.AGGREGATE(3,5,$C$4:C558))]]></f>
        <v/>
      </c>
      <c r="C558" s="56"/>
      <c r="D558" s="56"/>
      <c r="E558" s="56"/>
      <c r="F558" s="57"/>
      <c r="G558" s="57"/>
      <c r="H5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8" s="62" t="str">
        <f><![CDATA[IF(الجدول3[[#This Row],[الموافق]]<>"التاريخ غير صحيح",TEXT(الجدول3[[#This Row],[DateM]],"dddd"),"")]]></f>
        <v/>
      </c>
      <c r="K558" s="62" t="str">
        <f ca="1" unprintable="">
<![CDATA[IF(الجدول3[[#This Row],[DateM]]<>"",
IF(الجدول3[[#This Row],[DateM]]]><![CDATA[]>=TODAY(),1,0),"")]]>        </f>
        <v/>
      </c>
      <c r="L558" s="63" t="str">
        <f><![CDATA[IF(الجدول3[[#This Row],[DateM]]<>"",ROW(),"")]]></f>
        <v/>
      </c>
      <c r="M558" s="64" t="e">
        <f><![CDATA[الجدول3[[#This Row],[DateM]]+TIME(0,الجدول3[[#This Row],[Time1]],0)]]></f>
        <v>#VALUE!</v>
      </c>
      <c r="N558" s="57"/>
      <c r="O558" s="49">
        <f><![CDATA[IF(الجدول3[[#This Row],[الحالة]]="نفذ",1,0)]]></f>
        <v>0</v>
      </c>
    </row>
    <row r="559" spans="2:15" ht="22.5" x14ac:dyDescent="0.45">
      <c r="B559" s="62" t="str">
        <f><![CDATA[IF(الجدول3[[#This Row],[يوم]]="","",_xlfn.AGGREGATE(3,5,$C$4:C559))]]></f>
        <v/>
      </c>
      <c r="C559" s="56"/>
      <c r="D559" s="56"/>
      <c r="E559" s="56"/>
      <c r="F559" s="57"/>
      <c r="G559" s="57"/>
      <c r="H5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59" s="62" t="str">
        <f><![CDATA[IF(الجدول3[[#This Row],[الموافق]]<>"التاريخ غير صحيح",TEXT(الجدول3[[#This Row],[DateM]],"dddd"),"")]]></f>
        <v/>
      </c>
      <c r="K559" s="62" t="str">
        <f ca="1" unprintable="">
<![CDATA[IF(الجدول3[[#This Row],[DateM]]<>"",
IF(الجدول3[[#This Row],[DateM]]]><![CDATA[]>=TODAY(),1,0),"")]]>        </f>
        <v/>
      </c>
      <c r="L559" s="63" t="str">
        <f><![CDATA[IF(الجدول3[[#This Row],[DateM]]<>"",ROW(),"")]]></f>
        <v/>
      </c>
      <c r="M559" s="64" t="e">
        <f><![CDATA[الجدول3[[#This Row],[DateM]]+TIME(0,الجدول3[[#This Row],[Time1]],0)]]></f>
        <v>#VALUE!</v>
      </c>
      <c r="N559" s="57"/>
      <c r="O559" s="49">
        <f><![CDATA[IF(الجدول3[[#This Row],[الحالة]]="نفذ",1,0)]]></f>
        <v>0</v>
      </c>
    </row>
    <row r="560" spans="2:15" ht="22.5" x14ac:dyDescent="0.45">
      <c r="B560" s="62" t="str">
        <f><![CDATA[IF(الجدول3[[#This Row],[يوم]]="","",_xlfn.AGGREGATE(3,5,$C$4:C560))]]></f>
        <v/>
      </c>
      <c r="C560" s="56"/>
      <c r="D560" s="56"/>
      <c r="E560" s="56"/>
      <c r="F560" s="57"/>
      <c r="G560" s="57"/>
      <c r="H5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0" s="62" t="str">
        <f><![CDATA[IF(الجدول3[[#This Row],[الموافق]]<>"التاريخ غير صحيح",TEXT(الجدول3[[#This Row],[DateM]],"dddd"),"")]]></f>
        <v/>
      </c>
      <c r="K560" s="62" t="str">
        <f ca="1" unprintable="">
<![CDATA[IF(الجدول3[[#This Row],[DateM]]<>"",
IF(الجدول3[[#This Row],[DateM]]]><![CDATA[]>=TODAY(),1,0),"")]]>        </f>
        <v/>
      </c>
      <c r="L560" s="63" t="str">
        <f><![CDATA[IF(الجدول3[[#This Row],[DateM]]<>"",ROW(),"")]]></f>
        <v/>
      </c>
      <c r="M560" s="64" t="e">
        <f><![CDATA[الجدول3[[#This Row],[DateM]]+TIME(0,الجدول3[[#This Row],[Time1]],0)]]></f>
        <v>#VALUE!</v>
      </c>
      <c r="N560" s="57"/>
      <c r="O560" s="49">
        <f><![CDATA[IF(الجدول3[[#This Row],[الحالة]]="نفذ",1,0)]]></f>
        <v>0</v>
      </c>
    </row>
    <row r="561" spans="2:15" ht="22.5" x14ac:dyDescent="0.45">
      <c r="B561" s="62" t="str">
        <f><![CDATA[IF(الجدول3[[#This Row],[يوم]]="","",_xlfn.AGGREGATE(3,5,$C$4:C561))]]></f>
        <v/>
      </c>
      <c r="C561" s="56"/>
      <c r="D561" s="56"/>
      <c r="E561" s="56"/>
      <c r="F561" s="57"/>
      <c r="G561" s="57"/>
      <c r="H5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1" s="62" t="str">
        <f><![CDATA[IF(الجدول3[[#This Row],[الموافق]]<>"التاريخ غير صحيح",TEXT(الجدول3[[#This Row],[DateM]],"dddd"),"")]]></f>
        <v/>
      </c>
      <c r="K561" s="62" t="str">
        <f ca="1" unprintable="">
<![CDATA[IF(الجدول3[[#This Row],[DateM]]<>"",
IF(الجدول3[[#This Row],[DateM]]]><![CDATA[]>=TODAY(),1,0),"")]]>        </f>
        <v/>
      </c>
      <c r="L561" s="63" t="str">
        <f><![CDATA[IF(الجدول3[[#This Row],[DateM]]<>"",ROW(),"")]]></f>
        <v/>
      </c>
      <c r="M561" s="64" t="e">
        <f><![CDATA[الجدول3[[#This Row],[DateM]]+TIME(0,الجدول3[[#This Row],[Time1]],0)]]></f>
        <v>#VALUE!</v>
      </c>
      <c r="N561" s="57"/>
      <c r="O561" s="49">
        <f><![CDATA[IF(الجدول3[[#This Row],[الحالة]]="نفذ",1,0)]]></f>
        <v>0</v>
      </c>
    </row>
    <row r="562" spans="2:15" ht="22.5" x14ac:dyDescent="0.45">
      <c r="B562" s="62" t="str">
        <f><![CDATA[IF(الجدول3[[#This Row],[يوم]]="","",_xlfn.AGGREGATE(3,5,$C$4:C562))]]></f>
        <v/>
      </c>
      <c r="C562" s="56"/>
      <c r="D562" s="56"/>
      <c r="E562" s="56"/>
      <c r="F562" s="57"/>
      <c r="G562" s="57"/>
      <c r="H5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2" s="62" t="str">
        <f><![CDATA[IF(الجدول3[[#This Row],[الموافق]]<>"التاريخ غير صحيح",TEXT(الجدول3[[#This Row],[DateM]],"dddd"),"")]]></f>
        <v/>
      </c>
      <c r="K562" s="62" t="str">
        <f ca="1" unprintable="">
<![CDATA[IF(الجدول3[[#This Row],[DateM]]<>"",
IF(الجدول3[[#This Row],[DateM]]]><![CDATA[]>=TODAY(),1,0),"")]]>        </f>
        <v/>
      </c>
      <c r="L562" s="63" t="str">
        <f><![CDATA[IF(الجدول3[[#This Row],[DateM]]<>"",ROW(),"")]]></f>
        <v/>
      </c>
      <c r="M562" s="64" t="e">
        <f><![CDATA[الجدول3[[#This Row],[DateM]]+TIME(0,الجدول3[[#This Row],[Time1]],0)]]></f>
        <v>#VALUE!</v>
      </c>
      <c r="N562" s="57"/>
      <c r="O562" s="49">
        <f><![CDATA[IF(الجدول3[[#This Row],[الحالة]]="نفذ",1,0)]]></f>
        <v>0</v>
      </c>
    </row>
    <row r="563" spans="2:15" ht="22.5" x14ac:dyDescent="0.45">
      <c r="B563" s="62" t="str">
        <f><![CDATA[IF(الجدول3[[#This Row],[يوم]]="","",_xlfn.AGGREGATE(3,5,$C$4:C563))]]></f>
        <v/>
      </c>
      <c r="C563" s="56"/>
      <c r="D563" s="56"/>
      <c r="E563" s="56"/>
      <c r="F563" s="57"/>
      <c r="G563" s="57"/>
      <c r="H5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3" s="62" t="str">
        <f><![CDATA[IF(الجدول3[[#This Row],[الموافق]]<>"التاريخ غير صحيح",TEXT(الجدول3[[#This Row],[DateM]],"dddd"),"")]]></f>
        <v/>
      </c>
      <c r="K563" s="62" t="str">
        <f ca="1" unprintable="">
<![CDATA[IF(الجدول3[[#This Row],[DateM]]<>"",
IF(الجدول3[[#This Row],[DateM]]]><![CDATA[]>=TODAY(),1,0),"")]]>        </f>
        <v/>
      </c>
      <c r="L563" s="63" t="str">
        <f><![CDATA[IF(الجدول3[[#This Row],[DateM]]<>"",ROW(),"")]]></f>
        <v/>
      </c>
      <c r="M563" s="64" t="e">
        <f><![CDATA[الجدول3[[#This Row],[DateM]]+TIME(0,الجدول3[[#This Row],[Time1]],0)]]></f>
        <v>#VALUE!</v>
      </c>
      <c r="N563" s="57"/>
      <c r="O563" s="49">
        <f><![CDATA[IF(الجدول3[[#This Row],[الحالة]]="نفذ",1,0)]]></f>
        <v>0</v>
      </c>
    </row>
    <row r="564" spans="2:15" ht="22.5" x14ac:dyDescent="0.45">
      <c r="B564" s="62" t="str">
        <f><![CDATA[IF(الجدول3[[#This Row],[يوم]]="","",_xlfn.AGGREGATE(3,5,$C$4:C564))]]></f>
        <v/>
      </c>
      <c r="C564" s="56"/>
      <c r="D564" s="56"/>
      <c r="E564" s="56"/>
      <c r="F564" s="57"/>
      <c r="G564" s="57"/>
      <c r="H5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4" s="62" t="str">
        <f><![CDATA[IF(الجدول3[[#This Row],[الموافق]]<>"التاريخ غير صحيح",TEXT(الجدول3[[#This Row],[DateM]],"dddd"),"")]]></f>
        <v/>
      </c>
      <c r="K564" s="62" t="str">
        <f ca="1" unprintable="">
<![CDATA[IF(الجدول3[[#This Row],[DateM]]<>"",
IF(الجدول3[[#This Row],[DateM]]]><![CDATA[]>=TODAY(),1,0),"")]]>        </f>
        <v/>
      </c>
      <c r="L564" s="63" t="str">
        <f><![CDATA[IF(الجدول3[[#This Row],[DateM]]<>"",ROW(),"")]]></f>
        <v/>
      </c>
      <c r="M564" s="64" t="e">
        <f><![CDATA[الجدول3[[#This Row],[DateM]]+TIME(0,الجدول3[[#This Row],[Time1]],0)]]></f>
        <v>#VALUE!</v>
      </c>
      <c r="N564" s="57"/>
      <c r="O564" s="49">
        <f><![CDATA[IF(الجدول3[[#This Row],[الحالة]]="نفذ",1,0)]]></f>
        <v>0</v>
      </c>
    </row>
    <row r="565" spans="2:15" ht="22.5" x14ac:dyDescent="0.45">
      <c r="B565" s="62" t="str">
        <f><![CDATA[IF(الجدول3[[#This Row],[يوم]]="","",_xlfn.AGGREGATE(3,5,$C$4:C565))]]></f>
        <v/>
      </c>
      <c r="C565" s="56"/>
      <c r="D565" s="56"/>
      <c r="E565" s="56"/>
      <c r="F565" s="57"/>
      <c r="G565" s="57"/>
      <c r="H5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5" s="62" t="str">
        <f><![CDATA[IF(الجدول3[[#This Row],[الموافق]]<>"التاريخ غير صحيح",TEXT(الجدول3[[#This Row],[DateM]],"dddd"),"")]]></f>
        <v/>
      </c>
      <c r="K565" s="62" t="str">
        <f ca="1" unprintable="">
<![CDATA[IF(الجدول3[[#This Row],[DateM]]<>"",
IF(الجدول3[[#This Row],[DateM]]]><![CDATA[]>=TODAY(),1,0),"")]]>        </f>
        <v/>
      </c>
      <c r="L565" s="63" t="str">
        <f><![CDATA[IF(الجدول3[[#This Row],[DateM]]<>"",ROW(),"")]]></f>
        <v/>
      </c>
      <c r="M565" s="64" t="e">
        <f><![CDATA[الجدول3[[#This Row],[DateM]]+TIME(0,الجدول3[[#This Row],[Time1]],0)]]></f>
        <v>#VALUE!</v>
      </c>
      <c r="N565" s="57"/>
      <c r="O565" s="49">
        <f><![CDATA[IF(الجدول3[[#This Row],[الحالة]]="نفذ",1,0)]]></f>
        <v>0</v>
      </c>
    </row>
    <row r="566" spans="2:15" ht="22.5" x14ac:dyDescent="0.45">
      <c r="B566" s="62" t="str">
        <f><![CDATA[IF(الجدول3[[#This Row],[يوم]]="","",_xlfn.AGGREGATE(3,5,$C$4:C566))]]></f>
        <v/>
      </c>
      <c r="C566" s="56"/>
      <c r="D566" s="56"/>
      <c r="E566" s="56"/>
      <c r="F566" s="57"/>
      <c r="G566" s="57"/>
      <c r="H5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6" s="62" t="str">
        <f><![CDATA[IF(الجدول3[[#This Row],[الموافق]]<>"التاريخ غير صحيح",TEXT(الجدول3[[#This Row],[DateM]],"dddd"),"")]]></f>
        <v/>
      </c>
      <c r="K566" s="62" t="str">
        <f ca="1" unprintable="">
<![CDATA[IF(الجدول3[[#This Row],[DateM]]<>"",
IF(الجدول3[[#This Row],[DateM]]]><![CDATA[]>=TODAY(),1,0),"")]]>        </f>
        <v/>
      </c>
      <c r="L566" s="63" t="str">
        <f><![CDATA[IF(الجدول3[[#This Row],[DateM]]<>"",ROW(),"")]]></f>
        <v/>
      </c>
      <c r="M566" s="64" t="e">
        <f><![CDATA[الجدول3[[#This Row],[DateM]]+TIME(0,الجدول3[[#This Row],[Time1]],0)]]></f>
        <v>#VALUE!</v>
      </c>
      <c r="N566" s="57"/>
      <c r="O566" s="49">
        <f><![CDATA[IF(الجدول3[[#This Row],[الحالة]]="نفذ",1,0)]]></f>
        <v>0</v>
      </c>
    </row>
    <row r="567" spans="2:15" ht="22.5" x14ac:dyDescent="0.45">
      <c r="B567" s="62" t="str">
        <f><![CDATA[IF(الجدول3[[#This Row],[يوم]]="","",_xlfn.AGGREGATE(3,5,$C$4:C567))]]></f>
        <v/>
      </c>
      <c r="C567" s="56"/>
      <c r="D567" s="56"/>
      <c r="E567" s="56"/>
      <c r="F567" s="57"/>
      <c r="G567" s="57"/>
      <c r="H5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7" s="62" t="str">
        <f><![CDATA[IF(الجدول3[[#This Row],[الموافق]]<>"التاريخ غير صحيح",TEXT(الجدول3[[#This Row],[DateM]],"dddd"),"")]]></f>
        <v/>
      </c>
      <c r="K567" s="62" t="str">
        <f ca="1" unprintable="">
<![CDATA[IF(الجدول3[[#This Row],[DateM]]<>"",
IF(الجدول3[[#This Row],[DateM]]]><![CDATA[]>=TODAY(),1,0),"")]]>        </f>
        <v/>
      </c>
      <c r="L567" s="63" t="str">
        <f><![CDATA[IF(الجدول3[[#This Row],[DateM]]<>"",ROW(),"")]]></f>
        <v/>
      </c>
      <c r="M567" s="64" t="e">
        <f><![CDATA[الجدول3[[#This Row],[DateM]]+TIME(0,الجدول3[[#This Row],[Time1]],0)]]></f>
        <v>#VALUE!</v>
      </c>
      <c r="N567" s="57"/>
      <c r="O567" s="49">
        <f><![CDATA[IF(الجدول3[[#This Row],[الحالة]]="نفذ",1,0)]]></f>
        <v>0</v>
      </c>
    </row>
    <row r="568" spans="2:15" ht="22.5" x14ac:dyDescent="0.45">
      <c r="B568" s="62" t="str">
        <f><![CDATA[IF(الجدول3[[#This Row],[يوم]]="","",_xlfn.AGGREGATE(3,5,$C$4:C568))]]></f>
        <v/>
      </c>
      <c r="C568" s="56"/>
      <c r="D568" s="56"/>
      <c r="E568" s="56"/>
      <c r="F568" s="57"/>
      <c r="G568" s="57"/>
      <c r="H5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8" s="62" t="str">
        <f><![CDATA[IF(الجدول3[[#This Row],[الموافق]]<>"التاريخ غير صحيح",TEXT(الجدول3[[#This Row],[DateM]],"dddd"),"")]]></f>
        <v/>
      </c>
      <c r="K568" s="62" t="str">
        <f ca="1" unprintable="">
<![CDATA[IF(الجدول3[[#This Row],[DateM]]<>"",
IF(الجدول3[[#This Row],[DateM]]]><![CDATA[]>=TODAY(),1,0),"")]]>        </f>
        <v/>
      </c>
      <c r="L568" s="63" t="str">
        <f><![CDATA[IF(الجدول3[[#This Row],[DateM]]<>"",ROW(),"")]]></f>
        <v/>
      </c>
      <c r="M568" s="64" t="e">
        <f><![CDATA[الجدول3[[#This Row],[DateM]]+TIME(0,الجدول3[[#This Row],[Time1]],0)]]></f>
        <v>#VALUE!</v>
      </c>
      <c r="N568" s="57"/>
      <c r="O568" s="49">
        <f><![CDATA[IF(الجدول3[[#This Row],[الحالة]]="نفذ",1,0)]]></f>
        <v>0</v>
      </c>
    </row>
    <row r="569" spans="2:15" ht="22.5" x14ac:dyDescent="0.45">
      <c r="B569" s="62" t="str">
        <f><![CDATA[IF(الجدول3[[#This Row],[يوم]]="","",_xlfn.AGGREGATE(3,5,$C$4:C569))]]></f>
        <v/>
      </c>
      <c r="C569" s="56"/>
      <c r="D569" s="56"/>
      <c r="E569" s="56"/>
      <c r="F569" s="57"/>
      <c r="G569" s="57"/>
      <c r="H5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69" s="62" t="str">
        <f><![CDATA[IF(الجدول3[[#This Row],[الموافق]]<>"التاريخ غير صحيح",TEXT(الجدول3[[#This Row],[DateM]],"dddd"),"")]]></f>
        <v/>
      </c>
      <c r="K569" s="62" t="str">
        <f ca="1" unprintable="">
<![CDATA[IF(الجدول3[[#This Row],[DateM]]<>"",
IF(الجدول3[[#This Row],[DateM]]]><![CDATA[]>=TODAY(),1,0),"")]]>        </f>
        <v/>
      </c>
      <c r="L569" s="63" t="str">
        <f><![CDATA[IF(الجدول3[[#This Row],[DateM]]<>"",ROW(),"")]]></f>
        <v/>
      </c>
      <c r="M569" s="64" t="e">
        <f><![CDATA[الجدول3[[#This Row],[DateM]]+TIME(0,الجدول3[[#This Row],[Time1]],0)]]></f>
        <v>#VALUE!</v>
      </c>
      <c r="N569" s="57"/>
      <c r="O569" s="49">
        <f><![CDATA[IF(الجدول3[[#This Row],[الحالة]]="نفذ",1,0)]]></f>
        <v>0</v>
      </c>
    </row>
    <row r="570" spans="2:15" ht="22.5" x14ac:dyDescent="0.45">
      <c r="B570" s="62" t="str">
        <f><![CDATA[IF(الجدول3[[#This Row],[يوم]]="","",_xlfn.AGGREGATE(3,5,$C$4:C570))]]></f>
        <v/>
      </c>
      <c r="C570" s="56"/>
      <c r="D570" s="56"/>
      <c r="E570" s="56"/>
      <c r="F570" s="57"/>
      <c r="G570" s="57"/>
      <c r="H5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0" s="62" t="str">
        <f><![CDATA[IF(الجدول3[[#This Row],[الموافق]]<>"التاريخ غير صحيح",TEXT(الجدول3[[#This Row],[DateM]],"dddd"),"")]]></f>
        <v/>
      </c>
      <c r="K570" s="62" t="str">
        <f ca="1" unprintable="">
<![CDATA[IF(الجدول3[[#This Row],[DateM]]<>"",
IF(الجدول3[[#This Row],[DateM]]]><![CDATA[]>=TODAY(),1,0),"")]]>        </f>
        <v/>
      </c>
      <c r="L570" s="63" t="str">
        <f><![CDATA[IF(الجدول3[[#This Row],[DateM]]<>"",ROW(),"")]]></f>
        <v/>
      </c>
      <c r="M570" s="64" t="e">
        <f><![CDATA[الجدول3[[#This Row],[DateM]]+TIME(0,الجدول3[[#This Row],[Time1]],0)]]></f>
        <v>#VALUE!</v>
      </c>
      <c r="N570" s="57"/>
      <c r="O570" s="49">
        <f><![CDATA[IF(الجدول3[[#This Row],[الحالة]]="نفذ",1,0)]]></f>
        <v>0</v>
      </c>
    </row>
    <row r="571" spans="2:15" ht="22.5" x14ac:dyDescent="0.45">
      <c r="B571" s="62" t="str">
        <f><![CDATA[IF(الجدول3[[#This Row],[يوم]]="","",_xlfn.AGGREGATE(3,5,$C$4:C571))]]></f>
        <v/>
      </c>
      <c r="C571" s="56"/>
      <c r="D571" s="56"/>
      <c r="E571" s="56"/>
      <c r="F571" s="57"/>
      <c r="G571" s="57"/>
      <c r="H5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1" s="62" t="str">
        <f><![CDATA[IF(الجدول3[[#This Row],[الموافق]]<>"التاريخ غير صحيح",TEXT(الجدول3[[#This Row],[DateM]],"dddd"),"")]]></f>
        <v/>
      </c>
      <c r="K571" s="62" t="str">
        <f ca="1" unprintable="">
<![CDATA[IF(الجدول3[[#This Row],[DateM]]<>"",
IF(الجدول3[[#This Row],[DateM]]]><![CDATA[]>=TODAY(),1,0),"")]]>        </f>
        <v/>
      </c>
      <c r="L571" s="63" t="str">
        <f><![CDATA[IF(الجدول3[[#This Row],[DateM]]<>"",ROW(),"")]]></f>
        <v/>
      </c>
      <c r="M571" s="64" t="e">
        <f><![CDATA[الجدول3[[#This Row],[DateM]]+TIME(0,الجدول3[[#This Row],[Time1]],0)]]></f>
        <v>#VALUE!</v>
      </c>
      <c r="N571" s="57"/>
      <c r="O571" s="49">
        <f><![CDATA[IF(الجدول3[[#This Row],[الحالة]]="نفذ",1,0)]]></f>
        <v>0</v>
      </c>
    </row>
    <row r="572" spans="2:15" ht="22.5" x14ac:dyDescent="0.45">
      <c r="B572" s="62" t="str">
        <f><![CDATA[IF(الجدول3[[#This Row],[يوم]]="","",_xlfn.AGGREGATE(3,5,$C$4:C572))]]></f>
        <v/>
      </c>
      <c r="C572" s="56"/>
      <c r="D572" s="56"/>
      <c r="E572" s="56"/>
      <c r="F572" s="57"/>
      <c r="G572" s="57"/>
      <c r="H5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2" s="62" t="str">
        <f><![CDATA[IF(الجدول3[[#This Row],[الموافق]]<>"التاريخ غير صحيح",TEXT(الجدول3[[#This Row],[DateM]],"dddd"),"")]]></f>
        <v/>
      </c>
      <c r="K572" s="62" t="str">
        <f ca="1" unprintable="">
<![CDATA[IF(الجدول3[[#This Row],[DateM]]<>"",
IF(الجدول3[[#This Row],[DateM]]]><![CDATA[]>=TODAY(),1,0),"")]]>        </f>
        <v/>
      </c>
      <c r="L572" s="63" t="str">
        <f><![CDATA[IF(الجدول3[[#This Row],[DateM]]<>"",ROW(),"")]]></f>
        <v/>
      </c>
      <c r="M572" s="64" t="e">
        <f><![CDATA[الجدول3[[#This Row],[DateM]]+TIME(0,الجدول3[[#This Row],[Time1]],0)]]></f>
        <v>#VALUE!</v>
      </c>
      <c r="N572" s="57"/>
      <c r="O572" s="49">
        <f><![CDATA[IF(الجدول3[[#This Row],[الحالة]]="نفذ",1,0)]]></f>
        <v>0</v>
      </c>
    </row>
    <row r="573" spans="2:15" ht="22.5" x14ac:dyDescent="0.45">
      <c r="B573" s="62" t="str">
        <f><![CDATA[IF(الجدول3[[#This Row],[يوم]]="","",_xlfn.AGGREGATE(3,5,$C$4:C573))]]></f>
        <v/>
      </c>
      <c r="C573" s="56"/>
      <c r="D573" s="56"/>
      <c r="E573" s="56"/>
      <c r="F573" s="57"/>
      <c r="G573" s="57"/>
      <c r="H5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3" s="62" t="str">
        <f><![CDATA[IF(الجدول3[[#This Row],[الموافق]]<>"التاريخ غير صحيح",TEXT(الجدول3[[#This Row],[DateM]],"dddd"),"")]]></f>
        <v/>
      </c>
      <c r="K573" s="62" t="str">
        <f ca="1" unprintable="">
<![CDATA[IF(الجدول3[[#This Row],[DateM]]<>"",
IF(الجدول3[[#This Row],[DateM]]]><![CDATA[]>=TODAY(),1,0),"")]]>        </f>
        <v/>
      </c>
      <c r="L573" s="63" t="str">
        <f><![CDATA[IF(الجدول3[[#This Row],[DateM]]<>"",ROW(),"")]]></f>
        <v/>
      </c>
      <c r="M573" s="64" t="e">
        <f><![CDATA[الجدول3[[#This Row],[DateM]]+TIME(0,الجدول3[[#This Row],[Time1]],0)]]></f>
        <v>#VALUE!</v>
      </c>
      <c r="N573" s="57"/>
      <c r="O573" s="49">
        <f><![CDATA[IF(الجدول3[[#This Row],[الحالة]]="نفذ",1,0)]]></f>
        <v>0</v>
      </c>
    </row>
    <row r="574" spans="2:15" ht="22.5" x14ac:dyDescent="0.45">
      <c r="B574" s="62" t="str">
        <f><![CDATA[IF(الجدول3[[#This Row],[يوم]]="","",_xlfn.AGGREGATE(3,5,$C$4:C574))]]></f>
        <v/>
      </c>
      <c r="C574" s="56"/>
      <c r="D574" s="56"/>
      <c r="E574" s="56"/>
      <c r="F574" s="57"/>
      <c r="G574" s="57"/>
      <c r="H5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4" s="62" t="str">
        <f><![CDATA[IF(الجدول3[[#This Row],[الموافق]]<>"التاريخ غير صحيح",TEXT(الجدول3[[#This Row],[DateM]],"dddd"),"")]]></f>
        <v/>
      </c>
      <c r="K574" s="62" t="str">
        <f ca="1" unprintable="">
<![CDATA[IF(الجدول3[[#This Row],[DateM]]<>"",
IF(الجدول3[[#This Row],[DateM]]]><![CDATA[]>=TODAY(),1,0),"")]]>        </f>
        <v/>
      </c>
      <c r="L574" s="63" t="str">
        <f><![CDATA[IF(الجدول3[[#This Row],[DateM]]<>"",ROW(),"")]]></f>
        <v/>
      </c>
      <c r="M574" s="64" t="e">
        <f><![CDATA[الجدول3[[#This Row],[DateM]]+TIME(0,الجدول3[[#This Row],[Time1]],0)]]></f>
        <v>#VALUE!</v>
      </c>
      <c r="N574" s="57"/>
      <c r="O574" s="49">
        <f><![CDATA[IF(الجدول3[[#This Row],[الحالة]]="نفذ",1,0)]]></f>
        <v>0</v>
      </c>
    </row>
    <row r="575" spans="2:15" ht="22.5" x14ac:dyDescent="0.45">
      <c r="B575" s="62" t="str">
        <f><![CDATA[IF(الجدول3[[#This Row],[يوم]]="","",_xlfn.AGGREGATE(3,5,$C$4:C575))]]></f>
        <v/>
      </c>
      <c r="C575" s="56"/>
      <c r="D575" s="56"/>
      <c r="E575" s="56"/>
      <c r="F575" s="57"/>
      <c r="G575" s="57"/>
      <c r="H5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5" s="62" t="str">
        <f><![CDATA[IF(الجدول3[[#This Row],[الموافق]]<>"التاريخ غير صحيح",TEXT(الجدول3[[#This Row],[DateM]],"dddd"),"")]]></f>
        <v/>
      </c>
      <c r="K575" s="62" t="str">
        <f ca="1" unprintable="">
<![CDATA[IF(الجدول3[[#This Row],[DateM]]<>"",
IF(الجدول3[[#This Row],[DateM]]]><![CDATA[]>=TODAY(),1,0),"")]]>        </f>
        <v/>
      </c>
      <c r="L575" s="63" t="str">
        <f><![CDATA[IF(الجدول3[[#This Row],[DateM]]<>"",ROW(),"")]]></f>
        <v/>
      </c>
      <c r="M575" s="64" t="e">
        <f><![CDATA[الجدول3[[#This Row],[DateM]]+TIME(0,الجدول3[[#This Row],[Time1]],0)]]></f>
        <v>#VALUE!</v>
      </c>
      <c r="N575" s="57"/>
      <c r="O575" s="49">
        <f><![CDATA[IF(الجدول3[[#This Row],[الحالة]]="نفذ",1,0)]]></f>
        <v>0</v>
      </c>
    </row>
    <row r="576" spans="2:15" ht="22.5" x14ac:dyDescent="0.45">
      <c r="B576" s="62" t="str">
        <f><![CDATA[IF(الجدول3[[#This Row],[يوم]]="","",_xlfn.AGGREGATE(3,5,$C$4:C576))]]></f>
        <v/>
      </c>
      <c r="C576" s="56"/>
      <c r="D576" s="56"/>
      <c r="E576" s="56"/>
      <c r="F576" s="57"/>
      <c r="G576" s="57"/>
      <c r="H5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6" s="62" t="str">
        <f><![CDATA[IF(الجدول3[[#This Row],[الموافق]]<>"التاريخ غير صحيح",TEXT(الجدول3[[#This Row],[DateM]],"dddd"),"")]]></f>
        <v/>
      </c>
      <c r="K576" s="62" t="str">
        <f ca="1" unprintable="">
<![CDATA[IF(الجدول3[[#This Row],[DateM]]<>"",
IF(الجدول3[[#This Row],[DateM]]]><![CDATA[]>=TODAY(),1,0),"")]]>        </f>
        <v/>
      </c>
      <c r="L576" s="63" t="str">
        <f><![CDATA[IF(الجدول3[[#This Row],[DateM]]<>"",ROW(),"")]]></f>
        <v/>
      </c>
      <c r="M576" s="64" t="e">
        <f><![CDATA[الجدول3[[#This Row],[DateM]]+TIME(0,الجدول3[[#This Row],[Time1]],0)]]></f>
        <v>#VALUE!</v>
      </c>
      <c r="N576" s="57"/>
      <c r="O576" s="49">
        <f><![CDATA[IF(الجدول3[[#This Row],[الحالة]]="نفذ",1,0)]]></f>
        <v>0</v>
      </c>
    </row>
    <row r="577" spans="2:15" ht="22.5" x14ac:dyDescent="0.45">
      <c r="B577" s="62" t="str">
        <f><![CDATA[IF(الجدول3[[#This Row],[يوم]]="","",_xlfn.AGGREGATE(3,5,$C$4:C577))]]></f>
        <v/>
      </c>
      <c r="C577" s="56"/>
      <c r="D577" s="56"/>
      <c r="E577" s="56"/>
      <c r="F577" s="57"/>
      <c r="G577" s="57"/>
      <c r="H5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7" s="62" t="str">
        <f><![CDATA[IF(الجدول3[[#This Row],[الموافق]]<>"التاريخ غير صحيح",TEXT(الجدول3[[#This Row],[DateM]],"dddd"),"")]]></f>
        <v/>
      </c>
      <c r="K577" s="62" t="str">
        <f ca="1" unprintable="">
<![CDATA[IF(الجدول3[[#This Row],[DateM]]<>"",
IF(الجدول3[[#This Row],[DateM]]]><![CDATA[]>=TODAY(),1,0),"")]]>        </f>
        <v/>
      </c>
      <c r="L577" s="63" t="str">
        <f><![CDATA[IF(الجدول3[[#This Row],[DateM]]<>"",ROW(),"")]]></f>
        <v/>
      </c>
      <c r="M577" s="64" t="e">
        <f><![CDATA[الجدول3[[#This Row],[DateM]]+TIME(0,الجدول3[[#This Row],[Time1]],0)]]></f>
        <v>#VALUE!</v>
      </c>
      <c r="N577" s="57"/>
      <c r="O577" s="49">
        <f><![CDATA[IF(الجدول3[[#This Row],[الحالة]]="نفذ",1,0)]]></f>
        <v>0</v>
      </c>
    </row>
    <row r="578" spans="2:15" ht="22.5" x14ac:dyDescent="0.45">
      <c r="B578" s="62" t="str">
        <f><![CDATA[IF(الجدول3[[#This Row],[يوم]]="","",_xlfn.AGGREGATE(3,5,$C$4:C578))]]></f>
        <v/>
      </c>
      <c r="C578" s="56"/>
      <c r="D578" s="56"/>
      <c r="E578" s="56"/>
      <c r="F578" s="57"/>
      <c r="G578" s="57"/>
      <c r="H5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8" s="62" t="str">
        <f><![CDATA[IF(الجدول3[[#This Row],[الموافق]]<>"التاريخ غير صحيح",TEXT(الجدول3[[#This Row],[DateM]],"dddd"),"")]]></f>
        <v/>
      </c>
      <c r="K578" s="62" t="str">
        <f ca="1" unprintable="">
<![CDATA[IF(الجدول3[[#This Row],[DateM]]<>"",
IF(الجدول3[[#This Row],[DateM]]]><![CDATA[]>=TODAY(),1,0),"")]]>        </f>
        <v/>
      </c>
      <c r="L578" s="63" t="str">
        <f><![CDATA[IF(الجدول3[[#This Row],[DateM]]<>"",ROW(),"")]]></f>
        <v/>
      </c>
      <c r="M578" s="64" t="e">
        <f><![CDATA[الجدول3[[#This Row],[DateM]]+TIME(0,الجدول3[[#This Row],[Time1]],0)]]></f>
        <v>#VALUE!</v>
      </c>
      <c r="N578" s="57"/>
      <c r="O578" s="49">
        <f><![CDATA[IF(الجدول3[[#This Row],[الحالة]]="نفذ",1,0)]]></f>
        <v>0</v>
      </c>
    </row>
    <row r="579" spans="2:15" ht="22.5" x14ac:dyDescent="0.45">
      <c r="B579" s="62" t="str">
        <f><![CDATA[IF(الجدول3[[#This Row],[يوم]]="","",_xlfn.AGGREGATE(3,5,$C$4:C579))]]></f>
        <v/>
      </c>
      <c r="C579" s="56"/>
      <c r="D579" s="56"/>
      <c r="E579" s="56"/>
      <c r="F579" s="57"/>
      <c r="G579" s="57"/>
      <c r="H5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79" s="62" t="str">
        <f><![CDATA[IF(الجدول3[[#This Row],[الموافق]]<>"التاريخ غير صحيح",TEXT(الجدول3[[#This Row],[DateM]],"dddd"),"")]]></f>
        <v/>
      </c>
      <c r="K579" s="62" t="str">
        <f ca="1" unprintable="">
<![CDATA[IF(الجدول3[[#This Row],[DateM]]<>"",
IF(الجدول3[[#This Row],[DateM]]]><![CDATA[]>=TODAY(),1,0),"")]]>        </f>
        <v/>
      </c>
      <c r="L579" s="63" t="str">
        <f><![CDATA[IF(الجدول3[[#This Row],[DateM]]<>"",ROW(),"")]]></f>
        <v/>
      </c>
      <c r="M579" s="64" t="e">
        <f><![CDATA[الجدول3[[#This Row],[DateM]]+TIME(0,الجدول3[[#This Row],[Time1]],0)]]></f>
        <v>#VALUE!</v>
      </c>
      <c r="N579" s="57"/>
      <c r="O579" s="49">
        <f><![CDATA[IF(الجدول3[[#This Row],[الحالة]]="نفذ",1,0)]]></f>
        <v>0</v>
      </c>
    </row>
    <row r="580" spans="2:15" ht="22.5" x14ac:dyDescent="0.45">
      <c r="B580" s="62" t="str">
        <f><![CDATA[IF(الجدول3[[#This Row],[يوم]]="","",_xlfn.AGGREGATE(3,5,$C$4:C580))]]></f>
        <v/>
      </c>
      <c r="C580" s="56"/>
      <c r="D580" s="56"/>
      <c r="E580" s="56"/>
      <c r="F580" s="57"/>
      <c r="G580" s="57"/>
      <c r="H5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0" s="62" t="str">
        <f><![CDATA[IF(الجدول3[[#This Row],[الموافق]]<>"التاريخ غير صحيح",TEXT(الجدول3[[#This Row],[DateM]],"dddd"),"")]]></f>
        <v/>
      </c>
      <c r="K580" s="62" t="str">
        <f ca="1" unprintable="">
<![CDATA[IF(الجدول3[[#This Row],[DateM]]<>"",
IF(الجدول3[[#This Row],[DateM]]]><![CDATA[]>=TODAY(),1,0),"")]]>        </f>
        <v/>
      </c>
      <c r="L580" s="63" t="str">
        <f><![CDATA[IF(الجدول3[[#This Row],[DateM]]<>"",ROW(),"")]]></f>
        <v/>
      </c>
      <c r="M580" s="64" t="e">
        <f><![CDATA[الجدول3[[#This Row],[DateM]]+TIME(0,الجدول3[[#This Row],[Time1]],0)]]></f>
        <v>#VALUE!</v>
      </c>
      <c r="N580" s="57"/>
      <c r="O580" s="49">
        <f><![CDATA[IF(الجدول3[[#This Row],[الحالة]]="نفذ",1,0)]]></f>
        <v>0</v>
      </c>
    </row>
    <row r="581" spans="2:15" ht="22.5" x14ac:dyDescent="0.45">
      <c r="B581" s="62" t="str">
        <f><![CDATA[IF(الجدول3[[#This Row],[يوم]]="","",_xlfn.AGGREGATE(3,5,$C$4:C581))]]></f>
        <v/>
      </c>
      <c r="C581" s="56"/>
      <c r="D581" s="56"/>
      <c r="E581" s="56"/>
      <c r="F581" s="57"/>
      <c r="G581" s="57"/>
      <c r="H5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1" s="62" t="str">
        <f><![CDATA[IF(الجدول3[[#This Row],[الموافق]]<>"التاريخ غير صحيح",TEXT(الجدول3[[#This Row],[DateM]],"dddd"),"")]]></f>
        <v/>
      </c>
      <c r="K581" s="62" t="str">
        <f ca="1" unprintable="">
<![CDATA[IF(الجدول3[[#This Row],[DateM]]<>"",
IF(الجدول3[[#This Row],[DateM]]]><![CDATA[]>=TODAY(),1,0),"")]]>        </f>
        <v/>
      </c>
      <c r="L581" s="63" t="str">
        <f><![CDATA[IF(الجدول3[[#This Row],[DateM]]<>"",ROW(),"")]]></f>
        <v/>
      </c>
      <c r="M581" s="64" t="e">
        <f><![CDATA[الجدول3[[#This Row],[DateM]]+TIME(0,الجدول3[[#This Row],[Time1]],0)]]></f>
        <v>#VALUE!</v>
      </c>
      <c r="N581" s="57"/>
      <c r="O581" s="49">
        <f><![CDATA[IF(الجدول3[[#This Row],[الحالة]]="نفذ",1,0)]]></f>
        <v>0</v>
      </c>
    </row>
    <row r="582" spans="2:15" ht="22.5" x14ac:dyDescent="0.45">
      <c r="B582" s="62" t="str">
        <f><![CDATA[IF(الجدول3[[#This Row],[يوم]]="","",_xlfn.AGGREGATE(3,5,$C$4:C582))]]></f>
        <v/>
      </c>
      <c r="C582" s="56"/>
      <c r="D582" s="56"/>
      <c r="E582" s="56"/>
      <c r="F582" s="57"/>
      <c r="G582" s="57"/>
      <c r="H5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2" s="62" t="str">
        <f><![CDATA[IF(الجدول3[[#This Row],[الموافق]]<>"التاريخ غير صحيح",TEXT(الجدول3[[#This Row],[DateM]],"dddd"),"")]]></f>
        <v/>
      </c>
      <c r="K582" s="62" t="str">
        <f ca="1" unprintable="">
<![CDATA[IF(الجدول3[[#This Row],[DateM]]<>"",
IF(الجدول3[[#This Row],[DateM]]]><![CDATA[]>=TODAY(),1,0),"")]]>        </f>
        <v/>
      </c>
      <c r="L582" s="63" t="str">
        <f><![CDATA[IF(الجدول3[[#This Row],[DateM]]<>"",ROW(),"")]]></f>
        <v/>
      </c>
      <c r="M582" s="64" t="e">
        <f><![CDATA[الجدول3[[#This Row],[DateM]]+TIME(0,الجدول3[[#This Row],[Time1]],0)]]></f>
        <v>#VALUE!</v>
      </c>
      <c r="N582" s="57"/>
      <c r="O582" s="49">
        <f><![CDATA[IF(الجدول3[[#This Row],[الحالة]]="نفذ",1,0)]]></f>
        <v>0</v>
      </c>
    </row>
    <row r="583" spans="2:15" ht="22.5" x14ac:dyDescent="0.45">
      <c r="B583" s="62" t="str">
        <f><![CDATA[IF(الجدول3[[#This Row],[يوم]]="","",_xlfn.AGGREGATE(3,5,$C$4:C583))]]></f>
        <v/>
      </c>
      <c r="C583" s="56"/>
      <c r="D583" s="56"/>
      <c r="E583" s="56"/>
      <c r="F583" s="57"/>
      <c r="G583" s="57"/>
      <c r="H5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3" s="62" t="str">
        <f><![CDATA[IF(الجدول3[[#This Row],[الموافق]]<>"التاريخ غير صحيح",TEXT(الجدول3[[#This Row],[DateM]],"dddd"),"")]]></f>
        <v/>
      </c>
      <c r="K583" s="62" t="str">
        <f ca="1" unprintable="">
<![CDATA[IF(الجدول3[[#This Row],[DateM]]<>"",
IF(الجدول3[[#This Row],[DateM]]]><![CDATA[]>=TODAY(),1,0),"")]]>        </f>
        <v/>
      </c>
      <c r="L583" s="63" t="str">
        <f><![CDATA[IF(الجدول3[[#This Row],[DateM]]<>"",ROW(),"")]]></f>
        <v/>
      </c>
      <c r="M583" s="64" t="e">
        <f><![CDATA[الجدول3[[#This Row],[DateM]]+TIME(0,الجدول3[[#This Row],[Time1]],0)]]></f>
        <v>#VALUE!</v>
      </c>
      <c r="N583" s="57"/>
      <c r="O583" s="49">
        <f><![CDATA[IF(الجدول3[[#This Row],[الحالة]]="نفذ",1,0)]]></f>
        <v>0</v>
      </c>
    </row>
    <row r="584" spans="2:15" ht="22.5" x14ac:dyDescent="0.45">
      <c r="B584" s="62" t="str">
        <f><![CDATA[IF(الجدول3[[#This Row],[يوم]]="","",_xlfn.AGGREGATE(3,5,$C$4:C584))]]></f>
        <v/>
      </c>
      <c r="C584" s="56"/>
      <c r="D584" s="56"/>
      <c r="E584" s="56"/>
      <c r="F584" s="57"/>
      <c r="G584" s="57"/>
      <c r="H5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4" s="62" t="str">
        <f><![CDATA[IF(الجدول3[[#This Row],[الموافق]]<>"التاريخ غير صحيح",TEXT(الجدول3[[#This Row],[DateM]],"dddd"),"")]]></f>
        <v/>
      </c>
      <c r="K584" s="62" t="str">
        <f ca="1" unprintable="">
<![CDATA[IF(الجدول3[[#This Row],[DateM]]<>"",
IF(الجدول3[[#This Row],[DateM]]]><![CDATA[]>=TODAY(),1,0),"")]]>        </f>
        <v/>
      </c>
      <c r="L584" s="63" t="str">
        <f><![CDATA[IF(الجدول3[[#This Row],[DateM]]<>"",ROW(),"")]]></f>
        <v/>
      </c>
      <c r="M584" s="64" t="e">
        <f><![CDATA[الجدول3[[#This Row],[DateM]]+TIME(0,الجدول3[[#This Row],[Time1]],0)]]></f>
        <v>#VALUE!</v>
      </c>
      <c r="N584" s="57"/>
      <c r="O584" s="49">
        <f><![CDATA[IF(الجدول3[[#This Row],[الحالة]]="نفذ",1,0)]]></f>
        <v>0</v>
      </c>
    </row>
    <row r="585" spans="2:15" ht="22.5" x14ac:dyDescent="0.45">
      <c r="B585" s="62" t="str">
        <f><![CDATA[IF(الجدول3[[#This Row],[يوم]]="","",_xlfn.AGGREGATE(3,5,$C$4:C585))]]></f>
        <v/>
      </c>
      <c r="C585" s="56"/>
      <c r="D585" s="56"/>
      <c r="E585" s="56"/>
      <c r="F585" s="57"/>
      <c r="G585" s="57"/>
      <c r="H5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5" s="62" t="str">
        <f><![CDATA[IF(الجدول3[[#This Row],[الموافق]]<>"التاريخ غير صحيح",TEXT(الجدول3[[#This Row],[DateM]],"dddd"),"")]]></f>
        <v/>
      </c>
      <c r="K585" s="62" t="str">
        <f ca="1" unprintable="">
<![CDATA[IF(الجدول3[[#This Row],[DateM]]<>"",
IF(الجدول3[[#This Row],[DateM]]]><![CDATA[]>=TODAY(),1,0),"")]]>        </f>
        <v/>
      </c>
      <c r="L585" s="63" t="str">
        <f><![CDATA[IF(الجدول3[[#This Row],[DateM]]<>"",ROW(),"")]]></f>
        <v/>
      </c>
      <c r="M585" s="64" t="e">
        <f><![CDATA[الجدول3[[#This Row],[DateM]]+TIME(0,الجدول3[[#This Row],[Time1]],0)]]></f>
        <v>#VALUE!</v>
      </c>
      <c r="N585" s="57"/>
      <c r="O585" s="49">
        <f><![CDATA[IF(الجدول3[[#This Row],[الحالة]]="نفذ",1,0)]]></f>
        <v>0</v>
      </c>
    </row>
    <row r="586" spans="2:15" ht="22.5" x14ac:dyDescent="0.45">
      <c r="B586" s="62" t="str">
        <f><![CDATA[IF(الجدول3[[#This Row],[يوم]]="","",_xlfn.AGGREGATE(3,5,$C$4:C586))]]></f>
        <v/>
      </c>
      <c r="C586" s="56"/>
      <c r="D586" s="56"/>
      <c r="E586" s="56"/>
      <c r="F586" s="57"/>
      <c r="G586" s="57"/>
      <c r="H5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6" s="62" t="str">
        <f><![CDATA[IF(الجدول3[[#This Row],[الموافق]]<>"التاريخ غير صحيح",TEXT(الجدول3[[#This Row],[DateM]],"dddd"),"")]]></f>
        <v/>
      </c>
      <c r="K586" s="62" t="str">
        <f ca="1" unprintable="">
<![CDATA[IF(الجدول3[[#This Row],[DateM]]<>"",
IF(الجدول3[[#This Row],[DateM]]]><![CDATA[]>=TODAY(),1,0),"")]]>        </f>
        <v/>
      </c>
      <c r="L586" s="63" t="str">
        <f><![CDATA[IF(الجدول3[[#This Row],[DateM]]<>"",ROW(),"")]]></f>
        <v/>
      </c>
      <c r="M586" s="64" t="e">
        <f><![CDATA[الجدول3[[#This Row],[DateM]]+TIME(0,الجدول3[[#This Row],[Time1]],0)]]></f>
        <v>#VALUE!</v>
      </c>
      <c r="N586" s="57"/>
      <c r="O586" s="49">
        <f><![CDATA[IF(الجدول3[[#This Row],[الحالة]]="نفذ",1,0)]]></f>
        <v>0</v>
      </c>
    </row>
    <row r="587" spans="2:15" ht="22.5" x14ac:dyDescent="0.45">
      <c r="B587" s="62" t="str">
        <f><![CDATA[IF(الجدول3[[#This Row],[يوم]]="","",_xlfn.AGGREGATE(3,5,$C$4:C587))]]></f>
        <v/>
      </c>
      <c r="C587" s="56"/>
      <c r="D587" s="56"/>
      <c r="E587" s="56"/>
      <c r="F587" s="57"/>
      <c r="G587" s="57"/>
      <c r="H5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7" s="62" t="str">
        <f><![CDATA[IF(الجدول3[[#This Row],[الموافق]]<>"التاريخ غير صحيح",TEXT(الجدول3[[#This Row],[DateM]],"dddd"),"")]]></f>
        <v/>
      </c>
      <c r="K587" s="62" t="str">
        <f ca="1" unprintable="">
<![CDATA[IF(الجدول3[[#This Row],[DateM]]<>"",
IF(الجدول3[[#This Row],[DateM]]]><![CDATA[]>=TODAY(),1,0),"")]]>        </f>
        <v/>
      </c>
      <c r="L587" s="63" t="str">
        <f><![CDATA[IF(الجدول3[[#This Row],[DateM]]<>"",ROW(),"")]]></f>
        <v/>
      </c>
      <c r="M587" s="64" t="e">
        <f><![CDATA[الجدول3[[#This Row],[DateM]]+TIME(0,الجدول3[[#This Row],[Time1]],0)]]></f>
        <v>#VALUE!</v>
      </c>
      <c r="N587" s="57"/>
      <c r="O587" s="49">
        <f><![CDATA[IF(الجدول3[[#This Row],[الحالة]]="نفذ",1,0)]]></f>
        <v>0</v>
      </c>
    </row>
    <row r="588" spans="2:15" ht="22.5" x14ac:dyDescent="0.45">
      <c r="B588" s="62" t="str">
        <f><![CDATA[IF(الجدول3[[#This Row],[يوم]]="","",_xlfn.AGGREGATE(3,5,$C$4:C588))]]></f>
        <v/>
      </c>
      <c r="C588" s="56"/>
      <c r="D588" s="56"/>
      <c r="E588" s="56"/>
      <c r="F588" s="57"/>
      <c r="G588" s="57"/>
      <c r="H5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8" s="62" t="str">
        <f><![CDATA[IF(الجدول3[[#This Row],[الموافق]]<>"التاريخ غير صحيح",TEXT(الجدول3[[#This Row],[DateM]],"dddd"),"")]]></f>
        <v/>
      </c>
      <c r="K588" s="62" t="str">
        <f ca="1" unprintable="">
<![CDATA[IF(الجدول3[[#This Row],[DateM]]<>"",
IF(الجدول3[[#This Row],[DateM]]]><![CDATA[]>=TODAY(),1,0),"")]]>        </f>
        <v/>
      </c>
      <c r="L588" s="63" t="str">
        <f><![CDATA[IF(الجدول3[[#This Row],[DateM]]<>"",ROW(),"")]]></f>
        <v/>
      </c>
      <c r="M588" s="64" t="e">
        <f><![CDATA[الجدول3[[#This Row],[DateM]]+TIME(0,الجدول3[[#This Row],[Time1]],0)]]></f>
        <v>#VALUE!</v>
      </c>
      <c r="N588" s="57"/>
      <c r="O588" s="49">
        <f><![CDATA[IF(الجدول3[[#This Row],[الحالة]]="نفذ",1,0)]]></f>
        <v>0</v>
      </c>
    </row>
    <row r="589" spans="2:15" ht="22.5" x14ac:dyDescent="0.45">
      <c r="B589" s="62" t="str">
        <f><![CDATA[IF(الجدول3[[#This Row],[يوم]]="","",_xlfn.AGGREGATE(3,5,$C$4:C589))]]></f>
        <v/>
      </c>
      <c r="C589" s="56"/>
      <c r="D589" s="56"/>
      <c r="E589" s="56"/>
      <c r="F589" s="57"/>
      <c r="G589" s="57"/>
      <c r="H5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89" s="62" t="str">
        <f><![CDATA[IF(الجدول3[[#This Row],[الموافق]]<>"التاريخ غير صحيح",TEXT(الجدول3[[#This Row],[DateM]],"dddd"),"")]]></f>
        <v/>
      </c>
      <c r="K589" s="62" t="str">
        <f ca="1" unprintable="">
<![CDATA[IF(الجدول3[[#This Row],[DateM]]<>"",
IF(الجدول3[[#This Row],[DateM]]]><![CDATA[]>=TODAY(),1,0),"")]]>        </f>
        <v/>
      </c>
      <c r="L589" s="63" t="str">
        <f><![CDATA[IF(الجدول3[[#This Row],[DateM]]<>"",ROW(),"")]]></f>
        <v/>
      </c>
      <c r="M589" s="64" t="e">
        <f><![CDATA[الجدول3[[#This Row],[DateM]]+TIME(0,الجدول3[[#This Row],[Time1]],0)]]></f>
        <v>#VALUE!</v>
      </c>
      <c r="N589" s="57"/>
      <c r="O589" s="49">
        <f><![CDATA[IF(الجدول3[[#This Row],[الحالة]]="نفذ",1,0)]]></f>
        <v>0</v>
      </c>
    </row>
    <row r="590" spans="2:15" ht="22.5" x14ac:dyDescent="0.45">
      <c r="B590" s="62" t="str">
        <f><![CDATA[IF(الجدول3[[#This Row],[يوم]]="","",_xlfn.AGGREGATE(3,5,$C$4:C590))]]></f>
        <v/>
      </c>
      <c r="C590" s="56"/>
      <c r="D590" s="56"/>
      <c r="E590" s="56"/>
      <c r="F590" s="57"/>
      <c r="G590" s="57"/>
      <c r="H5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0" s="62" t="str">
        <f><![CDATA[IF(الجدول3[[#This Row],[الموافق]]<>"التاريخ غير صحيح",TEXT(الجدول3[[#This Row],[DateM]],"dddd"),"")]]></f>
        <v/>
      </c>
      <c r="K590" s="62" t="str">
        <f ca="1" unprintable="">
<![CDATA[IF(الجدول3[[#This Row],[DateM]]<>"",
IF(الجدول3[[#This Row],[DateM]]]><![CDATA[]>=TODAY(),1,0),"")]]>        </f>
        <v/>
      </c>
      <c r="L590" s="63" t="str">
        <f><![CDATA[IF(الجدول3[[#This Row],[DateM]]<>"",ROW(),"")]]></f>
        <v/>
      </c>
      <c r="M590" s="64" t="e">
        <f><![CDATA[الجدول3[[#This Row],[DateM]]+TIME(0,الجدول3[[#This Row],[Time1]],0)]]></f>
        <v>#VALUE!</v>
      </c>
      <c r="N590" s="57"/>
      <c r="O590" s="49">
        <f><![CDATA[IF(الجدول3[[#This Row],[الحالة]]="نفذ",1,0)]]></f>
        <v>0</v>
      </c>
    </row>
    <row r="591" spans="2:15" ht="22.5" x14ac:dyDescent="0.45">
      <c r="B591" s="62" t="str">
        <f><![CDATA[IF(الجدول3[[#This Row],[يوم]]="","",_xlfn.AGGREGATE(3,5,$C$4:C591))]]></f>
        <v/>
      </c>
      <c r="C591" s="56"/>
      <c r="D591" s="56"/>
      <c r="E591" s="56"/>
      <c r="F591" s="57"/>
      <c r="G591" s="57"/>
      <c r="H5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1" s="62" t="str">
        <f><![CDATA[IF(الجدول3[[#This Row],[الموافق]]<>"التاريخ غير صحيح",TEXT(الجدول3[[#This Row],[DateM]],"dddd"),"")]]></f>
        <v/>
      </c>
      <c r="K591" s="62" t="str">
        <f ca="1" unprintable="">
<![CDATA[IF(الجدول3[[#This Row],[DateM]]<>"",
IF(الجدول3[[#This Row],[DateM]]]><![CDATA[]>=TODAY(),1,0),"")]]>        </f>
        <v/>
      </c>
      <c r="L591" s="63" t="str">
        <f><![CDATA[IF(الجدول3[[#This Row],[DateM]]<>"",ROW(),"")]]></f>
        <v/>
      </c>
      <c r="M591" s="64" t="e">
        <f><![CDATA[الجدول3[[#This Row],[DateM]]+TIME(0,الجدول3[[#This Row],[Time1]],0)]]></f>
        <v>#VALUE!</v>
      </c>
      <c r="N591" s="57"/>
      <c r="O591" s="49">
        <f><![CDATA[IF(الجدول3[[#This Row],[الحالة]]="نفذ",1,0)]]></f>
        <v>0</v>
      </c>
    </row>
    <row r="592" spans="2:15" ht="22.5" x14ac:dyDescent="0.45">
      <c r="B592" s="62" t="str">
        <f><![CDATA[IF(الجدول3[[#This Row],[يوم]]="","",_xlfn.AGGREGATE(3,5,$C$4:C592))]]></f>
        <v/>
      </c>
      <c r="C592" s="56"/>
      <c r="D592" s="56"/>
      <c r="E592" s="56"/>
      <c r="F592" s="57"/>
      <c r="G592" s="57"/>
      <c r="H5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2" s="62" t="str">
        <f><![CDATA[IF(الجدول3[[#This Row],[الموافق]]<>"التاريخ غير صحيح",TEXT(الجدول3[[#This Row],[DateM]],"dddd"),"")]]></f>
        <v/>
      </c>
      <c r="K592" s="62" t="str">
        <f ca="1" unprintable="">
<![CDATA[IF(الجدول3[[#This Row],[DateM]]<>"",
IF(الجدول3[[#This Row],[DateM]]]><![CDATA[]>=TODAY(),1,0),"")]]>        </f>
        <v/>
      </c>
      <c r="L592" s="63" t="str">
        <f><![CDATA[IF(الجدول3[[#This Row],[DateM]]<>"",ROW(),"")]]></f>
        <v/>
      </c>
      <c r="M592" s="64" t="e">
        <f><![CDATA[الجدول3[[#This Row],[DateM]]+TIME(0,الجدول3[[#This Row],[Time1]],0)]]></f>
        <v>#VALUE!</v>
      </c>
      <c r="N592" s="57"/>
      <c r="O592" s="49">
        <f><![CDATA[IF(الجدول3[[#This Row],[الحالة]]="نفذ",1,0)]]></f>
        <v>0</v>
      </c>
    </row>
    <row r="593" spans="2:15" ht="22.5" x14ac:dyDescent="0.45">
      <c r="B593" s="62" t="str">
        <f><![CDATA[IF(الجدول3[[#This Row],[يوم]]="","",_xlfn.AGGREGATE(3,5,$C$4:C593))]]></f>
        <v/>
      </c>
      <c r="C593" s="56"/>
      <c r="D593" s="56"/>
      <c r="E593" s="56"/>
      <c r="F593" s="57"/>
      <c r="G593" s="57"/>
      <c r="H5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3" s="62" t="str">
        <f><![CDATA[IF(الجدول3[[#This Row],[الموافق]]<>"التاريخ غير صحيح",TEXT(الجدول3[[#This Row],[DateM]],"dddd"),"")]]></f>
        <v/>
      </c>
      <c r="K593" s="62" t="str">
        <f ca="1" unprintable="">
<![CDATA[IF(الجدول3[[#This Row],[DateM]]<>"",
IF(الجدول3[[#This Row],[DateM]]]><![CDATA[]>=TODAY(),1,0),"")]]>        </f>
        <v/>
      </c>
      <c r="L593" s="63" t="str">
        <f><![CDATA[IF(الجدول3[[#This Row],[DateM]]<>"",ROW(),"")]]></f>
        <v/>
      </c>
      <c r="M593" s="64" t="e">
        <f><![CDATA[الجدول3[[#This Row],[DateM]]+TIME(0,الجدول3[[#This Row],[Time1]],0)]]></f>
        <v>#VALUE!</v>
      </c>
      <c r="N593" s="57"/>
      <c r="O593" s="49">
        <f><![CDATA[IF(الجدول3[[#This Row],[الحالة]]="نفذ",1,0)]]></f>
        <v>0</v>
      </c>
    </row>
    <row r="594" spans="2:15" ht="22.5" x14ac:dyDescent="0.45">
      <c r="B594" s="62" t="str">
        <f><![CDATA[IF(الجدول3[[#This Row],[يوم]]="","",_xlfn.AGGREGATE(3,5,$C$4:C594))]]></f>
        <v/>
      </c>
      <c r="C594" s="56"/>
      <c r="D594" s="56"/>
      <c r="E594" s="56"/>
      <c r="F594" s="57"/>
      <c r="G594" s="57"/>
      <c r="H5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4" s="62" t="str">
        <f><![CDATA[IF(الجدول3[[#This Row],[الموافق]]<>"التاريخ غير صحيح",TEXT(الجدول3[[#This Row],[DateM]],"dddd"),"")]]></f>
        <v/>
      </c>
      <c r="K594" s="62" t="str">
        <f ca="1" unprintable="">
<![CDATA[IF(الجدول3[[#This Row],[DateM]]<>"",
IF(الجدول3[[#This Row],[DateM]]]><![CDATA[]>=TODAY(),1,0),"")]]>        </f>
        <v/>
      </c>
      <c r="L594" s="63" t="str">
        <f><![CDATA[IF(الجدول3[[#This Row],[DateM]]<>"",ROW(),"")]]></f>
        <v/>
      </c>
      <c r="M594" s="64" t="e">
        <f><![CDATA[الجدول3[[#This Row],[DateM]]+TIME(0,الجدول3[[#This Row],[Time1]],0)]]></f>
        <v>#VALUE!</v>
      </c>
      <c r="N594" s="57"/>
      <c r="O594" s="49">
        <f><![CDATA[IF(الجدول3[[#This Row],[الحالة]]="نفذ",1,0)]]></f>
        <v>0</v>
      </c>
    </row>
    <row r="595" spans="2:15" ht="22.5" x14ac:dyDescent="0.45">
      <c r="B595" s="62" t="str">
        <f><![CDATA[IF(الجدول3[[#This Row],[يوم]]="","",_xlfn.AGGREGATE(3,5,$C$4:C595))]]></f>
        <v/>
      </c>
      <c r="C595" s="56"/>
      <c r="D595" s="56"/>
      <c r="E595" s="56"/>
      <c r="F595" s="57"/>
      <c r="G595" s="57"/>
      <c r="H5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5" s="62" t="str">
        <f><![CDATA[IF(الجدول3[[#This Row],[الموافق]]<>"التاريخ غير صحيح",TEXT(الجدول3[[#This Row],[DateM]],"dddd"),"")]]></f>
        <v/>
      </c>
      <c r="K595" s="62" t="str">
        <f ca="1" unprintable="">
<![CDATA[IF(الجدول3[[#This Row],[DateM]]<>"",
IF(الجدول3[[#This Row],[DateM]]]><![CDATA[]>=TODAY(),1,0),"")]]>        </f>
        <v/>
      </c>
      <c r="L595" s="63" t="str">
        <f><![CDATA[IF(الجدول3[[#This Row],[DateM]]<>"",ROW(),"")]]></f>
        <v/>
      </c>
      <c r="M595" s="64" t="e">
        <f><![CDATA[الجدول3[[#This Row],[DateM]]+TIME(0,الجدول3[[#This Row],[Time1]],0)]]></f>
        <v>#VALUE!</v>
      </c>
      <c r="N595" s="57"/>
      <c r="O595" s="49">
        <f><![CDATA[IF(الجدول3[[#This Row],[الحالة]]="نفذ",1,0)]]></f>
        <v>0</v>
      </c>
    </row>
    <row r="596" spans="2:15" ht="22.5" x14ac:dyDescent="0.45">
      <c r="B596" s="62" t="str">
        <f><![CDATA[IF(الجدول3[[#This Row],[يوم]]="","",_xlfn.AGGREGATE(3,5,$C$4:C596))]]></f>
        <v/>
      </c>
      <c r="C596" s="56"/>
      <c r="D596" s="56"/>
      <c r="E596" s="56"/>
      <c r="F596" s="57"/>
      <c r="G596" s="57"/>
      <c r="H5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6" s="62" t="str">
        <f><![CDATA[IF(الجدول3[[#This Row],[الموافق]]<>"التاريخ غير صحيح",TEXT(الجدول3[[#This Row],[DateM]],"dddd"),"")]]></f>
        <v/>
      </c>
      <c r="K596" s="62" t="str">
        <f ca="1" unprintable="">
<![CDATA[IF(الجدول3[[#This Row],[DateM]]<>"",
IF(الجدول3[[#This Row],[DateM]]]><![CDATA[]>=TODAY(),1,0),"")]]>        </f>
        <v/>
      </c>
      <c r="L596" s="63" t="str">
        <f><![CDATA[IF(الجدول3[[#This Row],[DateM]]<>"",ROW(),"")]]></f>
        <v/>
      </c>
      <c r="M596" s="64" t="e">
        <f><![CDATA[الجدول3[[#This Row],[DateM]]+TIME(0,الجدول3[[#This Row],[Time1]],0)]]></f>
        <v>#VALUE!</v>
      </c>
      <c r="N596" s="57"/>
      <c r="O596" s="49">
        <f><![CDATA[IF(الجدول3[[#This Row],[الحالة]]="نفذ",1,0)]]></f>
        <v>0</v>
      </c>
    </row>
    <row r="597" spans="2:15" ht="22.5" x14ac:dyDescent="0.45">
      <c r="B597" s="62" t="str">
        <f><![CDATA[IF(الجدول3[[#This Row],[يوم]]="","",_xlfn.AGGREGATE(3,5,$C$4:C597))]]></f>
        <v/>
      </c>
      <c r="C597" s="56"/>
      <c r="D597" s="56"/>
      <c r="E597" s="56"/>
      <c r="F597" s="57"/>
      <c r="G597" s="57"/>
      <c r="H5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7" s="62" t="str">
        <f><![CDATA[IF(الجدول3[[#This Row],[الموافق]]<>"التاريخ غير صحيح",TEXT(الجدول3[[#This Row],[DateM]],"dddd"),"")]]></f>
        <v/>
      </c>
      <c r="K597" s="62" t="str">
        <f ca="1" unprintable="">
<![CDATA[IF(الجدول3[[#This Row],[DateM]]<>"",
IF(الجدول3[[#This Row],[DateM]]]><![CDATA[]>=TODAY(),1,0),"")]]>        </f>
        <v/>
      </c>
      <c r="L597" s="63" t="str">
        <f><![CDATA[IF(الجدول3[[#This Row],[DateM]]<>"",ROW(),"")]]></f>
        <v/>
      </c>
      <c r="M597" s="64" t="e">
        <f><![CDATA[الجدول3[[#This Row],[DateM]]+TIME(0,الجدول3[[#This Row],[Time1]],0)]]></f>
        <v>#VALUE!</v>
      </c>
      <c r="N597" s="57"/>
      <c r="O597" s="49">
        <f><![CDATA[IF(الجدول3[[#This Row],[الحالة]]="نفذ",1,0)]]></f>
        <v>0</v>
      </c>
    </row>
    <row r="598" spans="2:15" ht="22.5" x14ac:dyDescent="0.45">
      <c r="B598" s="62" t="str">
        <f><![CDATA[IF(الجدول3[[#This Row],[يوم]]="","",_xlfn.AGGREGATE(3,5,$C$4:C598))]]></f>
        <v/>
      </c>
      <c r="C598" s="56"/>
      <c r="D598" s="56"/>
      <c r="E598" s="56"/>
      <c r="F598" s="57"/>
      <c r="G598" s="57"/>
      <c r="H5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8" s="62" t="str">
        <f><![CDATA[IF(الجدول3[[#This Row],[الموافق]]<>"التاريخ غير صحيح",TEXT(الجدول3[[#This Row],[DateM]],"dddd"),"")]]></f>
        <v/>
      </c>
      <c r="K598" s="62" t="str">
        <f ca="1" unprintable="">
<![CDATA[IF(الجدول3[[#This Row],[DateM]]<>"",
IF(الجدول3[[#This Row],[DateM]]]><![CDATA[]>=TODAY(),1,0),"")]]>        </f>
        <v/>
      </c>
      <c r="L598" s="63" t="str">
        <f><![CDATA[IF(الجدول3[[#This Row],[DateM]]<>"",ROW(),"")]]></f>
        <v/>
      </c>
      <c r="M598" s="64" t="e">
        <f><![CDATA[الجدول3[[#This Row],[DateM]]+TIME(0,الجدول3[[#This Row],[Time1]],0)]]></f>
        <v>#VALUE!</v>
      </c>
      <c r="N598" s="57"/>
      <c r="O598" s="49">
        <f><![CDATA[IF(الجدول3[[#This Row],[الحالة]]="نفذ",1,0)]]></f>
        <v>0</v>
      </c>
    </row>
    <row r="599" spans="2:15" ht="22.5" x14ac:dyDescent="0.45">
      <c r="B599" s="62" t="str">
        <f><![CDATA[IF(الجدول3[[#This Row],[يوم]]="","",_xlfn.AGGREGATE(3,5,$C$4:C599))]]></f>
        <v/>
      </c>
      <c r="C599" s="56"/>
      <c r="D599" s="56"/>
      <c r="E599" s="56"/>
      <c r="F599" s="57"/>
      <c r="G599" s="57"/>
      <c r="H5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5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599" s="62" t="str">
        <f><![CDATA[IF(الجدول3[[#This Row],[الموافق]]<>"التاريخ غير صحيح",TEXT(الجدول3[[#This Row],[DateM]],"dddd"),"")]]></f>
        <v/>
      </c>
      <c r="K599" s="62" t="str">
        <f ca="1" unprintable="">
<![CDATA[IF(الجدول3[[#This Row],[DateM]]<>"",
IF(الجدول3[[#This Row],[DateM]]]><![CDATA[]>=TODAY(),1,0),"")]]>        </f>
        <v/>
      </c>
      <c r="L599" s="63" t="str">
        <f><![CDATA[IF(الجدول3[[#This Row],[DateM]]<>"",ROW(),"")]]></f>
        <v/>
      </c>
      <c r="M599" s="64" t="e">
        <f><![CDATA[الجدول3[[#This Row],[DateM]]+TIME(0,الجدول3[[#This Row],[Time1]],0)]]></f>
        <v>#VALUE!</v>
      </c>
      <c r="N599" s="57"/>
      <c r="O599" s="49">
        <f><![CDATA[IF(الجدول3[[#This Row],[الحالة]]="نفذ",1,0)]]></f>
        <v>0</v>
      </c>
    </row>
    <row r="600" spans="2:15" ht="22.5" x14ac:dyDescent="0.45">
      <c r="B600" s="62" t="str">
        <f><![CDATA[IF(الجدول3[[#This Row],[يوم]]="","",_xlfn.AGGREGATE(3,5,$C$4:C600))]]></f>
        <v/>
      </c>
      <c r="C600" s="56"/>
      <c r="D600" s="56"/>
      <c r="E600" s="56"/>
      <c r="F600" s="57"/>
      <c r="G600" s="57"/>
      <c r="H6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0" s="62" t="str">
        <f><![CDATA[IF(الجدول3[[#This Row],[الموافق]]<>"التاريخ غير صحيح",TEXT(الجدول3[[#This Row],[DateM]],"dddd"),"")]]></f>
        <v/>
      </c>
      <c r="K600" s="62" t="str">
        <f ca="1" unprintable="">
<![CDATA[IF(الجدول3[[#This Row],[DateM]]<>"",
IF(الجدول3[[#This Row],[DateM]]]><![CDATA[]>=TODAY(),1,0),"")]]>        </f>
        <v/>
      </c>
      <c r="L600" s="63" t="str">
        <f><![CDATA[IF(الجدول3[[#This Row],[DateM]]<>"",ROW(),"")]]></f>
        <v/>
      </c>
      <c r="M600" s="64" t="e">
        <f><![CDATA[الجدول3[[#This Row],[DateM]]+TIME(0,الجدول3[[#This Row],[Time1]],0)]]></f>
        <v>#VALUE!</v>
      </c>
      <c r="N600" s="57"/>
      <c r="O600" s="49">
        <f><![CDATA[IF(الجدول3[[#This Row],[الحالة]]="نفذ",1,0)]]></f>
        <v>0</v>
      </c>
    </row>
    <row r="601" spans="2:15" ht="22.5" x14ac:dyDescent="0.45">
      <c r="B601" s="62" t="str">
        <f><![CDATA[IF(الجدول3[[#This Row],[يوم]]="","",_xlfn.AGGREGATE(3,5,$C$4:C601))]]></f>
        <v/>
      </c>
      <c r="C601" s="56"/>
      <c r="D601" s="56"/>
      <c r="E601" s="56"/>
      <c r="F601" s="57"/>
      <c r="G601" s="57"/>
      <c r="H6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1" s="62" t="str">
        <f><![CDATA[IF(الجدول3[[#This Row],[الموافق]]<>"التاريخ غير صحيح",TEXT(الجدول3[[#This Row],[DateM]],"dddd"),"")]]></f>
        <v/>
      </c>
      <c r="K601" s="62" t="str">
        <f ca="1" unprintable="">
<![CDATA[IF(الجدول3[[#This Row],[DateM]]<>"",
IF(الجدول3[[#This Row],[DateM]]]><![CDATA[]>=TODAY(),1,0),"")]]>        </f>
        <v/>
      </c>
      <c r="L601" s="63" t="str">
        <f><![CDATA[IF(الجدول3[[#This Row],[DateM]]<>"",ROW(),"")]]></f>
        <v/>
      </c>
      <c r="M601" s="64" t="e">
        <f><![CDATA[الجدول3[[#This Row],[DateM]]+TIME(0,الجدول3[[#This Row],[Time1]],0)]]></f>
        <v>#VALUE!</v>
      </c>
      <c r="N601" s="57"/>
      <c r="O601" s="49">
        <f><![CDATA[IF(الجدول3[[#This Row],[الحالة]]="نفذ",1,0)]]></f>
        <v>0</v>
      </c>
    </row>
    <row r="602" spans="2:15" ht="22.5" x14ac:dyDescent="0.45">
      <c r="B602" s="62" t="str">
        <f><![CDATA[IF(الجدول3[[#This Row],[يوم]]="","",_xlfn.AGGREGATE(3,5,$C$4:C602))]]></f>
        <v/>
      </c>
      <c r="C602" s="56"/>
      <c r="D602" s="56"/>
      <c r="E602" s="56"/>
      <c r="F602" s="57"/>
      <c r="G602" s="57"/>
      <c r="H6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2" s="62" t="str">
        <f><![CDATA[IF(الجدول3[[#This Row],[الموافق]]<>"التاريخ غير صحيح",TEXT(الجدول3[[#This Row],[DateM]],"dddd"),"")]]></f>
        <v/>
      </c>
      <c r="K602" s="62" t="str">
        <f ca="1" unprintable="">
<![CDATA[IF(الجدول3[[#This Row],[DateM]]<>"",
IF(الجدول3[[#This Row],[DateM]]]><![CDATA[]>=TODAY(),1,0),"")]]>        </f>
        <v/>
      </c>
      <c r="L602" s="63" t="str">
        <f><![CDATA[IF(الجدول3[[#This Row],[DateM]]<>"",ROW(),"")]]></f>
        <v/>
      </c>
      <c r="M602" s="64" t="e">
        <f><![CDATA[الجدول3[[#This Row],[DateM]]+TIME(0,الجدول3[[#This Row],[Time1]],0)]]></f>
        <v>#VALUE!</v>
      </c>
      <c r="N602" s="57"/>
      <c r="O602" s="49">
        <f><![CDATA[IF(الجدول3[[#This Row],[الحالة]]="نفذ",1,0)]]></f>
        <v>0</v>
      </c>
    </row>
    <row r="603" spans="2:15" ht="22.5" x14ac:dyDescent="0.45">
      <c r="B603" s="62" t="str">
        <f><![CDATA[IF(الجدول3[[#This Row],[يوم]]="","",_xlfn.AGGREGATE(3,5,$C$4:C603))]]></f>
        <v/>
      </c>
      <c r="C603" s="56"/>
      <c r="D603" s="56"/>
      <c r="E603" s="56"/>
      <c r="F603" s="57"/>
      <c r="G603" s="57"/>
      <c r="H6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3" s="62" t="str">
        <f><![CDATA[IF(الجدول3[[#This Row],[الموافق]]<>"التاريخ غير صحيح",TEXT(الجدول3[[#This Row],[DateM]],"dddd"),"")]]></f>
        <v/>
      </c>
      <c r="K603" s="62" t="str">
        <f ca="1" unprintable="">
<![CDATA[IF(الجدول3[[#This Row],[DateM]]<>"",
IF(الجدول3[[#This Row],[DateM]]]><![CDATA[]>=TODAY(),1,0),"")]]>        </f>
        <v/>
      </c>
      <c r="L603" s="63" t="str">
        <f><![CDATA[IF(الجدول3[[#This Row],[DateM]]<>"",ROW(),"")]]></f>
        <v/>
      </c>
      <c r="M603" s="64" t="e">
        <f><![CDATA[الجدول3[[#This Row],[DateM]]+TIME(0,الجدول3[[#This Row],[Time1]],0)]]></f>
        <v>#VALUE!</v>
      </c>
      <c r="N603" s="57"/>
      <c r="O603" s="49">
        <f><![CDATA[IF(الجدول3[[#This Row],[الحالة]]="نفذ",1,0)]]></f>
        <v>0</v>
      </c>
    </row>
    <row r="604" spans="2:15" ht="22.5" x14ac:dyDescent="0.45">
      <c r="B604" s="62" t="str">
        <f><![CDATA[IF(الجدول3[[#This Row],[يوم]]="","",_xlfn.AGGREGATE(3,5,$C$4:C604))]]></f>
        <v/>
      </c>
      <c r="C604" s="56"/>
      <c r="D604" s="56"/>
      <c r="E604" s="56"/>
      <c r="F604" s="57"/>
      <c r="G604" s="57"/>
      <c r="H6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4" s="62" t="str">
        <f><![CDATA[IF(الجدول3[[#This Row],[الموافق]]<>"التاريخ غير صحيح",TEXT(الجدول3[[#This Row],[DateM]],"dddd"),"")]]></f>
        <v/>
      </c>
      <c r="K604" s="62" t="str">
        <f ca="1" unprintable="">
<![CDATA[IF(الجدول3[[#This Row],[DateM]]<>"",
IF(الجدول3[[#This Row],[DateM]]]><![CDATA[]>=TODAY(),1,0),"")]]>        </f>
        <v/>
      </c>
      <c r="L604" s="63" t="str">
        <f><![CDATA[IF(الجدول3[[#This Row],[DateM]]<>"",ROW(),"")]]></f>
        <v/>
      </c>
      <c r="M604" s="64" t="e">
        <f><![CDATA[الجدول3[[#This Row],[DateM]]+TIME(0,الجدول3[[#This Row],[Time1]],0)]]></f>
        <v>#VALUE!</v>
      </c>
      <c r="N604" s="57"/>
      <c r="O604" s="49">
        <f><![CDATA[IF(الجدول3[[#This Row],[الحالة]]="نفذ",1,0)]]></f>
        <v>0</v>
      </c>
    </row>
    <row r="605" spans="2:15" ht="22.5" x14ac:dyDescent="0.45">
      <c r="B605" s="62" t="str">
        <f><![CDATA[IF(الجدول3[[#This Row],[يوم]]="","",_xlfn.AGGREGATE(3,5,$C$4:C605))]]></f>
        <v/>
      </c>
      <c r="C605" s="56"/>
      <c r="D605" s="56"/>
      <c r="E605" s="56"/>
      <c r="F605" s="57"/>
      <c r="G605" s="57"/>
      <c r="H6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5" s="62" t="str">
        <f><![CDATA[IF(الجدول3[[#This Row],[الموافق]]<>"التاريخ غير صحيح",TEXT(الجدول3[[#This Row],[DateM]],"dddd"),"")]]></f>
        <v/>
      </c>
      <c r="K605" s="62" t="str">
        <f ca="1" unprintable="">
<![CDATA[IF(الجدول3[[#This Row],[DateM]]<>"",
IF(الجدول3[[#This Row],[DateM]]]><![CDATA[]>=TODAY(),1,0),"")]]>        </f>
        <v/>
      </c>
      <c r="L605" s="63" t="str">
        <f><![CDATA[IF(الجدول3[[#This Row],[DateM]]<>"",ROW(),"")]]></f>
        <v/>
      </c>
      <c r="M605" s="64" t="e">
        <f><![CDATA[الجدول3[[#This Row],[DateM]]+TIME(0,الجدول3[[#This Row],[Time1]],0)]]></f>
        <v>#VALUE!</v>
      </c>
      <c r="N605" s="57"/>
      <c r="O605" s="49">
        <f><![CDATA[IF(الجدول3[[#This Row],[الحالة]]="نفذ",1,0)]]></f>
        <v>0</v>
      </c>
    </row>
    <row r="606" spans="2:15" ht="22.5" x14ac:dyDescent="0.45">
      <c r="B606" s="62" t="str">
        <f><![CDATA[IF(الجدول3[[#This Row],[يوم]]="","",_xlfn.AGGREGATE(3,5,$C$4:C606))]]></f>
        <v/>
      </c>
      <c r="C606" s="56"/>
      <c r="D606" s="56"/>
      <c r="E606" s="56"/>
      <c r="F606" s="57"/>
      <c r="G606" s="57"/>
      <c r="H6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6" s="62" t="str">
        <f><![CDATA[IF(الجدول3[[#This Row],[الموافق]]<>"التاريخ غير صحيح",TEXT(الجدول3[[#This Row],[DateM]],"dddd"),"")]]></f>
        <v/>
      </c>
      <c r="K606" s="62" t="str">
        <f ca="1" unprintable="">
<![CDATA[IF(الجدول3[[#This Row],[DateM]]<>"",
IF(الجدول3[[#This Row],[DateM]]]><![CDATA[]>=TODAY(),1,0),"")]]>        </f>
        <v/>
      </c>
      <c r="L606" s="63" t="str">
        <f><![CDATA[IF(الجدول3[[#This Row],[DateM]]<>"",ROW(),"")]]></f>
        <v/>
      </c>
      <c r="M606" s="64" t="e">
        <f><![CDATA[الجدول3[[#This Row],[DateM]]+TIME(0,الجدول3[[#This Row],[Time1]],0)]]></f>
        <v>#VALUE!</v>
      </c>
      <c r="N606" s="57"/>
      <c r="O606" s="49">
        <f><![CDATA[IF(الجدول3[[#This Row],[الحالة]]="نفذ",1,0)]]></f>
        <v>0</v>
      </c>
    </row>
    <row r="607" spans="2:15" ht="22.5" x14ac:dyDescent="0.45">
      <c r="B607" s="62" t="str">
        <f><![CDATA[IF(الجدول3[[#This Row],[يوم]]="","",_xlfn.AGGREGATE(3,5,$C$4:C607))]]></f>
        <v/>
      </c>
      <c r="C607" s="56"/>
      <c r="D607" s="56"/>
      <c r="E607" s="56"/>
      <c r="F607" s="57"/>
      <c r="G607" s="57"/>
      <c r="H6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7" s="62" t="str">
        <f><![CDATA[IF(الجدول3[[#This Row],[الموافق]]<>"التاريخ غير صحيح",TEXT(الجدول3[[#This Row],[DateM]],"dddd"),"")]]></f>
        <v/>
      </c>
      <c r="K607" s="62" t="str">
        <f ca="1" unprintable="">
<![CDATA[IF(الجدول3[[#This Row],[DateM]]<>"",
IF(الجدول3[[#This Row],[DateM]]]><![CDATA[]>=TODAY(),1,0),"")]]>        </f>
        <v/>
      </c>
      <c r="L607" s="63" t="str">
        <f><![CDATA[IF(الجدول3[[#This Row],[DateM]]<>"",ROW(),"")]]></f>
        <v/>
      </c>
      <c r="M607" s="64" t="e">
        <f><![CDATA[الجدول3[[#This Row],[DateM]]+TIME(0,الجدول3[[#This Row],[Time1]],0)]]></f>
        <v>#VALUE!</v>
      </c>
      <c r="N607" s="57"/>
      <c r="O607" s="49">
        <f><![CDATA[IF(الجدول3[[#This Row],[الحالة]]="نفذ",1,0)]]></f>
        <v>0</v>
      </c>
    </row>
    <row r="608" spans="2:15" ht="22.5" x14ac:dyDescent="0.45">
      <c r="B608" s="62" t="str">
        <f><![CDATA[IF(الجدول3[[#This Row],[يوم]]="","",_xlfn.AGGREGATE(3,5,$C$4:C608))]]></f>
        <v/>
      </c>
      <c r="C608" s="56"/>
      <c r="D608" s="56"/>
      <c r="E608" s="56"/>
      <c r="F608" s="57"/>
      <c r="G608" s="57"/>
      <c r="H6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8" s="62" t="str">
        <f><![CDATA[IF(الجدول3[[#This Row],[الموافق]]<>"التاريخ غير صحيح",TEXT(الجدول3[[#This Row],[DateM]],"dddd"),"")]]></f>
        <v/>
      </c>
      <c r="K608" s="62" t="str">
        <f ca="1" unprintable="">
<![CDATA[IF(الجدول3[[#This Row],[DateM]]<>"",
IF(الجدول3[[#This Row],[DateM]]]><![CDATA[]>=TODAY(),1,0),"")]]>        </f>
        <v/>
      </c>
      <c r="L608" s="63" t="str">
        <f><![CDATA[IF(الجدول3[[#This Row],[DateM]]<>"",ROW(),"")]]></f>
        <v/>
      </c>
      <c r="M608" s="64" t="e">
        <f><![CDATA[الجدول3[[#This Row],[DateM]]+TIME(0,الجدول3[[#This Row],[Time1]],0)]]></f>
        <v>#VALUE!</v>
      </c>
      <c r="N608" s="57"/>
      <c r="O608" s="49">
        <f><![CDATA[IF(الجدول3[[#This Row],[الحالة]]="نفذ",1,0)]]></f>
        <v>0</v>
      </c>
    </row>
    <row r="609" spans="2:15" ht="22.5" x14ac:dyDescent="0.45">
      <c r="B609" s="62" t="str">
        <f><![CDATA[IF(الجدول3[[#This Row],[يوم]]="","",_xlfn.AGGREGATE(3,5,$C$4:C609))]]></f>
        <v/>
      </c>
      <c r="C609" s="56"/>
      <c r="D609" s="56"/>
      <c r="E609" s="56"/>
      <c r="F609" s="57"/>
      <c r="G609" s="57"/>
      <c r="H6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09" s="62" t="str">
        <f><![CDATA[IF(الجدول3[[#This Row],[الموافق]]<>"التاريخ غير صحيح",TEXT(الجدول3[[#This Row],[DateM]],"dddd"),"")]]></f>
        <v/>
      </c>
      <c r="K609" s="62" t="str">
        <f ca="1" unprintable="">
<![CDATA[IF(الجدول3[[#This Row],[DateM]]<>"",
IF(الجدول3[[#This Row],[DateM]]]><![CDATA[]>=TODAY(),1,0),"")]]>        </f>
        <v/>
      </c>
      <c r="L609" s="63" t="str">
        <f><![CDATA[IF(الجدول3[[#This Row],[DateM]]<>"",ROW(),"")]]></f>
        <v/>
      </c>
      <c r="M609" s="64" t="e">
        <f><![CDATA[الجدول3[[#This Row],[DateM]]+TIME(0,الجدول3[[#This Row],[Time1]],0)]]></f>
        <v>#VALUE!</v>
      </c>
      <c r="N609" s="57"/>
      <c r="O609" s="49">
        <f><![CDATA[IF(الجدول3[[#This Row],[الحالة]]="نفذ",1,0)]]></f>
        <v>0</v>
      </c>
    </row>
    <row r="610" spans="2:15" ht="22.5" x14ac:dyDescent="0.45">
      <c r="B610" s="62" t="str">
        <f><![CDATA[IF(الجدول3[[#This Row],[يوم]]="","",_xlfn.AGGREGATE(3,5,$C$4:C610))]]></f>
        <v/>
      </c>
      <c r="C610" s="56"/>
      <c r="D610" s="56"/>
      <c r="E610" s="56"/>
      <c r="F610" s="57"/>
      <c r="G610" s="57"/>
      <c r="H6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0" s="62" t="str">
        <f><![CDATA[IF(الجدول3[[#This Row],[الموافق]]<>"التاريخ غير صحيح",TEXT(الجدول3[[#This Row],[DateM]],"dddd"),"")]]></f>
        <v/>
      </c>
      <c r="K610" s="62" t="str">
        <f ca="1" unprintable="">
<![CDATA[IF(الجدول3[[#This Row],[DateM]]<>"",
IF(الجدول3[[#This Row],[DateM]]]><![CDATA[]>=TODAY(),1,0),"")]]>        </f>
        <v/>
      </c>
      <c r="L610" s="63" t="str">
        <f><![CDATA[IF(الجدول3[[#This Row],[DateM]]<>"",ROW(),"")]]></f>
        <v/>
      </c>
      <c r="M610" s="64" t="e">
        <f><![CDATA[الجدول3[[#This Row],[DateM]]+TIME(0,الجدول3[[#This Row],[Time1]],0)]]></f>
        <v>#VALUE!</v>
      </c>
      <c r="N610" s="57"/>
      <c r="O610" s="49">
        <f><![CDATA[IF(الجدول3[[#This Row],[الحالة]]="نفذ",1,0)]]></f>
        <v>0</v>
      </c>
    </row>
    <row r="611" spans="2:15" ht="22.5" x14ac:dyDescent="0.45">
      <c r="B611" s="62" t="str">
        <f><![CDATA[IF(الجدول3[[#This Row],[يوم]]="","",_xlfn.AGGREGATE(3,5,$C$4:C611))]]></f>
        <v/>
      </c>
      <c r="C611" s="56"/>
      <c r="D611" s="56"/>
      <c r="E611" s="56"/>
      <c r="F611" s="57"/>
      <c r="G611" s="57"/>
      <c r="H6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1" s="62" t="str">
        <f><![CDATA[IF(الجدول3[[#This Row],[الموافق]]<>"التاريخ غير صحيح",TEXT(الجدول3[[#This Row],[DateM]],"dddd"),"")]]></f>
        <v/>
      </c>
      <c r="K611" s="62" t="str">
        <f ca="1" unprintable="">
<![CDATA[IF(الجدول3[[#This Row],[DateM]]<>"",
IF(الجدول3[[#This Row],[DateM]]]><![CDATA[]>=TODAY(),1,0),"")]]>        </f>
        <v/>
      </c>
      <c r="L611" s="63" t="str">
        <f><![CDATA[IF(الجدول3[[#This Row],[DateM]]<>"",ROW(),"")]]></f>
        <v/>
      </c>
      <c r="M611" s="64" t="e">
        <f><![CDATA[الجدول3[[#This Row],[DateM]]+TIME(0,الجدول3[[#This Row],[Time1]],0)]]></f>
        <v>#VALUE!</v>
      </c>
      <c r="N611" s="57"/>
      <c r="O611" s="49">
        <f><![CDATA[IF(الجدول3[[#This Row],[الحالة]]="نفذ",1,0)]]></f>
        <v>0</v>
      </c>
    </row>
    <row r="612" spans="2:15" ht="22.5" x14ac:dyDescent="0.45">
      <c r="B612" s="62" t="str">
        <f><![CDATA[IF(الجدول3[[#This Row],[يوم]]="","",_xlfn.AGGREGATE(3,5,$C$4:C612))]]></f>
        <v/>
      </c>
      <c r="C612" s="56"/>
      <c r="D612" s="56"/>
      <c r="E612" s="56"/>
      <c r="F612" s="57"/>
      <c r="G612" s="57"/>
      <c r="H6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2" s="62" t="str">
        <f><![CDATA[IF(الجدول3[[#This Row],[الموافق]]<>"التاريخ غير صحيح",TEXT(الجدول3[[#This Row],[DateM]],"dddd"),"")]]></f>
        <v/>
      </c>
      <c r="K612" s="62" t="str">
        <f ca="1" unprintable="">
<![CDATA[IF(الجدول3[[#This Row],[DateM]]<>"",
IF(الجدول3[[#This Row],[DateM]]]><![CDATA[]>=TODAY(),1,0),"")]]>        </f>
        <v/>
      </c>
      <c r="L612" s="63" t="str">
        <f><![CDATA[IF(الجدول3[[#This Row],[DateM]]<>"",ROW(),"")]]></f>
        <v/>
      </c>
      <c r="M612" s="64" t="e">
        <f><![CDATA[الجدول3[[#This Row],[DateM]]+TIME(0,الجدول3[[#This Row],[Time1]],0)]]></f>
        <v>#VALUE!</v>
      </c>
      <c r="N612" s="57"/>
      <c r="O612" s="49">
        <f><![CDATA[IF(الجدول3[[#This Row],[الحالة]]="نفذ",1,0)]]></f>
        <v>0</v>
      </c>
    </row>
    <row r="613" spans="2:15" ht="22.5" x14ac:dyDescent="0.45">
      <c r="B613" s="62" t="str">
        <f><![CDATA[IF(الجدول3[[#This Row],[يوم]]="","",_xlfn.AGGREGATE(3,5,$C$4:C613))]]></f>
        <v/>
      </c>
      <c r="C613" s="56"/>
      <c r="D613" s="56"/>
      <c r="E613" s="56"/>
      <c r="F613" s="57"/>
      <c r="G613" s="57"/>
      <c r="H6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3" s="62" t="str">
        <f><![CDATA[IF(الجدول3[[#This Row],[الموافق]]<>"التاريخ غير صحيح",TEXT(الجدول3[[#This Row],[DateM]],"dddd"),"")]]></f>
        <v/>
      </c>
      <c r="K613" s="62" t="str">
        <f ca="1" unprintable="">
<![CDATA[IF(الجدول3[[#This Row],[DateM]]<>"",
IF(الجدول3[[#This Row],[DateM]]]><![CDATA[]>=TODAY(),1,0),"")]]>        </f>
        <v/>
      </c>
      <c r="L613" s="63" t="str">
        <f><![CDATA[IF(الجدول3[[#This Row],[DateM]]<>"",ROW(),"")]]></f>
        <v/>
      </c>
      <c r="M613" s="64" t="e">
        <f><![CDATA[الجدول3[[#This Row],[DateM]]+TIME(0,الجدول3[[#This Row],[Time1]],0)]]></f>
        <v>#VALUE!</v>
      </c>
      <c r="N613" s="57"/>
      <c r="O613" s="49">
        <f><![CDATA[IF(الجدول3[[#This Row],[الحالة]]="نفذ",1,0)]]></f>
        <v>0</v>
      </c>
    </row>
    <row r="614" spans="2:15" ht="22.5" x14ac:dyDescent="0.45">
      <c r="B614" s="62" t="str">
        <f><![CDATA[IF(الجدول3[[#This Row],[يوم]]="","",_xlfn.AGGREGATE(3,5,$C$4:C614))]]></f>
        <v/>
      </c>
      <c r="C614" s="56"/>
      <c r="D614" s="56"/>
      <c r="E614" s="56"/>
      <c r="F614" s="57"/>
      <c r="G614" s="57"/>
      <c r="H6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4" s="62" t="str">
        <f><![CDATA[IF(الجدول3[[#This Row],[الموافق]]<>"التاريخ غير صحيح",TEXT(الجدول3[[#This Row],[DateM]],"dddd"),"")]]></f>
        <v/>
      </c>
      <c r="K614" s="62" t="str">
        <f ca="1" unprintable="">
<![CDATA[IF(الجدول3[[#This Row],[DateM]]<>"",
IF(الجدول3[[#This Row],[DateM]]]><![CDATA[]>=TODAY(),1,0),"")]]>        </f>
        <v/>
      </c>
      <c r="L614" s="63" t="str">
        <f><![CDATA[IF(الجدول3[[#This Row],[DateM]]<>"",ROW(),"")]]></f>
        <v/>
      </c>
      <c r="M614" s="64" t="e">
        <f><![CDATA[الجدول3[[#This Row],[DateM]]+TIME(0,الجدول3[[#This Row],[Time1]],0)]]></f>
        <v>#VALUE!</v>
      </c>
      <c r="N614" s="57"/>
      <c r="O614" s="49">
        <f><![CDATA[IF(الجدول3[[#This Row],[الحالة]]="نفذ",1,0)]]></f>
        <v>0</v>
      </c>
    </row>
    <row r="615" spans="2:15" ht="22.5" x14ac:dyDescent="0.45">
      <c r="B615" s="62" t="str">
        <f><![CDATA[IF(الجدول3[[#This Row],[يوم]]="","",_xlfn.AGGREGATE(3,5,$C$4:C615))]]></f>
        <v/>
      </c>
      <c r="C615" s="56"/>
      <c r="D615" s="56"/>
      <c r="E615" s="56"/>
      <c r="F615" s="57"/>
      <c r="G615" s="57"/>
      <c r="H6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5" s="62" t="str">
        <f><![CDATA[IF(الجدول3[[#This Row],[الموافق]]<>"التاريخ غير صحيح",TEXT(الجدول3[[#This Row],[DateM]],"dddd"),"")]]></f>
        <v/>
      </c>
      <c r="K615" s="62" t="str">
        <f ca="1" unprintable="">
<![CDATA[IF(الجدول3[[#This Row],[DateM]]<>"",
IF(الجدول3[[#This Row],[DateM]]]><![CDATA[]>=TODAY(),1,0),"")]]>        </f>
        <v/>
      </c>
      <c r="L615" s="63" t="str">
        <f><![CDATA[IF(الجدول3[[#This Row],[DateM]]<>"",ROW(),"")]]></f>
        <v/>
      </c>
      <c r="M615" s="64" t="e">
        <f><![CDATA[الجدول3[[#This Row],[DateM]]+TIME(0,الجدول3[[#This Row],[Time1]],0)]]></f>
        <v>#VALUE!</v>
      </c>
      <c r="N615" s="57"/>
      <c r="O615" s="49">
        <f><![CDATA[IF(الجدول3[[#This Row],[الحالة]]="نفذ",1,0)]]></f>
        <v>0</v>
      </c>
    </row>
    <row r="616" spans="2:15" ht="22.5" x14ac:dyDescent="0.45">
      <c r="B616" s="62" t="str">
        <f><![CDATA[IF(الجدول3[[#This Row],[يوم]]="","",_xlfn.AGGREGATE(3,5,$C$4:C616))]]></f>
        <v/>
      </c>
      <c r="C616" s="56"/>
      <c r="D616" s="56"/>
      <c r="E616" s="56"/>
      <c r="F616" s="57"/>
      <c r="G616" s="57"/>
      <c r="H6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6" s="62" t="str">
        <f><![CDATA[IF(الجدول3[[#This Row],[الموافق]]<>"التاريخ غير صحيح",TEXT(الجدول3[[#This Row],[DateM]],"dddd"),"")]]></f>
        <v/>
      </c>
      <c r="K616" s="62" t="str">
        <f ca="1" unprintable="">
<![CDATA[IF(الجدول3[[#This Row],[DateM]]<>"",
IF(الجدول3[[#This Row],[DateM]]]><![CDATA[]>=TODAY(),1,0),"")]]>        </f>
        <v/>
      </c>
      <c r="L616" s="63" t="str">
        <f><![CDATA[IF(الجدول3[[#This Row],[DateM]]<>"",ROW(),"")]]></f>
        <v/>
      </c>
      <c r="M616" s="64" t="e">
        <f><![CDATA[الجدول3[[#This Row],[DateM]]+TIME(0,الجدول3[[#This Row],[Time1]],0)]]></f>
        <v>#VALUE!</v>
      </c>
      <c r="N616" s="57"/>
      <c r="O616" s="49">
        <f><![CDATA[IF(الجدول3[[#This Row],[الحالة]]="نفذ",1,0)]]></f>
        <v>0</v>
      </c>
    </row>
    <row r="617" spans="2:15" ht="22.5" x14ac:dyDescent="0.45">
      <c r="B617" s="62" t="str">
        <f><![CDATA[IF(الجدول3[[#This Row],[يوم]]="","",_xlfn.AGGREGATE(3,5,$C$4:C617))]]></f>
        <v/>
      </c>
      <c r="C617" s="56"/>
      <c r="D617" s="56"/>
      <c r="E617" s="56"/>
      <c r="F617" s="57"/>
      <c r="G617" s="57"/>
      <c r="H6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7" s="62" t="str">
        <f><![CDATA[IF(الجدول3[[#This Row],[الموافق]]<>"التاريخ غير صحيح",TEXT(الجدول3[[#This Row],[DateM]],"dddd"),"")]]></f>
        <v/>
      </c>
      <c r="K617" s="62" t="str">
        <f ca="1" unprintable="">
<![CDATA[IF(الجدول3[[#This Row],[DateM]]<>"",
IF(الجدول3[[#This Row],[DateM]]]><![CDATA[]>=TODAY(),1,0),"")]]>        </f>
        <v/>
      </c>
      <c r="L617" s="63" t="str">
        <f><![CDATA[IF(الجدول3[[#This Row],[DateM]]<>"",ROW(),"")]]></f>
        <v/>
      </c>
      <c r="M617" s="64" t="e">
        <f><![CDATA[الجدول3[[#This Row],[DateM]]+TIME(0,الجدول3[[#This Row],[Time1]],0)]]></f>
        <v>#VALUE!</v>
      </c>
      <c r="N617" s="57"/>
      <c r="O617" s="49">
        <f><![CDATA[IF(الجدول3[[#This Row],[الحالة]]="نفذ",1,0)]]></f>
        <v>0</v>
      </c>
    </row>
    <row r="618" spans="2:15" ht="22.5" x14ac:dyDescent="0.45">
      <c r="B618" s="62" t="str">
        <f><![CDATA[IF(الجدول3[[#This Row],[يوم]]="","",_xlfn.AGGREGATE(3,5,$C$4:C618))]]></f>
        <v/>
      </c>
      <c r="C618" s="56"/>
      <c r="D618" s="56"/>
      <c r="E618" s="56"/>
      <c r="F618" s="57"/>
      <c r="G618" s="57"/>
      <c r="H6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8" s="62" t="str">
        <f><![CDATA[IF(الجدول3[[#This Row],[الموافق]]<>"التاريخ غير صحيح",TEXT(الجدول3[[#This Row],[DateM]],"dddd"),"")]]></f>
        <v/>
      </c>
      <c r="K618" s="62" t="str">
        <f ca="1" unprintable="">
<![CDATA[IF(الجدول3[[#This Row],[DateM]]<>"",
IF(الجدول3[[#This Row],[DateM]]]><![CDATA[]>=TODAY(),1,0),"")]]>        </f>
        <v/>
      </c>
      <c r="L618" s="63" t="str">
        <f><![CDATA[IF(الجدول3[[#This Row],[DateM]]<>"",ROW(),"")]]></f>
        <v/>
      </c>
      <c r="M618" s="64" t="e">
        <f><![CDATA[الجدول3[[#This Row],[DateM]]+TIME(0,الجدول3[[#This Row],[Time1]],0)]]></f>
        <v>#VALUE!</v>
      </c>
      <c r="N618" s="57"/>
      <c r="O618" s="49">
        <f><![CDATA[IF(الجدول3[[#This Row],[الحالة]]="نفذ",1,0)]]></f>
        <v>0</v>
      </c>
    </row>
    <row r="619" spans="2:15" ht="22.5" x14ac:dyDescent="0.45">
      <c r="B619" s="62" t="str">
        <f><![CDATA[IF(الجدول3[[#This Row],[يوم]]="","",_xlfn.AGGREGATE(3,5,$C$4:C619))]]></f>
        <v/>
      </c>
      <c r="C619" s="56"/>
      <c r="D619" s="56"/>
      <c r="E619" s="56"/>
      <c r="F619" s="57"/>
      <c r="G619" s="57"/>
      <c r="H6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19" s="62" t="str">
        <f><![CDATA[IF(الجدول3[[#This Row],[الموافق]]<>"التاريخ غير صحيح",TEXT(الجدول3[[#This Row],[DateM]],"dddd"),"")]]></f>
        <v/>
      </c>
      <c r="K619" s="62" t="str">
        <f ca="1" unprintable="">
<![CDATA[IF(الجدول3[[#This Row],[DateM]]<>"",
IF(الجدول3[[#This Row],[DateM]]]><![CDATA[]>=TODAY(),1,0),"")]]>        </f>
        <v/>
      </c>
      <c r="L619" s="63" t="str">
        <f><![CDATA[IF(الجدول3[[#This Row],[DateM]]<>"",ROW(),"")]]></f>
        <v/>
      </c>
      <c r="M619" s="64" t="e">
        <f><![CDATA[الجدول3[[#This Row],[DateM]]+TIME(0,الجدول3[[#This Row],[Time1]],0)]]></f>
        <v>#VALUE!</v>
      </c>
      <c r="N619" s="57"/>
      <c r="O619" s="49">
        <f><![CDATA[IF(الجدول3[[#This Row],[الحالة]]="نفذ",1,0)]]></f>
        <v>0</v>
      </c>
    </row>
    <row r="620" spans="2:15" ht="22.5" x14ac:dyDescent="0.45">
      <c r="B620" s="62" t="str">
        <f><![CDATA[IF(الجدول3[[#This Row],[يوم]]="","",_xlfn.AGGREGATE(3,5,$C$4:C620))]]></f>
        <v/>
      </c>
      <c r="C620" s="56"/>
      <c r="D620" s="56"/>
      <c r="E620" s="56"/>
      <c r="F620" s="57"/>
      <c r="G620" s="57"/>
      <c r="H6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0" s="62" t="str">
        <f><![CDATA[IF(الجدول3[[#This Row],[الموافق]]<>"التاريخ غير صحيح",TEXT(الجدول3[[#This Row],[DateM]],"dddd"),"")]]></f>
        <v/>
      </c>
      <c r="K620" s="62" t="str">
        <f ca="1" unprintable="">
<![CDATA[IF(الجدول3[[#This Row],[DateM]]<>"",
IF(الجدول3[[#This Row],[DateM]]]><![CDATA[]>=TODAY(),1,0),"")]]>        </f>
        <v/>
      </c>
      <c r="L620" s="63" t="str">
        <f><![CDATA[IF(الجدول3[[#This Row],[DateM]]<>"",ROW(),"")]]></f>
        <v/>
      </c>
      <c r="M620" s="64" t="e">
        <f><![CDATA[الجدول3[[#This Row],[DateM]]+TIME(0,الجدول3[[#This Row],[Time1]],0)]]></f>
        <v>#VALUE!</v>
      </c>
      <c r="N620" s="57"/>
      <c r="O620" s="49">
        <f><![CDATA[IF(الجدول3[[#This Row],[الحالة]]="نفذ",1,0)]]></f>
        <v>0</v>
      </c>
    </row>
    <row r="621" spans="2:15" ht="22.5" x14ac:dyDescent="0.45">
      <c r="B621" s="62" t="str">
        <f><![CDATA[IF(الجدول3[[#This Row],[يوم]]="","",_xlfn.AGGREGATE(3,5,$C$4:C621))]]></f>
        <v/>
      </c>
      <c r="C621" s="56"/>
      <c r="D621" s="56"/>
      <c r="E621" s="56"/>
      <c r="F621" s="57"/>
      <c r="G621" s="57"/>
      <c r="H6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1" s="62" t="str">
        <f><![CDATA[IF(الجدول3[[#This Row],[الموافق]]<>"التاريخ غير صحيح",TEXT(الجدول3[[#This Row],[DateM]],"dddd"),"")]]></f>
        <v/>
      </c>
      <c r="K621" s="62" t="str">
        <f ca="1" unprintable="">
<![CDATA[IF(الجدول3[[#This Row],[DateM]]<>"",
IF(الجدول3[[#This Row],[DateM]]]><![CDATA[]>=TODAY(),1,0),"")]]>        </f>
        <v/>
      </c>
      <c r="L621" s="63" t="str">
        <f><![CDATA[IF(الجدول3[[#This Row],[DateM]]<>"",ROW(),"")]]></f>
        <v/>
      </c>
      <c r="M621" s="64" t="e">
        <f><![CDATA[الجدول3[[#This Row],[DateM]]+TIME(0,الجدول3[[#This Row],[Time1]],0)]]></f>
        <v>#VALUE!</v>
      </c>
      <c r="N621" s="57"/>
      <c r="O621" s="49">
        <f><![CDATA[IF(الجدول3[[#This Row],[الحالة]]="نفذ",1,0)]]></f>
        <v>0</v>
      </c>
    </row>
    <row r="622" spans="2:15" ht="22.5" x14ac:dyDescent="0.45">
      <c r="B622" s="62" t="str">
        <f><![CDATA[IF(الجدول3[[#This Row],[يوم]]="","",_xlfn.AGGREGATE(3,5,$C$4:C622))]]></f>
        <v/>
      </c>
      <c r="C622" s="56"/>
      <c r="D622" s="56"/>
      <c r="E622" s="56"/>
      <c r="F622" s="57"/>
      <c r="G622" s="57"/>
      <c r="H6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2" s="62" t="str">
        <f><![CDATA[IF(الجدول3[[#This Row],[الموافق]]<>"التاريخ غير صحيح",TEXT(الجدول3[[#This Row],[DateM]],"dddd"),"")]]></f>
        <v/>
      </c>
      <c r="K622" s="62" t="str">
        <f ca="1" unprintable="">
<![CDATA[IF(الجدول3[[#This Row],[DateM]]<>"",
IF(الجدول3[[#This Row],[DateM]]]><![CDATA[]>=TODAY(),1,0),"")]]>        </f>
        <v/>
      </c>
      <c r="L622" s="63" t="str">
        <f><![CDATA[IF(الجدول3[[#This Row],[DateM]]<>"",ROW(),"")]]></f>
        <v/>
      </c>
      <c r="M622" s="64" t="e">
        <f><![CDATA[الجدول3[[#This Row],[DateM]]+TIME(0,الجدول3[[#This Row],[Time1]],0)]]></f>
        <v>#VALUE!</v>
      </c>
      <c r="N622" s="57"/>
      <c r="O622" s="49">
        <f><![CDATA[IF(الجدول3[[#This Row],[الحالة]]="نفذ",1,0)]]></f>
        <v>0</v>
      </c>
    </row>
    <row r="623" spans="2:15" ht="22.5" x14ac:dyDescent="0.45">
      <c r="B623" s="62" t="str">
        <f><![CDATA[IF(الجدول3[[#This Row],[يوم]]="","",_xlfn.AGGREGATE(3,5,$C$4:C623))]]></f>
        <v/>
      </c>
      <c r="C623" s="56"/>
      <c r="D623" s="56"/>
      <c r="E623" s="56"/>
      <c r="F623" s="57"/>
      <c r="G623" s="57"/>
      <c r="H6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3" s="62" t="str">
        <f><![CDATA[IF(الجدول3[[#This Row],[الموافق]]<>"التاريخ غير صحيح",TEXT(الجدول3[[#This Row],[DateM]],"dddd"),"")]]></f>
        <v/>
      </c>
      <c r="K623" s="62" t="str">
        <f ca="1" unprintable="">
<![CDATA[IF(الجدول3[[#This Row],[DateM]]<>"",
IF(الجدول3[[#This Row],[DateM]]]><![CDATA[]>=TODAY(),1,0),"")]]>        </f>
        <v/>
      </c>
      <c r="L623" s="63" t="str">
        <f><![CDATA[IF(الجدول3[[#This Row],[DateM]]<>"",ROW(),"")]]></f>
        <v/>
      </c>
      <c r="M623" s="64" t="e">
        <f><![CDATA[الجدول3[[#This Row],[DateM]]+TIME(0,الجدول3[[#This Row],[Time1]],0)]]></f>
        <v>#VALUE!</v>
      </c>
      <c r="N623" s="57"/>
      <c r="O623" s="49">
        <f><![CDATA[IF(الجدول3[[#This Row],[الحالة]]="نفذ",1,0)]]></f>
        <v>0</v>
      </c>
    </row>
    <row r="624" spans="2:15" ht="22.5" x14ac:dyDescent="0.45">
      <c r="B624" s="62" t="str">
        <f><![CDATA[IF(الجدول3[[#This Row],[يوم]]="","",_xlfn.AGGREGATE(3,5,$C$4:C624))]]></f>
        <v/>
      </c>
      <c r="C624" s="56"/>
      <c r="D624" s="56"/>
      <c r="E624" s="56"/>
      <c r="F624" s="57"/>
      <c r="G624" s="57"/>
      <c r="H6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4" s="62" t="str">
        <f><![CDATA[IF(الجدول3[[#This Row],[الموافق]]<>"التاريخ غير صحيح",TEXT(الجدول3[[#This Row],[DateM]],"dddd"),"")]]></f>
        <v/>
      </c>
      <c r="K624" s="62" t="str">
        <f ca="1" unprintable="">
<![CDATA[IF(الجدول3[[#This Row],[DateM]]<>"",
IF(الجدول3[[#This Row],[DateM]]]><![CDATA[]>=TODAY(),1,0),"")]]>        </f>
        <v/>
      </c>
      <c r="L624" s="63" t="str">
        <f><![CDATA[IF(الجدول3[[#This Row],[DateM]]<>"",ROW(),"")]]></f>
        <v/>
      </c>
      <c r="M624" s="64" t="e">
        <f><![CDATA[الجدول3[[#This Row],[DateM]]+TIME(0,الجدول3[[#This Row],[Time1]],0)]]></f>
        <v>#VALUE!</v>
      </c>
      <c r="N624" s="57"/>
      <c r="O624" s="49">
        <f><![CDATA[IF(الجدول3[[#This Row],[الحالة]]="نفذ",1,0)]]></f>
        <v>0</v>
      </c>
    </row>
    <row r="625" spans="2:15" ht="22.5" x14ac:dyDescent="0.45">
      <c r="B625" s="62" t="str">
        <f><![CDATA[IF(الجدول3[[#This Row],[يوم]]="","",_xlfn.AGGREGATE(3,5,$C$4:C625))]]></f>
        <v/>
      </c>
      <c r="C625" s="56"/>
      <c r="D625" s="56"/>
      <c r="E625" s="56"/>
      <c r="F625" s="57"/>
      <c r="G625" s="57"/>
      <c r="H6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5" s="62" t="str">
        <f><![CDATA[IF(الجدول3[[#This Row],[الموافق]]<>"التاريخ غير صحيح",TEXT(الجدول3[[#This Row],[DateM]],"dddd"),"")]]></f>
        <v/>
      </c>
      <c r="K625" s="62" t="str">
        <f ca="1" unprintable="">
<![CDATA[IF(الجدول3[[#This Row],[DateM]]<>"",
IF(الجدول3[[#This Row],[DateM]]]><![CDATA[]>=TODAY(),1,0),"")]]>        </f>
        <v/>
      </c>
      <c r="L625" s="63" t="str">
        <f><![CDATA[IF(الجدول3[[#This Row],[DateM]]<>"",ROW(),"")]]></f>
        <v/>
      </c>
      <c r="M625" s="64" t="e">
        <f><![CDATA[الجدول3[[#This Row],[DateM]]+TIME(0,الجدول3[[#This Row],[Time1]],0)]]></f>
        <v>#VALUE!</v>
      </c>
      <c r="N625" s="57"/>
      <c r="O625" s="49">
        <f><![CDATA[IF(الجدول3[[#This Row],[الحالة]]="نفذ",1,0)]]></f>
        <v>0</v>
      </c>
    </row>
    <row r="626" spans="2:15" ht="22.5" x14ac:dyDescent="0.45">
      <c r="B626" s="62" t="str">
        <f><![CDATA[IF(الجدول3[[#This Row],[يوم]]="","",_xlfn.AGGREGATE(3,5,$C$4:C626))]]></f>
        <v/>
      </c>
      <c r="C626" s="56"/>
      <c r="D626" s="56"/>
      <c r="E626" s="56"/>
      <c r="F626" s="57"/>
      <c r="G626" s="57"/>
      <c r="H6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6" s="62" t="str">
        <f><![CDATA[IF(الجدول3[[#This Row],[الموافق]]<>"التاريخ غير صحيح",TEXT(الجدول3[[#This Row],[DateM]],"dddd"),"")]]></f>
        <v/>
      </c>
      <c r="K626" s="62" t="str">
        <f ca="1" unprintable="">
<![CDATA[IF(الجدول3[[#This Row],[DateM]]<>"",
IF(الجدول3[[#This Row],[DateM]]]><![CDATA[]>=TODAY(),1,0),"")]]>        </f>
        <v/>
      </c>
      <c r="L626" s="63" t="str">
        <f><![CDATA[IF(الجدول3[[#This Row],[DateM]]<>"",ROW(),"")]]></f>
        <v/>
      </c>
      <c r="M626" s="64" t="e">
        <f><![CDATA[الجدول3[[#This Row],[DateM]]+TIME(0,الجدول3[[#This Row],[Time1]],0)]]></f>
        <v>#VALUE!</v>
      </c>
      <c r="N626" s="57"/>
      <c r="O626" s="49">
        <f><![CDATA[IF(الجدول3[[#This Row],[الحالة]]="نفذ",1,0)]]></f>
        <v>0</v>
      </c>
    </row>
    <row r="627" spans="2:15" ht="22.5" x14ac:dyDescent="0.45">
      <c r="B627" s="62" t="str">
        <f><![CDATA[IF(الجدول3[[#This Row],[يوم]]="","",_xlfn.AGGREGATE(3,5,$C$4:C627))]]></f>
        <v/>
      </c>
      <c r="C627" s="56"/>
      <c r="D627" s="56"/>
      <c r="E627" s="56"/>
      <c r="F627" s="57"/>
      <c r="G627" s="57"/>
      <c r="H6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7" s="62" t="str">
        <f><![CDATA[IF(الجدول3[[#This Row],[الموافق]]<>"التاريخ غير صحيح",TEXT(الجدول3[[#This Row],[DateM]],"dddd"),"")]]></f>
        <v/>
      </c>
      <c r="K627" s="62" t="str">
        <f ca="1" unprintable="">
<![CDATA[IF(الجدول3[[#This Row],[DateM]]<>"",
IF(الجدول3[[#This Row],[DateM]]]><![CDATA[]>=TODAY(),1,0),"")]]>        </f>
        <v/>
      </c>
      <c r="L627" s="63" t="str">
        <f><![CDATA[IF(الجدول3[[#This Row],[DateM]]<>"",ROW(),"")]]></f>
        <v/>
      </c>
      <c r="M627" s="64" t="e">
        <f><![CDATA[الجدول3[[#This Row],[DateM]]+TIME(0,الجدول3[[#This Row],[Time1]],0)]]></f>
        <v>#VALUE!</v>
      </c>
      <c r="N627" s="57"/>
      <c r="O627" s="49">
        <f><![CDATA[IF(الجدول3[[#This Row],[الحالة]]="نفذ",1,0)]]></f>
        <v>0</v>
      </c>
    </row>
    <row r="628" spans="2:15" ht="22.5" x14ac:dyDescent="0.45">
      <c r="B628" s="62" t="str">
        <f><![CDATA[IF(الجدول3[[#This Row],[يوم]]="","",_xlfn.AGGREGATE(3,5,$C$4:C628))]]></f>
        <v/>
      </c>
      <c r="C628" s="56"/>
      <c r="D628" s="56"/>
      <c r="E628" s="56"/>
      <c r="F628" s="57"/>
      <c r="G628" s="57"/>
      <c r="H6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8" s="62" t="str">
        <f><![CDATA[IF(الجدول3[[#This Row],[الموافق]]<>"التاريخ غير صحيح",TEXT(الجدول3[[#This Row],[DateM]],"dddd"),"")]]></f>
        <v/>
      </c>
      <c r="K628" s="62" t="str">
        <f ca="1" unprintable="">
<![CDATA[IF(الجدول3[[#This Row],[DateM]]<>"",
IF(الجدول3[[#This Row],[DateM]]]><![CDATA[]>=TODAY(),1,0),"")]]>        </f>
        <v/>
      </c>
      <c r="L628" s="63" t="str">
        <f><![CDATA[IF(الجدول3[[#This Row],[DateM]]<>"",ROW(),"")]]></f>
        <v/>
      </c>
      <c r="M628" s="64" t="e">
        <f><![CDATA[الجدول3[[#This Row],[DateM]]+TIME(0,الجدول3[[#This Row],[Time1]],0)]]></f>
        <v>#VALUE!</v>
      </c>
      <c r="N628" s="57"/>
      <c r="O628" s="49">
        <f><![CDATA[IF(الجدول3[[#This Row],[الحالة]]="نفذ",1,0)]]></f>
        <v>0</v>
      </c>
    </row>
    <row r="629" spans="2:15" ht="22.5" x14ac:dyDescent="0.45">
      <c r="B629" s="62" t="str">
        <f><![CDATA[IF(الجدول3[[#This Row],[يوم]]="","",_xlfn.AGGREGATE(3,5,$C$4:C629))]]></f>
        <v/>
      </c>
      <c r="C629" s="56"/>
      <c r="D629" s="56"/>
      <c r="E629" s="56"/>
      <c r="F629" s="57"/>
      <c r="G629" s="57"/>
      <c r="H6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29" s="62" t="str">
        <f><![CDATA[IF(الجدول3[[#This Row],[الموافق]]<>"التاريخ غير صحيح",TEXT(الجدول3[[#This Row],[DateM]],"dddd"),"")]]></f>
        <v/>
      </c>
      <c r="K629" s="62" t="str">
        <f ca="1" unprintable="">
<![CDATA[IF(الجدول3[[#This Row],[DateM]]<>"",
IF(الجدول3[[#This Row],[DateM]]]><![CDATA[]>=TODAY(),1,0),"")]]>        </f>
        <v/>
      </c>
      <c r="L629" s="63" t="str">
        <f><![CDATA[IF(الجدول3[[#This Row],[DateM]]<>"",ROW(),"")]]></f>
        <v/>
      </c>
      <c r="M629" s="64" t="e">
        <f><![CDATA[الجدول3[[#This Row],[DateM]]+TIME(0,الجدول3[[#This Row],[Time1]],0)]]></f>
        <v>#VALUE!</v>
      </c>
      <c r="N629" s="57"/>
      <c r="O629" s="49">
        <f><![CDATA[IF(الجدول3[[#This Row],[الحالة]]="نفذ",1,0)]]></f>
        <v>0</v>
      </c>
    </row>
    <row r="630" spans="2:15" ht="22.5" x14ac:dyDescent="0.45">
      <c r="B630" s="62" t="str">
        <f><![CDATA[IF(الجدول3[[#This Row],[يوم]]="","",_xlfn.AGGREGATE(3,5,$C$4:C630))]]></f>
        <v/>
      </c>
      <c r="C630" s="56"/>
      <c r="D630" s="56"/>
      <c r="E630" s="56"/>
      <c r="F630" s="57"/>
      <c r="G630" s="57"/>
      <c r="H6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0" s="62" t="str">
        <f><![CDATA[IF(الجدول3[[#This Row],[الموافق]]<>"التاريخ غير صحيح",TEXT(الجدول3[[#This Row],[DateM]],"dddd"),"")]]></f>
        <v/>
      </c>
      <c r="K630" s="62" t="str">
        <f ca="1" unprintable="">
<![CDATA[IF(الجدول3[[#This Row],[DateM]]<>"",
IF(الجدول3[[#This Row],[DateM]]]><![CDATA[]>=TODAY(),1,0),"")]]>        </f>
        <v/>
      </c>
      <c r="L630" s="63" t="str">
        <f><![CDATA[IF(الجدول3[[#This Row],[DateM]]<>"",ROW(),"")]]></f>
        <v/>
      </c>
      <c r="M630" s="64" t="e">
        <f><![CDATA[الجدول3[[#This Row],[DateM]]+TIME(0,الجدول3[[#This Row],[Time1]],0)]]></f>
        <v>#VALUE!</v>
      </c>
      <c r="N630" s="57"/>
      <c r="O630" s="49">
        <f><![CDATA[IF(الجدول3[[#This Row],[الحالة]]="نفذ",1,0)]]></f>
        <v>0</v>
      </c>
    </row>
    <row r="631" spans="2:15" ht="22.5" x14ac:dyDescent="0.45">
      <c r="B631" s="62" t="str">
        <f><![CDATA[IF(الجدول3[[#This Row],[يوم]]="","",_xlfn.AGGREGATE(3,5,$C$4:C631))]]></f>
        <v/>
      </c>
      <c r="C631" s="56"/>
      <c r="D631" s="56"/>
      <c r="E631" s="56"/>
      <c r="F631" s="57"/>
      <c r="G631" s="57"/>
      <c r="H6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1" s="62" t="str">
        <f><![CDATA[IF(الجدول3[[#This Row],[الموافق]]<>"التاريخ غير صحيح",TEXT(الجدول3[[#This Row],[DateM]],"dddd"),"")]]></f>
        <v/>
      </c>
      <c r="K631" s="62" t="str">
        <f ca="1" unprintable="">
<![CDATA[IF(الجدول3[[#This Row],[DateM]]<>"",
IF(الجدول3[[#This Row],[DateM]]]><![CDATA[]>=TODAY(),1,0),"")]]>        </f>
        <v/>
      </c>
      <c r="L631" s="63" t="str">
        <f><![CDATA[IF(الجدول3[[#This Row],[DateM]]<>"",ROW(),"")]]></f>
        <v/>
      </c>
      <c r="M631" s="64" t="e">
        <f><![CDATA[الجدول3[[#This Row],[DateM]]+TIME(0,الجدول3[[#This Row],[Time1]],0)]]></f>
        <v>#VALUE!</v>
      </c>
      <c r="N631" s="57"/>
      <c r="O631" s="49">
        <f><![CDATA[IF(الجدول3[[#This Row],[الحالة]]="نفذ",1,0)]]></f>
        <v>0</v>
      </c>
    </row>
    <row r="632" spans="2:15" ht="22.5" x14ac:dyDescent="0.45">
      <c r="B632" s="62" t="str">
        <f><![CDATA[IF(الجدول3[[#This Row],[يوم]]="","",_xlfn.AGGREGATE(3,5,$C$4:C632))]]></f>
        <v/>
      </c>
      <c r="C632" s="56"/>
      <c r="D632" s="56"/>
      <c r="E632" s="56"/>
      <c r="F632" s="57"/>
      <c r="G632" s="57"/>
      <c r="H6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2" s="62" t="str">
        <f><![CDATA[IF(الجدول3[[#This Row],[الموافق]]<>"التاريخ غير صحيح",TEXT(الجدول3[[#This Row],[DateM]],"dddd"),"")]]></f>
        <v/>
      </c>
      <c r="K632" s="62" t="str">
        <f ca="1" unprintable="">
<![CDATA[IF(الجدول3[[#This Row],[DateM]]<>"",
IF(الجدول3[[#This Row],[DateM]]]><![CDATA[]>=TODAY(),1,0),"")]]>        </f>
        <v/>
      </c>
      <c r="L632" s="63" t="str">
        <f><![CDATA[IF(الجدول3[[#This Row],[DateM]]<>"",ROW(),"")]]></f>
        <v/>
      </c>
      <c r="M632" s="64" t="e">
        <f><![CDATA[الجدول3[[#This Row],[DateM]]+TIME(0,الجدول3[[#This Row],[Time1]],0)]]></f>
        <v>#VALUE!</v>
      </c>
      <c r="N632" s="57"/>
      <c r="O632" s="49">
        <f><![CDATA[IF(الجدول3[[#This Row],[الحالة]]="نفذ",1,0)]]></f>
        <v>0</v>
      </c>
    </row>
    <row r="633" spans="2:15" ht="22.5" x14ac:dyDescent="0.45">
      <c r="B633" s="62" t="str">
        <f><![CDATA[IF(الجدول3[[#This Row],[يوم]]="","",_xlfn.AGGREGATE(3,5,$C$4:C633))]]></f>
        <v/>
      </c>
      <c r="C633" s="56"/>
      <c r="D633" s="56"/>
      <c r="E633" s="56"/>
      <c r="F633" s="57"/>
      <c r="G633" s="57"/>
      <c r="H6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3" s="62" t="str">
        <f><![CDATA[IF(الجدول3[[#This Row],[الموافق]]<>"التاريخ غير صحيح",TEXT(الجدول3[[#This Row],[DateM]],"dddd"),"")]]></f>
        <v/>
      </c>
      <c r="K633" s="62" t="str">
        <f ca="1" unprintable="">
<![CDATA[IF(الجدول3[[#This Row],[DateM]]<>"",
IF(الجدول3[[#This Row],[DateM]]]><![CDATA[]>=TODAY(),1,0),"")]]>        </f>
        <v/>
      </c>
      <c r="L633" s="63" t="str">
        <f><![CDATA[IF(الجدول3[[#This Row],[DateM]]<>"",ROW(),"")]]></f>
        <v/>
      </c>
      <c r="M633" s="64" t="e">
        <f><![CDATA[الجدول3[[#This Row],[DateM]]+TIME(0,الجدول3[[#This Row],[Time1]],0)]]></f>
        <v>#VALUE!</v>
      </c>
      <c r="N633" s="57"/>
      <c r="O633" s="49">
        <f><![CDATA[IF(الجدول3[[#This Row],[الحالة]]="نفذ",1,0)]]></f>
        <v>0</v>
      </c>
    </row>
    <row r="634" spans="2:15" ht="22.5" x14ac:dyDescent="0.45">
      <c r="B634" s="62" t="str">
        <f><![CDATA[IF(الجدول3[[#This Row],[يوم]]="","",_xlfn.AGGREGATE(3,5,$C$4:C634))]]></f>
        <v/>
      </c>
      <c r="C634" s="56"/>
      <c r="D634" s="56"/>
      <c r="E634" s="56"/>
      <c r="F634" s="57"/>
      <c r="G634" s="57"/>
      <c r="H6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4" s="62" t="str">
        <f><![CDATA[IF(الجدول3[[#This Row],[الموافق]]<>"التاريخ غير صحيح",TEXT(الجدول3[[#This Row],[DateM]],"dddd"),"")]]></f>
        <v/>
      </c>
      <c r="K634" s="62" t="str">
        <f ca="1" unprintable="">
<![CDATA[IF(الجدول3[[#This Row],[DateM]]<>"",
IF(الجدول3[[#This Row],[DateM]]]><![CDATA[]>=TODAY(),1,0),"")]]>        </f>
        <v/>
      </c>
      <c r="L634" s="63" t="str">
        <f><![CDATA[IF(الجدول3[[#This Row],[DateM]]<>"",ROW(),"")]]></f>
        <v/>
      </c>
      <c r="M634" s="64" t="e">
        <f><![CDATA[الجدول3[[#This Row],[DateM]]+TIME(0,الجدول3[[#This Row],[Time1]],0)]]></f>
        <v>#VALUE!</v>
      </c>
      <c r="N634" s="57"/>
      <c r="O634" s="49">
        <f><![CDATA[IF(الجدول3[[#This Row],[الحالة]]="نفذ",1,0)]]></f>
        <v>0</v>
      </c>
    </row>
    <row r="635" spans="2:15" ht="22.5" x14ac:dyDescent="0.45">
      <c r="B635" s="62" t="str">
        <f><![CDATA[IF(الجدول3[[#This Row],[يوم]]="","",_xlfn.AGGREGATE(3,5,$C$4:C635))]]></f>
        <v/>
      </c>
      <c r="C635" s="56"/>
      <c r="D635" s="56"/>
      <c r="E635" s="56"/>
      <c r="F635" s="57"/>
      <c r="G635" s="57"/>
      <c r="H6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5" s="62" t="str">
        <f><![CDATA[IF(الجدول3[[#This Row],[الموافق]]<>"التاريخ غير صحيح",TEXT(الجدول3[[#This Row],[DateM]],"dddd"),"")]]></f>
        <v/>
      </c>
      <c r="K635" s="62" t="str">
        <f ca="1" unprintable="">
<![CDATA[IF(الجدول3[[#This Row],[DateM]]<>"",
IF(الجدول3[[#This Row],[DateM]]]><![CDATA[]>=TODAY(),1,0),"")]]>        </f>
        <v/>
      </c>
      <c r="L635" s="63" t="str">
        <f><![CDATA[IF(الجدول3[[#This Row],[DateM]]<>"",ROW(),"")]]></f>
        <v/>
      </c>
      <c r="M635" s="64" t="e">
        <f><![CDATA[الجدول3[[#This Row],[DateM]]+TIME(0,الجدول3[[#This Row],[Time1]],0)]]></f>
        <v>#VALUE!</v>
      </c>
      <c r="N635" s="57"/>
      <c r="O635" s="49">
        <f><![CDATA[IF(الجدول3[[#This Row],[الحالة]]="نفذ",1,0)]]></f>
        <v>0</v>
      </c>
    </row>
    <row r="636" spans="2:15" ht="22.5" x14ac:dyDescent="0.45">
      <c r="B636" s="62" t="str">
        <f><![CDATA[IF(الجدول3[[#This Row],[يوم]]="","",_xlfn.AGGREGATE(3,5,$C$4:C636))]]></f>
        <v/>
      </c>
      <c r="C636" s="56"/>
      <c r="D636" s="56"/>
      <c r="E636" s="56"/>
      <c r="F636" s="57"/>
      <c r="G636" s="57"/>
      <c r="H6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6" s="62" t="str">
        <f><![CDATA[IF(الجدول3[[#This Row],[الموافق]]<>"التاريخ غير صحيح",TEXT(الجدول3[[#This Row],[DateM]],"dddd"),"")]]></f>
        <v/>
      </c>
      <c r="K636" s="62" t="str">
        <f ca="1" unprintable="">
<![CDATA[IF(الجدول3[[#This Row],[DateM]]<>"",
IF(الجدول3[[#This Row],[DateM]]]><![CDATA[]>=TODAY(),1,0),"")]]>        </f>
        <v/>
      </c>
      <c r="L636" s="63" t="str">
        <f><![CDATA[IF(الجدول3[[#This Row],[DateM]]<>"",ROW(),"")]]></f>
        <v/>
      </c>
      <c r="M636" s="64" t="e">
        <f><![CDATA[الجدول3[[#This Row],[DateM]]+TIME(0,الجدول3[[#This Row],[Time1]],0)]]></f>
        <v>#VALUE!</v>
      </c>
      <c r="N636" s="57"/>
      <c r="O636" s="49">
        <f><![CDATA[IF(الجدول3[[#This Row],[الحالة]]="نفذ",1,0)]]></f>
        <v>0</v>
      </c>
    </row>
    <row r="637" spans="2:15" ht="22.5" x14ac:dyDescent="0.45">
      <c r="B637" s="62" t="str">
        <f><![CDATA[IF(الجدول3[[#This Row],[يوم]]="","",_xlfn.AGGREGATE(3,5,$C$4:C637))]]></f>
        <v/>
      </c>
      <c r="C637" s="56"/>
      <c r="D637" s="56"/>
      <c r="E637" s="56"/>
      <c r="F637" s="57"/>
      <c r="G637" s="57"/>
      <c r="H6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7" s="62" t="str">
        <f><![CDATA[IF(الجدول3[[#This Row],[الموافق]]<>"التاريخ غير صحيح",TEXT(الجدول3[[#This Row],[DateM]],"dddd"),"")]]></f>
        <v/>
      </c>
      <c r="K637" s="62" t="str">
        <f ca="1" unprintable="">
<![CDATA[IF(الجدول3[[#This Row],[DateM]]<>"",
IF(الجدول3[[#This Row],[DateM]]]><![CDATA[]>=TODAY(),1,0),"")]]>        </f>
        <v/>
      </c>
      <c r="L637" s="63" t="str">
        <f><![CDATA[IF(الجدول3[[#This Row],[DateM]]<>"",ROW(),"")]]></f>
        <v/>
      </c>
      <c r="M637" s="64" t="e">
        <f><![CDATA[الجدول3[[#This Row],[DateM]]+TIME(0,الجدول3[[#This Row],[Time1]],0)]]></f>
        <v>#VALUE!</v>
      </c>
      <c r="N637" s="57"/>
      <c r="O637" s="49">
        <f><![CDATA[IF(الجدول3[[#This Row],[الحالة]]="نفذ",1,0)]]></f>
        <v>0</v>
      </c>
    </row>
    <row r="638" spans="2:15" ht="22.5" x14ac:dyDescent="0.45">
      <c r="B638" s="62" t="str">
        <f><![CDATA[IF(الجدول3[[#This Row],[يوم]]="","",_xlfn.AGGREGATE(3,5,$C$4:C638))]]></f>
        <v/>
      </c>
      <c r="C638" s="56"/>
      <c r="D638" s="56"/>
      <c r="E638" s="56"/>
      <c r="F638" s="57"/>
      <c r="G638" s="57"/>
      <c r="H6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8" s="62" t="str">
        <f><![CDATA[IF(الجدول3[[#This Row],[الموافق]]<>"التاريخ غير صحيح",TEXT(الجدول3[[#This Row],[DateM]],"dddd"),"")]]></f>
        <v/>
      </c>
      <c r="K638" s="62" t="str">
        <f ca="1" unprintable="">
<![CDATA[IF(الجدول3[[#This Row],[DateM]]<>"",
IF(الجدول3[[#This Row],[DateM]]]><![CDATA[]>=TODAY(),1,0),"")]]>        </f>
        <v/>
      </c>
      <c r="L638" s="63" t="str">
        <f><![CDATA[IF(الجدول3[[#This Row],[DateM]]<>"",ROW(),"")]]></f>
        <v/>
      </c>
      <c r="M638" s="64" t="e">
        <f><![CDATA[الجدول3[[#This Row],[DateM]]+TIME(0,الجدول3[[#This Row],[Time1]],0)]]></f>
        <v>#VALUE!</v>
      </c>
      <c r="N638" s="57"/>
      <c r="O638" s="49">
        <f><![CDATA[IF(الجدول3[[#This Row],[الحالة]]="نفذ",1,0)]]></f>
        <v>0</v>
      </c>
    </row>
    <row r="639" spans="2:15" ht="22.5" x14ac:dyDescent="0.45">
      <c r="B639" s="62" t="str">
        <f><![CDATA[IF(الجدول3[[#This Row],[يوم]]="","",_xlfn.AGGREGATE(3,5,$C$4:C639))]]></f>
        <v/>
      </c>
      <c r="C639" s="56"/>
      <c r="D639" s="56"/>
      <c r="E639" s="56"/>
      <c r="F639" s="57"/>
      <c r="G639" s="57"/>
      <c r="H6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39" s="62" t="str">
        <f><![CDATA[IF(الجدول3[[#This Row],[الموافق]]<>"التاريخ غير صحيح",TEXT(الجدول3[[#This Row],[DateM]],"dddd"),"")]]></f>
        <v/>
      </c>
      <c r="K639" s="62" t="str">
        <f ca="1" unprintable="">
<![CDATA[IF(الجدول3[[#This Row],[DateM]]<>"",
IF(الجدول3[[#This Row],[DateM]]]><![CDATA[]>=TODAY(),1,0),"")]]>        </f>
        <v/>
      </c>
      <c r="L639" s="63" t="str">
        <f><![CDATA[IF(الجدول3[[#This Row],[DateM]]<>"",ROW(),"")]]></f>
        <v/>
      </c>
      <c r="M639" s="64" t="e">
        <f><![CDATA[الجدول3[[#This Row],[DateM]]+TIME(0,الجدول3[[#This Row],[Time1]],0)]]></f>
        <v>#VALUE!</v>
      </c>
      <c r="N639" s="57"/>
      <c r="O639" s="49">
        <f><![CDATA[IF(الجدول3[[#This Row],[الحالة]]="نفذ",1,0)]]></f>
        <v>0</v>
      </c>
    </row>
    <row r="640" spans="2:15" ht="22.5" x14ac:dyDescent="0.45">
      <c r="B640" s="62" t="str">
        <f><![CDATA[IF(الجدول3[[#This Row],[يوم]]="","",_xlfn.AGGREGATE(3,5,$C$4:C640))]]></f>
        <v/>
      </c>
      <c r="C640" s="56"/>
      <c r="D640" s="56"/>
      <c r="E640" s="56"/>
      <c r="F640" s="57"/>
      <c r="G640" s="57"/>
      <c r="H6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0" s="62" t="str">
        <f><![CDATA[IF(الجدول3[[#This Row],[الموافق]]<>"التاريخ غير صحيح",TEXT(الجدول3[[#This Row],[DateM]],"dddd"),"")]]></f>
        <v/>
      </c>
      <c r="K640" s="62" t="str">
        <f ca="1" unprintable="">
<![CDATA[IF(الجدول3[[#This Row],[DateM]]<>"",
IF(الجدول3[[#This Row],[DateM]]]><![CDATA[]>=TODAY(),1,0),"")]]>        </f>
        <v/>
      </c>
      <c r="L640" s="63" t="str">
        <f><![CDATA[IF(الجدول3[[#This Row],[DateM]]<>"",ROW(),"")]]></f>
        <v/>
      </c>
      <c r="M640" s="64" t="e">
        <f><![CDATA[الجدول3[[#This Row],[DateM]]+TIME(0,الجدول3[[#This Row],[Time1]],0)]]></f>
        <v>#VALUE!</v>
      </c>
      <c r="N640" s="57"/>
      <c r="O640" s="49">
        <f><![CDATA[IF(الجدول3[[#This Row],[الحالة]]="نفذ",1,0)]]></f>
        <v>0</v>
      </c>
    </row>
    <row r="641" spans="2:15" ht="22.5" x14ac:dyDescent="0.45">
      <c r="B641" s="62" t="str">
        <f><![CDATA[IF(الجدول3[[#This Row],[يوم]]="","",_xlfn.AGGREGATE(3,5,$C$4:C641))]]></f>
        <v/>
      </c>
      <c r="C641" s="56"/>
      <c r="D641" s="56"/>
      <c r="E641" s="56"/>
      <c r="F641" s="57"/>
      <c r="G641" s="57"/>
      <c r="H6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1" s="62" t="str">
        <f><![CDATA[IF(الجدول3[[#This Row],[الموافق]]<>"التاريخ غير صحيح",TEXT(الجدول3[[#This Row],[DateM]],"dddd"),"")]]></f>
        <v/>
      </c>
      <c r="K641" s="62" t="str">
        <f ca="1" unprintable="">
<![CDATA[IF(الجدول3[[#This Row],[DateM]]<>"",
IF(الجدول3[[#This Row],[DateM]]]><![CDATA[]>=TODAY(),1,0),"")]]>        </f>
        <v/>
      </c>
      <c r="L641" s="63" t="str">
        <f><![CDATA[IF(الجدول3[[#This Row],[DateM]]<>"",ROW(),"")]]></f>
        <v/>
      </c>
      <c r="M641" s="64" t="e">
        <f><![CDATA[الجدول3[[#This Row],[DateM]]+TIME(0,الجدول3[[#This Row],[Time1]],0)]]></f>
        <v>#VALUE!</v>
      </c>
      <c r="N641" s="57"/>
      <c r="O641" s="49">
        <f><![CDATA[IF(الجدول3[[#This Row],[الحالة]]="نفذ",1,0)]]></f>
        <v>0</v>
      </c>
    </row>
    <row r="642" spans="2:15" ht="22.5" x14ac:dyDescent="0.45">
      <c r="B642" s="62" t="str">
        <f><![CDATA[IF(الجدول3[[#This Row],[يوم]]="","",_xlfn.AGGREGATE(3,5,$C$4:C642))]]></f>
        <v/>
      </c>
      <c r="C642" s="56"/>
      <c r="D642" s="56"/>
      <c r="E642" s="56"/>
      <c r="F642" s="57"/>
      <c r="G642" s="57"/>
      <c r="H6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2" s="62" t="str">
        <f><![CDATA[IF(الجدول3[[#This Row],[الموافق]]<>"التاريخ غير صحيح",TEXT(الجدول3[[#This Row],[DateM]],"dddd"),"")]]></f>
        <v/>
      </c>
      <c r="K642" s="62" t="str">
        <f ca="1" unprintable="">
<![CDATA[IF(الجدول3[[#This Row],[DateM]]<>"",
IF(الجدول3[[#This Row],[DateM]]]><![CDATA[]>=TODAY(),1,0),"")]]>        </f>
        <v/>
      </c>
      <c r="L642" s="63" t="str">
        <f><![CDATA[IF(الجدول3[[#This Row],[DateM]]<>"",ROW(),"")]]></f>
        <v/>
      </c>
      <c r="M642" s="64" t="e">
        <f><![CDATA[الجدول3[[#This Row],[DateM]]+TIME(0,الجدول3[[#This Row],[Time1]],0)]]></f>
        <v>#VALUE!</v>
      </c>
      <c r="N642" s="57"/>
      <c r="O642" s="49">
        <f><![CDATA[IF(الجدول3[[#This Row],[الحالة]]="نفذ",1,0)]]></f>
        <v>0</v>
      </c>
    </row>
    <row r="643" spans="2:15" ht="22.5" x14ac:dyDescent="0.45">
      <c r="B643" s="62" t="str">
        <f><![CDATA[IF(الجدول3[[#This Row],[يوم]]="","",_xlfn.AGGREGATE(3,5,$C$4:C643))]]></f>
        <v/>
      </c>
      <c r="C643" s="56"/>
      <c r="D643" s="56"/>
      <c r="E643" s="56"/>
      <c r="F643" s="57"/>
      <c r="G643" s="57"/>
      <c r="H6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3" s="62" t="str">
        <f><![CDATA[IF(الجدول3[[#This Row],[الموافق]]<>"التاريخ غير صحيح",TEXT(الجدول3[[#This Row],[DateM]],"dddd"),"")]]></f>
        <v/>
      </c>
      <c r="K643" s="62" t="str">
        <f ca="1" unprintable="">
<![CDATA[IF(الجدول3[[#This Row],[DateM]]<>"",
IF(الجدول3[[#This Row],[DateM]]]><![CDATA[]>=TODAY(),1,0),"")]]>        </f>
        <v/>
      </c>
      <c r="L643" s="63" t="str">
        <f><![CDATA[IF(الجدول3[[#This Row],[DateM]]<>"",ROW(),"")]]></f>
        <v/>
      </c>
      <c r="M643" s="64" t="e">
        <f><![CDATA[الجدول3[[#This Row],[DateM]]+TIME(0,الجدول3[[#This Row],[Time1]],0)]]></f>
        <v>#VALUE!</v>
      </c>
      <c r="N643" s="57"/>
      <c r="O643" s="49">
        <f><![CDATA[IF(الجدول3[[#This Row],[الحالة]]="نفذ",1,0)]]></f>
        <v>0</v>
      </c>
    </row>
    <row r="644" spans="2:15" ht="22.5" x14ac:dyDescent="0.45">
      <c r="B644" s="62" t="str">
        <f><![CDATA[IF(الجدول3[[#This Row],[يوم]]="","",_xlfn.AGGREGATE(3,5,$C$4:C644))]]></f>
        <v/>
      </c>
      <c r="C644" s="56"/>
      <c r="D644" s="56"/>
      <c r="E644" s="56"/>
      <c r="F644" s="57"/>
      <c r="G644" s="57"/>
      <c r="H6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4" s="62" t="str">
        <f><![CDATA[IF(الجدول3[[#This Row],[الموافق]]<>"التاريخ غير صحيح",TEXT(الجدول3[[#This Row],[DateM]],"dddd"),"")]]></f>
        <v/>
      </c>
      <c r="K644" s="62" t="str">
        <f ca="1" unprintable="">
<![CDATA[IF(الجدول3[[#This Row],[DateM]]<>"",
IF(الجدول3[[#This Row],[DateM]]]><![CDATA[]>=TODAY(),1,0),"")]]>        </f>
        <v/>
      </c>
      <c r="L644" s="63" t="str">
        <f><![CDATA[IF(الجدول3[[#This Row],[DateM]]<>"",ROW(),"")]]></f>
        <v/>
      </c>
      <c r="M644" s="64" t="e">
        <f><![CDATA[الجدول3[[#This Row],[DateM]]+TIME(0,الجدول3[[#This Row],[Time1]],0)]]></f>
        <v>#VALUE!</v>
      </c>
      <c r="N644" s="57"/>
      <c r="O644" s="49">
        <f><![CDATA[IF(الجدول3[[#This Row],[الحالة]]="نفذ",1,0)]]></f>
        <v>0</v>
      </c>
    </row>
    <row r="645" spans="2:15" ht="22.5" x14ac:dyDescent="0.45">
      <c r="B645" s="62" t="str">
        <f><![CDATA[IF(الجدول3[[#This Row],[يوم]]="","",_xlfn.AGGREGATE(3,5,$C$4:C645))]]></f>
        <v/>
      </c>
      <c r="C645" s="56"/>
      <c r="D645" s="56"/>
      <c r="E645" s="56"/>
      <c r="F645" s="57"/>
      <c r="G645" s="57"/>
      <c r="H6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5" s="62" t="str">
        <f><![CDATA[IF(الجدول3[[#This Row],[الموافق]]<>"التاريخ غير صحيح",TEXT(الجدول3[[#This Row],[DateM]],"dddd"),"")]]></f>
        <v/>
      </c>
      <c r="K645" s="62" t="str">
        <f ca="1" unprintable="">
<![CDATA[IF(الجدول3[[#This Row],[DateM]]<>"",
IF(الجدول3[[#This Row],[DateM]]]><![CDATA[]>=TODAY(),1,0),"")]]>        </f>
        <v/>
      </c>
      <c r="L645" s="63" t="str">
        <f><![CDATA[IF(الجدول3[[#This Row],[DateM]]<>"",ROW(),"")]]></f>
        <v/>
      </c>
      <c r="M645" s="64" t="e">
        <f><![CDATA[الجدول3[[#This Row],[DateM]]+TIME(0,الجدول3[[#This Row],[Time1]],0)]]></f>
        <v>#VALUE!</v>
      </c>
      <c r="N645" s="57"/>
      <c r="O645" s="49">
        <f><![CDATA[IF(الجدول3[[#This Row],[الحالة]]="نفذ",1,0)]]></f>
        <v>0</v>
      </c>
    </row>
    <row r="646" spans="2:15" ht="22.5" x14ac:dyDescent="0.45">
      <c r="B646" s="62" t="str">
        <f><![CDATA[IF(الجدول3[[#This Row],[يوم]]="","",_xlfn.AGGREGATE(3,5,$C$4:C646))]]></f>
        <v/>
      </c>
      <c r="C646" s="56"/>
      <c r="D646" s="56"/>
      <c r="E646" s="56"/>
      <c r="F646" s="57"/>
      <c r="G646" s="57"/>
      <c r="H6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6" s="62" t="str">
        <f><![CDATA[IF(الجدول3[[#This Row],[الموافق]]<>"التاريخ غير صحيح",TEXT(الجدول3[[#This Row],[DateM]],"dddd"),"")]]></f>
        <v/>
      </c>
      <c r="K646" s="62" t="str">
        <f ca="1" unprintable="">
<![CDATA[IF(الجدول3[[#This Row],[DateM]]<>"",
IF(الجدول3[[#This Row],[DateM]]]><![CDATA[]>=TODAY(),1,0),"")]]>        </f>
        <v/>
      </c>
      <c r="L646" s="63" t="str">
        <f><![CDATA[IF(الجدول3[[#This Row],[DateM]]<>"",ROW(),"")]]></f>
        <v/>
      </c>
      <c r="M646" s="64" t="e">
        <f><![CDATA[الجدول3[[#This Row],[DateM]]+TIME(0,الجدول3[[#This Row],[Time1]],0)]]></f>
        <v>#VALUE!</v>
      </c>
      <c r="N646" s="57"/>
      <c r="O646" s="49">
        <f><![CDATA[IF(الجدول3[[#This Row],[الحالة]]="نفذ",1,0)]]></f>
        <v>0</v>
      </c>
    </row>
    <row r="647" spans="2:15" ht="22.5" x14ac:dyDescent="0.45">
      <c r="B647" s="62" t="str">
        <f><![CDATA[IF(الجدول3[[#This Row],[يوم]]="","",_xlfn.AGGREGATE(3,5,$C$4:C647))]]></f>
        <v/>
      </c>
      <c r="C647" s="56"/>
      <c r="D647" s="56"/>
      <c r="E647" s="56"/>
      <c r="F647" s="57"/>
      <c r="G647" s="57"/>
      <c r="H6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7" s="62" t="str">
        <f><![CDATA[IF(الجدول3[[#This Row],[الموافق]]<>"التاريخ غير صحيح",TEXT(الجدول3[[#This Row],[DateM]],"dddd"),"")]]></f>
        <v/>
      </c>
      <c r="K647" s="62" t="str">
        <f ca="1" unprintable="">
<![CDATA[IF(الجدول3[[#This Row],[DateM]]<>"",
IF(الجدول3[[#This Row],[DateM]]]><![CDATA[]>=TODAY(),1,0),"")]]>        </f>
        <v/>
      </c>
      <c r="L647" s="63" t="str">
        <f><![CDATA[IF(الجدول3[[#This Row],[DateM]]<>"",ROW(),"")]]></f>
        <v/>
      </c>
      <c r="M647" s="64" t="e">
        <f><![CDATA[الجدول3[[#This Row],[DateM]]+TIME(0,الجدول3[[#This Row],[Time1]],0)]]></f>
        <v>#VALUE!</v>
      </c>
      <c r="N647" s="57"/>
      <c r="O647" s="49">
        <f><![CDATA[IF(الجدول3[[#This Row],[الحالة]]="نفذ",1,0)]]></f>
        <v>0</v>
      </c>
    </row>
    <row r="648" spans="2:15" ht="22.5" x14ac:dyDescent="0.45">
      <c r="B648" s="62" t="str">
        <f><![CDATA[IF(الجدول3[[#This Row],[يوم]]="","",_xlfn.AGGREGATE(3,5,$C$4:C648))]]></f>
        <v/>
      </c>
      <c r="C648" s="56"/>
      <c r="D648" s="56"/>
      <c r="E648" s="56"/>
      <c r="F648" s="57"/>
      <c r="G648" s="57"/>
      <c r="H6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8" s="62" t="str">
        <f><![CDATA[IF(الجدول3[[#This Row],[الموافق]]<>"التاريخ غير صحيح",TEXT(الجدول3[[#This Row],[DateM]],"dddd"),"")]]></f>
        <v/>
      </c>
      <c r="K648" s="62" t="str">
        <f ca="1" unprintable="">
<![CDATA[IF(الجدول3[[#This Row],[DateM]]<>"",
IF(الجدول3[[#This Row],[DateM]]]><![CDATA[]>=TODAY(),1,0),"")]]>        </f>
        <v/>
      </c>
      <c r="L648" s="63" t="str">
        <f><![CDATA[IF(الجدول3[[#This Row],[DateM]]<>"",ROW(),"")]]></f>
        <v/>
      </c>
      <c r="M648" s="64" t="e">
        <f><![CDATA[الجدول3[[#This Row],[DateM]]+TIME(0,الجدول3[[#This Row],[Time1]],0)]]></f>
        <v>#VALUE!</v>
      </c>
      <c r="N648" s="57"/>
      <c r="O648" s="49">
        <f><![CDATA[IF(الجدول3[[#This Row],[الحالة]]="نفذ",1,0)]]></f>
        <v>0</v>
      </c>
    </row>
    <row r="649" spans="2:15" ht="22.5" x14ac:dyDescent="0.45">
      <c r="B649" s="62" t="str">
        <f><![CDATA[IF(الجدول3[[#This Row],[يوم]]="","",_xlfn.AGGREGATE(3,5,$C$4:C649))]]></f>
        <v/>
      </c>
      <c r="C649" s="56"/>
      <c r="D649" s="56"/>
      <c r="E649" s="56"/>
      <c r="F649" s="57"/>
      <c r="G649" s="57"/>
      <c r="H6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49" s="62" t="str">
        <f><![CDATA[IF(الجدول3[[#This Row],[الموافق]]<>"التاريخ غير صحيح",TEXT(الجدول3[[#This Row],[DateM]],"dddd"),"")]]></f>
        <v/>
      </c>
      <c r="K649" s="62" t="str">
        <f ca="1" unprintable="">
<![CDATA[IF(الجدول3[[#This Row],[DateM]]<>"",
IF(الجدول3[[#This Row],[DateM]]]><![CDATA[]>=TODAY(),1,0),"")]]>        </f>
        <v/>
      </c>
      <c r="L649" s="63" t="str">
        <f><![CDATA[IF(الجدول3[[#This Row],[DateM]]<>"",ROW(),"")]]></f>
        <v/>
      </c>
      <c r="M649" s="64" t="e">
        <f><![CDATA[الجدول3[[#This Row],[DateM]]+TIME(0,الجدول3[[#This Row],[Time1]],0)]]></f>
        <v>#VALUE!</v>
      </c>
      <c r="N649" s="57"/>
      <c r="O649" s="49">
        <f><![CDATA[IF(الجدول3[[#This Row],[الحالة]]="نفذ",1,0)]]></f>
        <v>0</v>
      </c>
    </row>
    <row r="650" spans="2:15" ht="22.5" x14ac:dyDescent="0.45">
      <c r="B650" s="62" t="str">
        <f><![CDATA[IF(الجدول3[[#This Row],[يوم]]="","",_xlfn.AGGREGATE(3,5,$C$4:C650))]]></f>
        <v/>
      </c>
      <c r="C650" s="56"/>
      <c r="D650" s="56"/>
      <c r="E650" s="56"/>
      <c r="F650" s="57"/>
      <c r="G650" s="57"/>
      <c r="H6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0" s="62" t="str">
        <f><![CDATA[IF(الجدول3[[#This Row],[الموافق]]<>"التاريخ غير صحيح",TEXT(الجدول3[[#This Row],[DateM]],"dddd"),"")]]></f>
        <v/>
      </c>
      <c r="K650" s="62" t="str">
        <f ca="1" unprintable="">
<![CDATA[IF(الجدول3[[#This Row],[DateM]]<>"",
IF(الجدول3[[#This Row],[DateM]]]><![CDATA[]>=TODAY(),1,0),"")]]>        </f>
        <v/>
      </c>
      <c r="L650" s="63" t="str">
        <f><![CDATA[IF(الجدول3[[#This Row],[DateM]]<>"",ROW(),"")]]></f>
        <v/>
      </c>
      <c r="M650" s="64" t="e">
        <f><![CDATA[الجدول3[[#This Row],[DateM]]+TIME(0,الجدول3[[#This Row],[Time1]],0)]]></f>
        <v>#VALUE!</v>
      </c>
      <c r="N650" s="57"/>
      <c r="O650" s="49">
        <f><![CDATA[IF(الجدول3[[#This Row],[الحالة]]="نفذ",1,0)]]></f>
        <v>0</v>
      </c>
    </row>
    <row r="651" spans="2:15" ht="22.5" x14ac:dyDescent="0.45">
      <c r="B651" s="62" t="str">
        <f><![CDATA[IF(الجدول3[[#This Row],[يوم]]="","",_xlfn.AGGREGATE(3,5,$C$4:C651))]]></f>
        <v/>
      </c>
      <c r="C651" s="56"/>
      <c r="D651" s="56"/>
      <c r="E651" s="56"/>
      <c r="F651" s="57"/>
      <c r="G651" s="57"/>
      <c r="H6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1" s="62" t="str">
        <f><![CDATA[IF(الجدول3[[#This Row],[الموافق]]<>"التاريخ غير صحيح",TEXT(الجدول3[[#This Row],[DateM]],"dddd"),"")]]></f>
        <v/>
      </c>
      <c r="K651" s="62" t="str">
        <f ca="1" unprintable="">
<![CDATA[IF(الجدول3[[#This Row],[DateM]]<>"",
IF(الجدول3[[#This Row],[DateM]]]><![CDATA[]>=TODAY(),1,0),"")]]>        </f>
        <v/>
      </c>
      <c r="L651" s="63" t="str">
        <f><![CDATA[IF(الجدول3[[#This Row],[DateM]]<>"",ROW(),"")]]></f>
        <v/>
      </c>
      <c r="M651" s="64" t="e">
        <f><![CDATA[الجدول3[[#This Row],[DateM]]+TIME(0,الجدول3[[#This Row],[Time1]],0)]]></f>
        <v>#VALUE!</v>
      </c>
      <c r="N651" s="57"/>
      <c r="O651" s="49">
        <f><![CDATA[IF(الجدول3[[#This Row],[الحالة]]="نفذ",1,0)]]></f>
        <v>0</v>
      </c>
    </row>
    <row r="652" spans="2:15" ht="22.5" x14ac:dyDescent="0.45">
      <c r="B652" s="62" t="str">
        <f><![CDATA[IF(الجدول3[[#This Row],[يوم]]="","",_xlfn.AGGREGATE(3,5,$C$4:C652))]]></f>
        <v/>
      </c>
      <c r="C652" s="56"/>
      <c r="D652" s="56"/>
      <c r="E652" s="56"/>
      <c r="F652" s="57"/>
      <c r="G652" s="57"/>
      <c r="H6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2" s="62" t="str">
        <f><![CDATA[IF(الجدول3[[#This Row],[الموافق]]<>"التاريخ غير صحيح",TEXT(الجدول3[[#This Row],[DateM]],"dddd"),"")]]></f>
        <v/>
      </c>
      <c r="K652" s="62" t="str">
        <f ca="1" unprintable="">
<![CDATA[IF(الجدول3[[#This Row],[DateM]]<>"",
IF(الجدول3[[#This Row],[DateM]]]><![CDATA[]>=TODAY(),1,0),"")]]>        </f>
        <v/>
      </c>
      <c r="L652" s="63" t="str">
        <f><![CDATA[IF(الجدول3[[#This Row],[DateM]]<>"",ROW(),"")]]></f>
        <v/>
      </c>
      <c r="M652" s="64" t="e">
        <f><![CDATA[الجدول3[[#This Row],[DateM]]+TIME(0,الجدول3[[#This Row],[Time1]],0)]]></f>
        <v>#VALUE!</v>
      </c>
      <c r="N652" s="57"/>
      <c r="O652" s="49">
        <f><![CDATA[IF(الجدول3[[#This Row],[الحالة]]="نفذ",1,0)]]></f>
        <v>0</v>
      </c>
    </row>
    <row r="653" spans="2:15" ht="22.5" x14ac:dyDescent="0.45">
      <c r="B653" s="62" t="str">
        <f><![CDATA[IF(الجدول3[[#This Row],[يوم]]="","",_xlfn.AGGREGATE(3,5,$C$4:C653))]]></f>
        <v/>
      </c>
      <c r="C653" s="56"/>
      <c r="D653" s="56"/>
      <c r="E653" s="56"/>
      <c r="F653" s="57"/>
      <c r="G653" s="57"/>
      <c r="H6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3" s="62" t="str">
        <f><![CDATA[IF(الجدول3[[#This Row],[الموافق]]<>"التاريخ غير صحيح",TEXT(الجدول3[[#This Row],[DateM]],"dddd"),"")]]></f>
        <v/>
      </c>
      <c r="K653" s="62" t="str">
        <f ca="1" unprintable="">
<![CDATA[IF(الجدول3[[#This Row],[DateM]]<>"",
IF(الجدول3[[#This Row],[DateM]]]><![CDATA[]>=TODAY(),1,0),"")]]>        </f>
        <v/>
      </c>
      <c r="L653" s="63" t="str">
        <f><![CDATA[IF(الجدول3[[#This Row],[DateM]]<>"",ROW(),"")]]></f>
        <v/>
      </c>
      <c r="M653" s="64" t="e">
        <f><![CDATA[الجدول3[[#This Row],[DateM]]+TIME(0,الجدول3[[#This Row],[Time1]],0)]]></f>
        <v>#VALUE!</v>
      </c>
      <c r="N653" s="57"/>
      <c r="O653" s="49">
        <f><![CDATA[IF(الجدول3[[#This Row],[الحالة]]="نفذ",1,0)]]></f>
        <v>0</v>
      </c>
    </row>
    <row r="654" spans="2:15" ht="22.5" x14ac:dyDescent="0.45">
      <c r="B654" s="62" t="str">
        <f><![CDATA[IF(الجدول3[[#This Row],[يوم]]="","",_xlfn.AGGREGATE(3,5,$C$4:C654))]]></f>
        <v/>
      </c>
      <c r="C654" s="56"/>
      <c r="D654" s="56"/>
      <c r="E654" s="56"/>
      <c r="F654" s="57"/>
      <c r="G654" s="57"/>
      <c r="H6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4" s="62" t="str">
        <f><![CDATA[IF(الجدول3[[#This Row],[الموافق]]<>"التاريخ غير صحيح",TEXT(الجدول3[[#This Row],[DateM]],"dddd"),"")]]></f>
        <v/>
      </c>
      <c r="K654" s="62" t="str">
        <f ca="1" unprintable="">
<![CDATA[IF(الجدول3[[#This Row],[DateM]]<>"",
IF(الجدول3[[#This Row],[DateM]]]><![CDATA[]>=TODAY(),1,0),"")]]>        </f>
        <v/>
      </c>
      <c r="L654" s="63" t="str">
        <f><![CDATA[IF(الجدول3[[#This Row],[DateM]]<>"",ROW(),"")]]></f>
        <v/>
      </c>
      <c r="M654" s="64" t="e">
        <f><![CDATA[الجدول3[[#This Row],[DateM]]+TIME(0,الجدول3[[#This Row],[Time1]],0)]]></f>
        <v>#VALUE!</v>
      </c>
      <c r="N654" s="57"/>
      <c r="O654" s="49">
        <f><![CDATA[IF(الجدول3[[#This Row],[الحالة]]="نفذ",1,0)]]></f>
        <v>0</v>
      </c>
    </row>
    <row r="655" spans="2:15" ht="22.5" x14ac:dyDescent="0.45">
      <c r="B655" s="62" t="str">
        <f><![CDATA[IF(الجدول3[[#This Row],[يوم]]="","",_xlfn.AGGREGATE(3,5,$C$4:C655))]]></f>
        <v/>
      </c>
      <c r="C655" s="56"/>
      <c r="D655" s="56"/>
      <c r="E655" s="56"/>
      <c r="F655" s="57"/>
      <c r="G655" s="57"/>
      <c r="H6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5" s="62" t="str">
        <f><![CDATA[IF(الجدول3[[#This Row],[الموافق]]<>"التاريخ غير صحيح",TEXT(الجدول3[[#This Row],[DateM]],"dddd"),"")]]></f>
        <v/>
      </c>
      <c r="K655" s="62" t="str">
        <f ca="1" unprintable="">
<![CDATA[IF(الجدول3[[#This Row],[DateM]]<>"",
IF(الجدول3[[#This Row],[DateM]]]><![CDATA[]>=TODAY(),1,0),"")]]>        </f>
        <v/>
      </c>
      <c r="L655" s="63" t="str">
        <f><![CDATA[IF(الجدول3[[#This Row],[DateM]]<>"",ROW(),"")]]></f>
        <v/>
      </c>
      <c r="M655" s="64" t="e">
        <f><![CDATA[الجدول3[[#This Row],[DateM]]+TIME(0,الجدول3[[#This Row],[Time1]],0)]]></f>
        <v>#VALUE!</v>
      </c>
      <c r="N655" s="57"/>
      <c r="O655" s="49">
        <f><![CDATA[IF(الجدول3[[#This Row],[الحالة]]="نفذ",1,0)]]></f>
        <v>0</v>
      </c>
    </row>
    <row r="656" spans="2:15" ht="22.5" x14ac:dyDescent="0.45">
      <c r="B656" s="62" t="str">
        <f><![CDATA[IF(الجدول3[[#This Row],[يوم]]="","",_xlfn.AGGREGATE(3,5,$C$4:C656))]]></f>
        <v/>
      </c>
      <c r="C656" s="56"/>
      <c r="D656" s="56"/>
      <c r="E656" s="56"/>
      <c r="F656" s="57"/>
      <c r="G656" s="57"/>
      <c r="H6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6" s="62" t="str">
        <f><![CDATA[IF(الجدول3[[#This Row],[الموافق]]<>"التاريخ غير صحيح",TEXT(الجدول3[[#This Row],[DateM]],"dddd"),"")]]></f>
        <v/>
      </c>
      <c r="K656" s="62" t="str">
        <f ca="1" unprintable="">
<![CDATA[IF(الجدول3[[#This Row],[DateM]]<>"",
IF(الجدول3[[#This Row],[DateM]]]><![CDATA[]>=TODAY(),1,0),"")]]>        </f>
        <v/>
      </c>
      <c r="L656" s="63" t="str">
        <f><![CDATA[IF(الجدول3[[#This Row],[DateM]]<>"",ROW(),"")]]></f>
        <v/>
      </c>
      <c r="M656" s="64" t="e">
        <f><![CDATA[الجدول3[[#This Row],[DateM]]+TIME(0,الجدول3[[#This Row],[Time1]],0)]]></f>
        <v>#VALUE!</v>
      </c>
      <c r="N656" s="57"/>
      <c r="O656" s="49">
        <f><![CDATA[IF(الجدول3[[#This Row],[الحالة]]="نفذ",1,0)]]></f>
        <v>0</v>
      </c>
    </row>
    <row r="657" spans="2:15" ht="22.5" x14ac:dyDescent="0.45">
      <c r="B657" s="62" t="str">
        <f><![CDATA[IF(الجدول3[[#This Row],[يوم]]="","",_xlfn.AGGREGATE(3,5,$C$4:C657))]]></f>
        <v/>
      </c>
      <c r="C657" s="56"/>
      <c r="D657" s="56"/>
      <c r="E657" s="56"/>
      <c r="F657" s="57"/>
      <c r="G657" s="57"/>
      <c r="H6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7" s="62" t="str">
        <f><![CDATA[IF(الجدول3[[#This Row],[الموافق]]<>"التاريخ غير صحيح",TEXT(الجدول3[[#This Row],[DateM]],"dddd"),"")]]></f>
        <v/>
      </c>
      <c r="K657" s="62" t="str">
        <f ca="1" unprintable="">
<![CDATA[IF(الجدول3[[#This Row],[DateM]]<>"",
IF(الجدول3[[#This Row],[DateM]]]><![CDATA[]>=TODAY(),1,0),"")]]>        </f>
        <v/>
      </c>
      <c r="L657" s="63" t="str">
        <f><![CDATA[IF(الجدول3[[#This Row],[DateM]]<>"",ROW(),"")]]></f>
        <v/>
      </c>
      <c r="M657" s="64" t="e">
        <f><![CDATA[الجدول3[[#This Row],[DateM]]+TIME(0,الجدول3[[#This Row],[Time1]],0)]]></f>
        <v>#VALUE!</v>
      </c>
      <c r="N657" s="57"/>
      <c r="O657" s="49">
        <f><![CDATA[IF(الجدول3[[#This Row],[الحالة]]="نفذ",1,0)]]></f>
        <v>0</v>
      </c>
    </row>
    <row r="658" spans="2:15" ht="22.5" x14ac:dyDescent="0.45">
      <c r="B658" s="62" t="str">
        <f><![CDATA[IF(الجدول3[[#This Row],[يوم]]="","",_xlfn.AGGREGATE(3,5,$C$4:C658))]]></f>
        <v/>
      </c>
      <c r="C658" s="56"/>
      <c r="D658" s="56"/>
      <c r="E658" s="56"/>
      <c r="F658" s="57"/>
      <c r="G658" s="57"/>
      <c r="H6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8" s="62" t="str">
        <f><![CDATA[IF(الجدول3[[#This Row],[الموافق]]<>"التاريخ غير صحيح",TEXT(الجدول3[[#This Row],[DateM]],"dddd"),"")]]></f>
        <v/>
      </c>
      <c r="K658" s="62" t="str">
        <f ca="1" unprintable="">
<![CDATA[IF(الجدول3[[#This Row],[DateM]]<>"",
IF(الجدول3[[#This Row],[DateM]]]><![CDATA[]>=TODAY(),1,0),"")]]>        </f>
        <v/>
      </c>
      <c r="L658" s="63" t="str">
        <f><![CDATA[IF(الجدول3[[#This Row],[DateM]]<>"",ROW(),"")]]></f>
        <v/>
      </c>
      <c r="M658" s="64" t="e">
        <f><![CDATA[الجدول3[[#This Row],[DateM]]+TIME(0,الجدول3[[#This Row],[Time1]],0)]]></f>
        <v>#VALUE!</v>
      </c>
      <c r="N658" s="57"/>
      <c r="O658" s="49">
        <f><![CDATA[IF(الجدول3[[#This Row],[الحالة]]="نفذ",1,0)]]></f>
        <v>0</v>
      </c>
    </row>
    <row r="659" spans="2:15" ht="22.5" x14ac:dyDescent="0.45">
      <c r="B659" s="62" t="str">
        <f><![CDATA[IF(الجدول3[[#This Row],[يوم]]="","",_xlfn.AGGREGATE(3,5,$C$4:C659))]]></f>
        <v/>
      </c>
      <c r="C659" s="56"/>
      <c r="D659" s="56"/>
      <c r="E659" s="56"/>
      <c r="F659" s="57"/>
      <c r="G659" s="57"/>
      <c r="H6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59" s="62" t="str">
        <f><![CDATA[IF(الجدول3[[#This Row],[الموافق]]<>"التاريخ غير صحيح",TEXT(الجدول3[[#This Row],[DateM]],"dddd"),"")]]></f>
        <v/>
      </c>
      <c r="K659" s="62" t="str">
        <f ca="1" unprintable="">
<![CDATA[IF(الجدول3[[#This Row],[DateM]]<>"",
IF(الجدول3[[#This Row],[DateM]]]><![CDATA[]>=TODAY(),1,0),"")]]>        </f>
        <v/>
      </c>
      <c r="L659" s="63" t="str">
        <f><![CDATA[IF(الجدول3[[#This Row],[DateM]]<>"",ROW(),"")]]></f>
        <v/>
      </c>
      <c r="M659" s="64" t="e">
        <f><![CDATA[الجدول3[[#This Row],[DateM]]+TIME(0,الجدول3[[#This Row],[Time1]],0)]]></f>
        <v>#VALUE!</v>
      </c>
      <c r="N659" s="57"/>
      <c r="O659" s="49">
        <f><![CDATA[IF(الجدول3[[#This Row],[الحالة]]="نفذ",1,0)]]></f>
        <v>0</v>
      </c>
    </row>
    <row r="660" spans="2:15" ht="22.5" x14ac:dyDescent="0.45">
      <c r="B660" s="62" t="str">
        <f><![CDATA[IF(الجدول3[[#This Row],[يوم]]="","",_xlfn.AGGREGATE(3,5,$C$4:C660))]]></f>
        <v/>
      </c>
      <c r="C660" s="56"/>
      <c r="D660" s="56"/>
      <c r="E660" s="56"/>
      <c r="F660" s="57"/>
      <c r="G660" s="57"/>
      <c r="H6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0" s="62" t="str">
        <f><![CDATA[IF(الجدول3[[#This Row],[الموافق]]<>"التاريخ غير صحيح",TEXT(الجدول3[[#This Row],[DateM]],"dddd"),"")]]></f>
        <v/>
      </c>
      <c r="K660" s="62" t="str">
        <f ca="1" unprintable="">
<![CDATA[IF(الجدول3[[#This Row],[DateM]]<>"",
IF(الجدول3[[#This Row],[DateM]]]><![CDATA[]>=TODAY(),1,0),"")]]>        </f>
        <v/>
      </c>
      <c r="L660" s="63" t="str">
        <f><![CDATA[IF(الجدول3[[#This Row],[DateM]]<>"",ROW(),"")]]></f>
        <v/>
      </c>
      <c r="M660" s="64" t="e">
        <f><![CDATA[الجدول3[[#This Row],[DateM]]+TIME(0,الجدول3[[#This Row],[Time1]],0)]]></f>
        <v>#VALUE!</v>
      </c>
      <c r="N660" s="57"/>
      <c r="O660" s="49">
        <f><![CDATA[IF(الجدول3[[#This Row],[الحالة]]="نفذ",1,0)]]></f>
        <v>0</v>
      </c>
    </row>
    <row r="661" spans="2:15" ht="22.5" x14ac:dyDescent="0.45">
      <c r="B661" s="62" t="str">
        <f><![CDATA[IF(الجدول3[[#This Row],[يوم]]="","",_xlfn.AGGREGATE(3,5,$C$4:C661))]]></f>
        <v/>
      </c>
      <c r="C661" s="56"/>
      <c r="D661" s="56"/>
      <c r="E661" s="56"/>
      <c r="F661" s="57"/>
      <c r="G661" s="57"/>
      <c r="H6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1" s="62" t="str">
        <f><![CDATA[IF(الجدول3[[#This Row],[الموافق]]<>"التاريخ غير صحيح",TEXT(الجدول3[[#This Row],[DateM]],"dddd"),"")]]></f>
        <v/>
      </c>
      <c r="K661" s="62" t="str">
        <f ca="1" unprintable="">
<![CDATA[IF(الجدول3[[#This Row],[DateM]]<>"",
IF(الجدول3[[#This Row],[DateM]]]><![CDATA[]>=TODAY(),1,0),"")]]>        </f>
        <v/>
      </c>
      <c r="L661" s="63" t="str">
        <f><![CDATA[IF(الجدول3[[#This Row],[DateM]]<>"",ROW(),"")]]></f>
        <v/>
      </c>
      <c r="M661" s="64" t="e">
        <f><![CDATA[الجدول3[[#This Row],[DateM]]+TIME(0,الجدول3[[#This Row],[Time1]],0)]]></f>
        <v>#VALUE!</v>
      </c>
      <c r="N661" s="57"/>
      <c r="O661" s="49">
        <f><![CDATA[IF(الجدول3[[#This Row],[الحالة]]="نفذ",1,0)]]></f>
        <v>0</v>
      </c>
    </row>
    <row r="662" spans="2:15" ht="22.5" x14ac:dyDescent="0.45">
      <c r="B662" s="62" t="str">
        <f><![CDATA[IF(الجدول3[[#This Row],[يوم]]="","",_xlfn.AGGREGATE(3,5,$C$4:C662))]]></f>
        <v/>
      </c>
      <c r="C662" s="56"/>
      <c r="D662" s="56"/>
      <c r="E662" s="56"/>
      <c r="F662" s="57"/>
      <c r="G662" s="57"/>
      <c r="H6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2" s="62" t="str">
        <f><![CDATA[IF(الجدول3[[#This Row],[الموافق]]<>"التاريخ غير صحيح",TEXT(الجدول3[[#This Row],[DateM]],"dddd"),"")]]></f>
        <v/>
      </c>
      <c r="K662" s="62" t="str">
        <f ca="1" unprintable="">
<![CDATA[IF(الجدول3[[#This Row],[DateM]]<>"",
IF(الجدول3[[#This Row],[DateM]]]><![CDATA[]>=TODAY(),1,0),"")]]>        </f>
        <v/>
      </c>
      <c r="L662" s="63" t="str">
        <f><![CDATA[IF(الجدول3[[#This Row],[DateM]]<>"",ROW(),"")]]></f>
        <v/>
      </c>
      <c r="M662" s="64" t="e">
        <f><![CDATA[الجدول3[[#This Row],[DateM]]+TIME(0,الجدول3[[#This Row],[Time1]],0)]]></f>
        <v>#VALUE!</v>
      </c>
      <c r="N662" s="57"/>
      <c r="O662" s="49">
        <f><![CDATA[IF(الجدول3[[#This Row],[الحالة]]="نفذ",1,0)]]></f>
        <v>0</v>
      </c>
    </row>
    <row r="663" spans="2:15" ht="22.5" x14ac:dyDescent="0.45">
      <c r="B663" s="62" t="str">
        <f><![CDATA[IF(الجدول3[[#This Row],[يوم]]="","",_xlfn.AGGREGATE(3,5,$C$4:C663))]]></f>
        <v/>
      </c>
      <c r="C663" s="56"/>
      <c r="D663" s="56"/>
      <c r="E663" s="56"/>
      <c r="F663" s="57"/>
      <c r="G663" s="57"/>
      <c r="H6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3" s="62" t="str">
        <f><![CDATA[IF(الجدول3[[#This Row],[الموافق]]<>"التاريخ غير صحيح",TEXT(الجدول3[[#This Row],[DateM]],"dddd"),"")]]></f>
        <v/>
      </c>
      <c r="K663" s="62" t="str">
        <f ca="1" unprintable="">
<![CDATA[IF(الجدول3[[#This Row],[DateM]]<>"",
IF(الجدول3[[#This Row],[DateM]]]><![CDATA[]>=TODAY(),1,0),"")]]>        </f>
        <v/>
      </c>
      <c r="L663" s="63" t="str">
        <f><![CDATA[IF(الجدول3[[#This Row],[DateM]]<>"",ROW(),"")]]></f>
        <v/>
      </c>
      <c r="M663" s="64" t="e">
        <f><![CDATA[الجدول3[[#This Row],[DateM]]+TIME(0,الجدول3[[#This Row],[Time1]],0)]]></f>
        <v>#VALUE!</v>
      </c>
      <c r="N663" s="57"/>
      <c r="O663" s="49">
        <f><![CDATA[IF(الجدول3[[#This Row],[الحالة]]="نفذ",1,0)]]></f>
        <v>0</v>
      </c>
    </row>
    <row r="664" spans="2:15" ht="22.5" x14ac:dyDescent="0.45">
      <c r="B664" s="62" t="str">
        <f><![CDATA[IF(الجدول3[[#This Row],[يوم]]="","",_xlfn.AGGREGATE(3,5,$C$4:C664))]]></f>
        <v/>
      </c>
      <c r="C664" s="56"/>
      <c r="D664" s="56"/>
      <c r="E664" s="56"/>
      <c r="F664" s="57"/>
      <c r="G664" s="57"/>
      <c r="H6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4" s="62" t="str">
        <f><![CDATA[IF(الجدول3[[#This Row],[الموافق]]<>"التاريخ غير صحيح",TEXT(الجدول3[[#This Row],[DateM]],"dddd"),"")]]></f>
        <v/>
      </c>
      <c r="K664" s="62" t="str">
        <f ca="1" unprintable="">
<![CDATA[IF(الجدول3[[#This Row],[DateM]]<>"",
IF(الجدول3[[#This Row],[DateM]]]><![CDATA[]>=TODAY(),1,0),"")]]>        </f>
        <v/>
      </c>
      <c r="L664" s="63" t="str">
        <f><![CDATA[IF(الجدول3[[#This Row],[DateM]]<>"",ROW(),"")]]></f>
        <v/>
      </c>
      <c r="M664" s="64" t="e">
        <f><![CDATA[الجدول3[[#This Row],[DateM]]+TIME(0,الجدول3[[#This Row],[Time1]],0)]]></f>
        <v>#VALUE!</v>
      </c>
      <c r="N664" s="57"/>
      <c r="O664" s="49">
        <f><![CDATA[IF(الجدول3[[#This Row],[الحالة]]="نفذ",1,0)]]></f>
        <v>0</v>
      </c>
    </row>
    <row r="665" spans="2:15" ht="22.5" x14ac:dyDescent="0.45">
      <c r="B665" s="62" t="str">
        <f><![CDATA[IF(الجدول3[[#This Row],[يوم]]="","",_xlfn.AGGREGATE(3,5,$C$4:C665))]]></f>
        <v/>
      </c>
      <c r="C665" s="56"/>
      <c r="D665" s="56"/>
      <c r="E665" s="56"/>
      <c r="F665" s="57"/>
      <c r="G665" s="57"/>
      <c r="H6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5" s="62" t="str">
        <f><![CDATA[IF(الجدول3[[#This Row],[الموافق]]<>"التاريخ غير صحيح",TEXT(الجدول3[[#This Row],[DateM]],"dddd"),"")]]></f>
        <v/>
      </c>
      <c r="K665" s="62" t="str">
        <f ca="1" unprintable="">
<![CDATA[IF(الجدول3[[#This Row],[DateM]]<>"",
IF(الجدول3[[#This Row],[DateM]]]><![CDATA[]>=TODAY(),1,0),"")]]>        </f>
        <v/>
      </c>
      <c r="L665" s="63" t="str">
        <f><![CDATA[IF(الجدول3[[#This Row],[DateM]]<>"",ROW(),"")]]></f>
        <v/>
      </c>
      <c r="M665" s="64" t="e">
        <f><![CDATA[الجدول3[[#This Row],[DateM]]+TIME(0,الجدول3[[#This Row],[Time1]],0)]]></f>
        <v>#VALUE!</v>
      </c>
      <c r="N665" s="57"/>
      <c r="O665" s="49">
        <f><![CDATA[IF(الجدول3[[#This Row],[الحالة]]="نفذ",1,0)]]></f>
        <v>0</v>
      </c>
    </row>
    <row r="666" spans="2:15" ht="22.5" x14ac:dyDescent="0.45">
      <c r="B666" s="62" t="str">
        <f><![CDATA[IF(الجدول3[[#This Row],[يوم]]="","",_xlfn.AGGREGATE(3,5,$C$4:C666))]]></f>
        <v/>
      </c>
      <c r="C666" s="56"/>
      <c r="D666" s="56"/>
      <c r="E666" s="56"/>
      <c r="F666" s="57"/>
      <c r="G666" s="57"/>
      <c r="H6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6" s="62" t="str">
        <f><![CDATA[IF(الجدول3[[#This Row],[الموافق]]<>"التاريخ غير صحيح",TEXT(الجدول3[[#This Row],[DateM]],"dddd"),"")]]></f>
        <v/>
      </c>
      <c r="K666" s="62" t="str">
        <f ca="1" unprintable="">
<![CDATA[IF(الجدول3[[#This Row],[DateM]]<>"",
IF(الجدول3[[#This Row],[DateM]]]><![CDATA[]>=TODAY(),1,0),"")]]>        </f>
        <v/>
      </c>
      <c r="L666" s="63" t="str">
        <f><![CDATA[IF(الجدول3[[#This Row],[DateM]]<>"",ROW(),"")]]></f>
        <v/>
      </c>
      <c r="M666" s="64" t="e">
        <f><![CDATA[الجدول3[[#This Row],[DateM]]+TIME(0,الجدول3[[#This Row],[Time1]],0)]]></f>
        <v>#VALUE!</v>
      </c>
      <c r="N666" s="57"/>
      <c r="O666" s="49">
        <f><![CDATA[IF(الجدول3[[#This Row],[الحالة]]="نفذ",1,0)]]></f>
        <v>0</v>
      </c>
    </row>
    <row r="667" spans="2:15" ht="22.5" x14ac:dyDescent="0.45">
      <c r="B667" s="62" t="str">
        <f><![CDATA[IF(الجدول3[[#This Row],[يوم]]="","",_xlfn.AGGREGATE(3,5,$C$4:C667))]]></f>
        <v/>
      </c>
      <c r="C667" s="56"/>
      <c r="D667" s="56"/>
      <c r="E667" s="56"/>
      <c r="F667" s="57"/>
      <c r="G667" s="57"/>
      <c r="H6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7" s="62" t="str">
        <f><![CDATA[IF(الجدول3[[#This Row],[الموافق]]<>"التاريخ غير صحيح",TEXT(الجدول3[[#This Row],[DateM]],"dddd"),"")]]></f>
        <v/>
      </c>
      <c r="K667" s="62" t="str">
        <f ca="1" unprintable="">
<![CDATA[IF(الجدول3[[#This Row],[DateM]]<>"",
IF(الجدول3[[#This Row],[DateM]]]><![CDATA[]>=TODAY(),1,0),"")]]>        </f>
        <v/>
      </c>
      <c r="L667" s="63" t="str">
        <f><![CDATA[IF(الجدول3[[#This Row],[DateM]]<>"",ROW(),"")]]></f>
        <v/>
      </c>
      <c r="M667" s="64" t="e">
        <f><![CDATA[الجدول3[[#This Row],[DateM]]+TIME(0,الجدول3[[#This Row],[Time1]],0)]]></f>
        <v>#VALUE!</v>
      </c>
      <c r="N667" s="57"/>
      <c r="O667" s="49">
        <f><![CDATA[IF(الجدول3[[#This Row],[الحالة]]="نفذ",1,0)]]></f>
        <v>0</v>
      </c>
    </row>
    <row r="668" spans="2:15" ht="22.5" x14ac:dyDescent="0.45">
      <c r="B668" s="62" t="str">
        <f><![CDATA[IF(الجدول3[[#This Row],[يوم]]="","",_xlfn.AGGREGATE(3,5,$C$4:C668))]]></f>
        <v/>
      </c>
      <c r="C668" s="56"/>
      <c r="D668" s="56"/>
      <c r="E668" s="56"/>
      <c r="F668" s="57"/>
      <c r="G668" s="57"/>
      <c r="H6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8" s="62" t="str">
        <f><![CDATA[IF(الجدول3[[#This Row],[الموافق]]<>"التاريخ غير صحيح",TEXT(الجدول3[[#This Row],[DateM]],"dddd"),"")]]></f>
        <v/>
      </c>
      <c r="K668" s="62" t="str">
        <f ca="1" unprintable="">
<![CDATA[IF(الجدول3[[#This Row],[DateM]]<>"",
IF(الجدول3[[#This Row],[DateM]]]><![CDATA[]>=TODAY(),1,0),"")]]>        </f>
        <v/>
      </c>
      <c r="L668" s="63" t="str">
        <f><![CDATA[IF(الجدول3[[#This Row],[DateM]]<>"",ROW(),"")]]></f>
        <v/>
      </c>
      <c r="M668" s="64" t="e">
        <f><![CDATA[الجدول3[[#This Row],[DateM]]+TIME(0,الجدول3[[#This Row],[Time1]],0)]]></f>
        <v>#VALUE!</v>
      </c>
      <c r="N668" s="57"/>
      <c r="O668" s="49">
        <f><![CDATA[IF(الجدول3[[#This Row],[الحالة]]="نفذ",1,0)]]></f>
        <v>0</v>
      </c>
    </row>
    <row r="669" spans="2:15" ht="22.5" x14ac:dyDescent="0.45">
      <c r="B669" s="62" t="str">
        <f><![CDATA[IF(الجدول3[[#This Row],[يوم]]="","",_xlfn.AGGREGATE(3,5,$C$4:C669))]]></f>
        <v/>
      </c>
      <c r="C669" s="56"/>
      <c r="D669" s="56"/>
      <c r="E669" s="56"/>
      <c r="F669" s="57"/>
      <c r="G669" s="57"/>
      <c r="H6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69" s="62" t="str">
        <f><![CDATA[IF(الجدول3[[#This Row],[الموافق]]<>"التاريخ غير صحيح",TEXT(الجدول3[[#This Row],[DateM]],"dddd"),"")]]></f>
        <v/>
      </c>
      <c r="K669" s="62" t="str">
        <f ca="1" unprintable="">
<![CDATA[IF(الجدول3[[#This Row],[DateM]]<>"",
IF(الجدول3[[#This Row],[DateM]]]><![CDATA[]>=TODAY(),1,0),"")]]>        </f>
        <v/>
      </c>
      <c r="L669" s="63" t="str">
        <f><![CDATA[IF(الجدول3[[#This Row],[DateM]]<>"",ROW(),"")]]></f>
        <v/>
      </c>
      <c r="M669" s="64" t="e">
        <f><![CDATA[الجدول3[[#This Row],[DateM]]+TIME(0,الجدول3[[#This Row],[Time1]],0)]]></f>
        <v>#VALUE!</v>
      </c>
      <c r="N669" s="57"/>
      <c r="O669" s="49">
        <f><![CDATA[IF(الجدول3[[#This Row],[الحالة]]="نفذ",1,0)]]></f>
        <v>0</v>
      </c>
    </row>
    <row r="670" spans="2:15" ht="22.5" x14ac:dyDescent="0.45">
      <c r="B670" s="62" t="str">
        <f><![CDATA[IF(الجدول3[[#This Row],[يوم]]="","",_xlfn.AGGREGATE(3,5,$C$4:C670))]]></f>
        <v/>
      </c>
      <c r="C670" s="56"/>
      <c r="D670" s="56"/>
      <c r="E670" s="56"/>
      <c r="F670" s="57"/>
      <c r="G670" s="57"/>
      <c r="H6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0" s="62" t="str">
        <f><![CDATA[IF(الجدول3[[#This Row],[الموافق]]<>"التاريخ غير صحيح",TEXT(الجدول3[[#This Row],[DateM]],"dddd"),"")]]></f>
        <v/>
      </c>
      <c r="K670" s="62" t="str">
        <f ca="1" unprintable="">
<![CDATA[IF(الجدول3[[#This Row],[DateM]]<>"",
IF(الجدول3[[#This Row],[DateM]]]><![CDATA[]>=TODAY(),1,0),"")]]>        </f>
        <v/>
      </c>
      <c r="L670" s="63" t="str">
        <f><![CDATA[IF(الجدول3[[#This Row],[DateM]]<>"",ROW(),"")]]></f>
        <v/>
      </c>
      <c r="M670" s="64" t="e">
        <f><![CDATA[الجدول3[[#This Row],[DateM]]+TIME(0,الجدول3[[#This Row],[Time1]],0)]]></f>
        <v>#VALUE!</v>
      </c>
      <c r="N670" s="57"/>
      <c r="O670" s="49">
        <f><![CDATA[IF(الجدول3[[#This Row],[الحالة]]="نفذ",1,0)]]></f>
        <v>0</v>
      </c>
    </row>
    <row r="671" spans="2:15" ht="22.5" x14ac:dyDescent="0.45">
      <c r="B671" s="62" t="str">
        <f><![CDATA[IF(الجدول3[[#This Row],[يوم]]="","",_xlfn.AGGREGATE(3,5,$C$4:C671))]]></f>
        <v/>
      </c>
      <c r="C671" s="56"/>
      <c r="D671" s="56"/>
      <c r="E671" s="56"/>
      <c r="F671" s="57"/>
      <c r="G671" s="57"/>
      <c r="H6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1" s="62" t="str">
        <f><![CDATA[IF(الجدول3[[#This Row],[الموافق]]<>"التاريخ غير صحيح",TEXT(الجدول3[[#This Row],[DateM]],"dddd"),"")]]></f>
        <v/>
      </c>
      <c r="K671" s="62" t="str">
        <f ca="1" unprintable="">
<![CDATA[IF(الجدول3[[#This Row],[DateM]]<>"",
IF(الجدول3[[#This Row],[DateM]]]><![CDATA[]>=TODAY(),1,0),"")]]>        </f>
        <v/>
      </c>
      <c r="L671" s="63" t="str">
        <f><![CDATA[IF(الجدول3[[#This Row],[DateM]]<>"",ROW(),"")]]></f>
        <v/>
      </c>
      <c r="M671" s="64" t="e">
        <f><![CDATA[الجدول3[[#This Row],[DateM]]+TIME(0,الجدول3[[#This Row],[Time1]],0)]]></f>
        <v>#VALUE!</v>
      </c>
      <c r="N671" s="57"/>
      <c r="O671" s="49">
        <f><![CDATA[IF(الجدول3[[#This Row],[الحالة]]="نفذ",1,0)]]></f>
        <v>0</v>
      </c>
    </row>
    <row r="672" spans="2:15" ht="22.5" x14ac:dyDescent="0.45">
      <c r="B672" s="62" t="str">
        <f><![CDATA[IF(الجدول3[[#This Row],[يوم]]="","",_xlfn.AGGREGATE(3,5,$C$4:C672))]]></f>
        <v/>
      </c>
      <c r="C672" s="56"/>
      <c r="D672" s="56"/>
      <c r="E672" s="56"/>
      <c r="F672" s="57"/>
      <c r="G672" s="57"/>
      <c r="H6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2" s="62" t="str">
        <f><![CDATA[IF(الجدول3[[#This Row],[الموافق]]<>"التاريخ غير صحيح",TEXT(الجدول3[[#This Row],[DateM]],"dddd"),"")]]></f>
        <v/>
      </c>
      <c r="K672" s="62" t="str">
        <f ca="1" unprintable="">
<![CDATA[IF(الجدول3[[#This Row],[DateM]]<>"",
IF(الجدول3[[#This Row],[DateM]]]><![CDATA[]>=TODAY(),1,0),"")]]>        </f>
        <v/>
      </c>
      <c r="L672" s="63" t="str">
        <f><![CDATA[IF(الجدول3[[#This Row],[DateM]]<>"",ROW(),"")]]></f>
        <v/>
      </c>
      <c r="M672" s="64" t="e">
        <f><![CDATA[الجدول3[[#This Row],[DateM]]+TIME(0,الجدول3[[#This Row],[Time1]],0)]]></f>
        <v>#VALUE!</v>
      </c>
      <c r="N672" s="57"/>
      <c r="O672" s="49">
        <f><![CDATA[IF(الجدول3[[#This Row],[الحالة]]="نفذ",1,0)]]></f>
        <v>0</v>
      </c>
    </row>
    <row r="673" spans="2:15" ht="22.5" x14ac:dyDescent="0.45">
      <c r="B673" s="62" t="str">
        <f><![CDATA[IF(الجدول3[[#This Row],[يوم]]="","",_xlfn.AGGREGATE(3,5,$C$4:C673))]]></f>
        <v/>
      </c>
      <c r="C673" s="56"/>
      <c r="D673" s="56"/>
      <c r="E673" s="56"/>
      <c r="F673" s="57"/>
      <c r="G673" s="57"/>
      <c r="H6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3" s="62" t="str">
        <f><![CDATA[IF(الجدول3[[#This Row],[الموافق]]<>"التاريخ غير صحيح",TEXT(الجدول3[[#This Row],[DateM]],"dddd"),"")]]></f>
        <v/>
      </c>
      <c r="K673" s="62" t="str">
        <f ca="1" unprintable="">
<![CDATA[IF(الجدول3[[#This Row],[DateM]]<>"",
IF(الجدول3[[#This Row],[DateM]]]><![CDATA[]>=TODAY(),1,0),"")]]>        </f>
        <v/>
      </c>
      <c r="L673" s="63" t="str">
        <f><![CDATA[IF(الجدول3[[#This Row],[DateM]]<>"",ROW(),"")]]></f>
        <v/>
      </c>
      <c r="M673" s="64" t="e">
        <f><![CDATA[الجدول3[[#This Row],[DateM]]+TIME(0,الجدول3[[#This Row],[Time1]],0)]]></f>
        <v>#VALUE!</v>
      </c>
      <c r="N673" s="57"/>
      <c r="O673" s="49">
        <f><![CDATA[IF(الجدول3[[#This Row],[الحالة]]="نفذ",1,0)]]></f>
        <v>0</v>
      </c>
    </row>
    <row r="674" spans="2:15" ht="22.5" x14ac:dyDescent="0.45">
      <c r="B674" s="62" t="str">
        <f><![CDATA[IF(الجدول3[[#This Row],[يوم]]="","",_xlfn.AGGREGATE(3,5,$C$4:C674))]]></f>
        <v/>
      </c>
      <c r="C674" s="56"/>
      <c r="D674" s="56"/>
      <c r="E674" s="56"/>
      <c r="F674" s="57"/>
      <c r="G674" s="57"/>
      <c r="H6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4" s="62" t="str">
        <f><![CDATA[IF(الجدول3[[#This Row],[الموافق]]<>"التاريخ غير صحيح",TEXT(الجدول3[[#This Row],[DateM]],"dddd"),"")]]></f>
        <v/>
      </c>
      <c r="K674" s="62" t="str">
        <f ca="1" unprintable="">
<![CDATA[IF(الجدول3[[#This Row],[DateM]]<>"",
IF(الجدول3[[#This Row],[DateM]]]><![CDATA[]>=TODAY(),1,0),"")]]>        </f>
        <v/>
      </c>
      <c r="L674" s="63" t="str">
        <f><![CDATA[IF(الجدول3[[#This Row],[DateM]]<>"",ROW(),"")]]></f>
        <v/>
      </c>
      <c r="M674" s="64" t="e">
        <f><![CDATA[الجدول3[[#This Row],[DateM]]+TIME(0,الجدول3[[#This Row],[Time1]],0)]]></f>
        <v>#VALUE!</v>
      </c>
      <c r="N674" s="57"/>
      <c r="O674" s="49">
        <f><![CDATA[IF(الجدول3[[#This Row],[الحالة]]="نفذ",1,0)]]></f>
        <v>0</v>
      </c>
    </row>
    <row r="675" spans="2:15" ht="22.5" x14ac:dyDescent="0.45">
      <c r="B675" s="62" t="str">
        <f><![CDATA[IF(الجدول3[[#This Row],[يوم]]="","",_xlfn.AGGREGATE(3,5,$C$4:C675))]]></f>
        <v/>
      </c>
      <c r="C675" s="56"/>
      <c r="D675" s="56"/>
      <c r="E675" s="56"/>
      <c r="F675" s="57"/>
      <c r="G675" s="57"/>
      <c r="H6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5" s="62" t="str">
        <f><![CDATA[IF(الجدول3[[#This Row],[الموافق]]<>"التاريخ غير صحيح",TEXT(الجدول3[[#This Row],[DateM]],"dddd"),"")]]></f>
        <v/>
      </c>
      <c r="K675" s="62" t="str">
        <f ca="1" unprintable="">
<![CDATA[IF(الجدول3[[#This Row],[DateM]]<>"",
IF(الجدول3[[#This Row],[DateM]]]><![CDATA[]>=TODAY(),1,0),"")]]>        </f>
        <v/>
      </c>
      <c r="L675" s="63" t="str">
        <f><![CDATA[IF(الجدول3[[#This Row],[DateM]]<>"",ROW(),"")]]></f>
        <v/>
      </c>
      <c r="M675" s="64" t="e">
        <f><![CDATA[الجدول3[[#This Row],[DateM]]+TIME(0,الجدول3[[#This Row],[Time1]],0)]]></f>
        <v>#VALUE!</v>
      </c>
      <c r="N675" s="57"/>
      <c r="O675" s="49">
        <f><![CDATA[IF(الجدول3[[#This Row],[الحالة]]="نفذ",1,0)]]></f>
        <v>0</v>
      </c>
    </row>
    <row r="676" spans="2:15" ht="22.5" x14ac:dyDescent="0.45">
      <c r="B676" s="62" t="str">
        <f><![CDATA[IF(الجدول3[[#This Row],[يوم]]="","",_xlfn.AGGREGATE(3,5,$C$4:C676))]]></f>
        <v/>
      </c>
      <c r="C676" s="56"/>
      <c r="D676" s="56"/>
      <c r="E676" s="56"/>
      <c r="F676" s="57"/>
      <c r="G676" s="57"/>
      <c r="H6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6" s="62" t="str">
        <f><![CDATA[IF(الجدول3[[#This Row],[الموافق]]<>"التاريخ غير صحيح",TEXT(الجدول3[[#This Row],[DateM]],"dddd"),"")]]></f>
        <v/>
      </c>
      <c r="K676" s="62" t="str">
        <f ca="1" unprintable="">
<![CDATA[IF(الجدول3[[#This Row],[DateM]]<>"",
IF(الجدول3[[#This Row],[DateM]]]><![CDATA[]>=TODAY(),1,0),"")]]>        </f>
        <v/>
      </c>
      <c r="L676" s="63" t="str">
        <f><![CDATA[IF(الجدول3[[#This Row],[DateM]]<>"",ROW(),"")]]></f>
        <v/>
      </c>
      <c r="M676" s="64" t="e">
        <f><![CDATA[الجدول3[[#This Row],[DateM]]+TIME(0,الجدول3[[#This Row],[Time1]],0)]]></f>
        <v>#VALUE!</v>
      </c>
      <c r="N676" s="57"/>
      <c r="O676" s="49">
        <f><![CDATA[IF(الجدول3[[#This Row],[الحالة]]="نفذ",1,0)]]></f>
        <v>0</v>
      </c>
    </row>
    <row r="677" spans="2:15" ht="22.5" x14ac:dyDescent="0.45">
      <c r="B677" s="62" t="str">
        <f><![CDATA[IF(الجدول3[[#This Row],[يوم]]="","",_xlfn.AGGREGATE(3,5,$C$4:C677))]]></f>
        <v/>
      </c>
      <c r="C677" s="56"/>
      <c r="D677" s="56"/>
      <c r="E677" s="56"/>
      <c r="F677" s="57"/>
      <c r="G677" s="57"/>
      <c r="H6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7" s="62" t="str">
        <f><![CDATA[IF(الجدول3[[#This Row],[الموافق]]<>"التاريخ غير صحيح",TEXT(الجدول3[[#This Row],[DateM]],"dddd"),"")]]></f>
        <v/>
      </c>
      <c r="K677" s="62" t="str">
        <f ca="1" unprintable="">
<![CDATA[IF(الجدول3[[#This Row],[DateM]]<>"",
IF(الجدول3[[#This Row],[DateM]]]><![CDATA[]>=TODAY(),1,0),"")]]>        </f>
        <v/>
      </c>
      <c r="L677" s="63" t="str">
        <f><![CDATA[IF(الجدول3[[#This Row],[DateM]]<>"",ROW(),"")]]></f>
        <v/>
      </c>
      <c r="M677" s="64" t="e">
        <f><![CDATA[الجدول3[[#This Row],[DateM]]+TIME(0,الجدول3[[#This Row],[Time1]],0)]]></f>
        <v>#VALUE!</v>
      </c>
      <c r="N677" s="57"/>
      <c r="O677" s="49">
        <f><![CDATA[IF(الجدول3[[#This Row],[الحالة]]="نفذ",1,0)]]></f>
        <v>0</v>
      </c>
    </row>
    <row r="678" spans="2:15" ht="22.5" x14ac:dyDescent="0.45">
      <c r="B678" s="62" t="str">
        <f><![CDATA[IF(الجدول3[[#This Row],[يوم]]="","",_xlfn.AGGREGATE(3,5,$C$4:C678))]]></f>
        <v/>
      </c>
      <c r="C678" s="56"/>
      <c r="D678" s="56"/>
      <c r="E678" s="56"/>
      <c r="F678" s="57"/>
      <c r="G678" s="57"/>
      <c r="H6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8" s="62" t="str">
        <f><![CDATA[IF(الجدول3[[#This Row],[الموافق]]<>"التاريخ غير صحيح",TEXT(الجدول3[[#This Row],[DateM]],"dddd"),"")]]></f>
        <v/>
      </c>
      <c r="K678" s="62" t="str">
        <f ca="1" unprintable="">
<![CDATA[IF(الجدول3[[#This Row],[DateM]]<>"",
IF(الجدول3[[#This Row],[DateM]]]><![CDATA[]>=TODAY(),1,0),"")]]>        </f>
        <v/>
      </c>
      <c r="L678" s="63" t="str">
        <f><![CDATA[IF(الجدول3[[#This Row],[DateM]]<>"",ROW(),"")]]></f>
        <v/>
      </c>
      <c r="M678" s="64" t="e">
        <f><![CDATA[الجدول3[[#This Row],[DateM]]+TIME(0,الجدول3[[#This Row],[Time1]],0)]]></f>
        <v>#VALUE!</v>
      </c>
      <c r="N678" s="57"/>
      <c r="O678" s="49">
        <f><![CDATA[IF(الجدول3[[#This Row],[الحالة]]="نفذ",1,0)]]></f>
        <v>0</v>
      </c>
    </row>
    <row r="679" spans="2:15" ht="22.5" x14ac:dyDescent="0.45">
      <c r="B679" s="62" t="str">
        <f><![CDATA[IF(الجدول3[[#This Row],[يوم]]="","",_xlfn.AGGREGATE(3,5,$C$4:C679))]]></f>
        <v/>
      </c>
      <c r="C679" s="56"/>
      <c r="D679" s="56"/>
      <c r="E679" s="56"/>
      <c r="F679" s="57"/>
      <c r="G679" s="57"/>
      <c r="H6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79" s="62" t="str">
        <f><![CDATA[IF(الجدول3[[#This Row],[الموافق]]<>"التاريخ غير صحيح",TEXT(الجدول3[[#This Row],[DateM]],"dddd"),"")]]></f>
        <v/>
      </c>
      <c r="K679" s="62" t="str">
        <f ca="1" unprintable="">
<![CDATA[IF(الجدول3[[#This Row],[DateM]]<>"",
IF(الجدول3[[#This Row],[DateM]]]><![CDATA[]>=TODAY(),1,0),"")]]>        </f>
        <v/>
      </c>
      <c r="L679" s="63" t="str">
        <f><![CDATA[IF(الجدول3[[#This Row],[DateM]]<>"",ROW(),"")]]></f>
        <v/>
      </c>
      <c r="M679" s="64" t="e">
        <f><![CDATA[الجدول3[[#This Row],[DateM]]+TIME(0,الجدول3[[#This Row],[Time1]],0)]]></f>
        <v>#VALUE!</v>
      </c>
      <c r="N679" s="57"/>
      <c r="O679" s="49">
        <f><![CDATA[IF(الجدول3[[#This Row],[الحالة]]="نفذ",1,0)]]></f>
        <v>0</v>
      </c>
    </row>
    <row r="680" spans="2:15" ht="22.5" x14ac:dyDescent="0.45">
      <c r="B680" s="62" t="str">
        <f><![CDATA[IF(الجدول3[[#This Row],[يوم]]="","",_xlfn.AGGREGATE(3,5,$C$4:C680))]]></f>
        <v/>
      </c>
      <c r="C680" s="56"/>
      <c r="D680" s="56"/>
      <c r="E680" s="56"/>
      <c r="F680" s="57"/>
      <c r="G680" s="57"/>
      <c r="H6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0" s="62" t="str">
        <f><![CDATA[IF(الجدول3[[#This Row],[الموافق]]<>"التاريخ غير صحيح",TEXT(الجدول3[[#This Row],[DateM]],"dddd"),"")]]></f>
        <v/>
      </c>
      <c r="K680" s="62" t="str">
        <f ca="1" unprintable="">
<![CDATA[IF(الجدول3[[#This Row],[DateM]]<>"",
IF(الجدول3[[#This Row],[DateM]]]><![CDATA[]>=TODAY(),1,0),"")]]>        </f>
        <v/>
      </c>
      <c r="L680" s="63" t="str">
        <f><![CDATA[IF(الجدول3[[#This Row],[DateM]]<>"",ROW(),"")]]></f>
        <v/>
      </c>
      <c r="M680" s="64" t="e">
        <f><![CDATA[الجدول3[[#This Row],[DateM]]+TIME(0,الجدول3[[#This Row],[Time1]],0)]]></f>
        <v>#VALUE!</v>
      </c>
      <c r="N680" s="57"/>
      <c r="O680" s="49">
        <f><![CDATA[IF(الجدول3[[#This Row],[الحالة]]="نفذ",1,0)]]></f>
        <v>0</v>
      </c>
    </row>
    <row r="681" spans="2:15" ht="22.5" x14ac:dyDescent="0.45">
      <c r="B681" s="62" t="str">
        <f><![CDATA[IF(الجدول3[[#This Row],[يوم]]="","",_xlfn.AGGREGATE(3,5,$C$4:C681))]]></f>
        <v/>
      </c>
      <c r="C681" s="56"/>
      <c r="D681" s="56"/>
      <c r="E681" s="56"/>
      <c r="F681" s="57"/>
      <c r="G681" s="57"/>
      <c r="H6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1" s="62" t="str">
        <f><![CDATA[IF(الجدول3[[#This Row],[الموافق]]<>"التاريخ غير صحيح",TEXT(الجدول3[[#This Row],[DateM]],"dddd"),"")]]></f>
        <v/>
      </c>
      <c r="K681" s="62" t="str">
        <f ca="1" unprintable="">
<![CDATA[IF(الجدول3[[#This Row],[DateM]]<>"",
IF(الجدول3[[#This Row],[DateM]]]><![CDATA[]>=TODAY(),1,0),"")]]>        </f>
        <v/>
      </c>
      <c r="L681" s="63" t="str">
        <f><![CDATA[IF(الجدول3[[#This Row],[DateM]]<>"",ROW(),"")]]></f>
        <v/>
      </c>
      <c r="M681" s="64" t="e">
        <f><![CDATA[الجدول3[[#This Row],[DateM]]+TIME(0,الجدول3[[#This Row],[Time1]],0)]]></f>
        <v>#VALUE!</v>
      </c>
      <c r="N681" s="57"/>
      <c r="O681" s="49">
        <f><![CDATA[IF(الجدول3[[#This Row],[الحالة]]="نفذ",1,0)]]></f>
        <v>0</v>
      </c>
    </row>
    <row r="682" spans="2:15" ht="22.5" x14ac:dyDescent="0.45">
      <c r="B682" s="62" t="str">
        <f><![CDATA[IF(الجدول3[[#This Row],[يوم]]="","",_xlfn.AGGREGATE(3,5,$C$4:C682))]]></f>
        <v/>
      </c>
      <c r="C682" s="56"/>
      <c r="D682" s="56"/>
      <c r="E682" s="56"/>
      <c r="F682" s="57"/>
      <c r="G682" s="57"/>
      <c r="H6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2" s="62" t="str">
        <f><![CDATA[IF(الجدول3[[#This Row],[الموافق]]<>"التاريخ غير صحيح",TEXT(الجدول3[[#This Row],[DateM]],"dddd"),"")]]></f>
        <v/>
      </c>
      <c r="K682" s="62" t="str">
        <f ca="1" unprintable="">
<![CDATA[IF(الجدول3[[#This Row],[DateM]]<>"",
IF(الجدول3[[#This Row],[DateM]]]><![CDATA[]>=TODAY(),1,0),"")]]>        </f>
        <v/>
      </c>
      <c r="L682" s="63" t="str">
        <f><![CDATA[IF(الجدول3[[#This Row],[DateM]]<>"",ROW(),"")]]></f>
        <v/>
      </c>
      <c r="M682" s="64" t="e">
        <f><![CDATA[الجدول3[[#This Row],[DateM]]+TIME(0,الجدول3[[#This Row],[Time1]],0)]]></f>
        <v>#VALUE!</v>
      </c>
      <c r="N682" s="57"/>
      <c r="O682" s="49">
        <f><![CDATA[IF(الجدول3[[#This Row],[الحالة]]="نفذ",1,0)]]></f>
        <v>0</v>
      </c>
    </row>
    <row r="683" spans="2:15" ht="22.5" x14ac:dyDescent="0.45">
      <c r="B683" s="62" t="str">
        <f><![CDATA[IF(الجدول3[[#This Row],[يوم]]="","",_xlfn.AGGREGATE(3,5,$C$4:C683))]]></f>
        <v/>
      </c>
      <c r="C683" s="56"/>
      <c r="D683" s="56"/>
      <c r="E683" s="56"/>
      <c r="F683" s="57"/>
      <c r="G683" s="57"/>
      <c r="H6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3" s="62" t="str">
        <f><![CDATA[IF(الجدول3[[#This Row],[الموافق]]<>"التاريخ غير صحيح",TEXT(الجدول3[[#This Row],[DateM]],"dddd"),"")]]></f>
        <v/>
      </c>
      <c r="K683" s="62" t="str">
        <f ca="1" unprintable="">
<![CDATA[IF(الجدول3[[#This Row],[DateM]]<>"",
IF(الجدول3[[#This Row],[DateM]]]><![CDATA[]>=TODAY(),1,0),"")]]>        </f>
        <v/>
      </c>
      <c r="L683" s="63" t="str">
        <f><![CDATA[IF(الجدول3[[#This Row],[DateM]]<>"",ROW(),"")]]></f>
        <v/>
      </c>
      <c r="M683" s="64" t="e">
        <f><![CDATA[الجدول3[[#This Row],[DateM]]+TIME(0,الجدول3[[#This Row],[Time1]],0)]]></f>
        <v>#VALUE!</v>
      </c>
      <c r="N683" s="57"/>
      <c r="O683" s="49">
        <f><![CDATA[IF(الجدول3[[#This Row],[الحالة]]="نفذ",1,0)]]></f>
        <v>0</v>
      </c>
    </row>
    <row r="684" spans="2:15" ht="22.5" x14ac:dyDescent="0.45">
      <c r="B684" s="62" t="str">
        <f><![CDATA[IF(الجدول3[[#This Row],[يوم]]="","",_xlfn.AGGREGATE(3,5,$C$4:C684))]]></f>
        <v/>
      </c>
      <c r="C684" s="56"/>
      <c r="D684" s="56"/>
      <c r="E684" s="56"/>
      <c r="F684" s="57"/>
      <c r="G684" s="57"/>
      <c r="H6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4" s="62" t="str">
        <f><![CDATA[IF(الجدول3[[#This Row],[الموافق]]<>"التاريخ غير صحيح",TEXT(الجدول3[[#This Row],[DateM]],"dddd"),"")]]></f>
        <v/>
      </c>
      <c r="K684" s="62" t="str">
        <f ca="1" unprintable="">
<![CDATA[IF(الجدول3[[#This Row],[DateM]]<>"",
IF(الجدول3[[#This Row],[DateM]]]><![CDATA[]>=TODAY(),1,0),"")]]>        </f>
        <v/>
      </c>
      <c r="L684" s="63" t="str">
        <f><![CDATA[IF(الجدول3[[#This Row],[DateM]]<>"",ROW(),"")]]></f>
        <v/>
      </c>
      <c r="M684" s="64" t="e">
        <f><![CDATA[الجدول3[[#This Row],[DateM]]+TIME(0,الجدول3[[#This Row],[Time1]],0)]]></f>
        <v>#VALUE!</v>
      </c>
      <c r="N684" s="57"/>
      <c r="O684" s="49">
        <f><![CDATA[IF(الجدول3[[#This Row],[الحالة]]="نفذ",1,0)]]></f>
        <v>0</v>
      </c>
    </row>
    <row r="685" spans="2:15" ht="22.5" x14ac:dyDescent="0.45">
      <c r="B685" s="62" t="str">
        <f><![CDATA[IF(الجدول3[[#This Row],[يوم]]="","",_xlfn.AGGREGATE(3,5,$C$4:C685))]]></f>
        <v/>
      </c>
      <c r="C685" s="56"/>
      <c r="D685" s="56"/>
      <c r="E685" s="56"/>
      <c r="F685" s="57"/>
      <c r="G685" s="57"/>
      <c r="H6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5" s="62" t="str">
        <f><![CDATA[IF(الجدول3[[#This Row],[الموافق]]<>"التاريخ غير صحيح",TEXT(الجدول3[[#This Row],[DateM]],"dddd"),"")]]></f>
        <v/>
      </c>
      <c r="K685" s="62" t="str">
        <f ca="1" unprintable="">
<![CDATA[IF(الجدول3[[#This Row],[DateM]]<>"",
IF(الجدول3[[#This Row],[DateM]]]><![CDATA[]>=TODAY(),1,0),"")]]>        </f>
        <v/>
      </c>
      <c r="L685" s="63" t="str">
        <f><![CDATA[IF(الجدول3[[#This Row],[DateM]]<>"",ROW(),"")]]></f>
        <v/>
      </c>
      <c r="M685" s="64" t="e">
        <f><![CDATA[الجدول3[[#This Row],[DateM]]+TIME(0,الجدول3[[#This Row],[Time1]],0)]]></f>
        <v>#VALUE!</v>
      </c>
      <c r="N685" s="57"/>
      <c r="O685" s="49">
        <f><![CDATA[IF(الجدول3[[#This Row],[الحالة]]="نفذ",1,0)]]></f>
        <v>0</v>
      </c>
    </row>
    <row r="686" spans="2:15" ht="22.5" x14ac:dyDescent="0.45">
      <c r="B686" s="62" t="str">
        <f><![CDATA[IF(الجدول3[[#This Row],[يوم]]="","",_xlfn.AGGREGATE(3,5,$C$4:C686))]]></f>
        <v/>
      </c>
      <c r="C686" s="56"/>
      <c r="D686" s="56"/>
      <c r="E686" s="56"/>
      <c r="F686" s="57"/>
      <c r="G686" s="57"/>
      <c r="H6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6" s="62" t="str">
        <f><![CDATA[IF(الجدول3[[#This Row],[الموافق]]<>"التاريخ غير صحيح",TEXT(الجدول3[[#This Row],[DateM]],"dddd"),"")]]></f>
        <v/>
      </c>
      <c r="K686" s="62" t="str">
        <f ca="1" unprintable="">
<![CDATA[IF(الجدول3[[#This Row],[DateM]]<>"",
IF(الجدول3[[#This Row],[DateM]]]><![CDATA[]>=TODAY(),1,0),"")]]>        </f>
        <v/>
      </c>
      <c r="L686" s="63" t="str">
        <f><![CDATA[IF(الجدول3[[#This Row],[DateM]]<>"",ROW(),"")]]></f>
        <v/>
      </c>
      <c r="M686" s="64" t="e">
        <f><![CDATA[الجدول3[[#This Row],[DateM]]+TIME(0,الجدول3[[#This Row],[Time1]],0)]]></f>
        <v>#VALUE!</v>
      </c>
      <c r="N686" s="57"/>
      <c r="O686" s="49">
        <f><![CDATA[IF(الجدول3[[#This Row],[الحالة]]="نفذ",1,0)]]></f>
        <v>0</v>
      </c>
    </row>
    <row r="687" spans="2:15" ht="22.5" x14ac:dyDescent="0.45">
      <c r="B687" s="62" t="str">
        <f><![CDATA[IF(الجدول3[[#This Row],[يوم]]="","",_xlfn.AGGREGATE(3,5,$C$4:C687))]]></f>
        <v/>
      </c>
      <c r="C687" s="56"/>
      <c r="D687" s="56"/>
      <c r="E687" s="56"/>
      <c r="F687" s="57"/>
      <c r="G687" s="57"/>
      <c r="H6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7" s="62" t="str">
        <f><![CDATA[IF(الجدول3[[#This Row],[الموافق]]<>"التاريخ غير صحيح",TEXT(الجدول3[[#This Row],[DateM]],"dddd"),"")]]></f>
        <v/>
      </c>
      <c r="K687" s="62" t="str">
        <f ca="1" unprintable="">
<![CDATA[IF(الجدول3[[#This Row],[DateM]]<>"",
IF(الجدول3[[#This Row],[DateM]]]><![CDATA[]>=TODAY(),1,0),"")]]>        </f>
        <v/>
      </c>
      <c r="L687" s="63" t="str">
        <f><![CDATA[IF(الجدول3[[#This Row],[DateM]]<>"",ROW(),"")]]></f>
        <v/>
      </c>
      <c r="M687" s="64" t="e">
        <f><![CDATA[الجدول3[[#This Row],[DateM]]+TIME(0,الجدول3[[#This Row],[Time1]],0)]]></f>
        <v>#VALUE!</v>
      </c>
      <c r="N687" s="57"/>
      <c r="O687" s="49">
        <f><![CDATA[IF(الجدول3[[#This Row],[الحالة]]="نفذ",1,0)]]></f>
        <v>0</v>
      </c>
    </row>
    <row r="688" spans="2:15" ht="22.5" x14ac:dyDescent="0.45">
      <c r="B688" s="62" t="str">
        <f><![CDATA[IF(الجدول3[[#This Row],[يوم]]="","",_xlfn.AGGREGATE(3,5,$C$4:C688))]]></f>
        <v/>
      </c>
      <c r="C688" s="56"/>
      <c r="D688" s="56"/>
      <c r="E688" s="56"/>
      <c r="F688" s="57"/>
      <c r="G688" s="57"/>
      <c r="H6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8" s="62" t="str">
        <f><![CDATA[IF(الجدول3[[#This Row],[الموافق]]<>"التاريخ غير صحيح",TEXT(الجدول3[[#This Row],[DateM]],"dddd"),"")]]></f>
        <v/>
      </c>
      <c r="K688" s="62" t="str">
        <f ca="1" unprintable="">
<![CDATA[IF(الجدول3[[#This Row],[DateM]]<>"",
IF(الجدول3[[#This Row],[DateM]]]><![CDATA[]>=TODAY(),1,0),"")]]>        </f>
        <v/>
      </c>
      <c r="L688" s="63" t="str">
        <f><![CDATA[IF(الجدول3[[#This Row],[DateM]]<>"",ROW(),"")]]></f>
        <v/>
      </c>
      <c r="M688" s="64" t="e">
        <f><![CDATA[الجدول3[[#This Row],[DateM]]+TIME(0,الجدول3[[#This Row],[Time1]],0)]]></f>
        <v>#VALUE!</v>
      </c>
      <c r="N688" s="57"/>
      <c r="O688" s="49">
        <f><![CDATA[IF(الجدول3[[#This Row],[الحالة]]="نفذ",1,0)]]></f>
        <v>0</v>
      </c>
    </row>
    <row r="689" spans="2:15" ht="22.5" x14ac:dyDescent="0.45">
      <c r="B689" s="62" t="str">
        <f><![CDATA[IF(الجدول3[[#This Row],[يوم]]="","",_xlfn.AGGREGATE(3,5,$C$4:C689))]]></f>
        <v/>
      </c>
      <c r="C689" s="56"/>
      <c r="D689" s="56"/>
      <c r="E689" s="56"/>
      <c r="F689" s="57"/>
      <c r="G689" s="57"/>
      <c r="H6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89" s="62" t="str">
        <f><![CDATA[IF(الجدول3[[#This Row],[الموافق]]<>"التاريخ غير صحيح",TEXT(الجدول3[[#This Row],[DateM]],"dddd"),"")]]></f>
        <v/>
      </c>
      <c r="K689" s="62" t="str">
        <f ca="1" unprintable="">
<![CDATA[IF(الجدول3[[#This Row],[DateM]]<>"",
IF(الجدول3[[#This Row],[DateM]]]><![CDATA[]>=TODAY(),1,0),"")]]>        </f>
        <v/>
      </c>
      <c r="L689" s="63" t="str">
        <f><![CDATA[IF(الجدول3[[#This Row],[DateM]]<>"",ROW(),"")]]></f>
        <v/>
      </c>
      <c r="M689" s="64" t="e">
        <f><![CDATA[الجدول3[[#This Row],[DateM]]+TIME(0,الجدول3[[#This Row],[Time1]],0)]]></f>
        <v>#VALUE!</v>
      </c>
      <c r="N689" s="57"/>
      <c r="O689" s="49">
        <f><![CDATA[IF(الجدول3[[#This Row],[الحالة]]="نفذ",1,0)]]></f>
        <v>0</v>
      </c>
    </row>
    <row r="690" spans="2:15" ht="22.5" x14ac:dyDescent="0.45">
      <c r="B690" s="62" t="str">
        <f><![CDATA[IF(الجدول3[[#This Row],[يوم]]="","",_xlfn.AGGREGATE(3,5,$C$4:C690))]]></f>
        <v/>
      </c>
      <c r="C690" s="56"/>
      <c r="D690" s="56"/>
      <c r="E690" s="56"/>
      <c r="F690" s="57"/>
      <c r="G690" s="57"/>
      <c r="H6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0" s="62" t="str">
        <f><![CDATA[IF(الجدول3[[#This Row],[الموافق]]<>"التاريخ غير صحيح",TEXT(الجدول3[[#This Row],[DateM]],"dddd"),"")]]></f>
        <v/>
      </c>
      <c r="K690" s="62" t="str">
        <f ca="1" unprintable="">
<![CDATA[IF(الجدول3[[#This Row],[DateM]]<>"",
IF(الجدول3[[#This Row],[DateM]]]><![CDATA[]>=TODAY(),1,0),"")]]>        </f>
        <v/>
      </c>
      <c r="L690" s="63" t="str">
        <f><![CDATA[IF(الجدول3[[#This Row],[DateM]]<>"",ROW(),"")]]></f>
        <v/>
      </c>
      <c r="M690" s="64" t="e">
        <f><![CDATA[الجدول3[[#This Row],[DateM]]+TIME(0,الجدول3[[#This Row],[Time1]],0)]]></f>
        <v>#VALUE!</v>
      </c>
      <c r="N690" s="57"/>
      <c r="O690" s="49">
        <f><![CDATA[IF(الجدول3[[#This Row],[الحالة]]="نفذ",1,0)]]></f>
        <v>0</v>
      </c>
    </row>
    <row r="691" spans="2:15" ht="22.5" x14ac:dyDescent="0.45">
      <c r="B691" s="62" t="str">
        <f><![CDATA[IF(الجدول3[[#This Row],[يوم]]="","",_xlfn.AGGREGATE(3,5,$C$4:C691))]]></f>
        <v/>
      </c>
      <c r="C691" s="56"/>
      <c r="D691" s="56"/>
      <c r="E691" s="56"/>
      <c r="F691" s="57"/>
      <c r="G691" s="57"/>
      <c r="H6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1" s="62" t="str">
        <f><![CDATA[IF(الجدول3[[#This Row],[الموافق]]<>"التاريخ غير صحيح",TEXT(الجدول3[[#This Row],[DateM]],"dddd"),"")]]></f>
        <v/>
      </c>
      <c r="K691" s="62" t="str">
        <f ca="1" unprintable="">
<![CDATA[IF(الجدول3[[#This Row],[DateM]]<>"",
IF(الجدول3[[#This Row],[DateM]]]><![CDATA[]>=TODAY(),1,0),"")]]>        </f>
        <v/>
      </c>
      <c r="L691" s="63" t="str">
        <f><![CDATA[IF(الجدول3[[#This Row],[DateM]]<>"",ROW(),"")]]></f>
        <v/>
      </c>
      <c r="M691" s="64" t="e">
        <f><![CDATA[الجدول3[[#This Row],[DateM]]+TIME(0,الجدول3[[#This Row],[Time1]],0)]]></f>
        <v>#VALUE!</v>
      </c>
      <c r="N691" s="57"/>
      <c r="O691" s="49">
        <f><![CDATA[IF(الجدول3[[#This Row],[الحالة]]="نفذ",1,0)]]></f>
        <v>0</v>
      </c>
    </row>
    <row r="692" spans="2:15" ht="22.5" x14ac:dyDescent="0.45">
      <c r="B692" s="62" t="str">
        <f><![CDATA[IF(الجدول3[[#This Row],[يوم]]="","",_xlfn.AGGREGATE(3,5,$C$4:C692))]]></f>
        <v/>
      </c>
      <c r="C692" s="56"/>
      <c r="D692" s="56"/>
      <c r="E692" s="56"/>
      <c r="F692" s="57"/>
      <c r="G692" s="57"/>
      <c r="H6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2" s="62" t="str">
        <f><![CDATA[IF(الجدول3[[#This Row],[الموافق]]<>"التاريخ غير صحيح",TEXT(الجدول3[[#This Row],[DateM]],"dddd"),"")]]></f>
        <v/>
      </c>
      <c r="K692" s="62" t="str">
        <f ca="1" unprintable="">
<![CDATA[IF(الجدول3[[#This Row],[DateM]]<>"",
IF(الجدول3[[#This Row],[DateM]]]><![CDATA[]>=TODAY(),1,0),"")]]>        </f>
        <v/>
      </c>
      <c r="L692" s="63" t="str">
        <f><![CDATA[IF(الجدول3[[#This Row],[DateM]]<>"",ROW(),"")]]></f>
        <v/>
      </c>
      <c r="M692" s="64" t="e">
        <f><![CDATA[الجدول3[[#This Row],[DateM]]+TIME(0,الجدول3[[#This Row],[Time1]],0)]]></f>
        <v>#VALUE!</v>
      </c>
      <c r="N692" s="57"/>
      <c r="O692" s="49">
        <f><![CDATA[IF(الجدول3[[#This Row],[الحالة]]="نفذ",1,0)]]></f>
        <v>0</v>
      </c>
    </row>
    <row r="693" spans="2:15" ht="22.5" x14ac:dyDescent="0.45">
      <c r="B693" s="62" t="str">
        <f><![CDATA[IF(الجدول3[[#This Row],[يوم]]="","",_xlfn.AGGREGATE(3,5,$C$4:C693))]]></f>
        <v/>
      </c>
      <c r="C693" s="56"/>
      <c r="D693" s="56"/>
      <c r="E693" s="56"/>
      <c r="F693" s="57"/>
      <c r="G693" s="57"/>
      <c r="H6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3" s="62" t="str">
        <f><![CDATA[IF(الجدول3[[#This Row],[الموافق]]<>"التاريخ غير صحيح",TEXT(الجدول3[[#This Row],[DateM]],"dddd"),"")]]></f>
        <v/>
      </c>
      <c r="K693" s="62" t="str">
        <f ca="1" unprintable="">
<![CDATA[IF(الجدول3[[#This Row],[DateM]]<>"",
IF(الجدول3[[#This Row],[DateM]]]><![CDATA[]>=TODAY(),1,0),"")]]>        </f>
        <v/>
      </c>
      <c r="L693" s="63" t="str">
        <f><![CDATA[IF(الجدول3[[#This Row],[DateM]]<>"",ROW(),"")]]></f>
        <v/>
      </c>
      <c r="M693" s="64" t="e">
        <f><![CDATA[الجدول3[[#This Row],[DateM]]+TIME(0,الجدول3[[#This Row],[Time1]],0)]]></f>
        <v>#VALUE!</v>
      </c>
      <c r="N693" s="57"/>
      <c r="O693" s="49">
        <f><![CDATA[IF(الجدول3[[#This Row],[الحالة]]="نفذ",1,0)]]></f>
        <v>0</v>
      </c>
    </row>
    <row r="694" spans="2:15" ht="22.5" x14ac:dyDescent="0.45">
      <c r="B694" s="62" t="str">
        <f><![CDATA[IF(الجدول3[[#This Row],[يوم]]="","",_xlfn.AGGREGATE(3,5,$C$4:C694))]]></f>
        <v/>
      </c>
      <c r="C694" s="56"/>
      <c r="D694" s="56"/>
      <c r="E694" s="56"/>
      <c r="F694" s="57"/>
      <c r="G694" s="57"/>
      <c r="H6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4" s="62" t="str">
        <f><![CDATA[IF(الجدول3[[#This Row],[الموافق]]<>"التاريخ غير صحيح",TEXT(الجدول3[[#This Row],[DateM]],"dddd"),"")]]></f>
        <v/>
      </c>
      <c r="K694" s="62" t="str">
        <f ca="1" unprintable="">
<![CDATA[IF(الجدول3[[#This Row],[DateM]]<>"",
IF(الجدول3[[#This Row],[DateM]]]><![CDATA[]>=TODAY(),1,0),"")]]>        </f>
        <v/>
      </c>
      <c r="L694" s="63" t="str">
        <f><![CDATA[IF(الجدول3[[#This Row],[DateM]]<>"",ROW(),"")]]></f>
        <v/>
      </c>
      <c r="M694" s="64" t="e">
        <f><![CDATA[الجدول3[[#This Row],[DateM]]+TIME(0,الجدول3[[#This Row],[Time1]],0)]]></f>
        <v>#VALUE!</v>
      </c>
      <c r="N694" s="57"/>
      <c r="O694" s="49">
        <f><![CDATA[IF(الجدول3[[#This Row],[الحالة]]="نفذ",1,0)]]></f>
        <v>0</v>
      </c>
    </row>
    <row r="695" spans="2:15" ht="22.5" x14ac:dyDescent="0.45">
      <c r="B695" s="62" t="str">
        <f><![CDATA[IF(الجدول3[[#This Row],[يوم]]="","",_xlfn.AGGREGATE(3,5,$C$4:C695))]]></f>
        <v/>
      </c>
      <c r="C695" s="56"/>
      <c r="D695" s="56"/>
      <c r="E695" s="56"/>
      <c r="F695" s="57"/>
      <c r="G695" s="57"/>
      <c r="H6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5" s="62" t="str">
        <f><![CDATA[IF(الجدول3[[#This Row],[الموافق]]<>"التاريخ غير صحيح",TEXT(الجدول3[[#This Row],[DateM]],"dddd"),"")]]></f>
        <v/>
      </c>
      <c r="K695" s="62" t="str">
        <f ca="1" unprintable="">
<![CDATA[IF(الجدول3[[#This Row],[DateM]]<>"",
IF(الجدول3[[#This Row],[DateM]]]><![CDATA[]>=TODAY(),1,0),"")]]>        </f>
        <v/>
      </c>
      <c r="L695" s="63" t="str">
        <f><![CDATA[IF(الجدول3[[#This Row],[DateM]]<>"",ROW(),"")]]></f>
        <v/>
      </c>
      <c r="M695" s="64" t="e">
        <f><![CDATA[الجدول3[[#This Row],[DateM]]+TIME(0,الجدول3[[#This Row],[Time1]],0)]]></f>
        <v>#VALUE!</v>
      </c>
      <c r="N695" s="57"/>
      <c r="O695" s="49">
        <f><![CDATA[IF(الجدول3[[#This Row],[الحالة]]="نفذ",1,0)]]></f>
        <v>0</v>
      </c>
    </row>
    <row r="696" spans="2:15" ht="22.5" x14ac:dyDescent="0.45">
      <c r="B696" s="62" t="str">
        <f><![CDATA[IF(الجدول3[[#This Row],[يوم]]="","",_xlfn.AGGREGATE(3,5,$C$4:C696))]]></f>
        <v/>
      </c>
      <c r="C696" s="56"/>
      <c r="D696" s="56"/>
      <c r="E696" s="56"/>
      <c r="F696" s="57"/>
      <c r="G696" s="57"/>
      <c r="H6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6" s="62" t="str">
        <f><![CDATA[IF(الجدول3[[#This Row],[الموافق]]<>"التاريخ غير صحيح",TEXT(الجدول3[[#This Row],[DateM]],"dddd"),"")]]></f>
        <v/>
      </c>
      <c r="K696" s="62" t="str">
        <f ca="1" unprintable="">
<![CDATA[IF(الجدول3[[#This Row],[DateM]]<>"",
IF(الجدول3[[#This Row],[DateM]]]><![CDATA[]>=TODAY(),1,0),"")]]>        </f>
        <v/>
      </c>
      <c r="L696" s="63" t="str">
        <f><![CDATA[IF(الجدول3[[#This Row],[DateM]]<>"",ROW(),"")]]></f>
        <v/>
      </c>
      <c r="M696" s="64" t="e">
        <f><![CDATA[الجدول3[[#This Row],[DateM]]+TIME(0,الجدول3[[#This Row],[Time1]],0)]]></f>
        <v>#VALUE!</v>
      </c>
      <c r="N696" s="57"/>
      <c r="O696" s="49">
        <f><![CDATA[IF(الجدول3[[#This Row],[الحالة]]="نفذ",1,0)]]></f>
        <v>0</v>
      </c>
    </row>
    <row r="697" spans="2:15" ht="22.5" x14ac:dyDescent="0.45">
      <c r="B697" s="62" t="str">
        <f><![CDATA[IF(الجدول3[[#This Row],[يوم]]="","",_xlfn.AGGREGATE(3,5,$C$4:C697))]]></f>
        <v/>
      </c>
      <c r="C697" s="56"/>
      <c r="D697" s="56"/>
      <c r="E697" s="56"/>
      <c r="F697" s="57"/>
      <c r="G697" s="57"/>
      <c r="H6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7" s="62" t="str">
        <f><![CDATA[IF(الجدول3[[#This Row],[الموافق]]<>"التاريخ غير صحيح",TEXT(الجدول3[[#This Row],[DateM]],"dddd"),"")]]></f>
        <v/>
      </c>
      <c r="K697" s="62" t="str">
        <f ca="1" unprintable="">
<![CDATA[IF(الجدول3[[#This Row],[DateM]]<>"",
IF(الجدول3[[#This Row],[DateM]]]><![CDATA[]>=TODAY(),1,0),"")]]>        </f>
        <v/>
      </c>
      <c r="L697" s="63" t="str">
        <f><![CDATA[IF(الجدول3[[#This Row],[DateM]]<>"",ROW(),"")]]></f>
        <v/>
      </c>
      <c r="M697" s="64" t="e">
        <f><![CDATA[الجدول3[[#This Row],[DateM]]+TIME(0,الجدول3[[#This Row],[Time1]],0)]]></f>
        <v>#VALUE!</v>
      </c>
      <c r="N697" s="57"/>
      <c r="O697" s="49">
        <f><![CDATA[IF(الجدول3[[#This Row],[الحالة]]="نفذ",1,0)]]></f>
        <v>0</v>
      </c>
    </row>
    <row r="698" spans="2:15" ht="22.5" x14ac:dyDescent="0.45">
      <c r="B698" s="62" t="str">
        <f><![CDATA[IF(الجدول3[[#This Row],[يوم]]="","",_xlfn.AGGREGATE(3,5,$C$4:C698))]]></f>
        <v/>
      </c>
      <c r="C698" s="56"/>
      <c r="D698" s="56"/>
      <c r="E698" s="56"/>
      <c r="F698" s="57"/>
      <c r="G698" s="57"/>
      <c r="H6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8" s="62" t="str">
        <f><![CDATA[IF(الجدول3[[#This Row],[الموافق]]<>"التاريخ غير صحيح",TEXT(الجدول3[[#This Row],[DateM]],"dddd"),"")]]></f>
        <v/>
      </c>
      <c r="K698" s="62" t="str">
        <f ca="1" unprintable="">
<![CDATA[IF(الجدول3[[#This Row],[DateM]]<>"",
IF(الجدول3[[#This Row],[DateM]]]><![CDATA[]>=TODAY(),1,0),"")]]>        </f>
        <v/>
      </c>
      <c r="L698" s="63" t="str">
        <f><![CDATA[IF(الجدول3[[#This Row],[DateM]]<>"",ROW(),"")]]></f>
        <v/>
      </c>
      <c r="M698" s="64" t="e">
        <f><![CDATA[الجدول3[[#This Row],[DateM]]+TIME(0,الجدول3[[#This Row],[Time1]],0)]]></f>
        <v>#VALUE!</v>
      </c>
      <c r="N698" s="57"/>
      <c r="O698" s="49">
        <f><![CDATA[IF(الجدول3[[#This Row],[الحالة]]="نفذ",1,0)]]></f>
        <v>0</v>
      </c>
    </row>
    <row r="699" spans="2:15" ht="22.5" x14ac:dyDescent="0.45">
      <c r="B699" s="62" t="str">
        <f><![CDATA[IF(الجدول3[[#This Row],[يوم]]="","",_xlfn.AGGREGATE(3,5,$C$4:C699))]]></f>
        <v/>
      </c>
      <c r="C699" s="56"/>
      <c r="D699" s="56"/>
      <c r="E699" s="56"/>
      <c r="F699" s="57"/>
      <c r="G699" s="57"/>
      <c r="H6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6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699" s="62" t="str">
        <f><![CDATA[IF(الجدول3[[#This Row],[الموافق]]<>"التاريخ غير صحيح",TEXT(الجدول3[[#This Row],[DateM]],"dddd"),"")]]></f>
        <v/>
      </c>
      <c r="K699" s="62" t="str">
        <f ca="1" unprintable="">
<![CDATA[IF(الجدول3[[#This Row],[DateM]]<>"",
IF(الجدول3[[#This Row],[DateM]]]><![CDATA[]>=TODAY(),1,0),"")]]>        </f>
        <v/>
      </c>
      <c r="L699" s="63" t="str">
        <f><![CDATA[IF(الجدول3[[#This Row],[DateM]]<>"",ROW(),"")]]></f>
        <v/>
      </c>
      <c r="M699" s="64" t="e">
        <f><![CDATA[الجدول3[[#This Row],[DateM]]+TIME(0,الجدول3[[#This Row],[Time1]],0)]]></f>
        <v>#VALUE!</v>
      </c>
      <c r="N699" s="57"/>
      <c r="O699" s="49">
        <f><![CDATA[IF(الجدول3[[#This Row],[الحالة]]="نفذ",1,0)]]></f>
        <v>0</v>
      </c>
    </row>
    <row r="700" spans="2:15" ht="22.5" x14ac:dyDescent="0.45">
      <c r="B700" s="62" t="str">
        <f><![CDATA[IF(الجدول3[[#This Row],[يوم]]="","",_xlfn.AGGREGATE(3,5,$C$4:C700))]]></f>
        <v/>
      </c>
      <c r="C700" s="56"/>
      <c r="D700" s="56"/>
      <c r="E700" s="56"/>
      <c r="F700" s="57"/>
      <c r="G700" s="57"/>
      <c r="H7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0" s="62" t="str">
        <f><![CDATA[IF(الجدول3[[#This Row],[الموافق]]<>"التاريخ غير صحيح",TEXT(الجدول3[[#This Row],[DateM]],"dddd"),"")]]></f>
        <v/>
      </c>
      <c r="K700" s="62" t="str">
        <f ca="1" unprintable="">
<![CDATA[IF(الجدول3[[#This Row],[DateM]]<>"",
IF(الجدول3[[#This Row],[DateM]]]><![CDATA[]>=TODAY(),1,0),"")]]>        </f>
        <v/>
      </c>
      <c r="L700" s="63" t="str">
        <f><![CDATA[IF(الجدول3[[#This Row],[DateM]]<>"",ROW(),"")]]></f>
        <v/>
      </c>
      <c r="M700" s="64" t="e">
        <f><![CDATA[الجدول3[[#This Row],[DateM]]+TIME(0,الجدول3[[#This Row],[Time1]],0)]]></f>
        <v>#VALUE!</v>
      </c>
      <c r="N700" s="57"/>
      <c r="O700" s="49">
        <f><![CDATA[IF(الجدول3[[#This Row],[الحالة]]="نفذ",1,0)]]></f>
        <v>0</v>
      </c>
    </row>
    <row r="701" spans="2:15" ht="22.5" x14ac:dyDescent="0.45">
      <c r="B701" s="62" t="str">
        <f><![CDATA[IF(الجدول3[[#This Row],[يوم]]="","",_xlfn.AGGREGATE(3,5,$C$4:C701))]]></f>
        <v/>
      </c>
      <c r="C701" s="56"/>
      <c r="D701" s="56"/>
      <c r="E701" s="56"/>
      <c r="F701" s="57"/>
      <c r="G701" s="57"/>
      <c r="H7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1" s="62" t="str">
        <f><![CDATA[IF(الجدول3[[#This Row],[الموافق]]<>"التاريخ غير صحيح",TEXT(الجدول3[[#This Row],[DateM]],"dddd"),"")]]></f>
        <v/>
      </c>
      <c r="K701" s="62" t="str">
        <f ca="1" unprintable="">
<![CDATA[IF(الجدول3[[#This Row],[DateM]]<>"",
IF(الجدول3[[#This Row],[DateM]]]><![CDATA[]>=TODAY(),1,0),"")]]>        </f>
        <v/>
      </c>
      <c r="L701" s="63" t="str">
        <f><![CDATA[IF(الجدول3[[#This Row],[DateM]]<>"",ROW(),"")]]></f>
        <v/>
      </c>
      <c r="M701" s="64" t="e">
        <f><![CDATA[الجدول3[[#This Row],[DateM]]+TIME(0,الجدول3[[#This Row],[Time1]],0)]]></f>
        <v>#VALUE!</v>
      </c>
      <c r="N701" s="57"/>
      <c r="O701" s="49">
        <f><![CDATA[IF(الجدول3[[#This Row],[الحالة]]="نفذ",1,0)]]></f>
        <v>0</v>
      </c>
    </row>
    <row r="702" spans="2:15" ht="22.5" x14ac:dyDescent="0.45">
      <c r="B702" s="62" t="str">
        <f><![CDATA[IF(الجدول3[[#This Row],[يوم]]="","",_xlfn.AGGREGATE(3,5,$C$4:C702))]]></f>
        <v/>
      </c>
      <c r="C702" s="56"/>
      <c r="D702" s="56"/>
      <c r="E702" s="56"/>
      <c r="F702" s="57"/>
      <c r="G702" s="57"/>
      <c r="H7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2" s="62" t="str">
        <f><![CDATA[IF(الجدول3[[#This Row],[الموافق]]<>"التاريخ غير صحيح",TEXT(الجدول3[[#This Row],[DateM]],"dddd"),"")]]></f>
        <v/>
      </c>
      <c r="K702" s="62" t="str">
        <f ca="1" unprintable="">
<![CDATA[IF(الجدول3[[#This Row],[DateM]]<>"",
IF(الجدول3[[#This Row],[DateM]]]><![CDATA[]>=TODAY(),1,0),"")]]>        </f>
        <v/>
      </c>
      <c r="L702" s="63" t="str">
        <f><![CDATA[IF(الجدول3[[#This Row],[DateM]]<>"",ROW(),"")]]></f>
        <v/>
      </c>
      <c r="M702" s="64" t="e">
        <f><![CDATA[الجدول3[[#This Row],[DateM]]+TIME(0,الجدول3[[#This Row],[Time1]],0)]]></f>
        <v>#VALUE!</v>
      </c>
      <c r="N702" s="57"/>
      <c r="O702" s="49">
        <f><![CDATA[IF(الجدول3[[#This Row],[الحالة]]="نفذ",1,0)]]></f>
        <v>0</v>
      </c>
    </row>
    <row r="703" spans="2:15" ht="22.5" x14ac:dyDescent="0.45">
      <c r="B703" s="62" t="str">
        <f><![CDATA[IF(الجدول3[[#This Row],[يوم]]="","",_xlfn.AGGREGATE(3,5,$C$4:C703))]]></f>
        <v/>
      </c>
      <c r="C703" s="56"/>
      <c r="D703" s="56"/>
      <c r="E703" s="56"/>
      <c r="F703" s="57"/>
      <c r="G703" s="57"/>
      <c r="H7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3" s="62" t="str">
        <f><![CDATA[IF(الجدول3[[#This Row],[الموافق]]<>"التاريخ غير صحيح",TEXT(الجدول3[[#This Row],[DateM]],"dddd"),"")]]></f>
        <v/>
      </c>
      <c r="K703" s="62" t="str">
        <f ca="1" unprintable="">
<![CDATA[IF(الجدول3[[#This Row],[DateM]]<>"",
IF(الجدول3[[#This Row],[DateM]]]><![CDATA[]>=TODAY(),1,0),"")]]>        </f>
        <v/>
      </c>
      <c r="L703" s="63" t="str">
        <f><![CDATA[IF(الجدول3[[#This Row],[DateM]]<>"",ROW(),"")]]></f>
        <v/>
      </c>
      <c r="M703" s="64" t="e">
        <f><![CDATA[الجدول3[[#This Row],[DateM]]+TIME(0,الجدول3[[#This Row],[Time1]],0)]]></f>
        <v>#VALUE!</v>
      </c>
      <c r="N703" s="57"/>
      <c r="O703" s="49">
        <f><![CDATA[IF(الجدول3[[#This Row],[الحالة]]="نفذ",1,0)]]></f>
        <v>0</v>
      </c>
    </row>
    <row r="704" spans="2:15" ht="22.5" x14ac:dyDescent="0.45">
      <c r="B704" s="62" t="str">
        <f><![CDATA[IF(الجدول3[[#This Row],[يوم]]="","",_xlfn.AGGREGATE(3,5,$C$4:C704))]]></f>
        <v/>
      </c>
      <c r="C704" s="56"/>
      <c r="D704" s="56"/>
      <c r="E704" s="56"/>
      <c r="F704" s="57"/>
      <c r="G704" s="57"/>
      <c r="H7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4" s="62" t="str">
        <f><![CDATA[IF(الجدول3[[#This Row],[الموافق]]<>"التاريخ غير صحيح",TEXT(الجدول3[[#This Row],[DateM]],"dddd"),"")]]></f>
        <v/>
      </c>
      <c r="K704" s="62" t="str">
        <f ca="1" unprintable="">
<![CDATA[IF(الجدول3[[#This Row],[DateM]]<>"",
IF(الجدول3[[#This Row],[DateM]]]><![CDATA[]>=TODAY(),1,0),"")]]>        </f>
        <v/>
      </c>
      <c r="L704" s="63" t="str">
        <f><![CDATA[IF(الجدول3[[#This Row],[DateM]]<>"",ROW(),"")]]></f>
        <v/>
      </c>
      <c r="M704" s="64" t="e">
        <f><![CDATA[الجدول3[[#This Row],[DateM]]+TIME(0,الجدول3[[#This Row],[Time1]],0)]]></f>
        <v>#VALUE!</v>
      </c>
      <c r="N704" s="57"/>
      <c r="O704" s="49">
        <f><![CDATA[IF(الجدول3[[#This Row],[الحالة]]="نفذ",1,0)]]></f>
        <v>0</v>
      </c>
    </row>
    <row r="705" spans="2:15" ht="22.5" x14ac:dyDescent="0.45">
      <c r="B705" s="62" t="str">
        <f><![CDATA[IF(الجدول3[[#This Row],[يوم]]="","",_xlfn.AGGREGATE(3,5,$C$4:C705))]]></f>
        <v/>
      </c>
      <c r="C705" s="56"/>
      <c r="D705" s="56"/>
      <c r="E705" s="56"/>
      <c r="F705" s="57"/>
      <c r="G705" s="57"/>
      <c r="H7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5" s="62" t="str">
        <f><![CDATA[IF(الجدول3[[#This Row],[الموافق]]<>"التاريخ غير صحيح",TEXT(الجدول3[[#This Row],[DateM]],"dddd"),"")]]></f>
        <v/>
      </c>
      <c r="K705" s="62" t="str">
        <f ca="1" unprintable="">
<![CDATA[IF(الجدول3[[#This Row],[DateM]]<>"",
IF(الجدول3[[#This Row],[DateM]]]><![CDATA[]>=TODAY(),1,0),"")]]>        </f>
        <v/>
      </c>
      <c r="L705" s="63" t="str">
        <f><![CDATA[IF(الجدول3[[#This Row],[DateM]]<>"",ROW(),"")]]></f>
        <v/>
      </c>
      <c r="M705" s="64" t="e">
        <f><![CDATA[الجدول3[[#This Row],[DateM]]+TIME(0,الجدول3[[#This Row],[Time1]],0)]]></f>
        <v>#VALUE!</v>
      </c>
      <c r="N705" s="57"/>
      <c r="O705" s="49">
        <f><![CDATA[IF(الجدول3[[#This Row],[الحالة]]="نفذ",1,0)]]></f>
        <v>0</v>
      </c>
    </row>
    <row r="706" spans="2:15" ht="22.5" x14ac:dyDescent="0.45">
      <c r="B706" s="62" t="str">
        <f><![CDATA[IF(الجدول3[[#This Row],[يوم]]="","",_xlfn.AGGREGATE(3,5,$C$4:C706))]]></f>
        <v/>
      </c>
      <c r="C706" s="56"/>
      <c r="D706" s="56"/>
      <c r="E706" s="56"/>
      <c r="F706" s="57"/>
      <c r="G706" s="57"/>
      <c r="H7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6" s="62" t="str">
        <f><![CDATA[IF(الجدول3[[#This Row],[الموافق]]<>"التاريخ غير صحيح",TEXT(الجدول3[[#This Row],[DateM]],"dddd"),"")]]></f>
        <v/>
      </c>
      <c r="K706" s="62" t="str">
        <f ca="1" unprintable="">
<![CDATA[IF(الجدول3[[#This Row],[DateM]]<>"",
IF(الجدول3[[#This Row],[DateM]]]><![CDATA[]>=TODAY(),1,0),"")]]>        </f>
        <v/>
      </c>
      <c r="L706" s="63" t="str">
        <f><![CDATA[IF(الجدول3[[#This Row],[DateM]]<>"",ROW(),"")]]></f>
        <v/>
      </c>
      <c r="M706" s="64" t="e">
        <f><![CDATA[الجدول3[[#This Row],[DateM]]+TIME(0,الجدول3[[#This Row],[Time1]],0)]]></f>
        <v>#VALUE!</v>
      </c>
      <c r="N706" s="57"/>
      <c r="O706" s="49">
        <f><![CDATA[IF(الجدول3[[#This Row],[الحالة]]="نفذ",1,0)]]></f>
        <v>0</v>
      </c>
    </row>
    <row r="707" spans="2:15" ht="22.5" x14ac:dyDescent="0.45">
      <c r="B707" s="62" t="str">
        <f><![CDATA[IF(الجدول3[[#This Row],[يوم]]="","",_xlfn.AGGREGATE(3,5,$C$4:C707))]]></f>
        <v/>
      </c>
      <c r="C707" s="56"/>
      <c r="D707" s="56"/>
      <c r="E707" s="56"/>
      <c r="F707" s="57"/>
      <c r="G707" s="57"/>
      <c r="H7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7" s="62" t="str">
        <f><![CDATA[IF(الجدول3[[#This Row],[الموافق]]<>"التاريخ غير صحيح",TEXT(الجدول3[[#This Row],[DateM]],"dddd"),"")]]></f>
        <v/>
      </c>
      <c r="K707" s="62" t="str">
        <f ca="1" unprintable="">
<![CDATA[IF(الجدول3[[#This Row],[DateM]]<>"",
IF(الجدول3[[#This Row],[DateM]]]><![CDATA[]>=TODAY(),1,0),"")]]>        </f>
        <v/>
      </c>
      <c r="L707" s="63" t="str">
        <f><![CDATA[IF(الجدول3[[#This Row],[DateM]]<>"",ROW(),"")]]></f>
        <v/>
      </c>
      <c r="M707" s="64" t="e">
        <f><![CDATA[الجدول3[[#This Row],[DateM]]+TIME(0,الجدول3[[#This Row],[Time1]],0)]]></f>
        <v>#VALUE!</v>
      </c>
      <c r="N707" s="57"/>
      <c r="O707" s="49">
        <f><![CDATA[IF(الجدول3[[#This Row],[الحالة]]="نفذ",1,0)]]></f>
        <v>0</v>
      </c>
    </row>
    <row r="708" spans="2:15" ht="22.5" x14ac:dyDescent="0.45">
      <c r="B708" s="62" t="str">
        <f><![CDATA[IF(الجدول3[[#This Row],[يوم]]="","",_xlfn.AGGREGATE(3,5,$C$4:C708))]]></f>
        <v/>
      </c>
      <c r="C708" s="56"/>
      <c r="D708" s="56"/>
      <c r="E708" s="56"/>
      <c r="F708" s="57"/>
      <c r="G708" s="57"/>
      <c r="H7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8" s="62" t="str">
        <f><![CDATA[IF(الجدول3[[#This Row],[الموافق]]<>"التاريخ غير صحيح",TEXT(الجدول3[[#This Row],[DateM]],"dddd"),"")]]></f>
        <v/>
      </c>
      <c r="K708" s="62" t="str">
        <f ca="1" unprintable="">
<![CDATA[IF(الجدول3[[#This Row],[DateM]]<>"",
IF(الجدول3[[#This Row],[DateM]]]><![CDATA[]>=TODAY(),1,0),"")]]>        </f>
        <v/>
      </c>
      <c r="L708" s="63" t="str">
        <f><![CDATA[IF(الجدول3[[#This Row],[DateM]]<>"",ROW(),"")]]></f>
        <v/>
      </c>
      <c r="M708" s="64" t="e">
        <f><![CDATA[الجدول3[[#This Row],[DateM]]+TIME(0,الجدول3[[#This Row],[Time1]],0)]]></f>
        <v>#VALUE!</v>
      </c>
      <c r="N708" s="57"/>
      <c r="O708" s="49">
        <f><![CDATA[IF(الجدول3[[#This Row],[الحالة]]="نفذ",1,0)]]></f>
        <v>0</v>
      </c>
    </row>
    <row r="709" spans="2:15" ht="22.5" x14ac:dyDescent="0.45">
      <c r="B709" s="62" t="str">
        <f><![CDATA[IF(الجدول3[[#This Row],[يوم]]="","",_xlfn.AGGREGATE(3,5,$C$4:C709))]]></f>
        <v/>
      </c>
      <c r="C709" s="56"/>
      <c r="D709" s="56"/>
      <c r="E709" s="56"/>
      <c r="F709" s="57"/>
      <c r="G709" s="57"/>
      <c r="H7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09" s="62" t="str">
        <f><![CDATA[IF(الجدول3[[#This Row],[الموافق]]<>"التاريخ غير صحيح",TEXT(الجدول3[[#This Row],[DateM]],"dddd"),"")]]></f>
        <v/>
      </c>
      <c r="K709" s="62" t="str">
        <f ca="1" unprintable="">
<![CDATA[IF(الجدول3[[#This Row],[DateM]]<>"",
IF(الجدول3[[#This Row],[DateM]]]><![CDATA[]>=TODAY(),1,0),"")]]>        </f>
        <v/>
      </c>
      <c r="L709" s="63" t="str">
        <f><![CDATA[IF(الجدول3[[#This Row],[DateM]]<>"",ROW(),"")]]></f>
        <v/>
      </c>
      <c r="M709" s="64" t="e">
        <f><![CDATA[الجدول3[[#This Row],[DateM]]+TIME(0,الجدول3[[#This Row],[Time1]],0)]]></f>
        <v>#VALUE!</v>
      </c>
      <c r="N709" s="57"/>
      <c r="O709" s="49">
        <f><![CDATA[IF(الجدول3[[#This Row],[الحالة]]="نفذ",1,0)]]></f>
        <v>0</v>
      </c>
    </row>
    <row r="710" spans="2:15" ht="22.5" x14ac:dyDescent="0.45">
      <c r="B710" s="62" t="str">
        <f><![CDATA[IF(الجدول3[[#This Row],[يوم]]="","",_xlfn.AGGREGATE(3,5,$C$4:C710))]]></f>
        <v/>
      </c>
      <c r="C710" s="56"/>
      <c r="D710" s="56"/>
      <c r="E710" s="56"/>
      <c r="F710" s="57"/>
      <c r="G710" s="57"/>
      <c r="H7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0" s="62" t="str">
        <f><![CDATA[IF(الجدول3[[#This Row],[الموافق]]<>"التاريخ غير صحيح",TEXT(الجدول3[[#This Row],[DateM]],"dddd"),"")]]></f>
        <v/>
      </c>
      <c r="K710" s="62" t="str">
        <f ca="1" unprintable="">
<![CDATA[IF(الجدول3[[#This Row],[DateM]]<>"",
IF(الجدول3[[#This Row],[DateM]]]><![CDATA[]>=TODAY(),1,0),"")]]>        </f>
        <v/>
      </c>
      <c r="L710" s="63" t="str">
        <f><![CDATA[IF(الجدول3[[#This Row],[DateM]]<>"",ROW(),"")]]></f>
        <v/>
      </c>
      <c r="M710" s="64" t="e">
        <f><![CDATA[الجدول3[[#This Row],[DateM]]+TIME(0,الجدول3[[#This Row],[Time1]],0)]]></f>
        <v>#VALUE!</v>
      </c>
      <c r="N710" s="57"/>
      <c r="O710" s="49">
        <f><![CDATA[IF(الجدول3[[#This Row],[الحالة]]="نفذ",1,0)]]></f>
        <v>0</v>
      </c>
    </row>
    <row r="711" spans="2:15" ht="22.5" x14ac:dyDescent="0.45">
      <c r="B711" s="62" t="str">
        <f><![CDATA[IF(الجدول3[[#This Row],[يوم]]="","",_xlfn.AGGREGATE(3,5,$C$4:C711))]]></f>
        <v/>
      </c>
      <c r="C711" s="56"/>
      <c r="D711" s="56"/>
      <c r="E711" s="56"/>
      <c r="F711" s="57"/>
      <c r="G711" s="57"/>
      <c r="H7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1" s="62" t="str">
        <f><![CDATA[IF(الجدول3[[#This Row],[الموافق]]<>"التاريخ غير صحيح",TEXT(الجدول3[[#This Row],[DateM]],"dddd"),"")]]></f>
        <v/>
      </c>
      <c r="K711" s="62" t="str">
        <f ca="1" unprintable="">
<![CDATA[IF(الجدول3[[#This Row],[DateM]]<>"",
IF(الجدول3[[#This Row],[DateM]]]><![CDATA[]>=TODAY(),1,0),"")]]>        </f>
        <v/>
      </c>
      <c r="L711" s="63" t="str">
        <f><![CDATA[IF(الجدول3[[#This Row],[DateM]]<>"",ROW(),"")]]></f>
        <v/>
      </c>
      <c r="M711" s="64" t="e">
        <f><![CDATA[الجدول3[[#This Row],[DateM]]+TIME(0,الجدول3[[#This Row],[Time1]],0)]]></f>
        <v>#VALUE!</v>
      </c>
      <c r="N711" s="57"/>
      <c r="O711" s="49">
        <f><![CDATA[IF(الجدول3[[#This Row],[الحالة]]="نفذ",1,0)]]></f>
        <v>0</v>
      </c>
    </row>
    <row r="712" spans="2:15" ht="22.5" x14ac:dyDescent="0.45">
      <c r="B712" s="62" t="str">
        <f><![CDATA[IF(الجدول3[[#This Row],[يوم]]="","",_xlfn.AGGREGATE(3,5,$C$4:C712))]]></f>
        <v/>
      </c>
      <c r="C712" s="56"/>
      <c r="D712" s="56"/>
      <c r="E712" s="56"/>
      <c r="F712" s="57"/>
      <c r="G712" s="57"/>
      <c r="H7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2" s="62" t="str">
        <f><![CDATA[IF(الجدول3[[#This Row],[الموافق]]<>"التاريخ غير صحيح",TEXT(الجدول3[[#This Row],[DateM]],"dddd"),"")]]></f>
        <v/>
      </c>
      <c r="K712" s="62" t="str">
        <f ca="1" unprintable="">
<![CDATA[IF(الجدول3[[#This Row],[DateM]]<>"",
IF(الجدول3[[#This Row],[DateM]]]><![CDATA[]>=TODAY(),1,0),"")]]>        </f>
        <v/>
      </c>
      <c r="L712" s="63" t="str">
        <f><![CDATA[IF(الجدول3[[#This Row],[DateM]]<>"",ROW(),"")]]></f>
        <v/>
      </c>
      <c r="M712" s="64" t="e">
        <f><![CDATA[الجدول3[[#This Row],[DateM]]+TIME(0,الجدول3[[#This Row],[Time1]],0)]]></f>
        <v>#VALUE!</v>
      </c>
      <c r="N712" s="57"/>
      <c r="O712" s="49">
        <f><![CDATA[IF(الجدول3[[#This Row],[الحالة]]="نفذ",1,0)]]></f>
        <v>0</v>
      </c>
    </row>
    <row r="713" spans="2:15" ht="22.5" x14ac:dyDescent="0.45">
      <c r="B713" s="62" t="str">
        <f><![CDATA[IF(الجدول3[[#This Row],[يوم]]="","",_xlfn.AGGREGATE(3,5,$C$4:C713))]]></f>
        <v/>
      </c>
      <c r="C713" s="56"/>
      <c r="D713" s="56"/>
      <c r="E713" s="56"/>
      <c r="F713" s="57"/>
      <c r="G713" s="57"/>
      <c r="H7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3" s="62" t="str">
        <f><![CDATA[IF(الجدول3[[#This Row],[الموافق]]<>"التاريخ غير صحيح",TEXT(الجدول3[[#This Row],[DateM]],"dddd"),"")]]></f>
        <v/>
      </c>
      <c r="K713" s="62" t="str">
        <f ca="1" unprintable="">
<![CDATA[IF(الجدول3[[#This Row],[DateM]]<>"",
IF(الجدول3[[#This Row],[DateM]]]><![CDATA[]>=TODAY(),1,0),"")]]>        </f>
        <v/>
      </c>
      <c r="L713" s="63" t="str">
        <f><![CDATA[IF(الجدول3[[#This Row],[DateM]]<>"",ROW(),"")]]></f>
        <v/>
      </c>
      <c r="M713" s="64" t="e">
        <f><![CDATA[الجدول3[[#This Row],[DateM]]+TIME(0,الجدول3[[#This Row],[Time1]],0)]]></f>
        <v>#VALUE!</v>
      </c>
      <c r="N713" s="57"/>
      <c r="O713" s="49">
        <f><![CDATA[IF(الجدول3[[#This Row],[الحالة]]="نفذ",1,0)]]></f>
        <v>0</v>
      </c>
    </row>
    <row r="714" spans="2:15" ht="22.5" x14ac:dyDescent="0.45">
      <c r="B714" s="62" t="str">
        <f><![CDATA[IF(الجدول3[[#This Row],[يوم]]="","",_xlfn.AGGREGATE(3,5,$C$4:C714))]]></f>
        <v/>
      </c>
      <c r="C714" s="56"/>
      <c r="D714" s="56"/>
      <c r="E714" s="56"/>
      <c r="F714" s="57"/>
      <c r="G714" s="57"/>
      <c r="H7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4" s="62" t="str">
        <f><![CDATA[IF(الجدول3[[#This Row],[الموافق]]<>"التاريخ غير صحيح",TEXT(الجدول3[[#This Row],[DateM]],"dddd"),"")]]></f>
        <v/>
      </c>
      <c r="K714" s="62" t="str">
        <f ca="1" unprintable="">
<![CDATA[IF(الجدول3[[#This Row],[DateM]]<>"",
IF(الجدول3[[#This Row],[DateM]]]><![CDATA[]>=TODAY(),1,0),"")]]>        </f>
        <v/>
      </c>
      <c r="L714" s="63" t="str">
        <f><![CDATA[IF(الجدول3[[#This Row],[DateM]]<>"",ROW(),"")]]></f>
        <v/>
      </c>
      <c r="M714" s="64" t="e">
        <f><![CDATA[الجدول3[[#This Row],[DateM]]+TIME(0,الجدول3[[#This Row],[Time1]],0)]]></f>
        <v>#VALUE!</v>
      </c>
      <c r="N714" s="57"/>
      <c r="O714" s="49">
        <f><![CDATA[IF(الجدول3[[#This Row],[الحالة]]="نفذ",1,0)]]></f>
        <v>0</v>
      </c>
    </row>
    <row r="715" spans="2:15" ht="22.5" x14ac:dyDescent="0.45">
      <c r="B715" s="62" t="str">
        <f><![CDATA[IF(الجدول3[[#This Row],[يوم]]="","",_xlfn.AGGREGATE(3,5,$C$4:C715))]]></f>
        <v/>
      </c>
      <c r="C715" s="56"/>
      <c r="D715" s="56"/>
      <c r="E715" s="56"/>
      <c r="F715" s="57"/>
      <c r="G715" s="57"/>
      <c r="H7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5" s="62" t="str">
        <f><![CDATA[IF(الجدول3[[#This Row],[الموافق]]<>"التاريخ غير صحيح",TEXT(الجدول3[[#This Row],[DateM]],"dddd"),"")]]></f>
        <v/>
      </c>
      <c r="K715" s="62" t="str">
        <f ca="1" unprintable="">
<![CDATA[IF(الجدول3[[#This Row],[DateM]]<>"",
IF(الجدول3[[#This Row],[DateM]]]><![CDATA[]>=TODAY(),1,0),"")]]>        </f>
        <v/>
      </c>
      <c r="L715" s="63" t="str">
        <f><![CDATA[IF(الجدول3[[#This Row],[DateM]]<>"",ROW(),"")]]></f>
        <v/>
      </c>
      <c r="M715" s="64" t="e">
        <f><![CDATA[الجدول3[[#This Row],[DateM]]+TIME(0,الجدول3[[#This Row],[Time1]],0)]]></f>
        <v>#VALUE!</v>
      </c>
      <c r="N715" s="57"/>
      <c r="O715" s="49">
        <f><![CDATA[IF(الجدول3[[#This Row],[الحالة]]="نفذ",1,0)]]></f>
        <v>0</v>
      </c>
    </row>
    <row r="716" spans="2:15" ht="22.5" x14ac:dyDescent="0.45">
      <c r="B716" s="62" t="str">
        <f><![CDATA[IF(الجدول3[[#This Row],[يوم]]="","",_xlfn.AGGREGATE(3,5,$C$4:C716))]]></f>
        <v/>
      </c>
      <c r="C716" s="56"/>
      <c r="D716" s="56"/>
      <c r="E716" s="56"/>
      <c r="F716" s="57"/>
      <c r="G716" s="57"/>
      <c r="H7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6" s="62" t="str">
        <f><![CDATA[IF(الجدول3[[#This Row],[الموافق]]<>"التاريخ غير صحيح",TEXT(الجدول3[[#This Row],[DateM]],"dddd"),"")]]></f>
        <v/>
      </c>
      <c r="K716" s="62" t="str">
        <f ca="1" unprintable="">
<![CDATA[IF(الجدول3[[#This Row],[DateM]]<>"",
IF(الجدول3[[#This Row],[DateM]]]><![CDATA[]>=TODAY(),1,0),"")]]>        </f>
        <v/>
      </c>
      <c r="L716" s="63" t="str">
        <f><![CDATA[IF(الجدول3[[#This Row],[DateM]]<>"",ROW(),"")]]></f>
        <v/>
      </c>
      <c r="M716" s="64" t="e">
        <f><![CDATA[الجدول3[[#This Row],[DateM]]+TIME(0,الجدول3[[#This Row],[Time1]],0)]]></f>
        <v>#VALUE!</v>
      </c>
      <c r="N716" s="57"/>
      <c r="O716" s="49">
        <f><![CDATA[IF(الجدول3[[#This Row],[الحالة]]="نفذ",1,0)]]></f>
        <v>0</v>
      </c>
    </row>
    <row r="717" spans="2:15" ht="22.5" x14ac:dyDescent="0.45">
      <c r="B717" s="62" t="str">
        <f><![CDATA[IF(الجدول3[[#This Row],[يوم]]="","",_xlfn.AGGREGATE(3,5,$C$4:C717))]]></f>
        <v/>
      </c>
      <c r="C717" s="56"/>
      <c r="D717" s="56"/>
      <c r="E717" s="56"/>
      <c r="F717" s="57"/>
      <c r="G717" s="57"/>
      <c r="H7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7" s="62" t="str">
        <f><![CDATA[IF(الجدول3[[#This Row],[الموافق]]<>"التاريخ غير صحيح",TEXT(الجدول3[[#This Row],[DateM]],"dddd"),"")]]></f>
        <v/>
      </c>
      <c r="K717" s="62" t="str">
        <f ca="1" unprintable="">
<![CDATA[IF(الجدول3[[#This Row],[DateM]]<>"",
IF(الجدول3[[#This Row],[DateM]]]><![CDATA[]>=TODAY(),1,0),"")]]>        </f>
        <v/>
      </c>
      <c r="L717" s="63" t="str">
        <f><![CDATA[IF(الجدول3[[#This Row],[DateM]]<>"",ROW(),"")]]></f>
        <v/>
      </c>
      <c r="M717" s="64" t="e">
        <f><![CDATA[الجدول3[[#This Row],[DateM]]+TIME(0,الجدول3[[#This Row],[Time1]],0)]]></f>
        <v>#VALUE!</v>
      </c>
      <c r="N717" s="57"/>
      <c r="O717" s="49">
        <f><![CDATA[IF(الجدول3[[#This Row],[الحالة]]="نفذ",1,0)]]></f>
        <v>0</v>
      </c>
    </row>
    <row r="718" spans="2:15" ht="22.5" x14ac:dyDescent="0.45">
      <c r="B718" s="62" t="str">
        <f><![CDATA[IF(الجدول3[[#This Row],[يوم]]="","",_xlfn.AGGREGATE(3,5,$C$4:C718))]]></f>
        <v/>
      </c>
      <c r="C718" s="56"/>
      <c r="D718" s="56"/>
      <c r="E718" s="56"/>
      <c r="F718" s="57"/>
      <c r="G718" s="57"/>
      <c r="H7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8" s="62" t="str">
        <f><![CDATA[IF(الجدول3[[#This Row],[الموافق]]<>"التاريخ غير صحيح",TEXT(الجدول3[[#This Row],[DateM]],"dddd"),"")]]></f>
        <v/>
      </c>
      <c r="K718" s="62" t="str">
        <f ca="1" unprintable="">
<![CDATA[IF(الجدول3[[#This Row],[DateM]]<>"",
IF(الجدول3[[#This Row],[DateM]]]><![CDATA[]>=TODAY(),1,0),"")]]>        </f>
        <v/>
      </c>
      <c r="L718" s="63" t="str">
        <f><![CDATA[IF(الجدول3[[#This Row],[DateM]]<>"",ROW(),"")]]></f>
        <v/>
      </c>
      <c r="M718" s="64" t="e">
        <f><![CDATA[الجدول3[[#This Row],[DateM]]+TIME(0,الجدول3[[#This Row],[Time1]],0)]]></f>
        <v>#VALUE!</v>
      </c>
      <c r="N718" s="57"/>
      <c r="O718" s="49">
        <f><![CDATA[IF(الجدول3[[#This Row],[الحالة]]="نفذ",1,0)]]></f>
        <v>0</v>
      </c>
    </row>
    <row r="719" spans="2:15" ht="22.5" x14ac:dyDescent="0.45">
      <c r="B719" s="62" t="str">
        <f><![CDATA[IF(الجدول3[[#This Row],[يوم]]="","",_xlfn.AGGREGATE(3,5,$C$4:C719))]]></f>
        <v/>
      </c>
      <c r="C719" s="56"/>
      <c r="D719" s="56"/>
      <c r="E719" s="56"/>
      <c r="F719" s="57"/>
      <c r="G719" s="57"/>
      <c r="H7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19" s="62" t="str">
        <f><![CDATA[IF(الجدول3[[#This Row],[الموافق]]<>"التاريخ غير صحيح",TEXT(الجدول3[[#This Row],[DateM]],"dddd"),"")]]></f>
        <v/>
      </c>
      <c r="K719" s="62" t="str">
        <f ca="1" unprintable="">
<![CDATA[IF(الجدول3[[#This Row],[DateM]]<>"",
IF(الجدول3[[#This Row],[DateM]]]><![CDATA[]>=TODAY(),1,0),"")]]>        </f>
        <v/>
      </c>
      <c r="L719" s="63" t="str">
        <f><![CDATA[IF(الجدول3[[#This Row],[DateM]]<>"",ROW(),"")]]></f>
        <v/>
      </c>
      <c r="M719" s="64" t="e">
        <f><![CDATA[الجدول3[[#This Row],[DateM]]+TIME(0,الجدول3[[#This Row],[Time1]],0)]]></f>
        <v>#VALUE!</v>
      </c>
      <c r="N719" s="57"/>
      <c r="O719" s="49">
        <f><![CDATA[IF(الجدول3[[#This Row],[الحالة]]="نفذ",1,0)]]></f>
        <v>0</v>
      </c>
    </row>
    <row r="720" spans="2:15" ht="22.5" x14ac:dyDescent="0.45">
      <c r="B720" s="62" t="str">
        <f><![CDATA[IF(الجدول3[[#This Row],[يوم]]="","",_xlfn.AGGREGATE(3,5,$C$4:C720))]]></f>
        <v/>
      </c>
      <c r="C720" s="56"/>
      <c r="D720" s="56"/>
      <c r="E720" s="56"/>
      <c r="F720" s="57"/>
      <c r="G720" s="57"/>
      <c r="H7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0" s="62" t="str">
        <f><![CDATA[IF(الجدول3[[#This Row],[الموافق]]<>"التاريخ غير صحيح",TEXT(الجدول3[[#This Row],[DateM]],"dddd"),"")]]></f>
        <v/>
      </c>
      <c r="K720" s="62" t="str">
        <f ca="1" unprintable="">
<![CDATA[IF(الجدول3[[#This Row],[DateM]]<>"",
IF(الجدول3[[#This Row],[DateM]]]><![CDATA[]>=TODAY(),1,0),"")]]>        </f>
        <v/>
      </c>
      <c r="L720" s="63" t="str">
        <f><![CDATA[IF(الجدول3[[#This Row],[DateM]]<>"",ROW(),"")]]></f>
        <v/>
      </c>
      <c r="M720" s="64" t="e">
        <f><![CDATA[الجدول3[[#This Row],[DateM]]+TIME(0,الجدول3[[#This Row],[Time1]],0)]]></f>
        <v>#VALUE!</v>
      </c>
      <c r="N720" s="57"/>
      <c r="O720" s="49">
        <f><![CDATA[IF(الجدول3[[#This Row],[الحالة]]="نفذ",1,0)]]></f>
        <v>0</v>
      </c>
    </row>
    <row r="721" spans="2:15" ht="22.5" x14ac:dyDescent="0.45">
      <c r="B721" s="62" t="str">
        <f><![CDATA[IF(الجدول3[[#This Row],[يوم]]="","",_xlfn.AGGREGATE(3,5,$C$4:C721))]]></f>
        <v/>
      </c>
      <c r="C721" s="56"/>
      <c r="D721" s="56"/>
      <c r="E721" s="56"/>
      <c r="F721" s="57"/>
      <c r="G721" s="57"/>
      <c r="H7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1" s="62" t="str">
        <f><![CDATA[IF(الجدول3[[#This Row],[الموافق]]<>"التاريخ غير صحيح",TEXT(الجدول3[[#This Row],[DateM]],"dddd"),"")]]></f>
        <v/>
      </c>
      <c r="K721" s="62" t="str">
        <f ca="1" unprintable="">
<![CDATA[IF(الجدول3[[#This Row],[DateM]]<>"",
IF(الجدول3[[#This Row],[DateM]]]><![CDATA[]>=TODAY(),1,0),"")]]>        </f>
        <v/>
      </c>
      <c r="L721" s="63" t="str">
        <f><![CDATA[IF(الجدول3[[#This Row],[DateM]]<>"",ROW(),"")]]></f>
        <v/>
      </c>
      <c r="M721" s="64" t="e">
        <f><![CDATA[الجدول3[[#This Row],[DateM]]+TIME(0,الجدول3[[#This Row],[Time1]],0)]]></f>
        <v>#VALUE!</v>
      </c>
      <c r="N721" s="57"/>
      <c r="O721" s="49">
        <f><![CDATA[IF(الجدول3[[#This Row],[الحالة]]="نفذ",1,0)]]></f>
        <v>0</v>
      </c>
    </row>
    <row r="722" spans="2:15" ht="22.5" x14ac:dyDescent="0.45">
      <c r="B722" s="62" t="str">
        <f><![CDATA[IF(الجدول3[[#This Row],[يوم]]="","",_xlfn.AGGREGATE(3,5,$C$4:C722))]]></f>
        <v/>
      </c>
      <c r="C722" s="56"/>
      <c r="D722" s="56"/>
      <c r="E722" s="56"/>
      <c r="F722" s="57"/>
      <c r="G722" s="57"/>
      <c r="H7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2" s="62" t="str">
        <f><![CDATA[IF(الجدول3[[#This Row],[الموافق]]<>"التاريخ غير صحيح",TEXT(الجدول3[[#This Row],[DateM]],"dddd"),"")]]></f>
        <v/>
      </c>
      <c r="K722" s="62" t="str">
        <f ca="1" unprintable="">
<![CDATA[IF(الجدول3[[#This Row],[DateM]]<>"",
IF(الجدول3[[#This Row],[DateM]]]><![CDATA[]>=TODAY(),1,0),"")]]>        </f>
        <v/>
      </c>
      <c r="L722" s="63" t="str">
        <f><![CDATA[IF(الجدول3[[#This Row],[DateM]]<>"",ROW(),"")]]></f>
        <v/>
      </c>
      <c r="M722" s="64" t="e">
        <f><![CDATA[الجدول3[[#This Row],[DateM]]+TIME(0,الجدول3[[#This Row],[Time1]],0)]]></f>
        <v>#VALUE!</v>
      </c>
      <c r="N722" s="57"/>
      <c r="O722" s="49">
        <f><![CDATA[IF(الجدول3[[#This Row],[الحالة]]="نفذ",1,0)]]></f>
        <v>0</v>
      </c>
    </row>
    <row r="723" spans="2:15" ht="22.5" x14ac:dyDescent="0.45">
      <c r="B723" s="62" t="str">
        <f><![CDATA[IF(الجدول3[[#This Row],[يوم]]="","",_xlfn.AGGREGATE(3,5,$C$4:C723))]]></f>
        <v/>
      </c>
      <c r="C723" s="56"/>
      <c r="D723" s="56"/>
      <c r="E723" s="56"/>
      <c r="F723" s="57"/>
      <c r="G723" s="57"/>
      <c r="H7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3" s="62" t="str">
        <f><![CDATA[IF(الجدول3[[#This Row],[الموافق]]<>"التاريخ غير صحيح",TEXT(الجدول3[[#This Row],[DateM]],"dddd"),"")]]></f>
        <v/>
      </c>
      <c r="K723" s="62" t="str">
        <f ca="1" unprintable="">
<![CDATA[IF(الجدول3[[#This Row],[DateM]]<>"",
IF(الجدول3[[#This Row],[DateM]]]><![CDATA[]>=TODAY(),1,0),"")]]>        </f>
        <v/>
      </c>
      <c r="L723" s="63" t="str">
        <f><![CDATA[IF(الجدول3[[#This Row],[DateM]]<>"",ROW(),"")]]></f>
        <v/>
      </c>
      <c r="M723" s="64" t="e">
        <f><![CDATA[الجدول3[[#This Row],[DateM]]+TIME(0,الجدول3[[#This Row],[Time1]],0)]]></f>
        <v>#VALUE!</v>
      </c>
      <c r="N723" s="57"/>
      <c r="O723" s="49">
        <f><![CDATA[IF(الجدول3[[#This Row],[الحالة]]="نفذ",1,0)]]></f>
        <v>0</v>
      </c>
    </row>
    <row r="724" spans="2:15" ht="22.5" x14ac:dyDescent="0.45">
      <c r="B724" s="62" t="str">
        <f><![CDATA[IF(الجدول3[[#This Row],[يوم]]="","",_xlfn.AGGREGATE(3,5,$C$4:C724))]]></f>
        <v/>
      </c>
      <c r="C724" s="56"/>
      <c r="D724" s="56"/>
      <c r="E724" s="56"/>
      <c r="F724" s="57"/>
      <c r="G724" s="57"/>
      <c r="H7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4" s="62" t="str">
        <f><![CDATA[IF(الجدول3[[#This Row],[الموافق]]<>"التاريخ غير صحيح",TEXT(الجدول3[[#This Row],[DateM]],"dddd"),"")]]></f>
        <v/>
      </c>
      <c r="K724" s="62" t="str">
        <f ca="1" unprintable="">
<![CDATA[IF(الجدول3[[#This Row],[DateM]]<>"",
IF(الجدول3[[#This Row],[DateM]]]><![CDATA[]>=TODAY(),1,0),"")]]>        </f>
        <v/>
      </c>
      <c r="L724" s="63" t="str">
        <f><![CDATA[IF(الجدول3[[#This Row],[DateM]]<>"",ROW(),"")]]></f>
        <v/>
      </c>
      <c r="M724" s="64" t="e">
        <f><![CDATA[الجدول3[[#This Row],[DateM]]+TIME(0,الجدول3[[#This Row],[Time1]],0)]]></f>
        <v>#VALUE!</v>
      </c>
      <c r="N724" s="57"/>
      <c r="O724" s="49">
        <f><![CDATA[IF(الجدول3[[#This Row],[الحالة]]="نفذ",1,0)]]></f>
        <v>0</v>
      </c>
    </row>
    <row r="725" spans="2:15" ht="22.5" x14ac:dyDescent="0.45">
      <c r="B725" s="62" t="str">
        <f><![CDATA[IF(الجدول3[[#This Row],[يوم]]="","",_xlfn.AGGREGATE(3,5,$C$4:C725))]]></f>
        <v/>
      </c>
      <c r="C725" s="56"/>
      <c r="D725" s="56"/>
      <c r="E725" s="56"/>
      <c r="F725" s="57"/>
      <c r="G725" s="57"/>
      <c r="H7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5" s="62" t="str">
        <f><![CDATA[IF(الجدول3[[#This Row],[الموافق]]<>"التاريخ غير صحيح",TEXT(الجدول3[[#This Row],[DateM]],"dddd"),"")]]></f>
        <v/>
      </c>
      <c r="K725" s="62" t="str">
        <f ca="1" unprintable="">
<![CDATA[IF(الجدول3[[#This Row],[DateM]]<>"",
IF(الجدول3[[#This Row],[DateM]]]><![CDATA[]>=TODAY(),1,0),"")]]>        </f>
        <v/>
      </c>
      <c r="L725" s="63" t="str">
        <f><![CDATA[IF(الجدول3[[#This Row],[DateM]]<>"",ROW(),"")]]></f>
        <v/>
      </c>
      <c r="M725" s="64" t="e">
        <f><![CDATA[الجدول3[[#This Row],[DateM]]+TIME(0,الجدول3[[#This Row],[Time1]],0)]]></f>
        <v>#VALUE!</v>
      </c>
      <c r="N725" s="57"/>
      <c r="O725" s="49">
        <f><![CDATA[IF(الجدول3[[#This Row],[الحالة]]="نفذ",1,0)]]></f>
        <v>0</v>
      </c>
    </row>
    <row r="726" spans="2:15" ht="22.5" x14ac:dyDescent="0.45">
      <c r="B726" s="62" t="str">
        <f><![CDATA[IF(الجدول3[[#This Row],[يوم]]="","",_xlfn.AGGREGATE(3,5,$C$4:C726))]]></f>
        <v/>
      </c>
      <c r="C726" s="56"/>
      <c r="D726" s="56"/>
      <c r="E726" s="56"/>
      <c r="F726" s="57"/>
      <c r="G726" s="57"/>
      <c r="H7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6" s="62" t="str">
        <f><![CDATA[IF(الجدول3[[#This Row],[الموافق]]<>"التاريخ غير صحيح",TEXT(الجدول3[[#This Row],[DateM]],"dddd"),"")]]></f>
        <v/>
      </c>
      <c r="K726" s="62" t="str">
        <f ca="1" unprintable="">
<![CDATA[IF(الجدول3[[#This Row],[DateM]]<>"",
IF(الجدول3[[#This Row],[DateM]]]><![CDATA[]>=TODAY(),1,0),"")]]>        </f>
        <v/>
      </c>
      <c r="L726" s="63" t="str">
        <f><![CDATA[IF(الجدول3[[#This Row],[DateM]]<>"",ROW(),"")]]></f>
        <v/>
      </c>
      <c r="M726" s="64" t="e">
        <f><![CDATA[الجدول3[[#This Row],[DateM]]+TIME(0,الجدول3[[#This Row],[Time1]],0)]]></f>
        <v>#VALUE!</v>
      </c>
      <c r="N726" s="57"/>
      <c r="O726" s="49">
        <f><![CDATA[IF(الجدول3[[#This Row],[الحالة]]="نفذ",1,0)]]></f>
        <v>0</v>
      </c>
    </row>
    <row r="727" spans="2:15" ht="22.5" x14ac:dyDescent="0.45">
      <c r="B727" s="62" t="str">
        <f><![CDATA[IF(الجدول3[[#This Row],[يوم]]="","",_xlfn.AGGREGATE(3,5,$C$4:C727))]]></f>
        <v/>
      </c>
      <c r="C727" s="56"/>
      <c r="D727" s="56"/>
      <c r="E727" s="56"/>
      <c r="F727" s="57"/>
      <c r="G727" s="57"/>
      <c r="H7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7" s="62" t="str">
        <f><![CDATA[IF(الجدول3[[#This Row],[الموافق]]<>"التاريخ غير صحيح",TEXT(الجدول3[[#This Row],[DateM]],"dddd"),"")]]></f>
        <v/>
      </c>
      <c r="K727" s="62" t="str">
        <f ca="1" unprintable="">
<![CDATA[IF(الجدول3[[#This Row],[DateM]]<>"",
IF(الجدول3[[#This Row],[DateM]]]><![CDATA[]>=TODAY(),1,0),"")]]>        </f>
        <v/>
      </c>
      <c r="L727" s="63" t="str">
        <f><![CDATA[IF(الجدول3[[#This Row],[DateM]]<>"",ROW(),"")]]></f>
        <v/>
      </c>
      <c r="M727" s="64" t="e">
        <f><![CDATA[الجدول3[[#This Row],[DateM]]+TIME(0,الجدول3[[#This Row],[Time1]],0)]]></f>
        <v>#VALUE!</v>
      </c>
      <c r="N727" s="57"/>
      <c r="O727" s="49">
        <f><![CDATA[IF(الجدول3[[#This Row],[الحالة]]="نفذ",1,0)]]></f>
        <v>0</v>
      </c>
    </row>
    <row r="728" spans="2:15" ht="22.5" x14ac:dyDescent="0.45">
      <c r="B728" s="62" t="str">
        <f><![CDATA[IF(الجدول3[[#This Row],[يوم]]="","",_xlfn.AGGREGATE(3,5,$C$4:C728))]]></f>
        <v/>
      </c>
      <c r="C728" s="56"/>
      <c r="D728" s="56"/>
      <c r="E728" s="56"/>
      <c r="F728" s="57"/>
      <c r="G728" s="57"/>
      <c r="H7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8" s="62" t="str">
        <f><![CDATA[IF(الجدول3[[#This Row],[الموافق]]<>"التاريخ غير صحيح",TEXT(الجدول3[[#This Row],[DateM]],"dddd"),"")]]></f>
        <v/>
      </c>
      <c r="K728" s="62" t="str">
        <f ca="1" unprintable="">
<![CDATA[IF(الجدول3[[#This Row],[DateM]]<>"",
IF(الجدول3[[#This Row],[DateM]]]><![CDATA[]>=TODAY(),1,0),"")]]>        </f>
        <v/>
      </c>
      <c r="L728" s="63" t="str">
        <f><![CDATA[IF(الجدول3[[#This Row],[DateM]]<>"",ROW(),"")]]></f>
        <v/>
      </c>
      <c r="M728" s="64" t="e">
        <f><![CDATA[الجدول3[[#This Row],[DateM]]+TIME(0,الجدول3[[#This Row],[Time1]],0)]]></f>
        <v>#VALUE!</v>
      </c>
      <c r="N728" s="57"/>
      <c r="O728" s="49">
        <f><![CDATA[IF(الجدول3[[#This Row],[الحالة]]="نفذ",1,0)]]></f>
        <v>0</v>
      </c>
    </row>
    <row r="729" spans="2:15" ht="22.5" x14ac:dyDescent="0.45">
      <c r="B729" s="62" t="str">
        <f><![CDATA[IF(الجدول3[[#This Row],[يوم]]="","",_xlfn.AGGREGATE(3,5,$C$4:C729))]]></f>
        <v/>
      </c>
      <c r="C729" s="56"/>
      <c r="D729" s="56"/>
      <c r="E729" s="56"/>
      <c r="F729" s="57"/>
      <c r="G729" s="57"/>
      <c r="H7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29" s="62" t="str">
        <f><![CDATA[IF(الجدول3[[#This Row],[الموافق]]<>"التاريخ غير صحيح",TEXT(الجدول3[[#This Row],[DateM]],"dddd"),"")]]></f>
        <v/>
      </c>
      <c r="K729" s="62" t="str">
        <f ca="1" unprintable="">
<![CDATA[IF(الجدول3[[#This Row],[DateM]]<>"",
IF(الجدول3[[#This Row],[DateM]]]><![CDATA[]>=TODAY(),1,0),"")]]>        </f>
        <v/>
      </c>
      <c r="L729" s="63" t="str">
        <f><![CDATA[IF(الجدول3[[#This Row],[DateM]]<>"",ROW(),"")]]></f>
        <v/>
      </c>
      <c r="M729" s="64" t="e">
        <f><![CDATA[الجدول3[[#This Row],[DateM]]+TIME(0,الجدول3[[#This Row],[Time1]],0)]]></f>
        <v>#VALUE!</v>
      </c>
      <c r="N729" s="57"/>
      <c r="O729" s="49">
        <f><![CDATA[IF(الجدول3[[#This Row],[الحالة]]="نفذ",1,0)]]></f>
        <v>0</v>
      </c>
    </row>
    <row r="730" spans="2:15" ht="22.5" x14ac:dyDescent="0.45">
      <c r="B730" s="62" t="str">
        <f><![CDATA[IF(الجدول3[[#This Row],[يوم]]="","",_xlfn.AGGREGATE(3,5,$C$4:C730))]]></f>
        <v/>
      </c>
      <c r="C730" s="56"/>
      <c r="D730" s="56"/>
      <c r="E730" s="56"/>
      <c r="F730" s="57"/>
      <c r="G730" s="57"/>
      <c r="H7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0" s="62" t="str">
        <f><![CDATA[IF(الجدول3[[#This Row],[الموافق]]<>"التاريخ غير صحيح",TEXT(الجدول3[[#This Row],[DateM]],"dddd"),"")]]></f>
        <v/>
      </c>
      <c r="K730" s="62" t="str">
        <f ca="1" unprintable="">
<![CDATA[IF(الجدول3[[#This Row],[DateM]]<>"",
IF(الجدول3[[#This Row],[DateM]]]><![CDATA[]>=TODAY(),1,0),"")]]>        </f>
        <v/>
      </c>
      <c r="L730" s="63" t="str">
        <f><![CDATA[IF(الجدول3[[#This Row],[DateM]]<>"",ROW(),"")]]></f>
        <v/>
      </c>
      <c r="M730" s="64" t="e">
        <f><![CDATA[الجدول3[[#This Row],[DateM]]+TIME(0,الجدول3[[#This Row],[Time1]],0)]]></f>
        <v>#VALUE!</v>
      </c>
      <c r="N730" s="57"/>
      <c r="O730" s="49">
        <f><![CDATA[IF(الجدول3[[#This Row],[الحالة]]="نفذ",1,0)]]></f>
        <v>0</v>
      </c>
    </row>
    <row r="731" spans="2:15" ht="22.5" x14ac:dyDescent="0.45">
      <c r="B731" s="62" t="str">
        <f><![CDATA[IF(الجدول3[[#This Row],[يوم]]="","",_xlfn.AGGREGATE(3,5,$C$4:C731))]]></f>
        <v/>
      </c>
      <c r="C731" s="56"/>
      <c r="D731" s="56"/>
      <c r="E731" s="56"/>
      <c r="F731" s="57"/>
      <c r="G731" s="57"/>
      <c r="H7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1" s="62" t="str">
        <f><![CDATA[IF(الجدول3[[#This Row],[الموافق]]<>"التاريخ غير صحيح",TEXT(الجدول3[[#This Row],[DateM]],"dddd"),"")]]></f>
        <v/>
      </c>
      <c r="K731" s="62" t="str">
        <f ca="1" unprintable="">
<![CDATA[IF(الجدول3[[#This Row],[DateM]]<>"",
IF(الجدول3[[#This Row],[DateM]]]><![CDATA[]>=TODAY(),1,0),"")]]>        </f>
        <v/>
      </c>
      <c r="L731" s="63" t="str">
        <f><![CDATA[IF(الجدول3[[#This Row],[DateM]]<>"",ROW(),"")]]></f>
        <v/>
      </c>
      <c r="M731" s="64" t="e">
        <f><![CDATA[الجدول3[[#This Row],[DateM]]+TIME(0,الجدول3[[#This Row],[Time1]],0)]]></f>
        <v>#VALUE!</v>
      </c>
      <c r="N731" s="57"/>
      <c r="O731" s="49">
        <f><![CDATA[IF(الجدول3[[#This Row],[الحالة]]="نفذ",1,0)]]></f>
        <v>0</v>
      </c>
    </row>
    <row r="732" spans="2:15" ht="22.5" x14ac:dyDescent="0.45">
      <c r="B732" s="62" t="str">
        <f><![CDATA[IF(الجدول3[[#This Row],[يوم]]="","",_xlfn.AGGREGATE(3,5,$C$4:C732))]]></f>
        <v/>
      </c>
      <c r="C732" s="56"/>
      <c r="D732" s="56"/>
      <c r="E732" s="56"/>
      <c r="F732" s="57"/>
      <c r="G732" s="57"/>
      <c r="H7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2" s="62" t="str">
        <f><![CDATA[IF(الجدول3[[#This Row],[الموافق]]<>"التاريخ غير صحيح",TEXT(الجدول3[[#This Row],[DateM]],"dddd"),"")]]></f>
        <v/>
      </c>
      <c r="K732" s="62" t="str">
        <f ca="1" unprintable="">
<![CDATA[IF(الجدول3[[#This Row],[DateM]]<>"",
IF(الجدول3[[#This Row],[DateM]]]><![CDATA[]>=TODAY(),1,0),"")]]>        </f>
        <v/>
      </c>
      <c r="L732" s="63" t="str">
        <f><![CDATA[IF(الجدول3[[#This Row],[DateM]]<>"",ROW(),"")]]></f>
        <v/>
      </c>
      <c r="M732" s="64" t="e">
        <f><![CDATA[الجدول3[[#This Row],[DateM]]+TIME(0,الجدول3[[#This Row],[Time1]],0)]]></f>
        <v>#VALUE!</v>
      </c>
      <c r="N732" s="57"/>
      <c r="O732" s="49">
        <f><![CDATA[IF(الجدول3[[#This Row],[الحالة]]="نفذ",1,0)]]></f>
        <v>0</v>
      </c>
    </row>
    <row r="733" spans="2:15" ht="22.5" x14ac:dyDescent="0.45">
      <c r="B733" s="62" t="str">
        <f><![CDATA[IF(الجدول3[[#This Row],[يوم]]="","",_xlfn.AGGREGATE(3,5,$C$4:C733))]]></f>
        <v/>
      </c>
      <c r="C733" s="56"/>
      <c r="D733" s="56"/>
      <c r="E733" s="56"/>
      <c r="F733" s="57"/>
      <c r="G733" s="57"/>
      <c r="H7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3" s="62" t="str">
        <f><![CDATA[IF(الجدول3[[#This Row],[الموافق]]<>"التاريخ غير صحيح",TEXT(الجدول3[[#This Row],[DateM]],"dddd"),"")]]></f>
        <v/>
      </c>
      <c r="K733" s="62" t="str">
        <f ca="1" unprintable="">
<![CDATA[IF(الجدول3[[#This Row],[DateM]]<>"",
IF(الجدول3[[#This Row],[DateM]]]><![CDATA[]>=TODAY(),1,0),"")]]>        </f>
        <v/>
      </c>
      <c r="L733" s="63" t="str">
        <f><![CDATA[IF(الجدول3[[#This Row],[DateM]]<>"",ROW(),"")]]></f>
        <v/>
      </c>
      <c r="M733" s="64" t="e">
        <f><![CDATA[الجدول3[[#This Row],[DateM]]+TIME(0,الجدول3[[#This Row],[Time1]],0)]]></f>
        <v>#VALUE!</v>
      </c>
      <c r="N733" s="57"/>
      <c r="O733" s="49">
        <f><![CDATA[IF(الجدول3[[#This Row],[الحالة]]="نفذ",1,0)]]></f>
        <v>0</v>
      </c>
    </row>
    <row r="734" spans="2:15" ht="22.5" x14ac:dyDescent="0.45">
      <c r="B734" s="62" t="str">
        <f><![CDATA[IF(الجدول3[[#This Row],[يوم]]="","",_xlfn.AGGREGATE(3,5,$C$4:C734))]]></f>
        <v/>
      </c>
      <c r="C734" s="56"/>
      <c r="D734" s="56"/>
      <c r="E734" s="56"/>
      <c r="F734" s="57"/>
      <c r="G734" s="57"/>
      <c r="H7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4" s="62" t="str">
        <f><![CDATA[IF(الجدول3[[#This Row],[الموافق]]<>"التاريخ غير صحيح",TEXT(الجدول3[[#This Row],[DateM]],"dddd"),"")]]></f>
        <v/>
      </c>
      <c r="K734" s="62" t="str">
        <f ca="1" unprintable="">
<![CDATA[IF(الجدول3[[#This Row],[DateM]]<>"",
IF(الجدول3[[#This Row],[DateM]]]><![CDATA[]>=TODAY(),1,0),"")]]>        </f>
        <v/>
      </c>
      <c r="L734" s="63" t="str">
        <f><![CDATA[IF(الجدول3[[#This Row],[DateM]]<>"",ROW(),"")]]></f>
        <v/>
      </c>
      <c r="M734" s="64" t="e">
        <f><![CDATA[الجدول3[[#This Row],[DateM]]+TIME(0,الجدول3[[#This Row],[Time1]],0)]]></f>
        <v>#VALUE!</v>
      </c>
      <c r="N734" s="57"/>
      <c r="O734" s="49">
        <f><![CDATA[IF(الجدول3[[#This Row],[الحالة]]="نفذ",1,0)]]></f>
        <v>0</v>
      </c>
    </row>
    <row r="735" spans="2:15" ht="22.5" x14ac:dyDescent="0.45">
      <c r="B735" s="62" t="str">
        <f><![CDATA[IF(الجدول3[[#This Row],[يوم]]="","",_xlfn.AGGREGATE(3,5,$C$4:C735))]]></f>
        <v/>
      </c>
      <c r="C735" s="56"/>
      <c r="D735" s="56"/>
      <c r="E735" s="56"/>
      <c r="F735" s="57"/>
      <c r="G735" s="57"/>
      <c r="H7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5" s="62" t="str">
        <f><![CDATA[IF(الجدول3[[#This Row],[الموافق]]<>"التاريخ غير صحيح",TEXT(الجدول3[[#This Row],[DateM]],"dddd"),"")]]></f>
        <v/>
      </c>
      <c r="K735" s="62" t="str">
        <f ca="1" unprintable="">
<![CDATA[IF(الجدول3[[#This Row],[DateM]]<>"",
IF(الجدول3[[#This Row],[DateM]]]><![CDATA[]>=TODAY(),1,0),"")]]>        </f>
        <v/>
      </c>
      <c r="L735" s="63" t="str">
        <f><![CDATA[IF(الجدول3[[#This Row],[DateM]]<>"",ROW(),"")]]></f>
        <v/>
      </c>
      <c r="M735" s="64" t="e">
        <f><![CDATA[الجدول3[[#This Row],[DateM]]+TIME(0,الجدول3[[#This Row],[Time1]],0)]]></f>
        <v>#VALUE!</v>
      </c>
      <c r="N735" s="57"/>
      <c r="O735" s="49">
        <f><![CDATA[IF(الجدول3[[#This Row],[الحالة]]="نفذ",1,0)]]></f>
        <v>0</v>
      </c>
    </row>
    <row r="736" spans="2:15" ht="22.5" x14ac:dyDescent="0.45">
      <c r="B736" s="62" t="str">
        <f><![CDATA[IF(الجدول3[[#This Row],[يوم]]="","",_xlfn.AGGREGATE(3,5,$C$4:C736))]]></f>
        <v/>
      </c>
      <c r="C736" s="56"/>
      <c r="D736" s="56"/>
      <c r="E736" s="56"/>
      <c r="F736" s="57"/>
      <c r="G736" s="57"/>
      <c r="H7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6" s="62" t="str">
        <f><![CDATA[IF(الجدول3[[#This Row],[الموافق]]<>"التاريخ غير صحيح",TEXT(الجدول3[[#This Row],[DateM]],"dddd"),"")]]></f>
        <v/>
      </c>
      <c r="K736" s="62" t="str">
        <f ca="1" unprintable="">
<![CDATA[IF(الجدول3[[#This Row],[DateM]]<>"",
IF(الجدول3[[#This Row],[DateM]]]><![CDATA[]>=TODAY(),1,0),"")]]>        </f>
        <v/>
      </c>
      <c r="L736" s="63" t="str">
        <f><![CDATA[IF(الجدول3[[#This Row],[DateM]]<>"",ROW(),"")]]></f>
        <v/>
      </c>
      <c r="M736" s="64" t="e">
        <f><![CDATA[الجدول3[[#This Row],[DateM]]+TIME(0,الجدول3[[#This Row],[Time1]],0)]]></f>
        <v>#VALUE!</v>
      </c>
      <c r="N736" s="57"/>
      <c r="O736" s="49">
        <f><![CDATA[IF(الجدول3[[#This Row],[الحالة]]="نفذ",1,0)]]></f>
        <v>0</v>
      </c>
    </row>
    <row r="737" spans="2:15" ht="22.5" x14ac:dyDescent="0.45">
      <c r="B737" s="62" t="str">
        <f><![CDATA[IF(الجدول3[[#This Row],[يوم]]="","",_xlfn.AGGREGATE(3,5,$C$4:C737))]]></f>
        <v/>
      </c>
      <c r="C737" s="56"/>
      <c r="D737" s="56"/>
      <c r="E737" s="56"/>
      <c r="F737" s="57"/>
      <c r="G737" s="57"/>
      <c r="H7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7" s="62" t="str">
        <f><![CDATA[IF(الجدول3[[#This Row],[الموافق]]<>"التاريخ غير صحيح",TEXT(الجدول3[[#This Row],[DateM]],"dddd"),"")]]></f>
        <v/>
      </c>
      <c r="K737" s="62" t="str">
        <f ca="1" unprintable="">
<![CDATA[IF(الجدول3[[#This Row],[DateM]]<>"",
IF(الجدول3[[#This Row],[DateM]]]><![CDATA[]>=TODAY(),1,0),"")]]>        </f>
        <v/>
      </c>
      <c r="L737" s="63" t="str">
        <f><![CDATA[IF(الجدول3[[#This Row],[DateM]]<>"",ROW(),"")]]></f>
        <v/>
      </c>
      <c r="M737" s="64" t="e">
        <f><![CDATA[الجدول3[[#This Row],[DateM]]+TIME(0,الجدول3[[#This Row],[Time1]],0)]]></f>
        <v>#VALUE!</v>
      </c>
      <c r="N737" s="57"/>
      <c r="O737" s="49">
        <f><![CDATA[IF(الجدول3[[#This Row],[الحالة]]="نفذ",1,0)]]></f>
        <v>0</v>
      </c>
    </row>
    <row r="738" spans="2:15" ht="22.5" x14ac:dyDescent="0.45">
      <c r="B738" s="62" t="str">
        <f><![CDATA[IF(الجدول3[[#This Row],[يوم]]="","",_xlfn.AGGREGATE(3,5,$C$4:C738))]]></f>
        <v/>
      </c>
      <c r="C738" s="56"/>
      <c r="D738" s="56"/>
      <c r="E738" s="56"/>
      <c r="F738" s="57"/>
      <c r="G738" s="57"/>
      <c r="H7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8" s="62" t="str">
        <f><![CDATA[IF(الجدول3[[#This Row],[الموافق]]<>"التاريخ غير صحيح",TEXT(الجدول3[[#This Row],[DateM]],"dddd"),"")]]></f>
        <v/>
      </c>
      <c r="K738" s="62" t="str">
        <f ca="1" unprintable="">
<![CDATA[IF(الجدول3[[#This Row],[DateM]]<>"",
IF(الجدول3[[#This Row],[DateM]]]><![CDATA[]>=TODAY(),1,0),"")]]>        </f>
        <v/>
      </c>
      <c r="L738" s="63" t="str">
        <f><![CDATA[IF(الجدول3[[#This Row],[DateM]]<>"",ROW(),"")]]></f>
        <v/>
      </c>
      <c r="M738" s="64" t="e">
        <f><![CDATA[الجدول3[[#This Row],[DateM]]+TIME(0,الجدول3[[#This Row],[Time1]],0)]]></f>
        <v>#VALUE!</v>
      </c>
      <c r="N738" s="57"/>
      <c r="O738" s="49">
        <f><![CDATA[IF(الجدول3[[#This Row],[الحالة]]="نفذ",1,0)]]></f>
        <v>0</v>
      </c>
    </row>
    <row r="739" spans="2:15" ht="22.5" x14ac:dyDescent="0.45">
      <c r="B739" s="62" t="str">
        <f><![CDATA[IF(الجدول3[[#This Row],[يوم]]="","",_xlfn.AGGREGATE(3,5,$C$4:C739))]]></f>
        <v/>
      </c>
      <c r="C739" s="56"/>
      <c r="D739" s="56"/>
      <c r="E739" s="56"/>
      <c r="F739" s="57"/>
      <c r="G739" s="57"/>
      <c r="H7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39" s="62" t="str">
        <f><![CDATA[IF(الجدول3[[#This Row],[الموافق]]<>"التاريخ غير صحيح",TEXT(الجدول3[[#This Row],[DateM]],"dddd"),"")]]></f>
        <v/>
      </c>
      <c r="K739" s="62" t="str">
        <f ca="1" unprintable="">
<![CDATA[IF(الجدول3[[#This Row],[DateM]]<>"",
IF(الجدول3[[#This Row],[DateM]]]><![CDATA[]>=TODAY(),1,0),"")]]>        </f>
        <v/>
      </c>
      <c r="L739" s="63" t="str">
        <f><![CDATA[IF(الجدول3[[#This Row],[DateM]]<>"",ROW(),"")]]></f>
        <v/>
      </c>
      <c r="M739" s="64" t="e">
        <f><![CDATA[الجدول3[[#This Row],[DateM]]+TIME(0,الجدول3[[#This Row],[Time1]],0)]]></f>
        <v>#VALUE!</v>
      </c>
      <c r="N739" s="57"/>
      <c r="O739" s="49">
        <f><![CDATA[IF(الجدول3[[#This Row],[الحالة]]="نفذ",1,0)]]></f>
        <v>0</v>
      </c>
    </row>
    <row r="740" spans="2:15" ht="22.5" x14ac:dyDescent="0.45">
      <c r="B740" s="62" t="str">
        <f><![CDATA[IF(الجدول3[[#This Row],[يوم]]="","",_xlfn.AGGREGATE(3,5,$C$4:C740))]]></f>
        <v/>
      </c>
      <c r="C740" s="56"/>
      <c r="D740" s="56"/>
      <c r="E740" s="56"/>
      <c r="F740" s="57"/>
      <c r="G740" s="57"/>
      <c r="H7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0" s="62" t="str">
        <f><![CDATA[IF(الجدول3[[#This Row],[الموافق]]<>"التاريخ غير صحيح",TEXT(الجدول3[[#This Row],[DateM]],"dddd"),"")]]></f>
        <v/>
      </c>
      <c r="K740" s="62" t="str">
        <f ca="1" unprintable="">
<![CDATA[IF(الجدول3[[#This Row],[DateM]]<>"",
IF(الجدول3[[#This Row],[DateM]]]><![CDATA[]>=TODAY(),1,0),"")]]>        </f>
        <v/>
      </c>
      <c r="L740" s="63" t="str">
        <f><![CDATA[IF(الجدول3[[#This Row],[DateM]]<>"",ROW(),"")]]></f>
        <v/>
      </c>
      <c r="M740" s="64" t="e">
        <f><![CDATA[الجدول3[[#This Row],[DateM]]+TIME(0,الجدول3[[#This Row],[Time1]],0)]]></f>
        <v>#VALUE!</v>
      </c>
      <c r="N740" s="57"/>
      <c r="O740" s="49">
        <f><![CDATA[IF(الجدول3[[#This Row],[الحالة]]="نفذ",1,0)]]></f>
        <v>0</v>
      </c>
    </row>
    <row r="741" spans="2:15" ht="22.5" x14ac:dyDescent="0.45">
      <c r="B741" s="62" t="str">
        <f><![CDATA[IF(الجدول3[[#This Row],[يوم]]="","",_xlfn.AGGREGATE(3,5,$C$4:C741))]]></f>
        <v/>
      </c>
      <c r="C741" s="56"/>
      <c r="D741" s="56"/>
      <c r="E741" s="56"/>
      <c r="F741" s="57"/>
      <c r="G741" s="57"/>
      <c r="H7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1" s="62" t="str">
        <f><![CDATA[IF(الجدول3[[#This Row],[الموافق]]<>"التاريخ غير صحيح",TEXT(الجدول3[[#This Row],[DateM]],"dddd"),"")]]></f>
        <v/>
      </c>
      <c r="K741" s="62" t="str">
        <f ca="1" unprintable="">
<![CDATA[IF(الجدول3[[#This Row],[DateM]]<>"",
IF(الجدول3[[#This Row],[DateM]]]><![CDATA[]>=TODAY(),1,0),"")]]>        </f>
        <v/>
      </c>
      <c r="L741" s="63" t="str">
        <f><![CDATA[IF(الجدول3[[#This Row],[DateM]]<>"",ROW(),"")]]></f>
        <v/>
      </c>
      <c r="M741" s="64" t="e">
        <f><![CDATA[الجدول3[[#This Row],[DateM]]+TIME(0,الجدول3[[#This Row],[Time1]],0)]]></f>
        <v>#VALUE!</v>
      </c>
      <c r="N741" s="57"/>
      <c r="O741" s="49">
        <f><![CDATA[IF(الجدول3[[#This Row],[الحالة]]="نفذ",1,0)]]></f>
        <v>0</v>
      </c>
    </row>
    <row r="742" spans="2:15" ht="22.5" x14ac:dyDescent="0.45">
      <c r="B742" s="62" t="str">
        <f><![CDATA[IF(الجدول3[[#This Row],[يوم]]="","",_xlfn.AGGREGATE(3,5,$C$4:C742))]]></f>
        <v/>
      </c>
      <c r="C742" s="56"/>
      <c r="D742" s="56"/>
      <c r="E742" s="56"/>
      <c r="F742" s="57"/>
      <c r="G742" s="57"/>
      <c r="H7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2" s="62" t="str">
        <f><![CDATA[IF(الجدول3[[#This Row],[الموافق]]<>"التاريخ غير صحيح",TEXT(الجدول3[[#This Row],[DateM]],"dddd"),"")]]></f>
        <v/>
      </c>
      <c r="K742" s="62" t="str">
        <f ca="1" unprintable="">
<![CDATA[IF(الجدول3[[#This Row],[DateM]]<>"",
IF(الجدول3[[#This Row],[DateM]]]><![CDATA[]>=TODAY(),1,0),"")]]>        </f>
        <v/>
      </c>
      <c r="L742" s="63" t="str">
        <f><![CDATA[IF(الجدول3[[#This Row],[DateM]]<>"",ROW(),"")]]></f>
        <v/>
      </c>
      <c r="M742" s="64" t="e">
        <f><![CDATA[الجدول3[[#This Row],[DateM]]+TIME(0,الجدول3[[#This Row],[Time1]],0)]]></f>
        <v>#VALUE!</v>
      </c>
      <c r="N742" s="57"/>
      <c r="O742" s="49">
        <f><![CDATA[IF(الجدول3[[#This Row],[الحالة]]="نفذ",1,0)]]></f>
        <v>0</v>
      </c>
    </row>
    <row r="743" spans="2:15" ht="22.5" x14ac:dyDescent="0.45">
      <c r="B743" s="62" t="str">
        <f><![CDATA[IF(الجدول3[[#This Row],[يوم]]="","",_xlfn.AGGREGATE(3,5,$C$4:C743))]]></f>
        <v/>
      </c>
      <c r="C743" s="56"/>
      <c r="D743" s="56"/>
      <c r="E743" s="56"/>
      <c r="F743" s="57"/>
      <c r="G743" s="57"/>
      <c r="H7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3" s="62" t="str">
        <f><![CDATA[IF(الجدول3[[#This Row],[الموافق]]<>"التاريخ غير صحيح",TEXT(الجدول3[[#This Row],[DateM]],"dddd"),"")]]></f>
        <v/>
      </c>
      <c r="K743" s="62" t="str">
        <f ca="1" unprintable="">
<![CDATA[IF(الجدول3[[#This Row],[DateM]]<>"",
IF(الجدول3[[#This Row],[DateM]]]><![CDATA[]>=TODAY(),1,0),"")]]>        </f>
        <v/>
      </c>
      <c r="L743" s="63" t="str">
        <f><![CDATA[IF(الجدول3[[#This Row],[DateM]]<>"",ROW(),"")]]></f>
        <v/>
      </c>
      <c r="M743" s="64" t="e">
        <f><![CDATA[الجدول3[[#This Row],[DateM]]+TIME(0,الجدول3[[#This Row],[Time1]],0)]]></f>
        <v>#VALUE!</v>
      </c>
      <c r="N743" s="57"/>
      <c r="O743" s="49">
        <f><![CDATA[IF(الجدول3[[#This Row],[الحالة]]="نفذ",1,0)]]></f>
        <v>0</v>
      </c>
    </row>
    <row r="744" spans="2:15" ht="22.5" x14ac:dyDescent="0.45">
      <c r="B744" s="62" t="str">
        <f><![CDATA[IF(الجدول3[[#This Row],[يوم]]="","",_xlfn.AGGREGATE(3,5,$C$4:C744))]]></f>
        <v/>
      </c>
      <c r="C744" s="56"/>
      <c r="D744" s="56"/>
      <c r="E744" s="56"/>
      <c r="F744" s="57"/>
      <c r="G744" s="57"/>
      <c r="H7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4" s="62" t="str">
        <f><![CDATA[IF(الجدول3[[#This Row],[الموافق]]<>"التاريخ غير صحيح",TEXT(الجدول3[[#This Row],[DateM]],"dddd"),"")]]></f>
        <v/>
      </c>
      <c r="K744" s="62" t="str">
        <f ca="1" unprintable="">
<![CDATA[IF(الجدول3[[#This Row],[DateM]]<>"",
IF(الجدول3[[#This Row],[DateM]]]><![CDATA[]>=TODAY(),1,0),"")]]>        </f>
        <v/>
      </c>
      <c r="L744" s="63" t="str">
        <f><![CDATA[IF(الجدول3[[#This Row],[DateM]]<>"",ROW(),"")]]></f>
        <v/>
      </c>
      <c r="M744" s="64" t="e">
        <f><![CDATA[الجدول3[[#This Row],[DateM]]+TIME(0,الجدول3[[#This Row],[Time1]],0)]]></f>
        <v>#VALUE!</v>
      </c>
      <c r="N744" s="57"/>
      <c r="O744" s="49">
        <f><![CDATA[IF(الجدول3[[#This Row],[الحالة]]="نفذ",1,0)]]></f>
        <v>0</v>
      </c>
    </row>
    <row r="745" spans="2:15" ht="22.5" x14ac:dyDescent="0.45">
      <c r="B745" s="62" t="str">
        <f><![CDATA[IF(الجدول3[[#This Row],[يوم]]="","",_xlfn.AGGREGATE(3,5,$C$4:C745))]]></f>
        <v/>
      </c>
      <c r="C745" s="56"/>
      <c r="D745" s="56"/>
      <c r="E745" s="56"/>
      <c r="F745" s="57"/>
      <c r="G745" s="57"/>
      <c r="H7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5" s="62" t="str">
        <f><![CDATA[IF(الجدول3[[#This Row],[الموافق]]<>"التاريخ غير صحيح",TEXT(الجدول3[[#This Row],[DateM]],"dddd"),"")]]></f>
        <v/>
      </c>
      <c r="K745" s="62" t="str">
        <f ca="1" unprintable="">
<![CDATA[IF(الجدول3[[#This Row],[DateM]]<>"",
IF(الجدول3[[#This Row],[DateM]]]><![CDATA[]>=TODAY(),1,0),"")]]>        </f>
        <v/>
      </c>
      <c r="L745" s="63" t="str">
        <f><![CDATA[IF(الجدول3[[#This Row],[DateM]]<>"",ROW(),"")]]></f>
        <v/>
      </c>
      <c r="M745" s="64" t="e">
        <f><![CDATA[الجدول3[[#This Row],[DateM]]+TIME(0,الجدول3[[#This Row],[Time1]],0)]]></f>
        <v>#VALUE!</v>
      </c>
      <c r="N745" s="57"/>
      <c r="O745" s="49">
        <f><![CDATA[IF(الجدول3[[#This Row],[الحالة]]="نفذ",1,0)]]></f>
        <v>0</v>
      </c>
    </row>
    <row r="746" spans="2:15" ht="22.5" x14ac:dyDescent="0.45">
      <c r="B746" s="62" t="str">
        <f><![CDATA[IF(الجدول3[[#This Row],[يوم]]="","",_xlfn.AGGREGATE(3,5,$C$4:C746))]]></f>
        <v/>
      </c>
      <c r="C746" s="56"/>
      <c r="D746" s="56"/>
      <c r="E746" s="56"/>
      <c r="F746" s="57"/>
      <c r="G746" s="57"/>
      <c r="H7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6" s="62" t="str">
        <f><![CDATA[IF(الجدول3[[#This Row],[الموافق]]<>"التاريخ غير صحيح",TEXT(الجدول3[[#This Row],[DateM]],"dddd"),"")]]></f>
        <v/>
      </c>
      <c r="K746" s="62" t="str">
        <f ca="1" unprintable="">
<![CDATA[IF(الجدول3[[#This Row],[DateM]]<>"",
IF(الجدول3[[#This Row],[DateM]]]><![CDATA[]>=TODAY(),1,0),"")]]>        </f>
        <v/>
      </c>
      <c r="L746" s="63" t="str">
        <f><![CDATA[IF(الجدول3[[#This Row],[DateM]]<>"",ROW(),"")]]></f>
        <v/>
      </c>
      <c r="M746" s="64" t="e">
        <f><![CDATA[الجدول3[[#This Row],[DateM]]+TIME(0,الجدول3[[#This Row],[Time1]],0)]]></f>
        <v>#VALUE!</v>
      </c>
      <c r="N746" s="57"/>
      <c r="O746" s="49">
        <f><![CDATA[IF(الجدول3[[#This Row],[الحالة]]="نفذ",1,0)]]></f>
        <v>0</v>
      </c>
    </row>
    <row r="747" spans="2:15" ht="22.5" x14ac:dyDescent="0.45">
      <c r="B747" s="62" t="str">
        <f><![CDATA[IF(الجدول3[[#This Row],[يوم]]="","",_xlfn.AGGREGATE(3,5,$C$4:C747))]]></f>
        <v/>
      </c>
      <c r="C747" s="56"/>
      <c r="D747" s="56"/>
      <c r="E747" s="56"/>
      <c r="F747" s="57"/>
      <c r="G747" s="57"/>
      <c r="H7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7" s="62" t="str">
        <f><![CDATA[IF(الجدول3[[#This Row],[الموافق]]<>"التاريخ غير صحيح",TEXT(الجدول3[[#This Row],[DateM]],"dddd"),"")]]></f>
        <v/>
      </c>
      <c r="K747" s="62" t="str">
        <f ca="1" unprintable="">
<![CDATA[IF(الجدول3[[#This Row],[DateM]]<>"",
IF(الجدول3[[#This Row],[DateM]]]><![CDATA[]>=TODAY(),1,0),"")]]>        </f>
        <v/>
      </c>
      <c r="L747" s="63" t="str">
        <f><![CDATA[IF(الجدول3[[#This Row],[DateM]]<>"",ROW(),"")]]></f>
        <v/>
      </c>
      <c r="M747" s="64" t="e">
        <f><![CDATA[الجدول3[[#This Row],[DateM]]+TIME(0,الجدول3[[#This Row],[Time1]],0)]]></f>
        <v>#VALUE!</v>
      </c>
      <c r="N747" s="57"/>
      <c r="O747" s="49">
        <f><![CDATA[IF(الجدول3[[#This Row],[الحالة]]="نفذ",1,0)]]></f>
        <v>0</v>
      </c>
    </row>
    <row r="748" spans="2:15" ht="22.5" x14ac:dyDescent="0.45">
      <c r="B748" s="62" t="str">
        <f><![CDATA[IF(الجدول3[[#This Row],[يوم]]="","",_xlfn.AGGREGATE(3,5,$C$4:C748))]]></f>
        <v/>
      </c>
      <c r="C748" s="56"/>
      <c r="D748" s="56"/>
      <c r="E748" s="56"/>
      <c r="F748" s="57"/>
      <c r="G748" s="57"/>
      <c r="H7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8" s="62" t="str">
        <f><![CDATA[IF(الجدول3[[#This Row],[الموافق]]<>"التاريخ غير صحيح",TEXT(الجدول3[[#This Row],[DateM]],"dddd"),"")]]></f>
        <v/>
      </c>
      <c r="K748" s="62" t="str">
        <f ca="1" unprintable="">
<![CDATA[IF(الجدول3[[#This Row],[DateM]]<>"",
IF(الجدول3[[#This Row],[DateM]]]><![CDATA[]>=TODAY(),1,0),"")]]>        </f>
        <v/>
      </c>
      <c r="L748" s="63" t="str">
        <f><![CDATA[IF(الجدول3[[#This Row],[DateM]]<>"",ROW(),"")]]></f>
        <v/>
      </c>
      <c r="M748" s="64" t="e">
        <f><![CDATA[الجدول3[[#This Row],[DateM]]+TIME(0,الجدول3[[#This Row],[Time1]],0)]]></f>
        <v>#VALUE!</v>
      </c>
      <c r="N748" s="57"/>
      <c r="O748" s="49">
        <f><![CDATA[IF(الجدول3[[#This Row],[الحالة]]="نفذ",1,0)]]></f>
        <v>0</v>
      </c>
    </row>
    <row r="749" spans="2:15" ht="22.5" x14ac:dyDescent="0.45">
      <c r="B749" s="62" t="str">
        <f><![CDATA[IF(الجدول3[[#This Row],[يوم]]="","",_xlfn.AGGREGATE(3,5,$C$4:C749))]]></f>
        <v/>
      </c>
      <c r="C749" s="56"/>
      <c r="D749" s="56"/>
      <c r="E749" s="56"/>
      <c r="F749" s="57"/>
      <c r="G749" s="57"/>
      <c r="H7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49" s="62" t="str">
        <f><![CDATA[IF(الجدول3[[#This Row],[الموافق]]<>"التاريخ غير صحيح",TEXT(الجدول3[[#This Row],[DateM]],"dddd"),"")]]></f>
        <v/>
      </c>
      <c r="K749" s="62" t="str">
        <f ca="1" unprintable="">
<![CDATA[IF(الجدول3[[#This Row],[DateM]]<>"",
IF(الجدول3[[#This Row],[DateM]]]><![CDATA[]>=TODAY(),1,0),"")]]>        </f>
        <v/>
      </c>
      <c r="L749" s="63" t="str">
        <f><![CDATA[IF(الجدول3[[#This Row],[DateM]]<>"",ROW(),"")]]></f>
        <v/>
      </c>
      <c r="M749" s="64" t="e">
        <f><![CDATA[الجدول3[[#This Row],[DateM]]+TIME(0,الجدول3[[#This Row],[Time1]],0)]]></f>
        <v>#VALUE!</v>
      </c>
      <c r="N749" s="57"/>
      <c r="O749" s="49">
        <f><![CDATA[IF(الجدول3[[#This Row],[الحالة]]="نفذ",1,0)]]></f>
        <v>0</v>
      </c>
    </row>
    <row r="750" spans="2:15" ht="22.5" x14ac:dyDescent="0.45">
      <c r="B750" s="62" t="str">
        <f><![CDATA[IF(الجدول3[[#This Row],[يوم]]="","",_xlfn.AGGREGATE(3,5,$C$4:C750))]]></f>
        <v/>
      </c>
      <c r="C750" s="56"/>
      <c r="D750" s="56"/>
      <c r="E750" s="56"/>
      <c r="F750" s="57"/>
      <c r="G750" s="57"/>
      <c r="H7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0" s="62" t="str">
        <f><![CDATA[IF(الجدول3[[#This Row],[الموافق]]<>"التاريخ غير صحيح",TEXT(الجدول3[[#This Row],[DateM]],"dddd"),"")]]></f>
        <v/>
      </c>
      <c r="K750" s="62" t="str">
        <f ca="1" unprintable="">
<![CDATA[IF(الجدول3[[#This Row],[DateM]]<>"",
IF(الجدول3[[#This Row],[DateM]]]><![CDATA[]>=TODAY(),1,0),"")]]>        </f>
        <v/>
      </c>
      <c r="L750" s="63" t="str">
        <f><![CDATA[IF(الجدول3[[#This Row],[DateM]]<>"",ROW(),"")]]></f>
        <v/>
      </c>
      <c r="M750" s="64" t="e">
        <f><![CDATA[الجدول3[[#This Row],[DateM]]+TIME(0,الجدول3[[#This Row],[Time1]],0)]]></f>
        <v>#VALUE!</v>
      </c>
      <c r="N750" s="57"/>
      <c r="O750" s="49">
        <f><![CDATA[IF(الجدول3[[#This Row],[الحالة]]="نفذ",1,0)]]></f>
        <v>0</v>
      </c>
    </row>
    <row r="751" spans="2:15" ht="22.5" x14ac:dyDescent="0.45">
      <c r="B751" s="62" t="str">
        <f><![CDATA[IF(الجدول3[[#This Row],[يوم]]="","",_xlfn.AGGREGATE(3,5,$C$4:C751))]]></f>
        <v/>
      </c>
      <c r="C751" s="56"/>
      <c r="D751" s="56"/>
      <c r="E751" s="56"/>
      <c r="F751" s="57"/>
      <c r="G751" s="57"/>
      <c r="H7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1" s="62" t="str">
        <f><![CDATA[IF(الجدول3[[#This Row],[الموافق]]<>"التاريخ غير صحيح",TEXT(الجدول3[[#This Row],[DateM]],"dddd"),"")]]></f>
        <v/>
      </c>
      <c r="K751" s="62" t="str">
        <f ca="1" unprintable="">
<![CDATA[IF(الجدول3[[#This Row],[DateM]]<>"",
IF(الجدول3[[#This Row],[DateM]]]><![CDATA[]>=TODAY(),1,0),"")]]>        </f>
        <v/>
      </c>
      <c r="L751" s="63" t="str">
        <f><![CDATA[IF(الجدول3[[#This Row],[DateM]]<>"",ROW(),"")]]></f>
        <v/>
      </c>
      <c r="M751" s="64" t="e">
        <f><![CDATA[الجدول3[[#This Row],[DateM]]+TIME(0,الجدول3[[#This Row],[Time1]],0)]]></f>
        <v>#VALUE!</v>
      </c>
      <c r="N751" s="57"/>
      <c r="O751" s="49">
        <f><![CDATA[IF(الجدول3[[#This Row],[الحالة]]="نفذ",1,0)]]></f>
        <v>0</v>
      </c>
    </row>
    <row r="752" spans="2:15" ht="22.5" x14ac:dyDescent="0.45">
      <c r="B752" s="62" t="str">
        <f><![CDATA[IF(الجدول3[[#This Row],[يوم]]="","",_xlfn.AGGREGATE(3,5,$C$4:C752))]]></f>
        <v/>
      </c>
      <c r="C752" s="56"/>
      <c r="D752" s="56"/>
      <c r="E752" s="56"/>
      <c r="F752" s="57"/>
      <c r="G752" s="57"/>
      <c r="H7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2" s="62" t="str">
        <f><![CDATA[IF(الجدول3[[#This Row],[الموافق]]<>"التاريخ غير صحيح",TEXT(الجدول3[[#This Row],[DateM]],"dddd"),"")]]></f>
        <v/>
      </c>
      <c r="K752" s="62" t="str">
        <f ca="1" unprintable="">
<![CDATA[IF(الجدول3[[#This Row],[DateM]]<>"",
IF(الجدول3[[#This Row],[DateM]]]><![CDATA[]>=TODAY(),1,0),"")]]>        </f>
        <v/>
      </c>
      <c r="L752" s="63" t="str">
        <f><![CDATA[IF(الجدول3[[#This Row],[DateM]]<>"",ROW(),"")]]></f>
        <v/>
      </c>
      <c r="M752" s="64" t="e">
        <f><![CDATA[الجدول3[[#This Row],[DateM]]+TIME(0,الجدول3[[#This Row],[Time1]],0)]]></f>
        <v>#VALUE!</v>
      </c>
      <c r="N752" s="57"/>
      <c r="O752" s="49">
        <f><![CDATA[IF(الجدول3[[#This Row],[الحالة]]="نفذ",1,0)]]></f>
        <v>0</v>
      </c>
    </row>
    <row r="753" spans="2:15" ht="22.5" x14ac:dyDescent="0.45">
      <c r="B753" s="62" t="str">
        <f><![CDATA[IF(الجدول3[[#This Row],[يوم]]="","",_xlfn.AGGREGATE(3,5,$C$4:C753))]]></f>
        <v/>
      </c>
      <c r="C753" s="56"/>
      <c r="D753" s="56"/>
      <c r="E753" s="56"/>
      <c r="F753" s="57"/>
      <c r="G753" s="57"/>
      <c r="H7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3" s="62" t="str">
        <f><![CDATA[IF(الجدول3[[#This Row],[الموافق]]<>"التاريخ غير صحيح",TEXT(الجدول3[[#This Row],[DateM]],"dddd"),"")]]></f>
        <v/>
      </c>
      <c r="K753" s="62" t="str">
        <f ca="1" unprintable="">
<![CDATA[IF(الجدول3[[#This Row],[DateM]]<>"",
IF(الجدول3[[#This Row],[DateM]]]><![CDATA[]>=TODAY(),1,0),"")]]>        </f>
        <v/>
      </c>
      <c r="L753" s="63" t="str">
        <f><![CDATA[IF(الجدول3[[#This Row],[DateM]]<>"",ROW(),"")]]></f>
        <v/>
      </c>
      <c r="M753" s="64" t="e">
        <f><![CDATA[الجدول3[[#This Row],[DateM]]+TIME(0,الجدول3[[#This Row],[Time1]],0)]]></f>
        <v>#VALUE!</v>
      </c>
      <c r="N753" s="57"/>
      <c r="O753" s="49">
        <f><![CDATA[IF(الجدول3[[#This Row],[الحالة]]="نفذ",1,0)]]></f>
        <v>0</v>
      </c>
    </row>
    <row r="754" spans="2:15" ht="22.5" x14ac:dyDescent="0.45">
      <c r="B754" s="62" t="str">
        <f><![CDATA[IF(الجدول3[[#This Row],[يوم]]="","",_xlfn.AGGREGATE(3,5,$C$4:C754))]]></f>
        <v/>
      </c>
      <c r="C754" s="56"/>
      <c r="D754" s="56"/>
      <c r="E754" s="56"/>
      <c r="F754" s="57"/>
      <c r="G754" s="57"/>
      <c r="H7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4" s="62" t="str">
        <f><![CDATA[IF(الجدول3[[#This Row],[الموافق]]<>"التاريخ غير صحيح",TEXT(الجدول3[[#This Row],[DateM]],"dddd"),"")]]></f>
        <v/>
      </c>
      <c r="K754" s="62" t="str">
        <f ca="1" unprintable="">
<![CDATA[IF(الجدول3[[#This Row],[DateM]]<>"",
IF(الجدول3[[#This Row],[DateM]]]><![CDATA[]>=TODAY(),1,0),"")]]>        </f>
        <v/>
      </c>
      <c r="L754" s="63" t="str">
        <f><![CDATA[IF(الجدول3[[#This Row],[DateM]]<>"",ROW(),"")]]></f>
        <v/>
      </c>
      <c r="M754" s="64" t="e">
        <f><![CDATA[الجدول3[[#This Row],[DateM]]+TIME(0,الجدول3[[#This Row],[Time1]],0)]]></f>
        <v>#VALUE!</v>
      </c>
      <c r="N754" s="57"/>
      <c r="O754" s="49">
        <f><![CDATA[IF(الجدول3[[#This Row],[الحالة]]="نفذ",1,0)]]></f>
        <v>0</v>
      </c>
    </row>
    <row r="755" spans="2:15" ht="22.5" x14ac:dyDescent="0.45">
      <c r="B755" s="62" t="str">
        <f><![CDATA[IF(الجدول3[[#This Row],[يوم]]="","",_xlfn.AGGREGATE(3,5,$C$4:C755))]]></f>
        <v/>
      </c>
      <c r="C755" s="56"/>
      <c r="D755" s="56"/>
      <c r="E755" s="56"/>
      <c r="F755" s="57"/>
      <c r="G755" s="57"/>
      <c r="H7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5" s="62" t="str">
        <f><![CDATA[IF(الجدول3[[#This Row],[الموافق]]<>"التاريخ غير صحيح",TEXT(الجدول3[[#This Row],[DateM]],"dddd"),"")]]></f>
        <v/>
      </c>
      <c r="K755" s="62" t="str">
        <f ca="1" unprintable="">
<![CDATA[IF(الجدول3[[#This Row],[DateM]]<>"",
IF(الجدول3[[#This Row],[DateM]]]><![CDATA[]>=TODAY(),1,0),"")]]>        </f>
        <v/>
      </c>
      <c r="L755" s="63" t="str">
        <f><![CDATA[IF(الجدول3[[#This Row],[DateM]]<>"",ROW(),"")]]></f>
        <v/>
      </c>
      <c r="M755" s="64" t="e">
        <f><![CDATA[الجدول3[[#This Row],[DateM]]+TIME(0,الجدول3[[#This Row],[Time1]],0)]]></f>
        <v>#VALUE!</v>
      </c>
      <c r="N755" s="57"/>
      <c r="O755" s="49">
        <f><![CDATA[IF(الجدول3[[#This Row],[الحالة]]="نفذ",1,0)]]></f>
        <v>0</v>
      </c>
    </row>
    <row r="756" spans="2:15" ht="22.5" x14ac:dyDescent="0.45">
      <c r="B756" s="62" t="str">
        <f><![CDATA[IF(الجدول3[[#This Row],[يوم]]="","",_xlfn.AGGREGATE(3,5,$C$4:C756))]]></f>
        <v/>
      </c>
      <c r="C756" s="56"/>
      <c r="D756" s="56"/>
      <c r="E756" s="56"/>
      <c r="F756" s="57"/>
      <c r="G756" s="57"/>
      <c r="H7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6" s="62" t="str">
        <f><![CDATA[IF(الجدول3[[#This Row],[الموافق]]<>"التاريخ غير صحيح",TEXT(الجدول3[[#This Row],[DateM]],"dddd"),"")]]></f>
        <v/>
      </c>
      <c r="K756" s="62" t="str">
        <f ca="1" unprintable="">
<![CDATA[IF(الجدول3[[#This Row],[DateM]]<>"",
IF(الجدول3[[#This Row],[DateM]]]><![CDATA[]>=TODAY(),1,0),"")]]>        </f>
        <v/>
      </c>
      <c r="L756" s="63" t="str">
        <f><![CDATA[IF(الجدول3[[#This Row],[DateM]]<>"",ROW(),"")]]></f>
        <v/>
      </c>
      <c r="M756" s="64" t="e">
        <f><![CDATA[الجدول3[[#This Row],[DateM]]+TIME(0,الجدول3[[#This Row],[Time1]],0)]]></f>
        <v>#VALUE!</v>
      </c>
      <c r="N756" s="57"/>
      <c r="O756" s="49">
        <f><![CDATA[IF(الجدول3[[#This Row],[الحالة]]="نفذ",1,0)]]></f>
        <v>0</v>
      </c>
    </row>
    <row r="757" spans="2:15" ht="22.5" x14ac:dyDescent="0.45">
      <c r="B757" s="62" t="str">
        <f><![CDATA[IF(الجدول3[[#This Row],[يوم]]="","",_xlfn.AGGREGATE(3,5,$C$4:C757))]]></f>
        <v/>
      </c>
      <c r="C757" s="56"/>
      <c r="D757" s="56"/>
      <c r="E757" s="56"/>
      <c r="F757" s="57"/>
      <c r="G757" s="57"/>
      <c r="H7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7" s="62" t="str">
        <f><![CDATA[IF(الجدول3[[#This Row],[الموافق]]<>"التاريخ غير صحيح",TEXT(الجدول3[[#This Row],[DateM]],"dddd"),"")]]></f>
        <v/>
      </c>
      <c r="K757" s="62" t="str">
        <f ca="1" unprintable="">
<![CDATA[IF(الجدول3[[#This Row],[DateM]]<>"",
IF(الجدول3[[#This Row],[DateM]]]><![CDATA[]>=TODAY(),1,0),"")]]>        </f>
        <v/>
      </c>
      <c r="L757" s="63" t="str">
        <f><![CDATA[IF(الجدول3[[#This Row],[DateM]]<>"",ROW(),"")]]></f>
        <v/>
      </c>
      <c r="M757" s="64" t="e">
        <f><![CDATA[الجدول3[[#This Row],[DateM]]+TIME(0,الجدول3[[#This Row],[Time1]],0)]]></f>
        <v>#VALUE!</v>
      </c>
      <c r="N757" s="57"/>
      <c r="O757" s="49">
        <f><![CDATA[IF(الجدول3[[#This Row],[الحالة]]="نفذ",1,0)]]></f>
        <v>0</v>
      </c>
    </row>
    <row r="758" spans="2:15" ht="22.5" x14ac:dyDescent="0.45">
      <c r="B758" s="62" t="str">
        <f><![CDATA[IF(الجدول3[[#This Row],[يوم]]="","",_xlfn.AGGREGATE(3,5,$C$4:C758))]]></f>
        <v/>
      </c>
      <c r="C758" s="56"/>
      <c r="D758" s="56"/>
      <c r="E758" s="56"/>
      <c r="F758" s="57"/>
      <c r="G758" s="57"/>
      <c r="H7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8" s="62" t="str">
        <f><![CDATA[IF(الجدول3[[#This Row],[الموافق]]<>"التاريخ غير صحيح",TEXT(الجدول3[[#This Row],[DateM]],"dddd"),"")]]></f>
        <v/>
      </c>
      <c r="K758" s="62" t="str">
        <f ca="1" unprintable="">
<![CDATA[IF(الجدول3[[#This Row],[DateM]]<>"",
IF(الجدول3[[#This Row],[DateM]]]><![CDATA[]>=TODAY(),1,0),"")]]>        </f>
        <v/>
      </c>
      <c r="L758" s="63" t="str">
        <f><![CDATA[IF(الجدول3[[#This Row],[DateM]]<>"",ROW(),"")]]></f>
        <v/>
      </c>
      <c r="M758" s="64" t="e">
        <f><![CDATA[الجدول3[[#This Row],[DateM]]+TIME(0,الجدول3[[#This Row],[Time1]],0)]]></f>
        <v>#VALUE!</v>
      </c>
      <c r="N758" s="57"/>
      <c r="O758" s="49">
        <f><![CDATA[IF(الجدول3[[#This Row],[الحالة]]="نفذ",1,0)]]></f>
        <v>0</v>
      </c>
    </row>
    <row r="759" spans="2:15" ht="22.5" x14ac:dyDescent="0.45">
      <c r="B759" s="62" t="str">
        <f><![CDATA[IF(الجدول3[[#This Row],[يوم]]="","",_xlfn.AGGREGATE(3,5,$C$4:C759))]]></f>
        <v/>
      </c>
      <c r="C759" s="56"/>
      <c r="D759" s="56"/>
      <c r="E759" s="56"/>
      <c r="F759" s="57"/>
      <c r="G759" s="57"/>
      <c r="H7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59" s="62" t="str">
        <f><![CDATA[IF(الجدول3[[#This Row],[الموافق]]<>"التاريخ غير صحيح",TEXT(الجدول3[[#This Row],[DateM]],"dddd"),"")]]></f>
        <v/>
      </c>
      <c r="K759" s="62" t="str">
        <f ca="1" unprintable="">
<![CDATA[IF(الجدول3[[#This Row],[DateM]]<>"",
IF(الجدول3[[#This Row],[DateM]]]><![CDATA[]>=TODAY(),1,0),"")]]>        </f>
        <v/>
      </c>
      <c r="L759" s="63" t="str">
        <f><![CDATA[IF(الجدول3[[#This Row],[DateM]]<>"",ROW(),"")]]></f>
        <v/>
      </c>
      <c r="M759" s="64" t="e">
        <f><![CDATA[الجدول3[[#This Row],[DateM]]+TIME(0,الجدول3[[#This Row],[Time1]],0)]]></f>
        <v>#VALUE!</v>
      </c>
      <c r="N759" s="57"/>
      <c r="O759" s="49">
        <f><![CDATA[IF(الجدول3[[#This Row],[الحالة]]="نفذ",1,0)]]></f>
        <v>0</v>
      </c>
    </row>
    <row r="760" spans="2:15" ht="22.5" x14ac:dyDescent="0.45">
      <c r="B760" s="62" t="str">
        <f><![CDATA[IF(الجدول3[[#This Row],[يوم]]="","",_xlfn.AGGREGATE(3,5,$C$4:C760))]]></f>
        <v/>
      </c>
      <c r="C760" s="56"/>
      <c r="D760" s="56"/>
      <c r="E760" s="56"/>
      <c r="F760" s="57"/>
      <c r="G760" s="57"/>
      <c r="H7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0" s="62" t="str">
        <f><![CDATA[IF(الجدول3[[#This Row],[الموافق]]<>"التاريخ غير صحيح",TEXT(الجدول3[[#This Row],[DateM]],"dddd"),"")]]></f>
        <v/>
      </c>
      <c r="K760" s="62" t="str">
        <f ca="1" unprintable="">
<![CDATA[IF(الجدول3[[#This Row],[DateM]]<>"",
IF(الجدول3[[#This Row],[DateM]]]><![CDATA[]>=TODAY(),1,0),"")]]>        </f>
        <v/>
      </c>
      <c r="L760" s="63" t="str">
        <f><![CDATA[IF(الجدول3[[#This Row],[DateM]]<>"",ROW(),"")]]></f>
        <v/>
      </c>
      <c r="M760" s="64" t="e">
        <f><![CDATA[الجدول3[[#This Row],[DateM]]+TIME(0,الجدول3[[#This Row],[Time1]],0)]]></f>
        <v>#VALUE!</v>
      </c>
      <c r="N760" s="57"/>
      <c r="O760" s="49">
        <f><![CDATA[IF(الجدول3[[#This Row],[الحالة]]="نفذ",1,0)]]></f>
        <v>0</v>
      </c>
    </row>
    <row r="761" spans="2:15" ht="22.5" x14ac:dyDescent="0.45">
      <c r="B761" s="62" t="str">
        <f><![CDATA[IF(الجدول3[[#This Row],[يوم]]="","",_xlfn.AGGREGATE(3,5,$C$4:C761))]]></f>
        <v/>
      </c>
      <c r="C761" s="56"/>
      <c r="D761" s="56"/>
      <c r="E761" s="56"/>
      <c r="F761" s="57"/>
      <c r="G761" s="57"/>
      <c r="H7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1" s="62" t="str">
        <f><![CDATA[IF(الجدول3[[#This Row],[الموافق]]<>"التاريخ غير صحيح",TEXT(الجدول3[[#This Row],[DateM]],"dddd"),"")]]></f>
        <v/>
      </c>
      <c r="K761" s="62" t="str">
        <f ca="1" unprintable="">
<![CDATA[IF(الجدول3[[#This Row],[DateM]]<>"",
IF(الجدول3[[#This Row],[DateM]]]><![CDATA[]>=TODAY(),1,0),"")]]>        </f>
        <v/>
      </c>
      <c r="L761" s="63" t="str">
        <f><![CDATA[IF(الجدول3[[#This Row],[DateM]]<>"",ROW(),"")]]></f>
        <v/>
      </c>
      <c r="M761" s="64" t="e">
        <f><![CDATA[الجدول3[[#This Row],[DateM]]+TIME(0,الجدول3[[#This Row],[Time1]],0)]]></f>
        <v>#VALUE!</v>
      </c>
      <c r="N761" s="57"/>
      <c r="O761" s="49">
        <f><![CDATA[IF(الجدول3[[#This Row],[الحالة]]="نفذ",1,0)]]></f>
        <v>0</v>
      </c>
    </row>
    <row r="762" spans="2:15" ht="22.5" x14ac:dyDescent="0.45">
      <c r="B762" s="62" t="str">
        <f><![CDATA[IF(الجدول3[[#This Row],[يوم]]="","",_xlfn.AGGREGATE(3,5,$C$4:C762))]]></f>
        <v/>
      </c>
      <c r="C762" s="56"/>
      <c r="D762" s="56"/>
      <c r="E762" s="56"/>
      <c r="F762" s="57"/>
      <c r="G762" s="57"/>
      <c r="H7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2" s="62" t="str">
        <f><![CDATA[IF(الجدول3[[#This Row],[الموافق]]<>"التاريخ غير صحيح",TEXT(الجدول3[[#This Row],[DateM]],"dddd"),"")]]></f>
        <v/>
      </c>
      <c r="K762" s="62" t="str">
        <f ca="1" unprintable="">
<![CDATA[IF(الجدول3[[#This Row],[DateM]]<>"",
IF(الجدول3[[#This Row],[DateM]]]><![CDATA[]>=TODAY(),1,0),"")]]>        </f>
        <v/>
      </c>
      <c r="L762" s="63" t="str">
        <f><![CDATA[IF(الجدول3[[#This Row],[DateM]]<>"",ROW(),"")]]></f>
        <v/>
      </c>
      <c r="M762" s="64" t="e">
        <f><![CDATA[الجدول3[[#This Row],[DateM]]+TIME(0,الجدول3[[#This Row],[Time1]],0)]]></f>
        <v>#VALUE!</v>
      </c>
      <c r="N762" s="57"/>
      <c r="O762" s="49">
        <f><![CDATA[IF(الجدول3[[#This Row],[الحالة]]="نفذ",1,0)]]></f>
        <v>0</v>
      </c>
    </row>
    <row r="763" spans="2:15" ht="22.5" x14ac:dyDescent="0.45">
      <c r="B763" s="62" t="str">
        <f><![CDATA[IF(الجدول3[[#This Row],[يوم]]="","",_xlfn.AGGREGATE(3,5,$C$4:C763))]]></f>
        <v/>
      </c>
      <c r="C763" s="56"/>
      <c r="D763" s="56"/>
      <c r="E763" s="56"/>
      <c r="F763" s="57"/>
      <c r="G763" s="57"/>
      <c r="H7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3" s="62" t="str">
        <f><![CDATA[IF(الجدول3[[#This Row],[الموافق]]<>"التاريخ غير صحيح",TEXT(الجدول3[[#This Row],[DateM]],"dddd"),"")]]></f>
        <v/>
      </c>
      <c r="K763" s="62" t="str">
        <f ca="1" unprintable="">
<![CDATA[IF(الجدول3[[#This Row],[DateM]]<>"",
IF(الجدول3[[#This Row],[DateM]]]><![CDATA[]>=TODAY(),1,0),"")]]>        </f>
        <v/>
      </c>
      <c r="L763" s="63" t="str">
        <f><![CDATA[IF(الجدول3[[#This Row],[DateM]]<>"",ROW(),"")]]></f>
        <v/>
      </c>
      <c r="M763" s="64" t="e">
        <f><![CDATA[الجدول3[[#This Row],[DateM]]+TIME(0,الجدول3[[#This Row],[Time1]],0)]]></f>
        <v>#VALUE!</v>
      </c>
      <c r="N763" s="57"/>
      <c r="O763" s="49">
        <f><![CDATA[IF(الجدول3[[#This Row],[الحالة]]="نفذ",1,0)]]></f>
        <v>0</v>
      </c>
    </row>
    <row r="764" spans="2:15" ht="22.5" x14ac:dyDescent="0.45">
      <c r="B764" s="62" t="str">
        <f><![CDATA[IF(الجدول3[[#This Row],[يوم]]="","",_xlfn.AGGREGATE(3,5,$C$4:C764))]]></f>
        <v/>
      </c>
      <c r="C764" s="56"/>
      <c r="D764" s="56"/>
      <c r="E764" s="56"/>
      <c r="F764" s="57"/>
      <c r="G764" s="57"/>
      <c r="H7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4" s="62" t="str">
        <f><![CDATA[IF(الجدول3[[#This Row],[الموافق]]<>"التاريخ غير صحيح",TEXT(الجدول3[[#This Row],[DateM]],"dddd"),"")]]></f>
        <v/>
      </c>
      <c r="K764" s="62" t="str">
        <f ca="1" unprintable="">
<![CDATA[IF(الجدول3[[#This Row],[DateM]]<>"",
IF(الجدول3[[#This Row],[DateM]]]><![CDATA[]>=TODAY(),1,0),"")]]>        </f>
        <v/>
      </c>
      <c r="L764" s="63" t="str">
        <f><![CDATA[IF(الجدول3[[#This Row],[DateM]]<>"",ROW(),"")]]></f>
        <v/>
      </c>
      <c r="M764" s="64" t="e">
        <f><![CDATA[الجدول3[[#This Row],[DateM]]+TIME(0,الجدول3[[#This Row],[Time1]],0)]]></f>
        <v>#VALUE!</v>
      </c>
      <c r="N764" s="57"/>
      <c r="O764" s="49">
        <f><![CDATA[IF(الجدول3[[#This Row],[الحالة]]="نفذ",1,0)]]></f>
        <v>0</v>
      </c>
    </row>
    <row r="765" spans="2:15" ht="22.5" x14ac:dyDescent="0.45">
      <c r="B765" s="62" t="str">
        <f><![CDATA[IF(الجدول3[[#This Row],[يوم]]="","",_xlfn.AGGREGATE(3,5,$C$4:C765))]]></f>
        <v/>
      </c>
      <c r="C765" s="56"/>
      <c r="D765" s="56"/>
      <c r="E765" s="56"/>
      <c r="F765" s="57"/>
      <c r="G765" s="57"/>
      <c r="H7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5" s="62" t="str">
        <f><![CDATA[IF(الجدول3[[#This Row],[الموافق]]<>"التاريخ غير صحيح",TEXT(الجدول3[[#This Row],[DateM]],"dddd"),"")]]></f>
        <v/>
      </c>
      <c r="K765" s="62" t="str">
        <f ca="1" unprintable="">
<![CDATA[IF(الجدول3[[#This Row],[DateM]]<>"",
IF(الجدول3[[#This Row],[DateM]]]><![CDATA[]>=TODAY(),1,0),"")]]>        </f>
        <v/>
      </c>
      <c r="L765" s="63" t="str">
        <f><![CDATA[IF(الجدول3[[#This Row],[DateM]]<>"",ROW(),"")]]></f>
        <v/>
      </c>
      <c r="M765" s="64" t="e">
        <f><![CDATA[الجدول3[[#This Row],[DateM]]+TIME(0,الجدول3[[#This Row],[Time1]],0)]]></f>
        <v>#VALUE!</v>
      </c>
      <c r="N765" s="57"/>
      <c r="O765" s="49">
        <f><![CDATA[IF(الجدول3[[#This Row],[الحالة]]="نفذ",1,0)]]></f>
        <v>0</v>
      </c>
    </row>
    <row r="766" spans="2:15" ht="22.5" x14ac:dyDescent="0.45">
      <c r="B766" s="62" t="str">
        <f><![CDATA[IF(الجدول3[[#This Row],[يوم]]="","",_xlfn.AGGREGATE(3,5,$C$4:C766))]]></f>
        <v/>
      </c>
      <c r="C766" s="56"/>
      <c r="D766" s="56"/>
      <c r="E766" s="56"/>
      <c r="F766" s="57"/>
      <c r="G766" s="57"/>
      <c r="H7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6" s="62" t="str">
        <f><![CDATA[IF(الجدول3[[#This Row],[الموافق]]<>"التاريخ غير صحيح",TEXT(الجدول3[[#This Row],[DateM]],"dddd"),"")]]></f>
        <v/>
      </c>
      <c r="K766" s="62" t="str">
        <f ca="1" unprintable="">
<![CDATA[IF(الجدول3[[#This Row],[DateM]]<>"",
IF(الجدول3[[#This Row],[DateM]]]><![CDATA[]>=TODAY(),1,0),"")]]>        </f>
        <v/>
      </c>
      <c r="L766" s="63" t="str">
        <f><![CDATA[IF(الجدول3[[#This Row],[DateM]]<>"",ROW(),"")]]></f>
        <v/>
      </c>
      <c r="M766" s="64" t="e">
        <f><![CDATA[الجدول3[[#This Row],[DateM]]+TIME(0,الجدول3[[#This Row],[Time1]],0)]]></f>
        <v>#VALUE!</v>
      </c>
      <c r="N766" s="57"/>
      <c r="O766" s="49">
        <f><![CDATA[IF(الجدول3[[#This Row],[الحالة]]="نفذ",1,0)]]></f>
        <v>0</v>
      </c>
    </row>
    <row r="767" spans="2:15" ht="22.5" x14ac:dyDescent="0.45">
      <c r="B767" s="62" t="str">
        <f><![CDATA[IF(الجدول3[[#This Row],[يوم]]="","",_xlfn.AGGREGATE(3,5,$C$4:C767))]]></f>
        <v/>
      </c>
      <c r="C767" s="56"/>
      <c r="D767" s="56"/>
      <c r="E767" s="56"/>
      <c r="F767" s="57"/>
      <c r="G767" s="57"/>
      <c r="H7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7" s="62" t="str">
        <f><![CDATA[IF(الجدول3[[#This Row],[الموافق]]<>"التاريخ غير صحيح",TEXT(الجدول3[[#This Row],[DateM]],"dddd"),"")]]></f>
        <v/>
      </c>
      <c r="K767" s="62" t="str">
        <f ca="1" unprintable="">
<![CDATA[IF(الجدول3[[#This Row],[DateM]]<>"",
IF(الجدول3[[#This Row],[DateM]]]><![CDATA[]>=TODAY(),1,0),"")]]>        </f>
        <v/>
      </c>
      <c r="L767" s="63" t="str">
        <f><![CDATA[IF(الجدول3[[#This Row],[DateM]]<>"",ROW(),"")]]></f>
        <v/>
      </c>
      <c r="M767" s="64" t="e">
        <f><![CDATA[الجدول3[[#This Row],[DateM]]+TIME(0,الجدول3[[#This Row],[Time1]],0)]]></f>
        <v>#VALUE!</v>
      </c>
      <c r="N767" s="57"/>
      <c r="O767" s="49">
        <f><![CDATA[IF(الجدول3[[#This Row],[الحالة]]="نفذ",1,0)]]></f>
        <v>0</v>
      </c>
    </row>
    <row r="768" spans="2:15" ht="22.5" x14ac:dyDescent="0.45">
      <c r="B768" s="62" t="str">
        <f><![CDATA[IF(الجدول3[[#This Row],[يوم]]="","",_xlfn.AGGREGATE(3,5,$C$4:C768))]]></f>
        <v/>
      </c>
      <c r="C768" s="56"/>
      <c r="D768" s="56"/>
      <c r="E768" s="56"/>
      <c r="F768" s="57"/>
      <c r="G768" s="57"/>
      <c r="H7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8" s="62" t="str">
        <f><![CDATA[IF(الجدول3[[#This Row],[الموافق]]<>"التاريخ غير صحيح",TEXT(الجدول3[[#This Row],[DateM]],"dddd"),"")]]></f>
        <v/>
      </c>
      <c r="K768" s="62" t="str">
        <f ca="1" unprintable="">
<![CDATA[IF(الجدول3[[#This Row],[DateM]]<>"",
IF(الجدول3[[#This Row],[DateM]]]><![CDATA[]>=TODAY(),1,0),"")]]>        </f>
        <v/>
      </c>
      <c r="L768" s="63" t="str">
        <f><![CDATA[IF(الجدول3[[#This Row],[DateM]]<>"",ROW(),"")]]></f>
        <v/>
      </c>
      <c r="M768" s="64" t="e">
        <f><![CDATA[الجدول3[[#This Row],[DateM]]+TIME(0,الجدول3[[#This Row],[Time1]],0)]]></f>
        <v>#VALUE!</v>
      </c>
      <c r="N768" s="57"/>
      <c r="O768" s="49">
        <f><![CDATA[IF(الجدول3[[#This Row],[الحالة]]="نفذ",1,0)]]></f>
        <v>0</v>
      </c>
    </row>
    <row r="769" spans="2:15" ht="22.5" x14ac:dyDescent="0.45">
      <c r="B769" s="62" t="str">
        <f><![CDATA[IF(الجدول3[[#This Row],[يوم]]="","",_xlfn.AGGREGATE(3,5,$C$4:C769))]]></f>
        <v/>
      </c>
      <c r="C769" s="56"/>
      <c r="D769" s="56"/>
      <c r="E769" s="56"/>
      <c r="F769" s="57"/>
      <c r="G769" s="57"/>
      <c r="H7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69" s="62" t="str">
        <f><![CDATA[IF(الجدول3[[#This Row],[الموافق]]<>"التاريخ غير صحيح",TEXT(الجدول3[[#This Row],[DateM]],"dddd"),"")]]></f>
        <v/>
      </c>
      <c r="K769" s="62" t="str">
        <f ca="1" unprintable="">
<![CDATA[IF(الجدول3[[#This Row],[DateM]]<>"",
IF(الجدول3[[#This Row],[DateM]]]><![CDATA[]>=TODAY(),1,0),"")]]>        </f>
        <v/>
      </c>
      <c r="L769" s="63" t="str">
        <f><![CDATA[IF(الجدول3[[#This Row],[DateM]]<>"",ROW(),"")]]></f>
        <v/>
      </c>
      <c r="M769" s="64" t="e">
        <f><![CDATA[الجدول3[[#This Row],[DateM]]+TIME(0,الجدول3[[#This Row],[Time1]],0)]]></f>
        <v>#VALUE!</v>
      </c>
      <c r="N769" s="57"/>
      <c r="O769" s="49">
        <f><![CDATA[IF(الجدول3[[#This Row],[الحالة]]="نفذ",1,0)]]></f>
        <v>0</v>
      </c>
    </row>
    <row r="770" spans="2:15" ht="22.5" x14ac:dyDescent="0.45">
      <c r="B770" s="62" t="str">
        <f><![CDATA[IF(الجدول3[[#This Row],[يوم]]="","",_xlfn.AGGREGATE(3,5,$C$4:C770))]]></f>
        <v/>
      </c>
      <c r="C770" s="56"/>
      <c r="D770" s="56"/>
      <c r="E770" s="56"/>
      <c r="F770" s="57"/>
      <c r="G770" s="57"/>
      <c r="H7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0" s="62" t="str">
        <f><![CDATA[IF(الجدول3[[#This Row],[الموافق]]<>"التاريخ غير صحيح",TEXT(الجدول3[[#This Row],[DateM]],"dddd"),"")]]></f>
        <v/>
      </c>
      <c r="K770" s="62" t="str">
        <f ca="1" unprintable="">
<![CDATA[IF(الجدول3[[#This Row],[DateM]]<>"",
IF(الجدول3[[#This Row],[DateM]]]><![CDATA[]>=TODAY(),1,0),"")]]>        </f>
        <v/>
      </c>
      <c r="L770" s="63" t="str">
        <f><![CDATA[IF(الجدول3[[#This Row],[DateM]]<>"",ROW(),"")]]></f>
        <v/>
      </c>
      <c r="M770" s="64" t="e">
        <f><![CDATA[الجدول3[[#This Row],[DateM]]+TIME(0,الجدول3[[#This Row],[Time1]],0)]]></f>
        <v>#VALUE!</v>
      </c>
      <c r="N770" s="57"/>
      <c r="O770" s="49">
        <f><![CDATA[IF(الجدول3[[#This Row],[الحالة]]="نفذ",1,0)]]></f>
        <v>0</v>
      </c>
    </row>
    <row r="771" spans="2:15" ht="22.5" x14ac:dyDescent="0.45">
      <c r="B771" s="62" t="str">
        <f><![CDATA[IF(الجدول3[[#This Row],[يوم]]="","",_xlfn.AGGREGATE(3,5,$C$4:C771))]]></f>
        <v/>
      </c>
      <c r="C771" s="56"/>
      <c r="D771" s="56"/>
      <c r="E771" s="56"/>
      <c r="F771" s="57"/>
      <c r="G771" s="57"/>
      <c r="H7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1" s="62" t="str">
        <f><![CDATA[IF(الجدول3[[#This Row],[الموافق]]<>"التاريخ غير صحيح",TEXT(الجدول3[[#This Row],[DateM]],"dddd"),"")]]></f>
        <v/>
      </c>
      <c r="K771" s="62" t="str">
        <f ca="1" unprintable="">
<![CDATA[IF(الجدول3[[#This Row],[DateM]]<>"",
IF(الجدول3[[#This Row],[DateM]]]><![CDATA[]>=TODAY(),1,0),"")]]>        </f>
        <v/>
      </c>
      <c r="L771" s="63" t="str">
        <f><![CDATA[IF(الجدول3[[#This Row],[DateM]]<>"",ROW(),"")]]></f>
        <v/>
      </c>
      <c r="M771" s="64" t="e">
        <f><![CDATA[الجدول3[[#This Row],[DateM]]+TIME(0,الجدول3[[#This Row],[Time1]],0)]]></f>
        <v>#VALUE!</v>
      </c>
      <c r="N771" s="57"/>
      <c r="O771" s="49">
        <f><![CDATA[IF(الجدول3[[#This Row],[الحالة]]="نفذ",1,0)]]></f>
        <v>0</v>
      </c>
    </row>
    <row r="772" spans="2:15" ht="22.5" x14ac:dyDescent="0.45">
      <c r="B772" s="62" t="str">
        <f><![CDATA[IF(الجدول3[[#This Row],[يوم]]="","",_xlfn.AGGREGATE(3,5,$C$4:C772))]]></f>
        <v/>
      </c>
      <c r="C772" s="56"/>
      <c r="D772" s="56"/>
      <c r="E772" s="56"/>
      <c r="F772" s="57"/>
      <c r="G772" s="57"/>
      <c r="H7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2" s="62" t="str">
        <f><![CDATA[IF(الجدول3[[#This Row],[الموافق]]<>"التاريخ غير صحيح",TEXT(الجدول3[[#This Row],[DateM]],"dddd"),"")]]></f>
        <v/>
      </c>
      <c r="K772" s="62" t="str">
        <f ca="1" unprintable="">
<![CDATA[IF(الجدول3[[#This Row],[DateM]]<>"",
IF(الجدول3[[#This Row],[DateM]]]><![CDATA[]>=TODAY(),1,0),"")]]>        </f>
        <v/>
      </c>
      <c r="L772" s="63" t="str">
        <f><![CDATA[IF(الجدول3[[#This Row],[DateM]]<>"",ROW(),"")]]></f>
        <v/>
      </c>
      <c r="M772" s="64" t="e">
        <f><![CDATA[الجدول3[[#This Row],[DateM]]+TIME(0,الجدول3[[#This Row],[Time1]],0)]]></f>
        <v>#VALUE!</v>
      </c>
      <c r="N772" s="57"/>
      <c r="O772" s="49">
        <f><![CDATA[IF(الجدول3[[#This Row],[الحالة]]="نفذ",1,0)]]></f>
        <v>0</v>
      </c>
    </row>
    <row r="773" spans="2:15" ht="22.5" x14ac:dyDescent="0.45">
      <c r="B773" s="62" t="str">
        <f><![CDATA[IF(الجدول3[[#This Row],[يوم]]="","",_xlfn.AGGREGATE(3,5,$C$4:C773))]]></f>
        <v/>
      </c>
      <c r="C773" s="56"/>
      <c r="D773" s="56"/>
      <c r="E773" s="56"/>
      <c r="F773" s="57"/>
      <c r="G773" s="57"/>
      <c r="H7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3" s="62" t="str">
        <f><![CDATA[IF(الجدول3[[#This Row],[الموافق]]<>"التاريخ غير صحيح",TEXT(الجدول3[[#This Row],[DateM]],"dddd"),"")]]></f>
        <v/>
      </c>
      <c r="K773" s="62" t="str">
        <f ca="1" unprintable="">
<![CDATA[IF(الجدول3[[#This Row],[DateM]]<>"",
IF(الجدول3[[#This Row],[DateM]]]><![CDATA[]>=TODAY(),1,0),"")]]>        </f>
        <v/>
      </c>
      <c r="L773" s="63" t="str">
        <f><![CDATA[IF(الجدول3[[#This Row],[DateM]]<>"",ROW(),"")]]></f>
        <v/>
      </c>
      <c r="M773" s="64" t="e">
        <f><![CDATA[الجدول3[[#This Row],[DateM]]+TIME(0,الجدول3[[#This Row],[Time1]],0)]]></f>
        <v>#VALUE!</v>
      </c>
      <c r="N773" s="57"/>
      <c r="O773" s="49">
        <f><![CDATA[IF(الجدول3[[#This Row],[الحالة]]="نفذ",1,0)]]></f>
        <v>0</v>
      </c>
    </row>
    <row r="774" spans="2:15" ht="22.5" x14ac:dyDescent="0.45">
      <c r="B774" s="62" t="str">
        <f><![CDATA[IF(الجدول3[[#This Row],[يوم]]="","",_xlfn.AGGREGATE(3,5,$C$4:C774))]]></f>
        <v/>
      </c>
      <c r="C774" s="56"/>
      <c r="D774" s="56"/>
      <c r="E774" s="56"/>
      <c r="F774" s="57"/>
      <c r="G774" s="57"/>
      <c r="H7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4" s="62" t="str">
        <f><![CDATA[IF(الجدول3[[#This Row],[الموافق]]<>"التاريخ غير صحيح",TEXT(الجدول3[[#This Row],[DateM]],"dddd"),"")]]></f>
        <v/>
      </c>
      <c r="K774" s="62" t="str">
        <f ca="1" unprintable="">
<![CDATA[IF(الجدول3[[#This Row],[DateM]]<>"",
IF(الجدول3[[#This Row],[DateM]]]><![CDATA[]>=TODAY(),1,0),"")]]>        </f>
        <v/>
      </c>
      <c r="L774" s="63" t="str">
        <f><![CDATA[IF(الجدول3[[#This Row],[DateM]]<>"",ROW(),"")]]></f>
        <v/>
      </c>
      <c r="M774" s="64" t="e">
        <f><![CDATA[الجدول3[[#This Row],[DateM]]+TIME(0,الجدول3[[#This Row],[Time1]],0)]]></f>
        <v>#VALUE!</v>
      </c>
      <c r="N774" s="57"/>
      <c r="O774" s="49">
        <f><![CDATA[IF(الجدول3[[#This Row],[الحالة]]="نفذ",1,0)]]></f>
        <v>0</v>
      </c>
    </row>
    <row r="775" spans="2:15" ht="22.5" x14ac:dyDescent="0.45">
      <c r="B775" s="62" t="str">
        <f><![CDATA[IF(الجدول3[[#This Row],[يوم]]="","",_xlfn.AGGREGATE(3,5,$C$4:C775))]]></f>
        <v/>
      </c>
      <c r="C775" s="56"/>
      <c r="D775" s="56"/>
      <c r="E775" s="56"/>
      <c r="F775" s="57"/>
      <c r="G775" s="57"/>
      <c r="H7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5" s="62" t="str">
        <f><![CDATA[IF(الجدول3[[#This Row],[الموافق]]<>"التاريخ غير صحيح",TEXT(الجدول3[[#This Row],[DateM]],"dddd"),"")]]></f>
        <v/>
      </c>
      <c r="K775" s="62" t="str">
        <f ca="1" unprintable="">
<![CDATA[IF(الجدول3[[#This Row],[DateM]]<>"",
IF(الجدول3[[#This Row],[DateM]]]><![CDATA[]>=TODAY(),1,0),"")]]>        </f>
        <v/>
      </c>
      <c r="L775" s="63" t="str">
        <f><![CDATA[IF(الجدول3[[#This Row],[DateM]]<>"",ROW(),"")]]></f>
        <v/>
      </c>
      <c r="M775" s="64" t="e">
        <f><![CDATA[الجدول3[[#This Row],[DateM]]+TIME(0,الجدول3[[#This Row],[Time1]],0)]]></f>
        <v>#VALUE!</v>
      </c>
      <c r="N775" s="57"/>
      <c r="O775" s="49">
        <f><![CDATA[IF(الجدول3[[#This Row],[الحالة]]="نفذ",1,0)]]></f>
        <v>0</v>
      </c>
    </row>
    <row r="776" spans="2:15" ht="22.5" x14ac:dyDescent="0.45">
      <c r="B776" s="62" t="str">
        <f><![CDATA[IF(الجدول3[[#This Row],[يوم]]="","",_xlfn.AGGREGATE(3,5,$C$4:C776))]]></f>
        <v/>
      </c>
      <c r="C776" s="56"/>
      <c r="D776" s="56"/>
      <c r="E776" s="56"/>
      <c r="F776" s="57"/>
      <c r="G776" s="57"/>
      <c r="H7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6" s="62" t="str">
        <f><![CDATA[IF(الجدول3[[#This Row],[الموافق]]<>"التاريخ غير صحيح",TEXT(الجدول3[[#This Row],[DateM]],"dddd"),"")]]></f>
        <v/>
      </c>
      <c r="K776" s="62" t="str">
        <f ca="1" unprintable="">
<![CDATA[IF(الجدول3[[#This Row],[DateM]]<>"",
IF(الجدول3[[#This Row],[DateM]]]><![CDATA[]>=TODAY(),1,0),"")]]>        </f>
        <v/>
      </c>
      <c r="L776" s="63" t="str">
        <f><![CDATA[IF(الجدول3[[#This Row],[DateM]]<>"",ROW(),"")]]></f>
        <v/>
      </c>
      <c r="M776" s="64" t="e">
        <f><![CDATA[الجدول3[[#This Row],[DateM]]+TIME(0,الجدول3[[#This Row],[Time1]],0)]]></f>
        <v>#VALUE!</v>
      </c>
      <c r="N776" s="57"/>
      <c r="O776" s="49">
        <f><![CDATA[IF(الجدول3[[#This Row],[الحالة]]="نفذ",1,0)]]></f>
        <v>0</v>
      </c>
    </row>
    <row r="777" spans="2:15" ht="22.5" x14ac:dyDescent="0.45">
      <c r="B777" s="62" t="str">
        <f><![CDATA[IF(الجدول3[[#This Row],[يوم]]="","",_xlfn.AGGREGATE(3,5,$C$4:C777))]]></f>
        <v/>
      </c>
      <c r="C777" s="56"/>
      <c r="D777" s="56"/>
      <c r="E777" s="56"/>
      <c r="F777" s="57"/>
      <c r="G777" s="57"/>
      <c r="H7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7" s="62" t="str">
        <f><![CDATA[IF(الجدول3[[#This Row],[الموافق]]<>"التاريخ غير صحيح",TEXT(الجدول3[[#This Row],[DateM]],"dddd"),"")]]></f>
        <v/>
      </c>
      <c r="K777" s="62" t="str">
        <f ca="1" unprintable="">
<![CDATA[IF(الجدول3[[#This Row],[DateM]]<>"",
IF(الجدول3[[#This Row],[DateM]]]><![CDATA[]>=TODAY(),1,0),"")]]>        </f>
        <v/>
      </c>
      <c r="L777" s="63" t="str">
        <f><![CDATA[IF(الجدول3[[#This Row],[DateM]]<>"",ROW(),"")]]></f>
        <v/>
      </c>
      <c r="M777" s="64" t="e">
        <f><![CDATA[الجدول3[[#This Row],[DateM]]+TIME(0,الجدول3[[#This Row],[Time1]],0)]]></f>
        <v>#VALUE!</v>
      </c>
      <c r="N777" s="57"/>
      <c r="O777" s="49">
        <f><![CDATA[IF(الجدول3[[#This Row],[الحالة]]="نفذ",1,0)]]></f>
        <v>0</v>
      </c>
    </row>
    <row r="778" spans="2:15" ht="22.5" x14ac:dyDescent="0.45">
      <c r="B778" s="62" t="str">
        <f><![CDATA[IF(الجدول3[[#This Row],[يوم]]="","",_xlfn.AGGREGATE(3,5,$C$4:C778))]]></f>
        <v/>
      </c>
      <c r="C778" s="56"/>
      <c r="D778" s="56"/>
      <c r="E778" s="56"/>
      <c r="F778" s="57"/>
      <c r="G778" s="57"/>
      <c r="H7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8" s="62" t="str">
        <f><![CDATA[IF(الجدول3[[#This Row],[الموافق]]<>"التاريخ غير صحيح",TEXT(الجدول3[[#This Row],[DateM]],"dddd"),"")]]></f>
        <v/>
      </c>
      <c r="K778" s="62" t="str">
        <f ca="1" unprintable="">
<![CDATA[IF(الجدول3[[#This Row],[DateM]]<>"",
IF(الجدول3[[#This Row],[DateM]]]><![CDATA[]>=TODAY(),1,0),"")]]>        </f>
        <v/>
      </c>
      <c r="L778" s="63" t="str">
        <f><![CDATA[IF(الجدول3[[#This Row],[DateM]]<>"",ROW(),"")]]></f>
        <v/>
      </c>
      <c r="M778" s="64" t="e">
        <f><![CDATA[الجدول3[[#This Row],[DateM]]+TIME(0,الجدول3[[#This Row],[Time1]],0)]]></f>
        <v>#VALUE!</v>
      </c>
      <c r="N778" s="57"/>
      <c r="O778" s="49">
        <f><![CDATA[IF(الجدول3[[#This Row],[الحالة]]="نفذ",1,0)]]></f>
        <v>0</v>
      </c>
    </row>
    <row r="779" spans="2:15" ht="22.5" x14ac:dyDescent="0.45">
      <c r="B779" s="62" t="str">
        <f><![CDATA[IF(الجدول3[[#This Row],[يوم]]="","",_xlfn.AGGREGATE(3,5,$C$4:C779))]]></f>
        <v/>
      </c>
      <c r="C779" s="56"/>
      <c r="D779" s="56"/>
      <c r="E779" s="56"/>
      <c r="F779" s="57"/>
      <c r="G779" s="57"/>
      <c r="H7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79" s="62" t="str">
        <f><![CDATA[IF(الجدول3[[#This Row],[الموافق]]<>"التاريخ غير صحيح",TEXT(الجدول3[[#This Row],[DateM]],"dddd"),"")]]></f>
        <v/>
      </c>
      <c r="K779" s="62" t="str">
        <f ca="1" unprintable="">
<![CDATA[IF(الجدول3[[#This Row],[DateM]]<>"",
IF(الجدول3[[#This Row],[DateM]]]><![CDATA[]>=TODAY(),1,0),"")]]>        </f>
        <v/>
      </c>
      <c r="L779" s="63" t="str">
        <f><![CDATA[IF(الجدول3[[#This Row],[DateM]]<>"",ROW(),"")]]></f>
        <v/>
      </c>
      <c r="M779" s="64" t="e">
        <f><![CDATA[الجدول3[[#This Row],[DateM]]+TIME(0,الجدول3[[#This Row],[Time1]],0)]]></f>
        <v>#VALUE!</v>
      </c>
      <c r="N779" s="57"/>
      <c r="O779" s="49">
        <f><![CDATA[IF(الجدول3[[#This Row],[الحالة]]="نفذ",1,0)]]></f>
        <v>0</v>
      </c>
    </row>
    <row r="780" spans="2:15" ht="22.5" x14ac:dyDescent="0.45">
      <c r="B780" s="62" t="str">
        <f><![CDATA[IF(الجدول3[[#This Row],[يوم]]="","",_xlfn.AGGREGATE(3,5,$C$4:C780))]]></f>
        <v/>
      </c>
      <c r="C780" s="56"/>
      <c r="D780" s="56"/>
      <c r="E780" s="56"/>
      <c r="F780" s="57"/>
      <c r="G780" s="57"/>
      <c r="H7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0" s="62" t="str">
        <f><![CDATA[IF(الجدول3[[#This Row],[الموافق]]<>"التاريخ غير صحيح",TEXT(الجدول3[[#This Row],[DateM]],"dddd"),"")]]></f>
        <v/>
      </c>
      <c r="K780" s="62" t="str">
        <f ca="1" unprintable="">
<![CDATA[IF(الجدول3[[#This Row],[DateM]]<>"",
IF(الجدول3[[#This Row],[DateM]]]><![CDATA[]>=TODAY(),1,0),"")]]>        </f>
        <v/>
      </c>
      <c r="L780" s="63" t="str">
        <f><![CDATA[IF(الجدول3[[#This Row],[DateM]]<>"",ROW(),"")]]></f>
        <v/>
      </c>
      <c r="M780" s="64" t="e">
        <f><![CDATA[الجدول3[[#This Row],[DateM]]+TIME(0,الجدول3[[#This Row],[Time1]],0)]]></f>
        <v>#VALUE!</v>
      </c>
      <c r="N780" s="57"/>
      <c r="O780" s="49">
        <f><![CDATA[IF(الجدول3[[#This Row],[الحالة]]="نفذ",1,0)]]></f>
        <v>0</v>
      </c>
    </row>
    <row r="781" spans="2:15" ht="22.5" x14ac:dyDescent="0.45">
      <c r="B781" s="62" t="str">
        <f><![CDATA[IF(الجدول3[[#This Row],[يوم]]="","",_xlfn.AGGREGATE(3,5,$C$4:C781))]]></f>
        <v/>
      </c>
      <c r="C781" s="56"/>
      <c r="D781" s="56"/>
      <c r="E781" s="56"/>
      <c r="F781" s="57"/>
      <c r="G781" s="57"/>
      <c r="H7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1" s="62" t="str">
        <f><![CDATA[IF(الجدول3[[#This Row],[الموافق]]<>"التاريخ غير صحيح",TEXT(الجدول3[[#This Row],[DateM]],"dddd"),"")]]></f>
        <v/>
      </c>
      <c r="K781" s="62" t="str">
        <f ca="1" unprintable="">
<![CDATA[IF(الجدول3[[#This Row],[DateM]]<>"",
IF(الجدول3[[#This Row],[DateM]]]><![CDATA[]>=TODAY(),1,0),"")]]>        </f>
        <v/>
      </c>
      <c r="L781" s="63" t="str">
        <f><![CDATA[IF(الجدول3[[#This Row],[DateM]]<>"",ROW(),"")]]></f>
        <v/>
      </c>
      <c r="M781" s="64" t="e">
        <f><![CDATA[الجدول3[[#This Row],[DateM]]+TIME(0,الجدول3[[#This Row],[Time1]],0)]]></f>
        <v>#VALUE!</v>
      </c>
      <c r="N781" s="57"/>
      <c r="O781" s="49">
        <f><![CDATA[IF(الجدول3[[#This Row],[الحالة]]="نفذ",1,0)]]></f>
        <v>0</v>
      </c>
    </row>
    <row r="782" spans="2:15" ht="22.5" x14ac:dyDescent="0.45">
      <c r="B782" s="62" t="str">
        <f><![CDATA[IF(الجدول3[[#This Row],[يوم]]="","",_xlfn.AGGREGATE(3,5,$C$4:C782))]]></f>
        <v/>
      </c>
      <c r="C782" s="56"/>
      <c r="D782" s="56"/>
      <c r="E782" s="56"/>
      <c r="F782" s="57"/>
      <c r="G782" s="57"/>
      <c r="H7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2" s="62" t="str">
        <f><![CDATA[IF(الجدول3[[#This Row],[الموافق]]<>"التاريخ غير صحيح",TEXT(الجدول3[[#This Row],[DateM]],"dddd"),"")]]></f>
        <v/>
      </c>
      <c r="K782" s="62" t="str">
        <f ca="1" unprintable="">
<![CDATA[IF(الجدول3[[#This Row],[DateM]]<>"",
IF(الجدول3[[#This Row],[DateM]]]><![CDATA[]>=TODAY(),1,0),"")]]>        </f>
        <v/>
      </c>
      <c r="L782" s="63" t="str">
        <f><![CDATA[IF(الجدول3[[#This Row],[DateM]]<>"",ROW(),"")]]></f>
        <v/>
      </c>
      <c r="M782" s="64" t="e">
        <f><![CDATA[الجدول3[[#This Row],[DateM]]+TIME(0,الجدول3[[#This Row],[Time1]],0)]]></f>
        <v>#VALUE!</v>
      </c>
      <c r="N782" s="57"/>
      <c r="O782" s="49">
        <f><![CDATA[IF(الجدول3[[#This Row],[الحالة]]="نفذ",1,0)]]></f>
        <v>0</v>
      </c>
    </row>
    <row r="783" spans="2:15" ht="22.5" x14ac:dyDescent="0.45">
      <c r="B783" s="62" t="str">
        <f><![CDATA[IF(الجدول3[[#This Row],[يوم]]="","",_xlfn.AGGREGATE(3,5,$C$4:C783))]]></f>
        <v/>
      </c>
      <c r="C783" s="56"/>
      <c r="D783" s="56"/>
      <c r="E783" s="56"/>
      <c r="F783" s="57"/>
      <c r="G783" s="57"/>
      <c r="H7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3" s="62" t="str">
        <f><![CDATA[IF(الجدول3[[#This Row],[الموافق]]<>"التاريخ غير صحيح",TEXT(الجدول3[[#This Row],[DateM]],"dddd"),"")]]></f>
        <v/>
      </c>
      <c r="K783" s="62" t="str">
        <f ca="1" unprintable="">
<![CDATA[IF(الجدول3[[#This Row],[DateM]]<>"",
IF(الجدول3[[#This Row],[DateM]]]><![CDATA[]>=TODAY(),1,0),"")]]>        </f>
        <v/>
      </c>
      <c r="L783" s="63" t="str">
        <f><![CDATA[IF(الجدول3[[#This Row],[DateM]]<>"",ROW(),"")]]></f>
        <v/>
      </c>
      <c r="M783" s="64" t="e">
        <f><![CDATA[الجدول3[[#This Row],[DateM]]+TIME(0,الجدول3[[#This Row],[Time1]],0)]]></f>
        <v>#VALUE!</v>
      </c>
      <c r="N783" s="57"/>
      <c r="O783" s="49">
        <f><![CDATA[IF(الجدول3[[#This Row],[الحالة]]="نفذ",1,0)]]></f>
        <v>0</v>
      </c>
    </row>
    <row r="784" spans="2:15" ht="22.5" x14ac:dyDescent="0.45">
      <c r="B784" s="62" t="str">
        <f><![CDATA[IF(الجدول3[[#This Row],[يوم]]="","",_xlfn.AGGREGATE(3,5,$C$4:C784))]]></f>
        <v/>
      </c>
      <c r="C784" s="56"/>
      <c r="D784" s="56"/>
      <c r="E784" s="56"/>
      <c r="F784" s="57"/>
      <c r="G784" s="57"/>
      <c r="H7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4" s="62" t="str">
        <f><![CDATA[IF(الجدول3[[#This Row],[الموافق]]<>"التاريخ غير صحيح",TEXT(الجدول3[[#This Row],[DateM]],"dddd"),"")]]></f>
        <v/>
      </c>
      <c r="K784" s="62" t="str">
        <f ca="1" unprintable="">
<![CDATA[IF(الجدول3[[#This Row],[DateM]]<>"",
IF(الجدول3[[#This Row],[DateM]]]><![CDATA[]>=TODAY(),1,0),"")]]>        </f>
        <v/>
      </c>
      <c r="L784" s="63" t="str">
        <f><![CDATA[IF(الجدول3[[#This Row],[DateM]]<>"",ROW(),"")]]></f>
        <v/>
      </c>
      <c r="M784" s="64" t="e">
        <f><![CDATA[الجدول3[[#This Row],[DateM]]+TIME(0,الجدول3[[#This Row],[Time1]],0)]]></f>
        <v>#VALUE!</v>
      </c>
      <c r="N784" s="57"/>
      <c r="O784" s="49">
        <f><![CDATA[IF(الجدول3[[#This Row],[الحالة]]="نفذ",1,0)]]></f>
        <v>0</v>
      </c>
    </row>
    <row r="785" spans="2:15" ht="22.5" x14ac:dyDescent="0.45">
      <c r="B785" s="62" t="str">
        <f><![CDATA[IF(الجدول3[[#This Row],[يوم]]="","",_xlfn.AGGREGATE(3,5,$C$4:C785))]]></f>
        <v/>
      </c>
      <c r="C785" s="56"/>
      <c r="D785" s="56"/>
      <c r="E785" s="56"/>
      <c r="F785" s="57"/>
      <c r="G785" s="57"/>
      <c r="H7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5" s="62" t="str">
        <f><![CDATA[IF(الجدول3[[#This Row],[الموافق]]<>"التاريخ غير صحيح",TEXT(الجدول3[[#This Row],[DateM]],"dddd"),"")]]></f>
        <v/>
      </c>
      <c r="K785" s="62" t="str">
        <f ca="1" unprintable="">
<![CDATA[IF(الجدول3[[#This Row],[DateM]]<>"",
IF(الجدول3[[#This Row],[DateM]]]><![CDATA[]>=TODAY(),1,0),"")]]>        </f>
        <v/>
      </c>
      <c r="L785" s="63" t="str">
        <f><![CDATA[IF(الجدول3[[#This Row],[DateM]]<>"",ROW(),"")]]></f>
        <v/>
      </c>
      <c r="M785" s="64" t="e">
        <f><![CDATA[الجدول3[[#This Row],[DateM]]+TIME(0,الجدول3[[#This Row],[Time1]],0)]]></f>
        <v>#VALUE!</v>
      </c>
      <c r="N785" s="57"/>
      <c r="O785" s="49">
        <f><![CDATA[IF(الجدول3[[#This Row],[الحالة]]="نفذ",1,0)]]></f>
        <v>0</v>
      </c>
    </row>
    <row r="786" spans="2:15" ht="22.5" x14ac:dyDescent="0.45">
      <c r="B786" s="62" t="str">
        <f><![CDATA[IF(الجدول3[[#This Row],[يوم]]="","",_xlfn.AGGREGATE(3,5,$C$4:C786))]]></f>
        <v/>
      </c>
      <c r="C786" s="56"/>
      <c r="D786" s="56"/>
      <c r="E786" s="56"/>
      <c r="F786" s="57"/>
      <c r="G786" s="57"/>
      <c r="H7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6" s="62" t="str">
        <f><![CDATA[IF(الجدول3[[#This Row],[الموافق]]<>"التاريخ غير صحيح",TEXT(الجدول3[[#This Row],[DateM]],"dddd"),"")]]></f>
        <v/>
      </c>
      <c r="K786" s="62" t="str">
        <f ca="1" unprintable="">
<![CDATA[IF(الجدول3[[#This Row],[DateM]]<>"",
IF(الجدول3[[#This Row],[DateM]]]><![CDATA[]>=TODAY(),1,0),"")]]>        </f>
        <v/>
      </c>
      <c r="L786" s="63" t="str">
        <f><![CDATA[IF(الجدول3[[#This Row],[DateM]]<>"",ROW(),"")]]></f>
        <v/>
      </c>
      <c r="M786" s="64" t="e">
        <f><![CDATA[الجدول3[[#This Row],[DateM]]+TIME(0,الجدول3[[#This Row],[Time1]],0)]]></f>
        <v>#VALUE!</v>
      </c>
      <c r="N786" s="57"/>
      <c r="O786" s="49">
        <f><![CDATA[IF(الجدول3[[#This Row],[الحالة]]="نفذ",1,0)]]></f>
        <v>0</v>
      </c>
    </row>
    <row r="787" spans="2:15" ht="22.5" x14ac:dyDescent="0.45">
      <c r="B787" s="62" t="str">
        <f><![CDATA[IF(الجدول3[[#This Row],[يوم]]="","",_xlfn.AGGREGATE(3,5,$C$4:C787))]]></f>
        <v/>
      </c>
      <c r="C787" s="56"/>
      <c r="D787" s="56"/>
      <c r="E787" s="56"/>
      <c r="F787" s="57"/>
      <c r="G787" s="57"/>
      <c r="H7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7" s="62" t="str">
        <f><![CDATA[IF(الجدول3[[#This Row],[الموافق]]<>"التاريخ غير صحيح",TEXT(الجدول3[[#This Row],[DateM]],"dddd"),"")]]></f>
        <v/>
      </c>
      <c r="K787" s="62" t="str">
        <f ca="1" unprintable="">
<![CDATA[IF(الجدول3[[#This Row],[DateM]]<>"",
IF(الجدول3[[#This Row],[DateM]]]><![CDATA[]>=TODAY(),1,0),"")]]>        </f>
        <v/>
      </c>
      <c r="L787" s="63" t="str">
        <f><![CDATA[IF(الجدول3[[#This Row],[DateM]]<>"",ROW(),"")]]></f>
        <v/>
      </c>
      <c r="M787" s="64" t="e">
        <f><![CDATA[الجدول3[[#This Row],[DateM]]+TIME(0,الجدول3[[#This Row],[Time1]],0)]]></f>
        <v>#VALUE!</v>
      </c>
      <c r="N787" s="57"/>
      <c r="O787" s="49">
        <f><![CDATA[IF(الجدول3[[#This Row],[الحالة]]="نفذ",1,0)]]></f>
        <v>0</v>
      </c>
    </row>
    <row r="788" spans="2:15" ht="22.5" x14ac:dyDescent="0.45">
      <c r="B788" s="62" t="str">
        <f><![CDATA[IF(الجدول3[[#This Row],[يوم]]="","",_xlfn.AGGREGATE(3,5,$C$4:C788))]]></f>
        <v/>
      </c>
      <c r="C788" s="56"/>
      <c r="D788" s="56"/>
      <c r="E788" s="56"/>
      <c r="F788" s="57"/>
      <c r="G788" s="57"/>
      <c r="H7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8" s="62" t="str">
        <f><![CDATA[IF(الجدول3[[#This Row],[الموافق]]<>"التاريخ غير صحيح",TEXT(الجدول3[[#This Row],[DateM]],"dddd"),"")]]></f>
        <v/>
      </c>
      <c r="K788" s="62" t="str">
        <f ca="1" unprintable="">
<![CDATA[IF(الجدول3[[#This Row],[DateM]]<>"",
IF(الجدول3[[#This Row],[DateM]]]><![CDATA[]>=TODAY(),1,0),"")]]>        </f>
        <v/>
      </c>
      <c r="L788" s="63" t="str">
        <f><![CDATA[IF(الجدول3[[#This Row],[DateM]]<>"",ROW(),"")]]></f>
        <v/>
      </c>
      <c r="M788" s="64" t="e">
        <f><![CDATA[الجدول3[[#This Row],[DateM]]+TIME(0,الجدول3[[#This Row],[Time1]],0)]]></f>
        <v>#VALUE!</v>
      </c>
      <c r="N788" s="57"/>
      <c r="O788" s="49">
        <f><![CDATA[IF(الجدول3[[#This Row],[الحالة]]="نفذ",1,0)]]></f>
        <v>0</v>
      </c>
    </row>
    <row r="789" spans="2:15" ht="22.5" x14ac:dyDescent="0.45">
      <c r="B789" s="62" t="str">
        <f><![CDATA[IF(الجدول3[[#This Row],[يوم]]="","",_xlfn.AGGREGATE(3,5,$C$4:C789))]]></f>
        <v/>
      </c>
      <c r="C789" s="56"/>
      <c r="D789" s="56"/>
      <c r="E789" s="56"/>
      <c r="F789" s="57"/>
      <c r="G789" s="57"/>
      <c r="H7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89" s="62" t="str">
        <f><![CDATA[IF(الجدول3[[#This Row],[الموافق]]<>"التاريخ غير صحيح",TEXT(الجدول3[[#This Row],[DateM]],"dddd"),"")]]></f>
        <v/>
      </c>
      <c r="K789" s="62" t="str">
        <f ca="1" unprintable="">
<![CDATA[IF(الجدول3[[#This Row],[DateM]]<>"",
IF(الجدول3[[#This Row],[DateM]]]><![CDATA[]>=TODAY(),1,0),"")]]>        </f>
        <v/>
      </c>
      <c r="L789" s="63" t="str">
        <f><![CDATA[IF(الجدول3[[#This Row],[DateM]]<>"",ROW(),"")]]></f>
        <v/>
      </c>
      <c r="M789" s="64" t="e">
        <f><![CDATA[الجدول3[[#This Row],[DateM]]+TIME(0,الجدول3[[#This Row],[Time1]],0)]]></f>
        <v>#VALUE!</v>
      </c>
      <c r="N789" s="57"/>
      <c r="O789" s="49">
        <f><![CDATA[IF(الجدول3[[#This Row],[الحالة]]="نفذ",1,0)]]></f>
        <v>0</v>
      </c>
    </row>
    <row r="790" spans="2:15" ht="22.5" x14ac:dyDescent="0.45">
      <c r="B790" s="62" t="str">
        <f><![CDATA[IF(الجدول3[[#This Row],[يوم]]="","",_xlfn.AGGREGATE(3,5,$C$4:C790))]]></f>
        <v/>
      </c>
      <c r="C790" s="56"/>
      <c r="D790" s="56"/>
      <c r="E790" s="56"/>
      <c r="F790" s="57"/>
      <c r="G790" s="57"/>
      <c r="H7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0" s="62" t="str">
        <f><![CDATA[IF(الجدول3[[#This Row],[الموافق]]<>"التاريخ غير صحيح",TEXT(الجدول3[[#This Row],[DateM]],"dddd"),"")]]></f>
        <v/>
      </c>
      <c r="K790" s="62" t="str">
        <f ca="1" unprintable="">
<![CDATA[IF(الجدول3[[#This Row],[DateM]]<>"",
IF(الجدول3[[#This Row],[DateM]]]><![CDATA[]>=TODAY(),1,0),"")]]>        </f>
        <v/>
      </c>
      <c r="L790" s="63" t="str">
        <f><![CDATA[IF(الجدول3[[#This Row],[DateM]]<>"",ROW(),"")]]></f>
        <v/>
      </c>
      <c r="M790" s="64" t="e">
        <f><![CDATA[الجدول3[[#This Row],[DateM]]+TIME(0,الجدول3[[#This Row],[Time1]],0)]]></f>
        <v>#VALUE!</v>
      </c>
      <c r="N790" s="57"/>
      <c r="O790" s="49">
        <f><![CDATA[IF(الجدول3[[#This Row],[الحالة]]="نفذ",1,0)]]></f>
        <v>0</v>
      </c>
    </row>
    <row r="791" spans="2:15" ht="22.5" x14ac:dyDescent="0.45">
      <c r="B791" s="62" t="str">
        <f><![CDATA[IF(الجدول3[[#This Row],[يوم]]="","",_xlfn.AGGREGATE(3,5,$C$4:C791))]]></f>
        <v/>
      </c>
      <c r="C791" s="56"/>
      <c r="D791" s="56"/>
      <c r="E791" s="56"/>
      <c r="F791" s="57"/>
      <c r="G791" s="57"/>
      <c r="H7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1" s="62" t="str">
        <f><![CDATA[IF(الجدول3[[#This Row],[الموافق]]<>"التاريخ غير صحيح",TEXT(الجدول3[[#This Row],[DateM]],"dddd"),"")]]></f>
        <v/>
      </c>
      <c r="K791" s="62" t="str">
        <f ca="1" unprintable="">
<![CDATA[IF(الجدول3[[#This Row],[DateM]]<>"",
IF(الجدول3[[#This Row],[DateM]]]><![CDATA[]>=TODAY(),1,0),"")]]>        </f>
        <v/>
      </c>
      <c r="L791" s="63" t="str">
        <f><![CDATA[IF(الجدول3[[#This Row],[DateM]]<>"",ROW(),"")]]></f>
        <v/>
      </c>
      <c r="M791" s="64" t="e">
        <f><![CDATA[الجدول3[[#This Row],[DateM]]+TIME(0,الجدول3[[#This Row],[Time1]],0)]]></f>
        <v>#VALUE!</v>
      </c>
      <c r="N791" s="57"/>
      <c r="O791" s="49">
        <f><![CDATA[IF(الجدول3[[#This Row],[الحالة]]="نفذ",1,0)]]></f>
        <v>0</v>
      </c>
    </row>
    <row r="792" spans="2:15" ht="22.5" x14ac:dyDescent="0.45">
      <c r="B792" s="62" t="str">
        <f><![CDATA[IF(الجدول3[[#This Row],[يوم]]="","",_xlfn.AGGREGATE(3,5,$C$4:C792))]]></f>
        <v/>
      </c>
      <c r="C792" s="56"/>
      <c r="D792" s="56"/>
      <c r="E792" s="56"/>
      <c r="F792" s="57"/>
      <c r="G792" s="57"/>
      <c r="H7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2" s="62" t="str">
        <f><![CDATA[IF(الجدول3[[#This Row],[الموافق]]<>"التاريخ غير صحيح",TEXT(الجدول3[[#This Row],[DateM]],"dddd"),"")]]></f>
        <v/>
      </c>
      <c r="K792" s="62" t="str">
        <f ca="1" unprintable="">
<![CDATA[IF(الجدول3[[#This Row],[DateM]]<>"",
IF(الجدول3[[#This Row],[DateM]]]><![CDATA[]>=TODAY(),1,0),"")]]>        </f>
        <v/>
      </c>
      <c r="L792" s="63" t="str">
        <f><![CDATA[IF(الجدول3[[#This Row],[DateM]]<>"",ROW(),"")]]></f>
        <v/>
      </c>
      <c r="M792" s="64" t="e">
        <f><![CDATA[الجدول3[[#This Row],[DateM]]+TIME(0,الجدول3[[#This Row],[Time1]],0)]]></f>
        <v>#VALUE!</v>
      </c>
      <c r="N792" s="57"/>
      <c r="O792" s="49">
        <f><![CDATA[IF(الجدول3[[#This Row],[الحالة]]="نفذ",1,0)]]></f>
        <v>0</v>
      </c>
    </row>
    <row r="793" spans="2:15" ht="22.5" x14ac:dyDescent="0.45">
      <c r="B793" s="62" t="str">
        <f><![CDATA[IF(الجدول3[[#This Row],[يوم]]="","",_xlfn.AGGREGATE(3,5,$C$4:C793))]]></f>
        <v/>
      </c>
      <c r="C793" s="56"/>
      <c r="D793" s="56"/>
      <c r="E793" s="56"/>
      <c r="F793" s="57"/>
      <c r="G793" s="57"/>
      <c r="H7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3" s="62" t="str">
        <f><![CDATA[IF(الجدول3[[#This Row],[الموافق]]<>"التاريخ غير صحيح",TEXT(الجدول3[[#This Row],[DateM]],"dddd"),"")]]></f>
        <v/>
      </c>
      <c r="K793" s="62" t="str">
        <f ca="1" unprintable="">
<![CDATA[IF(الجدول3[[#This Row],[DateM]]<>"",
IF(الجدول3[[#This Row],[DateM]]]><![CDATA[]>=TODAY(),1,0),"")]]>        </f>
        <v/>
      </c>
      <c r="L793" s="63" t="str">
        <f><![CDATA[IF(الجدول3[[#This Row],[DateM]]<>"",ROW(),"")]]></f>
        <v/>
      </c>
      <c r="M793" s="64" t="e">
        <f><![CDATA[الجدول3[[#This Row],[DateM]]+TIME(0,الجدول3[[#This Row],[Time1]],0)]]></f>
        <v>#VALUE!</v>
      </c>
      <c r="N793" s="57"/>
      <c r="O793" s="49">
        <f><![CDATA[IF(الجدول3[[#This Row],[الحالة]]="نفذ",1,0)]]></f>
        <v>0</v>
      </c>
    </row>
    <row r="794" spans="2:15" ht="22.5" x14ac:dyDescent="0.45">
      <c r="B794" s="62" t="str">
        <f><![CDATA[IF(الجدول3[[#This Row],[يوم]]="","",_xlfn.AGGREGATE(3,5,$C$4:C794))]]></f>
        <v/>
      </c>
      <c r="C794" s="56"/>
      <c r="D794" s="56"/>
      <c r="E794" s="56"/>
      <c r="F794" s="57"/>
      <c r="G794" s="57"/>
      <c r="H7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4" s="62" t="str">
        <f><![CDATA[IF(الجدول3[[#This Row],[الموافق]]<>"التاريخ غير صحيح",TEXT(الجدول3[[#This Row],[DateM]],"dddd"),"")]]></f>
        <v/>
      </c>
      <c r="K794" s="62" t="str">
        <f ca="1" unprintable="">
<![CDATA[IF(الجدول3[[#This Row],[DateM]]<>"",
IF(الجدول3[[#This Row],[DateM]]]><![CDATA[]>=TODAY(),1,0),"")]]>        </f>
        <v/>
      </c>
      <c r="L794" s="63" t="str">
        <f><![CDATA[IF(الجدول3[[#This Row],[DateM]]<>"",ROW(),"")]]></f>
        <v/>
      </c>
      <c r="M794" s="64" t="e">
        <f><![CDATA[الجدول3[[#This Row],[DateM]]+TIME(0,الجدول3[[#This Row],[Time1]],0)]]></f>
        <v>#VALUE!</v>
      </c>
      <c r="N794" s="57"/>
      <c r="O794" s="49">
        <f><![CDATA[IF(الجدول3[[#This Row],[الحالة]]="نفذ",1,0)]]></f>
        <v>0</v>
      </c>
    </row>
    <row r="795" spans="2:15" ht="22.5" x14ac:dyDescent="0.45">
      <c r="B795" s="62" t="str">
        <f><![CDATA[IF(الجدول3[[#This Row],[يوم]]="","",_xlfn.AGGREGATE(3,5,$C$4:C795))]]></f>
        <v/>
      </c>
      <c r="C795" s="56"/>
      <c r="D795" s="56"/>
      <c r="E795" s="56"/>
      <c r="F795" s="57"/>
      <c r="G795" s="57"/>
      <c r="H7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5" s="62" t="str">
        <f><![CDATA[IF(الجدول3[[#This Row],[الموافق]]<>"التاريخ غير صحيح",TEXT(الجدول3[[#This Row],[DateM]],"dddd"),"")]]></f>
        <v/>
      </c>
      <c r="K795" s="62" t="str">
        <f ca="1" unprintable="">
<![CDATA[IF(الجدول3[[#This Row],[DateM]]<>"",
IF(الجدول3[[#This Row],[DateM]]]><![CDATA[]>=TODAY(),1,0),"")]]>        </f>
        <v/>
      </c>
      <c r="L795" s="63" t="str">
        <f><![CDATA[IF(الجدول3[[#This Row],[DateM]]<>"",ROW(),"")]]></f>
        <v/>
      </c>
      <c r="M795" s="64" t="e">
        <f><![CDATA[الجدول3[[#This Row],[DateM]]+TIME(0,الجدول3[[#This Row],[Time1]],0)]]></f>
        <v>#VALUE!</v>
      </c>
      <c r="N795" s="57"/>
      <c r="O795" s="49">
        <f><![CDATA[IF(الجدول3[[#This Row],[الحالة]]="نفذ",1,0)]]></f>
        <v>0</v>
      </c>
    </row>
    <row r="796" spans="2:15" ht="22.5" x14ac:dyDescent="0.45">
      <c r="B796" s="62" t="str">
        <f><![CDATA[IF(الجدول3[[#This Row],[يوم]]="","",_xlfn.AGGREGATE(3,5,$C$4:C796))]]></f>
        <v/>
      </c>
      <c r="C796" s="56"/>
      <c r="D796" s="56"/>
      <c r="E796" s="56"/>
      <c r="F796" s="57"/>
      <c r="G796" s="57"/>
      <c r="H7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6" s="62" t="str">
        <f><![CDATA[IF(الجدول3[[#This Row],[الموافق]]<>"التاريخ غير صحيح",TEXT(الجدول3[[#This Row],[DateM]],"dddd"),"")]]></f>
        <v/>
      </c>
      <c r="K796" s="62" t="str">
        <f ca="1" unprintable="">
<![CDATA[IF(الجدول3[[#This Row],[DateM]]<>"",
IF(الجدول3[[#This Row],[DateM]]]><![CDATA[]>=TODAY(),1,0),"")]]>        </f>
        <v/>
      </c>
      <c r="L796" s="63" t="str">
        <f><![CDATA[IF(الجدول3[[#This Row],[DateM]]<>"",ROW(),"")]]></f>
        <v/>
      </c>
      <c r="M796" s="64" t="e">
        <f><![CDATA[الجدول3[[#This Row],[DateM]]+TIME(0,الجدول3[[#This Row],[Time1]],0)]]></f>
        <v>#VALUE!</v>
      </c>
      <c r="N796" s="57"/>
      <c r="O796" s="49">
        <f><![CDATA[IF(الجدول3[[#This Row],[الحالة]]="نفذ",1,0)]]></f>
        <v>0</v>
      </c>
    </row>
    <row r="797" spans="2:15" ht="22.5" x14ac:dyDescent="0.45">
      <c r="B797" s="62" t="str">
        <f><![CDATA[IF(الجدول3[[#This Row],[يوم]]="","",_xlfn.AGGREGATE(3,5,$C$4:C797))]]></f>
        <v/>
      </c>
      <c r="C797" s="56"/>
      <c r="D797" s="56"/>
      <c r="E797" s="56"/>
      <c r="F797" s="57"/>
      <c r="G797" s="57"/>
      <c r="H7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7" s="62" t="str">
        <f><![CDATA[IF(الجدول3[[#This Row],[الموافق]]<>"التاريخ غير صحيح",TEXT(الجدول3[[#This Row],[DateM]],"dddd"),"")]]></f>
        <v/>
      </c>
      <c r="K797" s="62" t="str">
        <f ca="1" unprintable="">
<![CDATA[IF(الجدول3[[#This Row],[DateM]]<>"",
IF(الجدول3[[#This Row],[DateM]]]><![CDATA[]>=TODAY(),1,0),"")]]>        </f>
        <v/>
      </c>
      <c r="L797" s="63" t="str">
        <f><![CDATA[IF(الجدول3[[#This Row],[DateM]]<>"",ROW(),"")]]></f>
        <v/>
      </c>
      <c r="M797" s="64" t="e">
        <f><![CDATA[الجدول3[[#This Row],[DateM]]+TIME(0,الجدول3[[#This Row],[Time1]],0)]]></f>
        <v>#VALUE!</v>
      </c>
      <c r="N797" s="57"/>
      <c r="O797" s="49">
        <f><![CDATA[IF(الجدول3[[#This Row],[الحالة]]="نفذ",1,0)]]></f>
        <v>0</v>
      </c>
    </row>
    <row r="798" spans="2:15" ht="22.5" x14ac:dyDescent="0.45">
      <c r="B798" s="62" t="str">
        <f><![CDATA[IF(الجدول3[[#This Row],[يوم]]="","",_xlfn.AGGREGATE(3,5,$C$4:C798))]]></f>
        <v/>
      </c>
      <c r="C798" s="56"/>
      <c r="D798" s="56"/>
      <c r="E798" s="56"/>
      <c r="F798" s="57"/>
      <c r="G798" s="57"/>
      <c r="H7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8" s="62" t="str">
        <f><![CDATA[IF(الجدول3[[#This Row],[الموافق]]<>"التاريخ غير صحيح",TEXT(الجدول3[[#This Row],[DateM]],"dddd"),"")]]></f>
        <v/>
      </c>
      <c r="K798" s="62" t="str">
        <f ca="1" unprintable="">
<![CDATA[IF(الجدول3[[#This Row],[DateM]]<>"",
IF(الجدول3[[#This Row],[DateM]]]><![CDATA[]>=TODAY(),1,0),"")]]>        </f>
        <v/>
      </c>
      <c r="L798" s="63" t="str">
        <f><![CDATA[IF(الجدول3[[#This Row],[DateM]]<>"",ROW(),"")]]></f>
        <v/>
      </c>
      <c r="M798" s="64" t="e">
        <f><![CDATA[الجدول3[[#This Row],[DateM]]+TIME(0,الجدول3[[#This Row],[Time1]],0)]]></f>
        <v>#VALUE!</v>
      </c>
      <c r="N798" s="57"/>
      <c r="O798" s="49">
        <f><![CDATA[IF(الجدول3[[#This Row],[الحالة]]="نفذ",1,0)]]></f>
        <v>0</v>
      </c>
    </row>
    <row r="799" spans="2:15" ht="22.5" x14ac:dyDescent="0.45">
      <c r="B799" s="62" t="str">
        <f><![CDATA[IF(الجدول3[[#This Row],[يوم]]="","",_xlfn.AGGREGATE(3,5,$C$4:C799))]]></f>
        <v/>
      </c>
      <c r="C799" s="56"/>
      <c r="D799" s="56"/>
      <c r="E799" s="56"/>
      <c r="F799" s="57"/>
      <c r="G799" s="57"/>
      <c r="H7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7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799" s="62" t="str">
        <f><![CDATA[IF(الجدول3[[#This Row],[الموافق]]<>"التاريخ غير صحيح",TEXT(الجدول3[[#This Row],[DateM]],"dddd"),"")]]></f>
        <v/>
      </c>
      <c r="K799" s="62" t="str">
        <f ca="1" unprintable="">
<![CDATA[IF(الجدول3[[#This Row],[DateM]]<>"",
IF(الجدول3[[#This Row],[DateM]]]><![CDATA[]>=TODAY(),1,0),"")]]>        </f>
        <v/>
      </c>
      <c r="L799" s="63" t="str">
        <f><![CDATA[IF(الجدول3[[#This Row],[DateM]]<>"",ROW(),"")]]></f>
        <v/>
      </c>
      <c r="M799" s="64" t="e">
        <f><![CDATA[الجدول3[[#This Row],[DateM]]+TIME(0,الجدول3[[#This Row],[Time1]],0)]]></f>
        <v>#VALUE!</v>
      </c>
      <c r="N799" s="57"/>
      <c r="O799" s="49">
        <f><![CDATA[IF(الجدول3[[#This Row],[الحالة]]="نفذ",1,0)]]></f>
        <v>0</v>
      </c>
    </row>
    <row r="800" spans="2:15" ht="22.5" x14ac:dyDescent="0.45">
      <c r="B800" s="62" t="str">
        <f><![CDATA[IF(الجدول3[[#This Row],[يوم]]="","",_xlfn.AGGREGATE(3,5,$C$4:C800))]]></f>
        <v/>
      </c>
      <c r="C800" s="56"/>
      <c r="D800" s="56"/>
      <c r="E800" s="56"/>
      <c r="F800" s="57"/>
      <c r="G800" s="57"/>
      <c r="H8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0" s="62" t="str">
        <f><![CDATA[IF(الجدول3[[#This Row],[الموافق]]<>"التاريخ غير صحيح",TEXT(الجدول3[[#This Row],[DateM]],"dddd"),"")]]></f>
        <v/>
      </c>
      <c r="K800" s="62" t="str">
        <f ca="1" unprintable="">
<![CDATA[IF(الجدول3[[#This Row],[DateM]]<>"",
IF(الجدول3[[#This Row],[DateM]]]><![CDATA[]>=TODAY(),1,0),"")]]>        </f>
        <v/>
      </c>
      <c r="L800" s="63" t="str">
        <f><![CDATA[IF(الجدول3[[#This Row],[DateM]]<>"",ROW(),"")]]></f>
        <v/>
      </c>
      <c r="M800" s="64" t="e">
        <f><![CDATA[الجدول3[[#This Row],[DateM]]+TIME(0,الجدول3[[#This Row],[Time1]],0)]]></f>
        <v>#VALUE!</v>
      </c>
      <c r="N800" s="57"/>
      <c r="O800" s="49">
        <f><![CDATA[IF(الجدول3[[#This Row],[الحالة]]="نفذ",1,0)]]></f>
        <v>0</v>
      </c>
    </row>
    <row r="801" spans="2:15" ht="22.5" x14ac:dyDescent="0.45">
      <c r="B801" s="62" t="str">
        <f><![CDATA[IF(الجدول3[[#This Row],[يوم]]="","",_xlfn.AGGREGATE(3,5,$C$4:C801))]]></f>
        <v/>
      </c>
      <c r="C801" s="56"/>
      <c r="D801" s="56"/>
      <c r="E801" s="56"/>
      <c r="F801" s="57"/>
      <c r="G801" s="57"/>
      <c r="H8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1" s="62" t="str">
        <f><![CDATA[IF(الجدول3[[#This Row],[الموافق]]<>"التاريخ غير صحيح",TEXT(الجدول3[[#This Row],[DateM]],"dddd"),"")]]></f>
        <v/>
      </c>
      <c r="K801" s="62" t="str">
        <f ca="1" unprintable="">
<![CDATA[IF(الجدول3[[#This Row],[DateM]]<>"",
IF(الجدول3[[#This Row],[DateM]]]><![CDATA[]>=TODAY(),1,0),"")]]>        </f>
        <v/>
      </c>
      <c r="L801" s="63" t="str">
        <f><![CDATA[IF(الجدول3[[#This Row],[DateM]]<>"",ROW(),"")]]></f>
        <v/>
      </c>
      <c r="M801" s="64" t="e">
        <f><![CDATA[الجدول3[[#This Row],[DateM]]+TIME(0,الجدول3[[#This Row],[Time1]],0)]]></f>
        <v>#VALUE!</v>
      </c>
      <c r="N801" s="57"/>
      <c r="O801" s="49">
        <f><![CDATA[IF(الجدول3[[#This Row],[الحالة]]="نفذ",1,0)]]></f>
        <v>0</v>
      </c>
    </row>
    <row r="802" spans="2:15" ht="22.5" x14ac:dyDescent="0.45">
      <c r="B802" s="62" t="str">
        <f><![CDATA[IF(الجدول3[[#This Row],[يوم]]="","",_xlfn.AGGREGATE(3,5,$C$4:C802))]]></f>
        <v/>
      </c>
      <c r="C802" s="56"/>
      <c r="D802" s="56"/>
      <c r="E802" s="56"/>
      <c r="F802" s="57"/>
      <c r="G802" s="57"/>
      <c r="H8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2" s="62" t="str">
        <f><![CDATA[IF(الجدول3[[#This Row],[الموافق]]<>"التاريخ غير صحيح",TEXT(الجدول3[[#This Row],[DateM]],"dddd"),"")]]></f>
        <v/>
      </c>
      <c r="K802" s="62" t="str">
        <f ca="1" unprintable="">
<![CDATA[IF(الجدول3[[#This Row],[DateM]]<>"",
IF(الجدول3[[#This Row],[DateM]]]><![CDATA[]>=TODAY(),1,0),"")]]>        </f>
        <v/>
      </c>
      <c r="L802" s="63" t="str">
        <f><![CDATA[IF(الجدول3[[#This Row],[DateM]]<>"",ROW(),"")]]></f>
        <v/>
      </c>
      <c r="M802" s="64" t="e">
        <f><![CDATA[الجدول3[[#This Row],[DateM]]+TIME(0,الجدول3[[#This Row],[Time1]],0)]]></f>
        <v>#VALUE!</v>
      </c>
      <c r="N802" s="57"/>
      <c r="O802" s="49">
        <f><![CDATA[IF(الجدول3[[#This Row],[الحالة]]="نفذ",1,0)]]></f>
        <v>0</v>
      </c>
    </row>
    <row r="803" spans="2:15" ht="22.5" x14ac:dyDescent="0.45">
      <c r="B803" s="62" t="str">
        <f><![CDATA[IF(الجدول3[[#This Row],[يوم]]="","",_xlfn.AGGREGATE(3,5,$C$4:C803))]]></f>
        <v/>
      </c>
      <c r="C803" s="56"/>
      <c r="D803" s="56"/>
      <c r="E803" s="56"/>
      <c r="F803" s="57"/>
      <c r="G803" s="57"/>
      <c r="H8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3" s="62" t="str">
        <f><![CDATA[IF(الجدول3[[#This Row],[الموافق]]<>"التاريخ غير صحيح",TEXT(الجدول3[[#This Row],[DateM]],"dddd"),"")]]></f>
        <v/>
      </c>
      <c r="K803" s="62" t="str">
        <f ca="1" unprintable="">
<![CDATA[IF(الجدول3[[#This Row],[DateM]]<>"",
IF(الجدول3[[#This Row],[DateM]]]><![CDATA[]>=TODAY(),1,0),"")]]>        </f>
        <v/>
      </c>
      <c r="L803" s="63" t="str">
        <f><![CDATA[IF(الجدول3[[#This Row],[DateM]]<>"",ROW(),"")]]></f>
        <v/>
      </c>
      <c r="M803" s="64" t="e">
        <f><![CDATA[الجدول3[[#This Row],[DateM]]+TIME(0,الجدول3[[#This Row],[Time1]],0)]]></f>
        <v>#VALUE!</v>
      </c>
      <c r="N803" s="57"/>
      <c r="O803" s="49">
        <f><![CDATA[IF(الجدول3[[#This Row],[الحالة]]="نفذ",1,0)]]></f>
        <v>0</v>
      </c>
    </row>
    <row r="804" spans="2:15" ht="22.5" x14ac:dyDescent="0.45">
      <c r="B804" s="62" t="str">
        <f><![CDATA[IF(الجدول3[[#This Row],[يوم]]="","",_xlfn.AGGREGATE(3,5,$C$4:C804))]]></f>
        <v/>
      </c>
      <c r="C804" s="56"/>
      <c r="D804" s="56"/>
      <c r="E804" s="56"/>
      <c r="F804" s="57"/>
      <c r="G804" s="57"/>
      <c r="H8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4" s="62" t="str">
        <f><![CDATA[IF(الجدول3[[#This Row],[الموافق]]<>"التاريخ غير صحيح",TEXT(الجدول3[[#This Row],[DateM]],"dddd"),"")]]></f>
        <v/>
      </c>
      <c r="K804" s="62" t="str">
        <f ca="1" unprintable="">
<![CDATA[IF(الجدول3[[#This Row],[DateM]]<>"",
IF(الجدول3[[#This Row],[DateM]]]><![CDATA[]>=TODAY(),1,0),"")]]>        </f>
        <v/>
      </c>
      <c r="L804" s="63" t="str">
        <f><![CDATA[IF(الجدول3[[#This Row],[DateM]]<>"",ROW(),"")]]></f>
        <v/>
      </c>
      <c r="M804" s="64" t="e">
        <f><![CDATA[الجدول3[[#This Row],[DateM]]+TIME(0,الجدول3[[#This Row],[Time1]],0)]]></f>
        <v>#VALUE!</v>
      </c>
      <c r="N804" s="57"/>
      <c r="O804" s="49">
        <f><![CDATA[IF(الجدول3[[#This Row],[الحالة]]="نفذ",1,0)]]></f>
        <v>0</v>
      </c>
    </row>
    <row r="805" spans="2:15" ht="22.5" x14ac:dyDescent="0.45">
      <c r="B805" s="62" t="str">
        <f><![CDATA[IF(الجدول3[[#This Row],[يوم]]="","",_xlfn.AGGREGATE(3,5,$C$4:C805))]]></f>
        <v/>
      </c>
      <c r="C805" s="56"/>
      <c r="D805" s="56"/>
      <c r="E805" s="56"/>
      <c r="F805" s="57"/>
      <c r="G805" s="57"/>
      <c r="H8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5" s="62" t="str">
        <f><![CDATA[IF(الجدول3[[#This Row],[الموافق]]<>"التاريخ غير صحيح",TEXT(الجدول3[[#This Row],[DateM]],"dddd"),"")]]></f>
        <v/>
      </c>
      <c r="K805" s="62" t="str">
        <f ca="1" unprintable="">
<![CDATA[IF(الجدول3[[#This Row],[DateM]]<>"",
IF(الجدول3[[#This Row],[DateM]]]><![CDATA[]>=TODAY(),1,0),"")]]>        </f>
        <v/>
      </c>
      <c r="L805" s="63" t="str">
        <f><![CDATA[IF(الجدول3[[#This Row],[DateM]]<>"",ROW(),"")]]></f>
        <v/>
      </c>
      <c r="M805" s="64" t="e">
        <f><![CDATA[الجدول3[[#This Row],[DateM]]+TIME(0,الجدول3[[#This Row],[Time1]],0)]]></f>
        <v>#VALUE!</v>
      </c>
      <c r="N805" s="57"/>
      <c r="O805" s="49">
        <f><![CDATA[IF(الجدول3[[#This Row],[الحالة]]="نفذ",1,0)]]></f>
        <v>0</v>
      </c>
    </row>
    <row r="806" spans="2:15" ht="22.5" x14ac:dyDescent="0.45">
      <c r="B806" s="62" t="str">
        <f><![CDATA[IF(الجدول3[[#This Row],[يوم]]="","",_xlfn.AGGREGATE(3,5,$C$4:C806))]]></f>
        <v/>
      </c>
      <c r="C806" s="56"/>
      <c r="D806" s="56"/>
      <c r="E806" s="56"/>
      <c r="F806" s="57"/>
      <c r="G806" s="57"/>
      <c r="H8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6" s="62" t="str">
        <f><![CDATA[IF(الجدول3[[#This Row],[الموافق]]<>"التاريخ غير صحيح",TEXT(الجدول3[[#This Row],[DateM]],"dddd"),"")]]></f>
        <v/>
      </c>
      <c r="K806" s="62" t="str">
        <f ca="1" unprintable="">
<![CDATA[IF(الجدول3[[#This Row],[DateM]]<>"",
IF(الجدول3[[#This Row],[DateM]]]><![CDATA[]>=TODAY(),1,0),"")]]>        </f>
        <v/>
      </c>
      <c r="L806" s="63" t="str">
        <f><![CDATA[IF(الجدول3[[#This Row],[DateM]]<>"",ROW(),"")]]></f>
        <v/>
      </c>
      <c r="M806" s="64" t="e">
        <f><![CDATA[الجدول3[[#This Row],[DateM]]+TIME(0,الجدول3[[#This Row],[Time1]],0)]]></f>
        <v>#VALUE!</v>
      </c>
      <c r="N806" s="57"/>
      <c r="O806" s="49">
        <f><![CDATA[IF(الجدول3[[#This Row],[الحالة]]="نفذ",1,0)]]></f>
        <v>0</v>
      </c>
    </row>
    <row r="807" spans="2:15" ht="22.5" x14ac:dyDescent="0.45">
      <c r="B807" s="62" t="str">
        <f><![CDATA[IF(الجدول3[[#This Row],[يوم]]="","",_xlfn.AGGREGATE(3,5,$C$4:C807))]]></f>
        <v/>
      </c>
      <c r="C807" s="56"/>
      <c r="D807" s="56"/>
      <c r="E807" s="56"/>
      <c r="F807" s="57"/>
      <c r="G807" s="57"/>
      <c r="H8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7" s="62" t="str">
        <f><![CDATA[IF(الجدول3[[#This Row],[الموافق]]<>"التاريخ غير صحيح",TEXT(الجدول3[[#This Row],[DateM]],"dddd"),"")]]></f>
        <v/>
      </c>
      <c r="K807" s="62" t="str">
        <f ca="1" unprintable="">
<![CDATA[IF(الجدول3[[#This Row],[DateM]]<>"",
IF(الجدول3[[#This Row],[DateM]]]><![CDATA[]>=TODAY(),1,0),"")]]>        </f>
        <v/>
      </c>
      <c r="L807" s="63" t="str">
        <f><![CDATA[IF(الجدول3[[#This Row],[DateM]]<>"",ROW(),"")]]></f>
        <v/>
      </c>
      <c r="M807" s="64" t="e">
        <f><![CDATA[الجدول3[[#This Row],[DateM]]+TIME(0,الجدول3[[#This Row],[Time1]],0)]]></f>
        <v>#VALUE!</v>
      </c>
      <c r="N807" s="57"/>
      <c r="O807" s="49">
        <f><![CDATA[IF(الجدول3[[#This Row],[الحالة]]="نفذ",1,0)]]></f>
        <v>0</v>
      </c>
    </row>
    <row r="808" spans="2:15" ht="22.5" x14ac:dyDescent="0.45">
      <c r="B808" s="62" t="str">
        <f><![CDATA[IF(الجدول3[[#This Row],[يوم]]="","",_xlfn.AGGREGATE(3,5,$C$4:C808))]]></f>
        <v/>
      </c>
      <c r="C808" s="56"/>
      <c r="D808" s="56"/>
      <c r="E808" s="56"/>
      <c r="F808" s="57"/>
      <c r="G808" s="57"/>
      <c r="H8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8" s="62" t="str">
        <f><![CDATA[IF(الجدول3[[#This Row],[الموافق]]<>"التاريخ غير صحيح",TEXT(الجدول3[[#This Row],[DateM]],"dddd"),"")]]></f>
        <v/>
      </c>
      <c r="K808" s="62" t="str">
        <f ca="1" unprintable="">
<![CDATA[IF(الجدول3[[#This Row],[DateM]]<>"",
IF(الجدول3[[#This Row],[DateM]]]><![CDATA[]>=TODAY(),1,0),"")]]>        </f>
        <v/>
      </c>
      <c r="L808" s="63" t="str">
        <f><![CDATA[IF(الجدول3[[#This Row],[DateM]]<>"",ROW(),"")]]></f>
        <v/>
      </c>
      <c r="M808" s="64" t="e">
        <f><![CDATA[الجدول3[[#This Row],[DateM]]+TIME(0,الجدول3[[#This Row],[Time1]],0)]]></f>
        <v>#VALUE!</v>
      </c>
      <c r="N808" s="57"/>
      <c r="O808" s="49">
        <f><![CDATA[IF(الجدول3[[#This Row],[الحالة]]="نفذ",1,0)]]></f>
        <v>0</v>
      </c>
    </row>
    <row r="809" spans="2:15" ht="22.5" x14ac:dyDescent="0.45">
      <c r="B809" s="62" t="str">
        <f><![CDATA[IF(الجدول3[[#This Row],[يوم]]="","",_xlfn.AGGREGATE(3,5,$C$4:C809))]]></f>
        <v/>
      </c>
      <c r="C809" s="56"/>
      <c r="D809" s="56"/>
      <c r="E809" s="56"/>
      <c r="F809" s="57"/>
      <c r="G809" s="57"/>
      <c r="H8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09" s="62" t="str">
        <f><![CDATA[IF(الجدول3[[#This Row],[الموافق]]<>"التاريخ غير صحيح",TEXT(الجدول3[[#This Row],[DateM]],"dddd"),"")]]></f>
        <v/>
      </c>
      <c r="K809" s="62" t="str">
        <f ca="1" unprintable="">
<![CDATA[IF(الجدول3[[#This Row],[DateM]]<>"",
IF(الجدول3[[#This Row],[DateM]]]><![CDATA[]>=TODAY(),1,0),"")]]>        </f>
        <v/>
      </c>
      <c r="L809" s="63" t="str">
        <f><![CDATA[IF(الجدول3[[#This Row],[DateM]]<>"",ROW(),"")]]></f>
        <v/>
      </c>
      <c r="M809" s="64" t="e">
        <f><![CDATA[الجدول3[[#This Row],[DateM]]+TIME(0,الجدول3[[#This Row],[Time1]],0)]]></f>
        <v>#VALUE!</v>
      </c>
      <c r="N809" s="57"/>
      <c r="O809" s="49">
        <f><![CDATA[IF(الجدول3[[#This Row],[الحالة]]="نفذ",1,0)]]></f>
        <v>0</v>
      </c>
    </row>
    <row r="810" spans="2:15" ht="22.5" x14ac:dyDescent="0.45">
      <c r="B810" s="62" t="str">
        <f><![CDATA[IF(الجدول3[[#This Row],[يوم]]="","",_xlfn.AGGREGATE(3,5,$C$4:C810))]]></f>
        <v/>
      </c>
      <c r="C810" s="56"/>
      <c r="D810" s="56"/>
      <c r="E810" s="56"/>
      <c r="F810" s="57"/>
      <c r="G810" s="57"/>
      <c r="H8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0" s="62" t="str">
        <f><![CDATA[IF(الجدول3[[#This Row],[الموافق]]<>"التاريخ غير صحيح",TEXT(الجدول3[[#This Row],[DateM]],"dddd"),"")]]></f>
        <v/>
      </c>
      <c r="K810" s="62" t="str">
        <f ca="1" unprintable="">
<![CDATA[IF(الجدول3[[#This Row],[DateM]]<>"",
IF(الجدول3[[#This Row],[DateM]]]><![CDATA[]>=TODAY(),1,0),"")]]>        </f>
        <v/>
      </c>
      <c r="L810" s="63" t="str">
        <f><![CDATA[IF(الجدول3[[#This Row],[DateM]]<>"",ROW(),"")]]></f>
        <v/>
      </c>
      <c r="M810" s="64" t="e">
        <f><![CDATA[الجدول3[[#This Row],[DateM]]+TIME(0,الجدول3[[#This Row],[Time1]],0)]]></f>
        <v>#VALUE!</v>
      </c>
      <c r="N810" s="57"/>
      <c r="O810" s="49">
        <f><![CDATA[IF(الجدول3[[#This Row],[الحالة]]="نفذ",1,0)]]></f>
        <v>0</v>
      </c>
    </row>
    <row r="811" spans="2:15" ht="22.5" x14ac:dyDescent="0.45">
      <c r="B811" s="62" t="str">
        <f><![CDATA[IF(الجدول3[[#This Row],[يوم]]="","",_xlfn.AGGREGATE(3,5,$C$4:C811))]]></f>
        <v/>
      </c>
      <c r="C811" s="56"/>
      <c r="D811" s="56"/>
      <c r="E811" s="56"/>
      <c r="F811" s="57"/>
      <c r="G811" s="57"/>
      <c r="H8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1" s="62" t="str">
        <f><![CDATA[IF(الجدول3[[#This Row],[الموافق]]<>"التاريخ غير صحيح",TEXT(الجدول3[[#This Row],[DateM]],"dddd"),"")]]></f>
        <v/>
      </c>
      <c r="K811" s="62" t="str">
        <f ca="1" unprintable="">
<![CDATA[IF(الجدول3[[#This Row],[DateM]]<>"",
IF(الجدول3[[#This Row],[DateM]]]><![CDATA[]>=TODAY(),1,0),"")]]>        </f>
        <v/>
      </c>
      <c r="L811" s="63" t="str">
        <f><![CDATA[IF(الجدول3[[#This Row],[DateM]]<>"",ROW(),"")]]></f>
        <v/>
      </c>
      <c r="M811" s="64" t="e">
        <f><![CDATA[الجدول3[[#This Row],[DateM]]+TIME(0,الجدول3[[#This Row],[Time1]],0)]]></f>
        <v>#VALUE!</v>
      </c>
      <c r="N811" s="57"/>
      <c r="O811" s="49">
        <f><![CDATA[IF(الجدول3[[#This Row],[الحالة]]="نفذ",1,0)]]></f>
        <v>0</v>
      </c>
    </row>
    <row r="812" spans="2:15" ht="22.5" x14ac:dyDescent="0.45">
      <c r="B812" s="62" t="str">
        <f><![CDATA[IF(الجدول3[[#This Row],[يوم]]="","",_xlfn.AGGREGATE(3,5,$C$4:C812))]]></f>
        <v/>
      </c>
      <c r="C812" s="56"/>
      <c r="D812" s="56"/>
      <c r="E812" s="56"/>
      <c r="F812" s="57"/>
      <c r="G812" s="57"/>
      <c r="H8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2" s="62" t="str">
        <f><![CDATA[IF(الجدول3[[#This Row],[الموافق]]<>"التاريخ غير صحيح",TEXT(الجدول3[[#This Row],[DateM]],"dddd"),"")]]></f>
        <v/>
      </c>
      <c r="K812" s="62" t="str">
        <f ca="1" unprintable="">
<![CDATA[IF(الجدول3[[#This Row],[DateM]]<>"",
IF(الجدول3[[#This Row],[DateM]]]><![CDATA[]>=TODAY(),1,0),"")]]>        </f>
        <v/>
      </c>
      <c r="L812" s="63" t="str">
        <f><![CDATA[IF(الجدول3[[#This Row],[DateM]]<>"",ROW(),"")]]></f>
        <v/>
      </c>
      <c r="M812" s="64" t="e">
        <f><![CDATA[الجدول3[[#This Row],[DateM]]+TIME(0,الجدول3[[#This Row],[Time1]],0)]]></f>
        <v>#VALUE!</v>
      </c>
      <c r="N812" s="57"/>
      <c r="O812" s="49">
        <f><![CDATA[IF(الجدول3[[#This Row],[الحالة]]="نفذ",1,0)]]></f>
        <v>0</v>
      </c>
    </row>
    <row r="813" spans="2:15" ht="22.5" x14ac:dyDescent="0.45">
      <c r="B813" s="62" t="str">
        <f><![CDATA[IF(الجدول3[[#This Row],[يوم]]="","",_xlfn.AGGREGATE(3,5,$C$4:C813))]]></f>
        <v/>
      </c>
      <c r="C813" s="56"/>
      <c r="D813" s="56"/>
      <c r="E813" s="56"/>
      <c r="F813" s="57"/>
      <c r="G813" s="57"/>
      <c r="H8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3" s="62" t="str">
        <f><![CDATA[IF(الجدول3[[#This Row],[الموافق]]<>"التاريخ غير صحيح",TEXT(الجدول3[[#This Row],[DateM]],"dddd"),"")]]></f>
        <v/>
      </c>
      <c r="K813" s="62" t="str">
        <f ca="1" unprintable="">
<![CDATA[IF(الجدول3[[#This Row],[DateM]]<>"",
IF(الجدول3[[#This Row],[DateM]]]><![CDATA[]>=TODAY(),1,0),"")]]>        </f>
        <v/>
      </c>
      <c r="L813" s="63" t="str">
        <f><![CDATA[IF(الجدول3[[#This Row],[DateM]]<>"",ROW(),"")]]></f>
        <v/>
      </c>
      <c r="M813" s="64" t="e">
        <f><![CDATA[الجدول3[[#This Row],[DateM]]+TIME(0,الجدول3[[#This Row],[Time1]],0)]]></f>
        <v>#VALUE!</v>
      </c>
      <c r="N813" s="57"/>
      <c r="O813" s="49">
        <f><![CDATA[IF(الجدول3[[#This Row],[الحالة]]="نفذ",1,0)]]></f>
        <v>0</v>
      </c>
    </row>
    <row r="814" spans="2:15" ht="22.5" x14ac:dyDescent="0.45">
      <c r="B814" s="62" t="str">
        <f><![CDATA[IF(الجدول3[[#This Row],[يوم]]="","",_xlfn.AGGREGATE(3,5,$C$4:C814))]]></f>
        <v/>
      </c>
      <c r="C814" s="56"/>
      <c r="D814" s="56"/>
      <c r="E814" s="56"/>
      <c r="F814" s="57"/>
      <c r="G814" s="57"/>
      <c r="H8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4" s="62" t="str">
        <f><![CDATA[IF(الجدول3[[#This Row],[الموافق]]<>"التاريخ غير صحيح",TEXT(الجدول3[[#This Row],[DateM]],"dddd"),"")]]></f>
        <v/>
      </c>
      <c r="K814" s="62" t="str">
        <f ca="1" unprintable="">
<![CDATA[IF(الجدول3[[#This Row],[DateM]]<>"",
IF(الجدول3[[#This Row],[DateM]]]><![CDATA[]>=TODAY(),1,0),"")]]>        </f>
        <v/>
      </c>
      <c r="L814" s="63" t="str">
        <f><![CDATA[IF(الجدول3[[#This Row],[DateM]]<>"",ROW(),"")]]></f>
        <v/>
      </c>
      <c r="M814" s="64" t="e">
        <f><![CDATA[الجدول3[[#This Row],[DateM]]+TIME(0,الجدول3[[#This Row],[Time1]],0)]]></f>
        <v>#VALUE!</v>
      </c>
      <c r="N814" s="57"/>
      <c r="O814" s="49">
        <f><![CDATA[IF(الجدول3[[#This Row],[الحالة]]="نفذ",1,0)]]></f>
        <v>0</v>
      </c>
    </row>
    <row r="815" spans="2:15" ht="22.5" x14ac:dyDescent="0.45">
      <c r="B815" s="62" t="str">
        <f><![CDATA[IF(الجدول3[[#This Row],[يوم]]="","",_xlfn.AGGREGATE(3,5,$C$4:C815))]]></f>
        <v/>
      </c>
      <c r="C815" s="56"/>
      <c r="D815" s="56"/>
      <c r="E815" s="56"/>
      <c r="F815" s="57"/>
      <c r="G815" s="57"/>
      <c r="H8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5" s="62" t="str">
        <f><![CDATA[IF(الجدول3[[#This Row],[الموافق]]<>"التاريخ غير صحيح",TEXT(الجدول3[[#This Row],[DateM]],"dddd"),"")]]></f>
        <v/>
      </c>
      <c r="K815" s="62" t="str">
        <f ca="1" unprintable="">
<![CDATA[IF(الجدول3[[#This Row],[DateM]]<>"",
IF(الجدول3[[#This Row],[DateM]]]><![CDATA[]>=TODAY(),1,0),"")]]>        </f>
        <v/>
      </c>
      <c r="L815" s="63" t="str">
        <f><![CDATA[IF(الجدول3[[#This Row],[DateM]]<>"",ROW(),"")]]></f>
        <v/>
      </c>
      <c r="M815" s="64" t="e">
        <f><![CDATA[الجدول3[[#This Row],[DateM]]+TIME(0,الجدول3[[#This Row],[Time1]],0)]]></f>
        <v>#VALUE!</v>
      </c>
      <c r="N815" s="57"/>
      <c r="O815" s="49">
        <f><![CDATA[IF(الجدول3[[#This Row],[الحالة]]="نفذ",1,0)]]></f>
        <v>0</v>
      </c>
    </row>
    <row r="816" spans="2:15" ht="22.5" x14ac:dyDescent="0.45">
      <c r="B816" s="62" t="str">
        <f><![CDATA[IF(الجدول3[[#This Row],[يوم]]="","",_xlfn.AGGREGATE(3,5,$C$4:C816))]]></f>
        <v/>
      </c>
      <c r="C816" s="56"/>
      <c r="D816" s="56"/>
      <c r="E816" s="56"/>
      <c r="F816" s="57"/>
      <c r="G816" s="57"/>
      <c r="H8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6" s="62" t="str">
        <f><![CDATA[IF(الجدول3[[#This Row],[الموافق]]<>"التاريخ غير صحيح",TEXT(الجدول3[[#This Row],[DateM]],"dddd"),"")]]></f>
        <v/>
      </c>
      <c r="K816" s="62" t="str">
        <f ca="1" unprintable="">
<![CDATA[IF(الجدول3[[#This Row],[DateM]]<>"",
IF(الجدول3[[#This Row],[DateM]]]><![CDATA[]>=TODAY(),1,0),"")]]>        </f>
        <v/>
      </c>
      <c r="L816" s="63" t="str">
        <f><![CDATA[IF(الجدول3[[#This Row],[DateM]]<>"",ROW(),"")]]></f>
        <v/>
      </c>
      <c r="M816" s="64" t="e">
        <f><![CDATA[الجدول3[[#This Row],[DateM]]+TIME(0,الجدول3[[#This Row],[Time1]],0)]]></f>
        <v>#VALUE!</v>
      </c>
      <c r="N816" s="57"/>
      <c r="O816" s="49">
        <f><![CDATA[IF(الجدول3[[#This Row],[الحالة]]="نفذ",1,0)]]></f>
        <v>0</v>
      </c>
    </row>
    <row r="817" spans="2:15" ht="22.5" x14ac:dyDescent="0.45">
      <c r="B817" s="62" t="str">
        <f><![CDATA[IF(الجدول3[[#This Row],[يوم]]="","",_xlfn.AGGREGATE(3,5,$C$4:C817))]]></f>
        <v/>
      </c>
      <c r="C817" s="56"/>
      <c r="D817" s="56"/>
      <c r="E817" s="56"/>
      <c r="F817" s="57"/>
      <c r="G817" s="57"/>
      <c r="H8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7" s="62" t="str">
        <f><![CDATA[IF(الجدول3[[#This Row],[الموافق]]<>"التاريخ غير صحيح",TEXT(الجدول3[[#This Row],[DateM]],"dddd"),"")]]></f>
        <v/>
      </c>
      <c r="K817" s="62" t="str">
        <f ca="1" unprintable="">
<![CDATA[IF(الجدول3[[#This Row],[DateM]]<>"",
IF(الجدول3[[#This Row],[DateM]]]><![CDATA[]>=TODAY(),1,0),"")]]>        </f>
        <v/>
      </c>
      <c r="L817" s="63" t="str">
        <f><![CDATA[IF(الجدول3[[#This Row],[DateM]]<>"",ROW(),"")]]></f>
        <v/>
      </c>
      <c r="M817" s="64" t="e">
        <f><![CDATA[الجدول3[[#This Row],[DateM]]+TIME(0,الجدول3[[#This Row],[Time1]],0)]]></f>
        <v>#VALUE!</v>
      </c>
      <c r="N817" s="57"/>
      <c r="O817" s="49">
        <f><![CDATA[IF(الجدول3[[#This Row],[الحالة]]="نفذ",1,0)]]></f>
        <v>0</v>
      </c>
    </row>
    <row r="818" spans="2:15" ht="22.5" x14ac:dyDescent="0.45">
      <c r="B818" s="62" t="str">
        <f><![CDATA[IF(الجدول3[[#This Row],[يوم]]="","",_xlfn.AGGREGATE(3,5,$C$4:C818))]]></f>
        <v/>
      </c>
      <c r="C818" s="56"/>
      <c r="D818" s="56"/>
      <c r="E818" s="56"/>
      <c r="F818" s="57"/>
      <c r="G818" s="57"/>
      <c r="H8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8" s="62" t="str">
        <f><![CDATA[IF(الجدول3[[#This Row],[الموافق]]<>"التاريخ غير صحيح",TEXT(الجدول3[[#This Row],[DateM]],"dddd"),"")]]></f>
        <v/>
      </c>
      <c r="K818" s="62" t="str">
        <f ca="1" unprintable="">
<![CDATA[IF(الجدول3[[#This Row],[DateM]]<>"",
IF(الجدول3[[#This Row],[DateM]]]><![CDATA[]>=TODAY(),1,0),"")]]>        </f>
        <v/>
      </c>
      <c r="L818" s="63" t="str">
        <f><![CDATA[IF(الجدول3[[#This Row],[DateM]]<>"",ROW(),"")]]></f>
        <v/>
      </c>
      <c r="M818" s="64" t="e">
        <f><![CDATA[الجدول3[[#This Row],[DateM]]+TIME(0,الجدول3[[#This Row],[Time1]],0)]]></f>
        <v>#VALUE!</v>
      </c>
      <c r="N818" s="57"/>
      <c r="O818" s="49">
        <f><![CDATA[IF(الجدول3[[#This Row],[الحالة]]="نفذ",1,0)]]></f>
        <v>0</v>
      </c>
    </row>
    <row r="819" spans="2:15" ht="22.5" x14ac:dyDescent="0.45">
      <c r="B819" s="62" t="str">
        <f><![CDATA[IF(الجدول3[[#This Row],[يوم]]="","",_xlfn.AGGREGATE(3,5,$C$4:C819))]]></f>
        <v/>
      </c>
      <c r="C819" s="56"/>
      <c r="D819" s="56"/>
      <c r="E819" s="56"/>
      <c r="F819" s="57"/>
      <c r="G819" s="57"/>
      <c r="H8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19" s="62" t="str">
        <f><![CDATA[IF(الجدول3[[#This Row],[الموافق]]<>"التاريخ غير صحيح",TEXT(الجدول3[[#This Row],[DateM]],"dddd"),"")]]></f>
        <v/>
      </c>
      <c r="K819" s="62" t="str">
        <f ca="1" unprintable="">
<![CDATA[IF(الجدول3[[#This Row],[DateM]]<>"",
IF(الجدول3[[#This Row],[DateM]]]><![CDATA[]>=TODAY(),1,0),"")]]>        </f>
        <v/>
      </c>
      <c r="L819" s="63" t="str">
        <f><![CDATA[IF(الجدول3[[#This Row],[DateM]]<>"",ROW(),"")]]></f>
        <v/>
      </c>
      <c r="M819" s="64" t="e">
        <f><![CDATA[الجدول3[[#This Row],[DateM]]+TIME(0,الجدول3[[#This Row],[Time1]],0)]]></f>
        <v>#VALUE!</v>
      </c>
      <c r="N819" s="57"/>
      <c r="O819" s="49">
        <f><![CDATA[IF(الجدول3[[#This Row],[الحالة]]="نفذ",1,0)]]></f>
        <v>0</v>
      </c>
    </row>
    <row r="820" spans="2:15" ht="22.5" x14ac:dyDescent="0.45">
      <c r="B820" s="62" t="str">
        <f><![CDATA[IF(الجدول3[[#This Row],[يوم]]="","",_xlfn.AGGREGATE(3,5,$C$4:C820))]]></f>
        <v/>
      </c>
      <c r="C820" s="56"/>
      <c r="D820" s="56"/>
      <c r="E820" s="56"/>
      <c r="F820" s="57"/>
      <c r="G820" s="57"/>
      <c r="H8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0" s="62" t="str">
        <f><![CDATA[IF(الجدول3[[#This Row],[الموافق]]<>"التاريخ غير صحيح",TEXT(الجدول3[[#This Row],[DateM]],"dddd"),"")]]></f>
        <v/>
      </c>
      <c r="K820" s="62" t="str">
        <f ca="1" unprintable="">
<![CDATA[IF(الجدول3[[#This Row],[DateM]]<>"",
IF(الجدول3[[#This Row],[DateM]]]><![CDATA[]>=TODAY(),1,0),"")]]>        </f>
        <v/>
      </c>
      <c r="L820" s="63" t="str">
        <f><![CDATA[IF(الجدول3[[#This Row],[DateM]]<>"",ROW(),"")]]></f>
        <v/>
      </c>
      <c r="M820" s="64" t="e">
        <f><![CDATA[الجدول3[[#This Row],[DateM]]+TIME(0,الجدول3[[#This Row],[Time1]],0)]]></f>
        <v>#VALUE!</v>
      </c>
      <c r="N820" s="57"/>
      <c r="O820" s="49">
        <f><![CDATA[IF(الجدول3[[#This Row],[الحالة]]="نفذ",1,0)]]></f>
        <v>0</v>
      </c>
    </row>
    <row r="821" spans="2:15" ht="22.5" x14ac:dyDescent="0.45">
      <c r="B821" s="62" t="str">
        <f><![CDATA[IF(الجدول3[[#This Row],[يوم]]="","",_xlfn.AGGREGATE(3,5,$C$4:C821))]]></f>
        <v/>
      </c>
      <c r="C821" s="56"/>
      <c r="D821" s="56"/>
      <c r="E821" s="56"/>
      <c r="F821" s="57"/>
      <c r="G821" s="57"/>
      <c r="H8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1" s="62" t="str">
        <f><![CDATA[IF(الجدول3[[#This Row],[الموافق]]<>"التاريخ غير صحيح",TEXT(الجدول3[[#This Row],[DateM]],"dddd"),"")]]></f>
        <v/>
      </c>
      <c r="K821" s="62" t="str">
        <f ca="1" unprintable="">
<![CDATA[IF(الجدول3[[#This Row],[DateM]]<>"",
IF(الجدول3[[#This Row],[DateM]]]><![CDATA[]>=TODAY(),1,0),"")]]>        </f>
        <v/>
      </c>
      <c r="L821" s="63" t="str">
        <f><![CDATA[IF(الجدول3[[#This Row],[DateM]]<>"",ROW(),"")]]></f>
        <v/>
      </c>
      <c r="M821" s="64" t="e">
        <f><![CDATA[الجدول3[[#This Row],[DateM]]+TIME(0,الجدول3[[#This Row],[Time1]],0)]]></f>
        <v>#VALUE!</v>
      </c>
      <c r="N821" s="57"/>
      <c r="O821" s="49">
        <f><![CDATA[IF(الجدول3[[#This Row],[الحالة]]="نفذ",1,0)]]></f>
        <v>0</v>
      </c>
    </row>
    <row r="822" spans="2:15" ht="22.5" x14ac:dyDescent="0.45">
      <c r="B822" s="62" t="str">
        <f><![CDATA[IF(الجدول3[[#This Row],[يوم]]="","",_xlfn.AGGREGATE(3,5,$C$4:C822))]]></f>
        <v/>
      </c>
      <c r="C822" s="56"/>
      <c r="D822" s="56"/>
      <c r="E822" s="56"/>
      <c r="F822" s="57"/>
      <c r="G822" s="57"/>
      <c r="H8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2" s="62" t="str">
        <f><![CDATA[IF(الجدول3[[#This Row],[الموافق]]<>"التاريخ غير صحيح",TEXT(الجدول3[[#This Row],[DateM]],"dddd"),"")]]></f>
        <v/>
      </c>
      <c r="K822" s="62" t="str">
        <f ca="1" unprintable="">
<![CDATA[IF(الجدول3[[#This Row],[DateM]]<>"",
IF(الجدول3[[#This Row],[DateM]]]><![CDATA[]>=TODAY(),1,0),"")]]>        </f>
        <v/>
      </c>
      <c r="L822" s="63" t="str">
        <f><![CDATA[IF(الجدول3[[#This Row],[DateM]]<>"",ROW(),"")]]></f>
        <v/>
      </c>
      <c r="M822" s="64" t="e">
        <f><![CDATA[الجدول3[[#This Row],[DateM]]+TIME(0,الجدول3[[#This Row],[Time1]],0)]]></f>
        <v>#VALUE!</v>
      </c>
      <c r="N822" s="57"/>
      <c r="O822" s="49">
        <f><![CDATA[IF(الجدول3[[#This Row],[الحالة]]="نفذ",1,0)]]></f>
        <v>0</v>
      </c>
    </row>
    <row r="823" spans="2:15" ht="22.5" x14ac:dyDescent="0.45">
      <c r="B823" s="62" t="str">
        <f><![CDATA[IF(الجدول3[[#This Row],[يوم]]="","",_xlfn.AGGREGATE(3,5,$C$4:C823))]]></f>
        <v/>
      </c>
      <c r="C823" s="56"/>
      <c r="D823" s="56"/>
      <c r="E823" s="56"/>
      <c r="F823" s="57"/>
      <c r="G823" s="57"/>
      <c r="H8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3" s="62" t="str">
        <f><![CDATA[IF(الجدول3[[#This Row],[الموافق]]<>"التاريخ غير صحيح",TEXT(الجدول3[[#This Row],[DateM]],"dddd"),"")]]></f>
        <v/>
      </c>
      <c r="K823" s="62" t="str">
        <f ca="1" unprintable="">
<![CDATA[IF(الجدول3[[#This Row],[DateM]]<>"",
IF(الجدول3[[#This Row],[DateM]]]><![CDATA[]>=TODAY(),1,0),"")]]>        </f>
        <v/>
      </c>
      <c r="L823" s="63" t="str">
        <f><![CDATA[IF(الجدول3[[#This Row],[DateM]]<>"",ROW(),"")]]></f>
        <v/>
      </c>
      <c r="M823" s="64" t="e">
        <f><![CDATA[الجدول3[[#This Row],[DateM]]+TIME(0,الجدول3[[#This Row],[Time1]],0)]]></f>
        <v>#VALUE!</v>
      </c>
      <c r="N823" s="57"/>
      <c r="O823" s="49">
        <f><![CDATA[IF(الجدول3[[#This Row],[الحالة]]="نفذ",1,0)]]></f>
        <v>0</v>
      </c>
    </row>
    <row r="824" spans="2:15" ht="22.5" x14ac:dyDescent="0.45">
      <c r="B824" s="62" t="str">
        <f><![CDATA[IF(الجدول3[[#This Row],[يوم]]="","",_xlfn.AGGREGATE(3,5,$C$4:C824))]]></f>
        <v/>
      </c>
      <c r="C824" s="56"/>
      <c r="D824" s="56"/>
      <c r="E824" s="56"/>
      <c r="F824" s="57"/>
      <c r="G824" s="57"/>
      <c r="H8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4" s="62" t="str">
        <f><![CDATA[IF(الجدول3[[#This Row],[الموافق]]<>"التاريخ غير صحيح",TEXT(الجدول3[[#This Row],[DateM]],"dddd"),"")]]></f>
        <v/>
      </c>
      <c r="K824" s="62" t="str">
        <f ca="1" unprintable="">
<![CDATA[IF(الجدول3[[#This Row],[DateM]]<>"",
IF(الجدول3[[#This Row],[DateM]]]><![CDATA[]>=TODAY(),1,0),"")]]>        </f>
        <v/>
      </c>
      <c r="L824" s="63" t="str">
        <f><![CDATA[IF(الجدول3[[#This Row],[DateM]]<>"",ROW(),"")]]></f>
        <v/>
      </c>
      <c r="M824" s="64" t="e">
        <f><![CDATA[الجدول3[[#This Row],[DateM]]+TIME(0,الجدول3[[#This Row],[Time1]],0)]]></f>
        <v>#VALUE!</v>
      </c>
      <c r="N824" s="57"/>
      <c r="O824" s="49">
        <f><![CDATA[IF(الجدول3[[#This Row],[الحالة]]="نفذ",1,0)]]></f>
        <v>0</v>
      </c>
    </row>
    <row r="825" spans="2:15" ht="22.5" x14ac:dyDescent="0.45">
      <c r="B825" s="62" t="str">
        <f><![CDATA[IF(الجدول3[[#This Row],[يوم]]="","",_xlfn.AGGREGATE(3,5,$C$4:C825))]]></f>
        <v/>
      </c>
      <c r="C825" s="56"/>
      <c r="D825" s="56"/>
      <c r="E825" s="56"/>
      <c r="F825" s="57"/>
      <c r="G825" s="57"/>
      <c r="H8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5" s="62" t="str">
        <f><![CDATA[IF(الجدول3[[#This Row],[الموافق]]<>"التاريخ غير صحيح",TEXT(الجدول3[[#This Row],[DateM]],"dddd"),"")]]></f>
        <v/>
      </c>
      <c r="K825" s="62" t="str">
        <f ca="1" unprintable="">
<![CDATA[IF(الجدول3[[#This Row],[DateM]]<>"",
IF(الجدول3[[#This Row],[DateM]]]><![CDATA[]>=TODAY(),1,0),"")]]>        </f>
        <v/>
      </c>
      <c r="L825" s="63" t="str">
        <f><![CDATA[IF(الجدول3[[#This Row],[DateM]]<>"",ROW(),"")]]></f>
        <v/>
      </c>
      <c r="M825" s="64" t="e">
        <f><![CDATA[الجدول3[[#This Row],[DateM]]+TIME(0,الجدول3[[#This Row],[Time1]],0)]]></f>
        <v>#VALUE!</v>
      </c>
      <c r="N825" s="57"/>
      <c r="O825" s="49">
        <f><![CDATA[IF(الجدول3[[#This Row],[الحالة]]="نفذ",1,0)]]></f>
        <v>0</v>
      </c>
    </row>
    <row r="826" spans="2:15" ht="22.5" x14ac:dyDescent="0.45">
      <c r="B826" s="62" t="str">
        <f><![CDATA[IF(الجدول3[[#This Row],[يوم]]="","",_xlfn.AGGREGATE(3,5,$C$4:C826))]]></f>
        <v/>
      </c>
      <c r="C826" s="56"/>
      <c r="D826" s="56"/>
      <c r="E826" s="56"/>
      <c r="F826" s="57"/>
      <c r="G826" s="57"/>
      <c r="H8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6" s="62" t="str">
        <f><![CDATA[IF(الجدول3[[#This Row],[الموافق]]<>"التاريخ غير صحيح",TEXT(الجدول3[[#This Row],[DateM]],"dddd"),"")]]></f>
        <v/>
      </c>
      <c r="K826" s="62" t="str">
        <f ca="1" unprintable="">
<![CDATA[IF(الجدول3[[#This Row],[DateM]]<>"",
IF(الجدول3[[#This Row],[DateM]]]><![CDATA[]>=TODAY(),1,0),"")]]>        </f>
        <v/>
      </c>
      <c r="L826" s="63" t="str">
        <f><![CDATA[IF(الجدول3[[#This Row],[DateM]]<>"",ROW(),"")]]></f>
        <v/>
      </c>
      <c r="M826" s="64" t="e">
        <f><![CDATA[الجدول3[[#This Row],[DateM]]+TIME(0,الجدول3[[#This Row],[Time1]],0)]]></f>
        <v>#VALUE!</v>
      </c>
      <c r="N826" s="57"/>
      <c r="O826" s="49">
        <f><![CDATA[IF(الجدول3[[#This Row],[الحالة]]="نفذ",1,0)]]></f>
        <v>0</v>
      </c>
    </row>
    <row r="827" spans="2:15" ht="22.5" x14ac:dyDescent="0.45">
      <c r="B827" s="62" t="str">
        <f><![CDATA[IF(الجدول3[[#This Row],[يوم]]="","",_xlfn.AGGREGATE(3,5,$C$4:C827))]]></f>
        <v/>
      </c>
      <c r="C827" s="56"/>
      <c r="D827" s="56"/>
      <c r="E827" s="56"/>
      <c r="F827" s="57"/>
      <c r="G827" s="57"/>
      <c r="H8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7" s="62" t="str">
        <f><![CDATA[IF(الجدول3[[#This Row],[الموافق]]<>"التاريخ غير صحيح",TEXT(الجدول3[[#This Row],[DateM]],"dddd"),"")]]></f>
        <v/>
      </c>
      <c r="K827" s="62" t="str">
        <f ca="1" unprintable="">
<![CDATA[IF(الجدول3[[#This Row],[DateM]]<>"",
IF(الجدول3[[#This Row],[DateM]]]><![CDATA[]>=TODAY(),1,0),"")]]>        </f>
        <v/>
      </c>
      <c r="L827" s="63" t="str">
        <f><![CDATA[IF(الجدول3[[#This Row],[DateM]]<>"",ROW(),"")]]></f>
        <v/>
      </c>
      <c r="M827" s="64" t="e">
        <f><![CDATA[الجدول3[[#This Row],[DateM]]+TIME(0,الجدول3[[#This Row],[Time1]],0)]]></f>
        <v>#VALUE!</v>
      </c>
      <c r="N827" s="57"/>
      <c r="O827" s="49">
        <f><![CDATA[IF(الجدول3[[#This Row],[الحالة]]="نفذ",1,0)]]></f>
        <v>0</v>
      </c>
    </row>
    <row r="828" spans="2:15" ht="22.5" x14ac:dyDescent="0.45">
      <c r="B828" s="62" t="str">
        <f><![CDATA[IF(الجدول3[[#This Row],[يوم]]="","",_xlfn.AGGREGATE(3,5,$C$4:C828))]]></f>
        <v/>
      </c>
      <c r="C828" s="56"/>
      <c r="D828" s="56"/>
      <c r="E828" s="56"/>
      <c r="F828" s="57"/>
      <c r="G828" s="57"/>
      <c r="H8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8" s="62" t="str">
        <f><![CDATA[IF(الجدول3[[#This Row],[الموافق]]<>"التاريخ غير صحيح",TEXT(الجدول3[[#This Row],[DateM]],"dddd"),"")]]></f>
        <v/>
      </c>
      <c r="K828" s="62" t="str">
        <f ca="1" unprintable="">
<![CDATA[IF(الجدول3[[#This Row],[DateM]]<>"",
IF(الجدول3[[#This Row],[DateM]]]><![CDATA[]>=TODAY(),1,0),"")]]>        </f>
        <v/>
      </c>
      <c r="L828" s="63" t="str">
        <f><![CDATA[IF(الجدول3[[#This Row],[DateM]]<>"",ROW(),"")]]></f>
        <v/>
      </c>
      <c r="M828" s="64" t="e">
        <f><![CDATA[الجدول3[[#This Row],[DateM]]+TIME(0,الجدول3[[#This Row],[Time1]],0)]]></f>
        <v>#VALUE!</v>
      </c>
      <c r="N828" s="57"/>
      <c r="O828" s="49">
        <f><![CDATA[IF(الجدول3[[#This Row],[الحالة]]="نفذ",1,0)]]></f>
        <v>0</v>
      </c>
    </row>
    <row r="829" spans="2:15" ht="22.5" x14ac:dyDescent="0.45">
      <c r="B829" s="62" t="str">
        <f><![CDATA[IF(الجدول3[[#This Row],[يوم]]="","",_xlfn.AGGREGATE(3,5,$C$4:C829))]]></f>
        <v/>
      </c>
      <c r="C829" s="56"/>
      <c r="D829" s="56"/>
      <c r="E829" s="56"/>
      <c r="F829" s="57"/>
      <c r="G829" s="57"/>
      <c r="H8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29" s="62" t="str">
        <f><![CDATA[IF(الجدول3[[#This Row],[الموافق]]<>"التاريخ غير صحيح",TEXT(الجدول3[[#This Row],[DateM]],"dddd"),"")]]></f>
        <v/>
      </c>
      <c r="K829" s="62" t="str">
        <f ca="1" unprintable="">
<![CDATA[IF(الجدول3[[#This Row],[DateM]]<>"",
IF(الجدول3[[#This Row],[DateM]]]><![CDATA[]>=TODAY(),1,0),"")]]>        </f>
        <v/>
      </c>
      <c r="L829" s="63" t="str">
        <f><![CDATA[IF(الجدول3[[#This Row],[DateM]]<>"",ROW(),"")]]></f>
        <v/>
      </c>
      <c r="M829" s="64" t="e">
        <f><![CDATA[الجدول3[[#This Row],[DateM]]+TIME(0,الجدول3[[#This Row],[Time1]],0)]]></f>
        <v>#VALUE!</v>
      </c>
      <c r="N829" s="57"/>
      <c r="O829" s="49">
        <f><![CDATA[IF(الجدول3[[#This Row],[الحالة]]="نفذ",1,0)]]></f>
        <v>0</v>
      </c>
    </row>
    <row r="830" spans="2:15" ht="22.5" x14ac:dyDescent="0.45">
      <c r="B830" s="62" t="str">
        <f><![CDATA[IF(الجدول3[[#This Row],[يوم]]="","",_xlfn.AGGREGATE(3,5,$C$4:C830))]]></f>
        <v/>
      </c>
      <c r="C830" s="56"/>
      <c r="D830" s="56"/>
      <c r="E830" s="56"/>
      <c r="F830" s="57"/>
      <c r="G830" s="57"/>
      <c r="H8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0" s="62" t="str">
        <f><![CDATA[IF(الجدول3[[#This Row],[الموافق]]<>"التاريخ غير صحيح",TEXT(الجدول3[[#This Row],[DateM]],"dddd"),"")]]></f>
        <v/>
      </c>
      <c r="K830" s="62" t="str">
        <f ca="1" unprintable="">
<![CDATA[IF(الجدول3[[#This Row],[DateM]]<>"",
IF(الجدول3[[#This Row],[DateM]]]><![CDATA[]>=TODAY(),1,0),"")]]>        </f>
        <v/>
      </c>
      <c r="L830" s="63" t="str">
        <f><![CDATA[IF(الجدول3[[#This Row],[DateM]]<>"",ROW(),"")]]></f>
        <v/>
      </c>
      <c r="M830" s="64" t="e">
        <f><![CDATA[الجدول3[[#This Row],[DateM]]+TIME(0,الجدول3[[#This Row],[Time1]],0)]]></f>
        <v>#VALUE!</v>
      </c>
      <c r="N830" s="57"/>
      <c r="O830" s="49">
        <f><![CDATA[IF(الجدول3[[#This Row],[الحالة]]="نفذ",1,0)]]></f>
        <v>0</v>
      </c>
    </row>
    <row r="831" spans="2:15" ht="22.5" x14ac:dyDescent="0.45">
      <c r="B831" s="62" t="str">
        <f><![CDATA[IF(الجدول3[[#This Row],[يوم]]="","",_xlfn.AGGREGATE(3,5,$C$4:C831))]]></f>
        <v/>
      </c>
      <c r="C831" s="56"/>
      <c r="D831" s="56"/>
      <c r="E831" s="56"/>
      <c r="F831" s="57"/>
      <c r="G831" s="57"/>
      <c r="H8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1" s="62" t="str">
        <f><![CDATA[IF(الجدول3[[#This Row],[الموافق]]<>"التاريخ غير صحيح",TEXT(الجدول3[[#This Row],[DateM]],"dddd"),"")]]></f>
        <v/>
      </c>
      <c r="K831" s="62" t="str">
        <f ca="1" unprintable="">
<![CDATA[IF(الجدول3[[#This Row],[DateM]]<>"",
IF(الجدول3[[#This Row],[DateM]]]><![CDATA[]>=TODAY(),1,0),"")]]>        </f>
        <v/>
      </c>
      <c r="L831" s="63" t="str">
        <f><![CDATA[IF(الجدول3[[#This Row],[DateM]]<>"",ROW(),"")]]></f>
        <v/>
      </c>
      <c r="M831" s="64" t="e">
        <f><![CDATA[الجدول3[[#This Row],[DateM]]+TIME(0,الجدول3[[#This Row],[Time1]],0)]]></f>
        <v>#VALUE!</v>
      </c>
      <c r="N831" s="57"/>
      <c r="O831" s="49">
        <f><![CDATA[IF(الجدول3[[#This Row],[الحالة]]="نفذ",1,0)]]></f>
        <v>0</v>
      </c>
    </row>
    <row r="832" spans="2:15" ht="22.5" x14ac:dyDescent="0.45">
      <c r="B832" s="62" t="str">
        <f><![CDATA[IF(الجدول3[[#This Row],[يوم]]="","",_xlfn.AGGREGATE(3,5,$C$4:C832))]]></f>
        <v/>
      </c>
      <c r="C832" s="56"/>
      <c r="D832" s="56"/>
      <c r="E832" s="56"/>
      <c r="F832" s="57"/>
      <c r="G832" s="57"/>
      <c r="H8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2" s="62" t="str">
        <f><![CDATA[IF(الجدول3[[#This Row],[الموافق]]<>"التاريخ غير صحيح",TEXT(الجدول3[[#This Row],[DateM]],"dddd"),"")]]></f>
        <v/>
      </c>
      <c r="K832" s="62" t="str">
        <f ca="1" unprintable="">
<![CDATA[IF(الجدول3[[#This Row],[DateM]]<>"",
IF(الجدول3[[#This Row],[DateM]]]><![CDATA[]>=TODAY(),1,0),"")]]>        </f>
        <v/>
      </c>
      <c r="L832" s="63" t="str">
        <f><![CDATA[IF(الجدول3[[#This Row],[DateM]]<>"",ROW(),"")]]></f>
        <v/>
      </c>
      <c r="M832" s="64" t="e">
        <f><![CDATA[الجدول3[[#This Row],[DateM]]+TIME(0,الجدول3[[#This Row],[Time1]],0)]]></f>
        <v>#VALUE!</v>
      </c>
      <c r="N832" s="57"/>
      <c r="O832" s="49">
        <f><![CDATA[IF(الجدول3[[#This Row],[الحالة]]="نفذ",1,0)]]></f>
        <v>0</v>
      </c>
    </row>
    <row r="833" spans="2:15" ht="22.5" x14ac:dyDescent="0.45">
      <c r="B833" s="62" t="str">
        <f><![CDATA[IF(الجدول3[[#This Row],[يوم]]="","",_xlfn.AGGREGATE(3,5,$C$4:C833))]]></f>
        <v/>
      </c>
      <c r="C833" s="56"/>
      <c r="D833" s="56"/>
      <c r="E833" s="56"/>
      <c r="F833" s="57"/>
      <c r="G833" s="57"/>
      <c r="H8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3" s="62" t="str">
        <f><![CDATA[IF(الجدول3[[#This Row],[الموافق]]<>"التاريخ غير صحيح",TEXT(الجدول3[[#This Row],[DateM]],"dddd"),"")]]></f>
        <v/>
      </c>
      <c r="K833" s="62" t="str">
        <f ca="1" unprintable="">
<![CDATA[IF(الجدول3[[#This Row],[DateM]]<>"",
IF(الجدول3[[#This Row],[DateM]]]><![CDATA[]>=TODAY(),1,0),"")]]>        </f>
        <v/>
      </c>
      <c r="L833" s="63" t="str">
        <f><![CDATA[IF(الجدول3[[#This Row],[DateM]]<>"",ROW(),"")]]></f>
        <v/>
      </c>
      <c r="M833" s="64" t="e">
        <f><![CDATA[الجدول3[[#This Row],[DateM]]+TIME(0,الجدول3[[#This Row],[Time1]],0)]]></f>
        <v>#VALUE!</v>
      </c>
      <c r="N833" s="57"/>
      <c r="O833" s="49">
        <f><![CDATA[IF(الجدول3[[#This Row],[الحالة]]="نفذ",1,0)]]></f>
        <v>0</v>
      </c>
    </row>
    <row r="834" spans="2:15" ht="22.5" x14ac:dyDescent="0.45">
      <c r="B834" s="62" t="str">
        <f><![CDATA[IF(الجدول3[[#This Row],[يوم]]="","",_xlfn.AGGREGATE(3,5,$C$4:C834))]]></f>
        <v/>
      </c>
      <c r="C834" s="56"/>
      <c r="D834" s="56"/>
      <c r="E834" s="56"/>
      <c r="F834" s="57"/>
      <c r="G834" s="57"/>
      <c r="H8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4" s="62" t="str">
        <f><![CDATA[IF(الجدول3[[#This Row],[الموافق]]<>"التاريخ غير صحيح",TEXT(الجدول3[[#This Row],[DateM]],"dddd"),"")]]></f>
        <v/>
      </c>
      <c r="K834" s="62" t="str">
        <f ca="1" unprintable="">
<![CDATA[IF(الجدول3[[#This Row],[DateM]]<>"",
IF(الجدول3[[#This Row],[DateM]]]><![CDATA[]>=TODAY(),1,0),"")]]>        </f>
        <v/>
      </c>
      <c r="L834" s="63" t="str">
        <f><![CDATA[IF(الجدول3[[#This Row],[DateM]]<>"",ROW(),"")]]></f>
        <v/>
      </c>
      <c r="M834" s="64" t="e">
        <f><![CDATA[الجدول3[[#This Row],[DateM]]+TIME(0,الجدول3[[#This Row],[Time1]],0)]]></f>
        <v>#VALUE!</v>
      </c>
      <c r="N834" s="57"/>
      <c r="O834" s="49">
        <f><![CDATA[IF(الجدول3[[#This Row],[الحالة]]="نفذ",1,0)]]></f>
        <v>0</v>
      </c>
    </row>
    <row r="835" spans="2:15" ht="22.5" x14ac:dyDescent="0.45">
      <c r="B835" s="62" t="str">
        <f><![CDATA[IF(الجدول3[[#This Row],[يوم]]="","",_xlfn.AGGREGATE(3,5,$C$4:C835))]]></f>
        <v/>
      </c>
      <c r="C835" s="56"/>
      <c r="D835" s="56"/>
      <c r="E835" s="56"/>
      <c r="F835" s="57"/>
      <c r="G835" s="57"/>
      <c r="H8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5" s="62" t="str">
        <f><![CDATA[IF(الجدول3[[#This Row],[الموافق]]<>"التاريخ غير صحيح",TEXT(الجدول3[[#This Row],[DateM]],"dddd"),"")]]></f>
        <v/>
      </c>
      <c r="K835" s="62" t="str">
        <f ca="1" unprintable="">
<![CDATA[IF(الجدول3[[#This Row],[DateM]]<>"",
IF(الجدول3[[#This Row],[DateM]]]><![CDATA[]>=TODAY(),1,0),"")]]>        </f>
        <v/>
      </c>
      <c r="L835" s="63" t="str">
        <f><![CDATA[IF(الجدول3[[#This Row],[DateM]]<>"",ROW(),"")]]></f>
        <v/>
      </c>
      <c r="M835" s="64" t="e">
        <f><![CDATA[الجدول3[[#This Row],[DateM]]+TIME(0,الجدول3[[#This Row],[Time1]],0)]]></f>
        <v>#VALUE!</v>
      </c>
      <c r="N835" s="57"/>
      <c r="O835" s="49">
        <f><![CDATA[IF(الجدول3[[#This Row],[الحالة]]="نفذ",1,0)]]></f>
        <v>0</v>
      </c>
    </row>
    <row r="836" spans="2:15" ht="22.5" x14ac:dyDescent="0.45">
      <c r="B836" s="62" t="str">
        <f><![CDATA[IF(الجدول3[[#This Row],[يوم]]="","",_xlfn.AGGREGATE(3,5,$C$4:C836))]]></f>
        <v/>
      </c>
      <c r="C836" s="56"/>
      <c r="D836" s="56"/>
      <c r="E836" s="56"/>
      <c r="F836" s="57"/>
      <c r="G836" s="57"/>
      <c r="H8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6" s="62" t="str">
        <f><![CDATA[IF(الجدول3[[#This Row],[الموافق]]<>"التاريخ غير صحيح",TEXT(الجدول3[[#This Row],[DateM]],"dddd"),"")]]></f>
        <v/>
      </c>
      <c r="K836" s="62" t="str">
        <f ca="1" unprintable="">
<![CDATA[IF(الجدول3[[#This Row],[DateM]]<>"",
IF(الجدول3[[#This Row],[DateM]]]><![CDATA[]>=TODAY(),1,0),"")]]>        </f>
        <v/>
      </c>
      <c r="L836" s="63" t="str">
        <f><![CDATA[IF(الجدول3[[#This Row],[DateM]]<>"",ROW(),"")]]></f>
        <v/>
      </c>
      <c r="M836" s="64" t="e">
        <f><![CDATA[الجدول3[[#This Row],[DateM]]+TIME(0,الجدول3[[#This Row],[Time1]],0)]]></f>
        <v>#VALUE!</v>
      </c>
      <c r="N836" s="57"/>
      <c r="O836" s="49">
        <f><![CDATA[IF(الجدول3[[#This Row],[الحالة]]="نفذ",1,0)]]></f>
        <v>0</v>
      </c>
    </row>
    <row r="837" spans="2:15" ht="22.5" x14ac:dyDescent="0.45">
      <c r="B837" s="62" t="str">
        <f><![CDATA[IF(الجدول3[[#This Row],[يوم]]="","",_xlfn.AGGREGATE(3,5,$C$4:C837))]]></f>
        <v/>
      </c>
      <c r="C837" s="56"/>
      <c r="D837" s="56"/>
      <c r="E837" s="56"/>
      <c r="F837" s="57"/>
      <c r="G837" s="57"/>
      <c r="H8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7" s="62" t="str">
        <f><![CDATA[IF(الجدول3[[#This Row],[الموافق]]<>"التاريخ غير صحيح",TEXT(الجدول3[[#This Row],[DateM]],"dddd"),"")]]></f>
        <v/>
      </c>
      <c r="K837" s="62" t="str">
        <f ca="1" unprintable="">
<![CDATA[IF(الجدول3[[#This Row],[DateM]]<>"",
IF(الجدول3[[#This Row],[DateM]]]><![CDATA[]>=TODAY(),1,0),"")]]>        </f>
        <v/>
      </c>
      <c r="L837" s="63" t="str">
        <f><![CDATA[IF(الجدول3[[#This Row],[DateM]]<>"",ROW(),"")]]></f>
        <v/>
      </c>
      <c r="M837" s="64" t="e">
        <f><![CDATA[الجدول3[[#This Row],[DateM]]+TIME(0,الجدول3[[#This Row],[Time1]],0)]]></f>
        <v>#VALUE!</v>
      </c>
      <c r="N837" s="57"/>
      <c r="O837" s="49">
        <f><![CDATA[IF(الجدول3[[#This Row],[الحالة]]="نفذ",1,0)]]></f>
        <v>0</v>
      </c>
    </row>
    <row r="838" spans="2:15" ht="22.5" x14ac:dyDescent="0.45">
      <c r="B838" s="62" t="str">
        <f><![CDATA[IF(الجدول3[[#This Row],[يوم]]="","",_xlfn.AGGREGATE(3,5,$C$4:C838))]]></f>
        <v/>
      </c>
      <c r="C838" s="56"/>
      <c r="D838" s="56"/>
      <c r="E838" s="56"/>
      <c r="F838" s="57"/>
      <c r="G838" s="57"/>
      <c r="H8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8" s="62" t="str">
        <f><![CDATA[IF(الجدول3[[#This Row],[الموافق]]<>"التاريخ غير صحيح",TEXT(الجدول3[[#This Row],[DateM]],"dddd"),"")]]></f>
        <v/>
      </c>
      <c r="K838" s="62" t="str">
        <f ca="1" unprintable="">
<![CDATA[IF(الجدول3[[#This Row],[DateM]]<>"",
IF(الجدول3[[#This Row],[DateM]]]><![CDATA[]>=TODAY(),1,0),"")]]>        </f>
        <v/>
      </c>
      <c r="L838" s="63" t="str">
        <f><![CDATA[IF(الجدول3[[#This Row],[DateM]]<>"",ROW(),"")]]></f>
        <v/>
      </c>
      <c r="M838" s="64" t="e">
        <f><![CDATA[الجدول3[[#This Row],[DateM]]+TIME(0,الجدول3[[#This Row],[Time1]],0)]]></f>
        <v>#VALUE!</v>
      </c>
      <c r="N838" s="57"/>
      <c r="O838" s="49">
        <f><![CDATA[IF(الجدول3[[#This Row],[الحالة]]="نفذ",1,0)]]></f>
        <v>0</v>
      </c>
    </row>
    <row r="839" spans="2:15" ht="22.5" x14ac:dyDescent="0.45">
      <c r="B839" s="62" t="str">
        <f><![CDATA[IF(الجدول3[[#This Row],[يوم]]="","",_xlfn.AGGREGATE(3,5,$C$4:C839))]]></f>
        <v/>
      </c>
      <c r="C839" s="56"/>
      <c r="D839" s="56"/>
      <c r="E839" s="56"/>
      <c r="F839" s="57"/>
      <c r="G839" s="57"/>
      <c r="H8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39" s="62" t="str">
        <f><![CDATA[IF(الجدول3[[#This Row],[الموافق]]<>"التاريخ غير صحيح",TEXT(الجدول3[[#This Row],[DateM]],"dddd"),"")]]></f>
        <v/>
      </c>
      <c r="K839" s="62" t="str">
        <f ca="1" unprintable="">
<![CDATA[IF(الجدول3[[#This Row],[DateM]]<>"",
IF(الجدول3[[#This Row],[DateM]]]><![CDATA[]>=TODAY(),1,0),"")]]>        </f>
        <v/>
      </c>
      <c r="L839" s="63" t="str">
        <f><![CDATA[IF(الجدول3[[#This Row],[DateM]]<>"",ROW(),"")]]></f>
        <v/>
      </c>
      <c r="M839" s="64" t="e">
        <f><![CDATA[الجدول3[[#This Row],[DateM]]+TIME(0,الجدول3[[#This Row],[Time1]],0)]]></f>
        <v>#VALUE!</v>
      </c>
      <c r="N839" s="57"/>
      <c r="O839" s="49">
        <f><![CDATA[IF(الجدول3[[#This Row],[الحالة]]="نفذ",1,0)]]></f>
        <v>0</v>
      </c>
    </row>
    <row r="840" spans="2:15" ht="22.5" x14ac:dyDescent="0.45">
      <c r="B840" s="62" t="str">
        <f><![CDATA[IF(الجدول3[[#This Row],[يوم]]="","",_xlfn.AGGREGATE(3,5,$C$4:C840))]]></f>
        <v/>
      </c>
      <c r="C840" s="56"/>
      <c r="D840" s="56"/>
      <c r="E840" s="56"/>
      <c r="F840" s="57"/>
      <c r="G840" s="57"/>
      <c r="H8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0" s="62" t="str">
        <f><![CDATA[IF(الجدول3[[#This Row],[الموافق]]<>"التاريخ غير صحيح",TEXT(الجدول3[[#This Row],[DateM]],"dddd"),"")]]></f>
        <v/>
      </c>
      <c r="K840" s="62" t="str">
        <f ca="1" unprintable="">
<![CDATA[IF(الجدول3[[#This Row],[DateM]]<>"",
IF(الجدول3[[#This Row],[DateM]]]><![CDATA[]>=TODAY(),1,0),"")]]>        </f>
        <v/>
      </c>
      <c r="L840" s="63" t="str">
        <f><![CDATA[IF(الجدول3[[#This Row],[DateM]]<>"",ROW(),"")]]></f>
        <v/>
      </c>
      <c r="M840" s="64" t="e">
        <f><![CDATA[الجدول3[[#This Row],[DateM]]+TIME(0,الجدول3[[#This Row],[Time1]],0)]]></f>
        <v>#VALUE!</v>
      </c>
      <c r="N840" s="57"/>
      <c r="O840" s="49">
        <f><![CDATA[IF(الجدول3[[#This Row],[الحالة]]="نفذ",1,0)]]></f>
        <v>0</v>
      </c>
    </row>
    <row r="841" spans="2:15" ht="22.5" x14ac:dyDescent="0.45">
      <c r="B841" s="62" t="str">
        <f><![CDATA[IF(الجدول3[[#This Row],[يوم]]="","",_xlfn.AGGREGATE(3,5,$C$4:C841))]]></f>
        <v/>
      </c>
      <c r="C841" s="56"/>
      <c r="D841" s="56"/>
      <c r="E841" s="56"/>
      <c r="F841" s="57"/>
      <c r="G841" s="57"/>
      <c r="H8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1" s="62" t="str">
        <f><![CDATA[IF(الجدول3[[#This Row],[الموافق]]<>"التاريخ غير صحيح",TEXT(الجدول3[[#This Row],[DateM]],"dddd"),"")]]></f>
        <v/>
      </c>
      <c r="K841" s="62" t="str">
        <f ca="1" unprintable="">
<![CDATA[IF(الجدول3[[#This Row],[DateM]]<>"",
IF(الجدول3[[#This Row],[DateM]]]><![CDATA[]>=TODAY(),1,0),"")]]>        </f>
        <v/>
      </c>
      <c r="L841" s="63" t="str">
        <f><![CDATA[IF(الجدول3[[#This Row],[DateM]]<>"",ROW(),"")]]></f>
        <v/>
      </c>
      <c r="M841" s="64" t="e">
        <f><![CDATA[الجدول3[[#This Row],[DateM]]+TIME(0,الجدول3[[#This Row],[Time1]],0)]]></f>
        <v>#VALUE!</v>
      </c>
      <c r="N841" s="57"/>
      <c r="O841" s="49">
        <f><![CDATA[IF(الجدول3[[#This Row],[الحالة]]="نفذ",1,0)]]></f>
        <v>0</v>
      </c>
    </row>
    <row r="842" spans="2:15" ht="22.5" x14ac:dyDescent="0.45">
      <c r="B842" s="62" t="str">
        <f><![CDATA[IF(الجدول3[[#This Row],[يوم]]="","",_xlfn.AGGREGATE(3,5,$C$4:C842))]]></f>
        <v/>
      </c>
      <c r="C842" s="56"/>
      <c r="D842" s="56"/>
      <c r="E842" s="56"/>
      <c r="F842" s="57"/>
      <c r="G842" s="57"/>
      <c r="H8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2" s="62" t="str">
        <f><![CDATA[IF(الجدول3[[#This Row],[الموافق]]<>"التاريخ غير صحيح",TEXT(الجدول3[[#This Row],[DateM]],"dddd"),"")]]></f>
        <v/>
      </c>
      <c r="K842" s="62" t="str">
        <f ca="1" unprintable="">
<![CDATA[IF(الجدول3[[#This Row],[DateM]]<>"",
IF(الجدول3[[#This Row],[DateM]]]><![CDATA[]>=TODAY(),1,0),"")]]>        </f>
        <v/>
      </c>
      <c r="L842" s="63" t="str">
        <f><![CDATA[IF(الجدول3[[#This Row],[DateM]]<>"",ROW(),"")]]></f>
        <v/>
      </c>
      <c r="M842" s="64" t="e">
        <f><![CDATA[الجدول3[[#This Row],[DateM]]+TIME(0,الجدول3[[#This Row],[Time1]],0)]]></f>
        <v>#VALUE!</v>
      </c>
      <c r="N842" s="57"/>
      <c r="O842" s="49">
        <f><![CDATA[IF(الجدول3[[#This Row],[الحالة]]="نفذ",1,0)]]></f>
        <v>0</v>
      </c>
    </row>
    <row r="843" spans="2:15" ht="22.5" x14ac:dyDescent="0.45">
      <c r="B843" s="62" t="str">
        <f><![CDATA[IF(الجدول3[[#This Row],[يوم]]="","",_xlfn.AGGREGATE(3,5,$C$4:C843))]]></f>
        <v/>
      </c>
      <c r="C843" s="56"/>
      <c r="D843" s="56"/>
      <c r="E843" s="56"/>
      <c r="F843" s="57"/>
      <c r="G843" s="57"/>
      <c r="H8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3" s="62" t="str">
        <f><![CDATA[IF(الجدول3[[#This Row],[الموافق]]<>"التاريخ غير صحيح",TEXT(الجدول3[[#This Row],[DateM]],"dddd"),"")]]></f>
        <v/>
      </c>
      <c r="K843" s="62" t="str">
        <f ca="1" unprintable="">
<![CDATA[IF(الجدول3[[#This Row],[DateM]]<>"",
IF(الجدول3[[#This Row],[DateM]]]><![CDATA[]>=TODAY(),1,0),"")]]>        </f>
        <v/>
      </c>
      <c r="L843" s="63" t="str">
        <f><![CDATA[IF(الجدول3[[#This Row],[DateM]]<>"",ROW(),"")]]></f>
        <v/>
      </c>
      <c r="M843" s="64" t="e">
        <f><![CDATA[الجدول3[[#This Row],[DateM]]+TIME(0,الجدول3[[#This Row],[Time1]],0)]]></f>
        <v>#VALUE!</v>
      </c>
      <c r="N843" s="57"/>
      <c r="O843" s="49">
        <f><![CDATA[IF(الجدول3[[#This Row],[الحالة]]="نفذ",1,0)]]></f>
        <v>0</v>
      </c>
    </row>
    <row r="844" spans="2:15" ht="22.5" x14ac:dyDescent="0.45">
      <c r="B844" s="62" t="str">
        <f><![CDATA[IF(الجدول3[[#This Row],[يوم]]="","",_xlfn.AGGREGATE(3,5,$C$4:C844))]]></f>
        <v/>
      </c>
      <c r="C844" s="56"/>
      <c r="D844" s="56"/>
      <c r="E844" s="56"/>
      <c r="F844" s="57"/>
      <c r="G844" s="57"/>
      <c r="H8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4" s="62" t="str">
        <f><![CDATA[IF(الجدول3[[#This Row],[الموافق]]<>"التاريخ غير صحيح",TEXT(الجدول3[[#This Row],[DateM]],"dddd"),"")]]></f>
        <v/>
      </c>
      <c r="K844" s="62" t="str">
        <f ca="1" unprintable="">
<![CDATA[IF(الجدول3[[#This Row],[DateM]]<>"",
IF(الجدول3[[#This Row],[DateM]]]><![CDATA[]>=TODAY(),1,0),"")]]>        </f>
        <v/>
      </c>
      <c r="L844" s="63" t="str">
        <f><![CDATA[IF(الجدول3[[#This Row],[DateM]]<>"",ROW(),"")]]></f>
        <v/>
      </c>
      <c r="M844" s="64" t="e">
        <f><![CDATA[الجدول3[[#This Row],[DateM]]+TIME(0,الجدول3[[#This Row],[Time1]],0)]]></f>
        <v>#VALUE!</v>
      </c>
      <c r="N844" s="57"/>
      <c r="O844" s="49">
        <f><![CDATA[IF(الجدول3[[#This Row],[الحالة]]="نفذ",1,0)]]></f>
        <v>0</v>
      </c>
    </row>
    <row r="845" spans="2:15" ht="22.5" x14ac:dyDescent="0.45">
      <c r="B845" s="62" t="str">
        <f><![CDATA[IF(الجدول3[[#This Row],[يوم]]="","",_xlfn.AGGREGATE(3,5,$C$4:C845))]]></f>
        <v/>
      </c>
      <c r="C845" s="56"/>
      <c r="D845" s="56"/>
      <c r="E845" s="56"/>
      <c r="F845" s="57"/>
      <c r="G845" s="57"/>
      <c r="H8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5" s="62" t="str">
        <f><![CDATA[IF(الجدول3[[#This Row],[الموافق]]<>"التاريخ غير صحيح",TEXT(الجدول3[[#This Row],[DateM]],"dddd"),"")]]></f>
        <v/>
      </c>
      <c r="K845" s="62" t="str">
        <f ca="1" unprintable="">
<![CDATA[IF(الجدول3[[#This Row],[DateM]]<>"",
IF(الجدول3[[#This Row],[DateM]]]><![CDATA[]>=TODAY(),1,0),"")]]>        </f>
        <v/>
      </c>
      <c r="L845" s="63" t="str">
        <f><![CDATA[IF(الجدول3[[#This Row],[DateM]]<>"",ROW(),"")]]></f>
        <v/>
      </c>
      <c r="M845" s="64" t="e">
        <f><![CDATA[الجدول3[[#This Row],[DateM]]+TIME(0,الجدول3[[#This Row],[Time1]],0)]]></f>
        <v>#VALUE!</v>
      </c>
      <c r="N845" s="57"/>
      <c r="O845" s="49">
        <f><![CDATA[IF(الجدول3[[#This Row],[الحالة]]="نفذ",1,0)]]></f>
        <v>0</v>
      </c>
    </row>
    <row r="846" spans="2:15" ht="22.5" x14ac:dyDescent="0.45">
      <c r="B846" s="62" t="str">
        <f><![CDATA[IF(الجدول3[[#This Row],[يوم]]="","",_xlfn.AGGREGATE(3,5,$C$4:C846))]]></f>
        <v/>
      </c>
      <c r="C846" s="56"/>
      <c r="D846" s="56"/>
      <c r="E846" s="56"/>
      <c r="F846" s="57"/>
      <c r="G846" s="57"/>
      <c r="H8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6" s="62" t="str">
        <f><![CDATA[IF(الجدول3[[#This Row],[الموافق]]<>"التاريخ غير صحيح",TEXT(الجدول3[[#This Row],[DateM]],"dddd"),"")]]></f>
        <v/>
      </c>
      <c r="K846" s="62" t="str">
        <f ca="1" unprintable="">
<![CDATA[IF(الجدول3[[#This Row],[DateM]]<>"",
IF(الجدول3[[#This Row],[DateM]]]><![CDATA[]>=TODAY(),1,0),"")]]>        </f>
        <v/>
      </c>
      <c r="L846" s="63" t="str">
        <f><![CDATA[IF(الجدول3[[#This Row],[DateM]]<>"",ROW(),"")]]></f>
        <v/>
      </c>
      <c r="M846" s="64" t="e">
        <f><![CDATA[الجدول3[[#This Row],[DateM]]+TIME(0,الجدول3[[#This Row],[Time1]],0)]]></f>
        <v>#VALUE!</v>
      </c>
      <c r="N846" s="57"/>
      <c r="O846" s="49">
        <f><![CDATA[IF(الجدول3[[#This Row],[الحالة]]="نفذ",1,0)]]></f>
        <v>0</v>
      </c>
    </row>
    <row r="847" spans="2:15" ht="22.5" x14ac:dyDescent="0.45">
      <c r="B847" s="62" t="str">
        <f><![CDATA[IF(الجدول3[[#This Row],[يوم]]="","",_xlfn.AGGREGATE(3,5,$C$4:C847))]]></f>
        <v/>
      </c>
      <c r="C847" s="56"/>
      <c r="D847" s="56"/>
      <c r="E847" s="56"/>
      <c r="F847" s="57"/>
      <c r="G847" s="57"/>
      <c r="H8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7" s="62" t="str">
        <f><![CDATA[IF(الجدول3[[#This Row],[الموافق]]<>"التاريخ غير صحيح",TEXT(الجدول3[[#This Row],[DateM]],"dddd"),"")]]></f>
        <v/>
      </c>
      <c r="K847" s="62" t="str">
        <f ca="1" unprintable="">
<![CDATA[IF(الجدول3[[#This Row],[DateM]]<>"",
IF(الجدول3[[#This Row],[DateM]]]><![CDATA[]>=TODAY(),1,0),"")]]>        </f>
        <v/>
      </c>
      <c r="L847" s="63" t="str">
        <f><![CDATA[IF(الجدول3[[#This Row],[DateM]]<>"",ROW(),"")]]></f>
        <v/>
      </c>
      <c r="M847" s="64" t="e">
        <f><![CDATA[الجدول3[[#This Row],[DateM]]+TIME(0,الجدول3[[#This Row],[Time1]],0)]]></f>
        <v>#VALUE!</v>
      </c>
      <c r="N847" s="57"/>
      <c r="O847" s="49">
        <f><![CDATA[IF(الجدول3[[#This Row],[الحالة]]="نفذ",1,0)]]></f>
        <v>0</v>
      </c>
    </row>
    <row r="848" spans="2:15" ht="22.5" x14ac:dyDescent="0.45">
      <c r="B848" s="62" t="str">
        <f><![CDATA[IF(الجدول3[[#This Row],[يوم]]="","",_xlfn.AGGREGATE(3,5,$C$4:C848))]]></f>
        <v/>
      </c>
      <c r="C848" s="56"/>
      <c r="D848" s="56"/>
      <c r="E848" s="56"/>
      <c r="F848" s="57"/>
      <c r="G848" s="57"/>
      <c r="H8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8" s="62" t="str">
        <f><![CDATA[IF(الجدول3[[#This Row],[الموافق]]<>"التاريخ غير صحيح",TEXT(الجدول3[[#This Row],[DateM]],"dddd"),"")]]></f>
        <v/>
      </c>
      <c r="K848" s="62" t="str">
        <f ca="1" unprintable="">
<![CDATA[IF(الجدول3[[#This Row],[DateM]]<>"",
IF(الجدول3[[#This Row],[DateM]]]><![CDATA[]>=TODAY(),1,0),"")]]>        </f>
        <v/>
      </c>
      <c r="L848" s="63" t="str">
        <f><![CDATA[IF(الجدول3[[#This Row],[DateM]]<>"",ROW(),"")]]></f>
        <v/>
      </c>
      <c r="M848" s="64" t="e">
        <f><![CDATA[الجدول3[[#This Row],[DateM]]+TIME(0,الجدول3[[#This Row],[Time1]],0)]]></f>
        <v>#VALUE!</v>
      </c>
      <c r="N848" s="57"/>
      <c r="O848" s="49">
        <f><![CDATA[IF(الجدول3[[#This Row],[الحالة]]="نفذ",1,0)]]></f>
        <v>0</v>
      </c>
    </row>
    <row r="849" spans="2:15" ht="22.5" x14ac:dyDescent="0.45">
      <c r="B849" s="62" t="str">
        <f><![CDATA[IF(الجدول3[[#This Row],[يوم]]="","",_xlfn.AGGREGATE(3,5,$C$4:C849))]]></f>
        <v/>
      </c>
      <c r="C849" s="56"/>
      <c r="D849" s="56"/>
      <c r="E849" s="56"/>
      <c r="F849" s="57"/>
      <c r="G849" s="57"/>
      <c r="H8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49" s="62" t="str">
        <f><![CDATA[IF(الجدول3[[#This Row],[الموافق]]<>"التاريخ غير صحيح",TEXT(الجدول3[[#This Row],[DateM]],"dddd"),"")]]></f>
        <v/>
      </c>
      <c r="K849" s="62" t="str">
        <f ca="1" unprintable="">
<![CDATA[IF(الجدول3[[#This Row],[DateM]]<>"",
IF(الجدول3[[#This Row],[DateM]]]><![CDATA[]>=TODAY(),1,0),"")]]>        </f>
        <v/>
      </c>
      <c r="L849" s="63" t="str">
        <f><![CDATA[IF(الجدول3[[#This Row],[DateM]]<>"",ROW(),"")]]></f>
        <v/>
      </c>
      <c r="M849" s="64" t="e">
        <f><![CDATA[الجدول3[[#This Row],[DateM]]+TIME(0,الجدول3[[#This Row],[Time1]],0)]]></f>
        <v>#VALUE!</v>
      </c>
      <c r="N849" s="57"/>
      <c r="O849" s="49">
        <f><![CDATA[IF(الجدول3[[#This Row],[الحالة]]="نفذ",1,0)]]></f>
        <v>0</v>
      </c>
    </row>
    <row r="850" spans="2:15" ht="22.5" x14ac:dyDescent="0.45">
      <c r="B850" s="62" t="str">
        <f><![CDATA[IF(الجدول3[[#This Row],[يوم]]="","",_xlfn.AGGREGATE(3,5,$C$4:C850))]]></f>
        <v/>
      </c>
      <c r="C850" s="56"/>
      <c r="D850" s="56"/>
      <c r="E850" s="56"/>
      <c r="F850" s="57"/>
      <c r="G850" s="57"/>
      <c r="H8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0" s="62" t="str">
        <f><![CDATA[IF(الجدول3[[#This Row],[الموافق]]<>"التاريخ غير صحيح",TEXT(الجدول3[[#This Row],[DateM]],"dddd"),"")]]></f>
        <v/>
      </c>
      <c r="K850" s="62" t="str">
        <f ca="1" unprintable="">
<![CDATA[IF(الجدول3[[#This Row],[DateM]]<>"",
IF(الجدول3[[#This Row],[DateM]]]><![CDATA[]>=TODAY(),1,0),"")]]>        </f>
        <v/>
      </c>
      <c r="L850" s="63" t="str">
        <f><![CDATA[IF(الجدول3[[#This Row],[DateM]]<>"",ROW(),"")]]></f>
        <v/>
      </c>
      <c r="M850" s="64" t="e">
        <f><![CDATA[الجدول3[[#This Row],[DateM]]+TIME(0,الجدول3[[#This Row],[Time1]],0)]]></f>
        <v>#VALUE!</v>
      </c>
      <c r="N850" s="57"/>
      <c r="O850" s="49">
        <f><![CDATA[IF(الجدول3[[#This Row],[الحالة]]="نفذ",1,0)]]></f>
        <v>0</v>
      </c>
    </row>
    <row r="851" spans="2:15" ht="22.5" x14ac:dyDescent="0.45">
      <c r="B851" s="62" t="str">
        <f><![CDATA[IF(الجدول3[[#This Row],[يوم]]="","",_xlfn.AGGREGATE(3,5,$C$4:C851))]]></f>
        <v/>
      </c>
      <c r="C851" s="56"/>
      <c r="D851" s="56"/>
      <c r="E851" s="56"/>
      <c r="F851" s="57"/>
      <c r="G851" s="57"/>
      <c r="H8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1" s="62" t="str">
        <f><![CDATA[IF(الجدول3[[#This Row],[الموافق]]<>"التاريخ غير صحيح",TEXT(الجدول3[[#This Row],[DateM]],"dddd"),"")]]></f>
        <v/>
      </c>
      <c r="K851" s="62" t="str">
        <f ca="1" unprintable="">
<![CDATA[IF(الجدول3[[#This Row],[DateM]]<>"",
IF(الجدول3[[#This Row],[DateM]]]><![CDATA[]>=TODAY(),1,0),"")]]>        </f>
        <v/>
      </c>
      <c r="L851" s="63" t="str">
        <f><![CDATA[IF(الجدول3[[#This Row],[DateM]]<>"",ROW(),"")]]></f>
        <v/>
      </c>
      <c r="M851" s="64" t="e">
        <f><![CDATA[الجدول3[[#This Row],[DateM]]+TIME(0,الجدول3[[#This Row],[Time1]],0)]]></f>
        <v>#VALUE!</v>
      </c>
      <c r="N851" s="57"/>
      <c r="O851" s="49">
        <f><![CDATA[IF(الجدول3[[#This Row],[الحالة]]="نفذ",1,0)]]></f>
        <v>0</v>
      </c>
    </row>
    <row r="852" spans="2:15" ht="22.5" x14ac:dyDescent="0.45">
      <c r="B852" s="62" t="str">
        <f><![CDATA[IF(الجدول3[[#This Row],[يوم]]="","",_xlfn.AGGREGATE(3,5,$C$4:C852))]]></f>
        <v/>
      </c>
      <c r="C852" s="56"/>
      <c r="D852" s="56"/>
      <c r="E852" s="56"/>
      <c r="F852" s="57"/>
      <c r="G852" s="57"/>
      <c r="H8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2" s="62" t="str">
        <f><![CDATA[IF(الجدول3[[#This Row],[الموافق]]<>"التاريخ غير صحيح",TEXT(الجدول3[[#This Row],[DateM]],"dddd"),"")]]></f>
        <v/>
      </c>
      <c r="K852" s="62" t="str">
        <f ca="1" unprintable="">
<![CDATA[IF(الجدول3[[#This Row],[DateM]]<>"",
IF(الجدول3[[#This Row],[DateM]]]><![CDATA[]>=TODAY(),1,0),"")]]>        </f>
        <v/>
      </c>
      <c r="L852" s="63" t="str">
        <f><![CDATA[IF(الجدول3[[#This Row],[DateM]]<>"",ROW(),"")]]></f>
        <v/>
      </c>
      <c r="M852" s="64" t="e">
        <f><![CDATA[الجدول3[[#This Row],[DateM]]+TIME(0,الجدول3[[#This Row],[Time1]],0)]]></f>
        <v>#VALUE!</v>
      </c>
      <c r="N852" s="57"/>
      <c r="O852" s="49">
        <f><![CDATA[IF(الجدول3[[#This Row],[الحالة]]="نفذ",1,0)]]></f>
        <v>0</v>
      </c>
    </row>
    <row r="853" spans="2:15" ht="22.5" x14ac:dyDescent="0.45">
      <c r="B853" s="62" t="str">
        <f><![CDATA[IF(الجدول3[[#This Row],[يوم]]="","",_xlfn.AGGREGATE(3,5,$C$4:C853))]]></f>
        <v/>
      </c>
      <c r="C853" s="56"/>
      <c r="D853" s="56"/>
      <c r="E853" s="56"/>
      <c r="F853" s="57"/>
      <c r="G853" s="57"/>
      <c r="H8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3" s="62" t="str">
        <f><![CDATA[IF(الجدول3[[#This Row],[الموافق]]<>"التاريخ غير صحيح",TEXT(الجدول3[[#This Row],[DateM]],"dddd"),"")]]></f>
        <v/>
      </c>
      <c r="K853" s="62" t="str">
        <f ca="1" unprintable="">
<![CDATA[IF(الجدول3[[#This Row],[DateM]]<>"",
IF(الجدول3[[#This Row],[DateM]]]><![CDATA[]>=TODAY(),1,0),"")]]>        </f>
        <v/>
      </c>
      <c r="L853" s="63" t="str">
        <f><![CDATA[IF(الجدول3[[#This Row],[DateM]]<>"",ROW(),"")]]></f>
        <v/>
      </c>
      <c r="M853" s="64" t="e">
        <f><![CDATA[الجدول3[[#This Row],[DateM]]+TIME(0,الجدول3[[#This Row],[Time1]],0)]]></f>
        <v>#VALUE!</v>
      </c>
      <c r="N853" s="57"/>
      <c r="O853" s="49">
        <f><![CDATA[IF(الجدول3[[#This Row],[الحالة]]="نفذ",1,0)]]></f>
        <v>0</v>
      </c>
    </row>
    <row r="854" spans="2:15" ht="22.5" x14ac:dyDescent="0.45">
      <c r="B854" s="62" t="str">
        <f><![CDATA[IF(الجدول3[[#This Row],[يوم]]="","",_xlfn.AGGREGATE(3,5,$C$4:C854))]]></f>
        <v/>
      </c>
      <c r="C854" s="56"/>
      <c r="D854" s="56"/>
      <c r="E854" s="56"/>
      <c r="F854" s="57"/>
      <c r="G854" s="57"/>
      <c r="H8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4" s="62" t="str">
        <f><![CDATA[IF(الجدول3[[#This Row],[الموافق]]<>"التاريخ غير صحيح",TEXT(الجدول3[[#This Row],[DateM]],"dddd"),"")]]></f>
        <v/>
      </c>
      <c r="K854" s="62" t="str">
        <f ca="1" unprintable="">
<![CDATA[IF(الجدول3[[#This Row],[DateM]]<>"",
IF(الجدول3[[#This Row],[DateM]]]><![CDATA[]>=TODAY(),1,0),"")]]>        </f>
        <v/>
      </c>
      <c r="L854" s="63" t="str">
        <f><![CDATA[IF(الجدول3[[#This Row],[DateM]]<>"",ROW(),"")]]></f>
        <v/>
      </c>
      <c r="M854" s="64" t="e">
        <f><![CDATA[الجدول3[[#This Row],[DateM]]+TIME(0,الجدول3[[#This Row],[Time1]],0)]]></f>
        <v>#VALUE!</v>
      </c>
      <c r="N854" s="57"/>
      <c r="O854" s="49">
        <f><![CDATA[IF(الجدول3[[#This Row],[الحالة]]="نفذ",1,0)]]></f>
        <v>0</v>
      </c>
    </row>
    <row r="855" spans="2:15" ht="22.5" x14ac:dyDescent="0.45">
      <c r="B855" s="62" t="str">
        <f><![CDATA[IF(الجدول3[[#This Row],[يوم]]="","",_xlfn.AGGREGATE(3,5,$C$4:C855))]]></f>
        <v/>
      </c>
      <c r="C855" s="56"/>
      <c r="D855" s="56"/>
      <c r="E855" s="56"/>
      <c r="F855" s="57"/>
      <c r="G855" s="57"/>
      <c r="H8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5" s="62" t="str">
        <f><![CDATA[IF(الجدول3[[#This Row],[الموافق]]<>"التاريخ غير صحيح",TEXT(الجدول3[[#This Row],[DateM]],"dddd"),"")]]></f>
        <v/>
      </c>
      <c r="K855" s="62" t="str">
        <f ca="1" unprintable="">
<![CDATA[IF(الجدول3[[#This Row],[DateM]]<>"",
IF(الجدول3[[#This Row],[DateM]]]><![CDATA[]>=TODAY(),1,0),"")]]>        </f>
        <v/>
      </c>
      <c r="L855" s="63" t="str">
        <f><![CDATA[IF(الجدول3[[#This Row],[DateM]]<>"",ROW(),"")]]></f>
        <v/>
      </c>
      <c r="M855" s="64" t="e">
        <f><![CDATA[الجدول3[[#This Row],[DateM]]+TIME(0,الجدول3[[#This Row],[Time1]],0)]]></f>
        <v>#VALUE!</v>
      </c>
      <c r="N855" s="57"/>
      <c r="O855" s="49">
        <f><![CDATA[IF(الجدول3[[#This Row],[الحالة]]="نفذ",1,0)]]></f>
        <v>0</v>
      </c>
    </row>
    <row r="856" spans="2:15" ht="22.5" x14ac:dyDescent="0.45">
      <c r="B856" s="62" t="str">
        <f><![CDATA[IF(الجدول3[[#This Row],[يوم]]="","",_xlfn.AGGREGATE(3,5,$C$4:C856))]]></f>
        <v/>
      </c>
      <c r="C856" s="56"/>
      <c r="D856" s="56"/>
      <c r="E856" s="56"/>
      <c r="F856" s="57"/>
      <c r="G856" s="57"/>
      <c r="H8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6" s="62" t="str">
        <f><![CDATA[IF(الجدول3[[#This Row],[الموافق]]<>"التاريخ غير صحيح",TEXT(الجدول3[[#This Row],[DateM]],"dddd"),"")]]></f>
        <v/>
      </c>
      <c r="K856" s="62" t="str">
        <f ca="1" unprintable="">
<![CDATA[IF(الجدول3[[#This Row],[DateM]]<>"",
IF(الجدول3[[#This Row],[DateM]]]><![CDATA[]>=TODAY(),1,0),"")]]>        </f>
        <v/>
      </c>
      <c r="L856" s="63" t="str">
        <f><![CDATA[IF(الجدول3[[#This Row],[DateM]]<>"",ROW(),"")]]></f>
        <v/>
      </c>
      <c r="M856" s="64" t="e">
        <f><![CDATA[الجدول3[[#This Row],[DateM]]+TIME(0,الجدول3[[#This Row],[Time1]],0)]]></f>
        <v>#VALUE!</v>
      </c>
      <c r="N856" s="57"/>
      <c r="O856" s="49">
        <f><![CDATA[IF(الجدول3[[#This Row],[الحالة]]="نفذ",1,0)]]></f>
        <v>0</v>
      </c>
    </row>
    <row r="857" spans="2:15" ht="22.5" x14ac:dyDescent="0.45">
      <c r="B857" s="62" t="str">
        <f><![CDATA[IF(الجدول3[[#This Row],[يوم]]="","",_xlfn.AGGREGATE(3,5,$C$4:C857))]]></f>
        <v/>
      </c>
      <c r="C857" s="56"/>
      <c r="D857" s="56"/>
      <c r="E857" s="56"/>
      <c r="F857" s="57"/>
      <c r="G857" s="57"/>
      <c r="H8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7" s="62" t="str">
        <f><![CDATA[IF(الجدول3[[#This Row],[الموافق]]<>"التاريخ غير صحيح",TEXT(الجدول3[[#This Row],[DateM]],"dddd"),"")]]></f>
        <v/>
      </c>
      <c r="K857" s="62" t="str">
        <f ca="1" unprintable="">
<![CDATA[IF(الجدول3[[#This Row],[DateM]]<>"",
IF(الجدول3[[#This Row],[DateM]]]><![CDATA[]>=TODAY(),1,0),"")]]>        </f>
        <v/>
      </c>
      <c r="L857" s="63" t="str">
        <f><![CDATA[IF(الجدول3[[#This Row],[DateM]]<>"",ROW(),"")]]></f>
        <v/>
      </c>
      <c r="M857" s="64" t="e">
        <f><![CDATA[الجدول3[[#This Row],[DateM]]+TIME(0,الجدول3[[#This Row],[Time1]],0)]]></f>
        <v>#VALUE!</v>
      </c>
      <c r="N857" s="57"/>
      <c r="O857" s="49">
        <f><![CDATA[IF(الجدول3[[#This Row],[الحالة]]="نفذ",1,0)]]></f>
        <v>0</v>
      </c>
    </row>
    <row r="858" spans="2:15" ht="22.5" x14ac:dyDescent="0.45">
      <c r="B858" s="62" t="str">
        <f><![CDATA[IF(الجدول3[[#This Row],[يوم]]="","",_xlfn.AGGREGATE(3,5,$C$4:C858))]]></f>
        <v/>
      </c>
      <c r="C858" s="56"/>
      <c r="D858" s="56"/>
      <c r="E858" s="56"/>
      <c r="F858" s="57"/>
      <c r="G858" s="57"/>
      <c r="H8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8" s="62" t="str">
        <f><![CDATA[IF(الجدول3[[#This Row],[الموافق]]<>"التاريخ غير صحيح",TEXT(الجدول3[[#This Row],[DateM]],"dddd"),"")]]></f>
        <v/>
      </c>
      <c r="K858" s="62" t="str">
        <f ca="1" unprintable="">
<![CDATA[IF(الجدول3[[#This Row],[DateM]]<>"",
IF(الجدول3[[#This Row],[DateM]]]><![CDATA[]>=TODAY(),1,0),"")]]>        </f>
        <v/>
      </c>
      <c r="L858" s="63" t="str">
        <f><![CDATA[IF(الجدول3[[#This Row],[DateM]]<>"",ROW(),"")]]></f>
        <v/>
      </c>
      <c r="M858" s="64" t="e">
        <f><![CDATA[الجدول3[[#This Row],[DateM]]+TIME(0,الجدول3[[#This Row],[Time1]],0)]]></f>
        <v>#VALUE!</v>
      </c>
      <c r="N858" s="57"/>
      <c r="O858" s="49">
        <f><![CDATA[IF(الجدول3[[#This Row],[الحالة]]="نفذ",1,0)]]></f>
        <v>0</v>
      </c>
    </row>
    <row r="859" spans="2:15" ht="22.5" x14ac:dyDescent="0.45">
      <c r="B859" s="62" t="str">
        <f><![CDATA[IF(الجدول3[[#This Row],[يوم]]="","",_xlfn.AGGREGATE(3,5,$C$4:C859))]]></f>
        <v/>
      </c>
      <c r="C859" s="56"/>
      <c r="D859" s="56"/>
      <c r="E859" s="56"/>
      <c r="F859" s="57"/>
      <c r="G859" s="57"/>
      <c r="H8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59" s="62" t="str">
        <f><![CDATA[IF(الجدول3[[#This Row],[الموافق]]<>"التاريخ غير صحيح",TEXT(الجدول3[[#This Row],[DateM]],"dddd"),"")]]></f>
        <v/>
      </c>
      <c r="K859" s="62" t="str">
        <f ca="1" unprintable="">
<![CDATA[IF(الجدول3[[#This Row],[DateM]]<>"",
IF(الجدول3[[#This Row],[DateM]]]><![CDATA[]>=TODAY(),1,0),"")]]>        </f>
        <v/>
      </c>
      <c r="L859" s="63" t="str">
        <f><![CDATA[IF(الجدول3[[#This Row],[DateM]]<>"",ROW(),"")]]></f>
        <v/>
      </c>
      <c r="M859" s="64" t="e">
        <f><![CDATA[الجدول3[[#This Row],[DateM]]+TIME(0,الجدول3[[#This Row],[Time1]],0)]]></f>
        <v>#VALUE!</v>
      </c>
      <c r="N859" s="57"/>
      <c r="O859" s="49">
        <f><![CDATA[IF(الجدول3[[#This Row],[الحالة]]="نفذ",1,0)]]></f>
        <v>0</v>
      </c>
    </row>
    <row r="860" spans="2:15" ht="22.5" x14ac:dyDescent="0.45">
      <c r="B860" s="62" t="str">
        <f><![CDATA[IF(الجدول3[[#This Row],[يوم]]="","",_xlfn.AGGREGATE(3,5,$C$4:C860))]]></f>
        <v/>
      </c>
      <c r="C860" s="56"/>
      <c r="D860" s="56"/>
      <c r="E860" s="56"/>
      <c r="F860" s="57"/>
      <c r="G860" s="57"/>
      <c r="H8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0" s="62" t="str">
        <f><![CDATA[IF(الجدول3[[#This Row],[الموافق]]<>"التاريخ غير صحيح",TEXT(الجدول3[[#This Row],[DateM]],"dddd"),"")]]></f>
        <v/>
      </c>
      <c r="K860" s="62" t="str">
        <f ca="1" unprintable="">
<![CDATA[IF(الجدول3[[#This Row],[DateM]]<>"",
IF(الجدول3[[#This Row],[DateM]]]><![CDATA[]>=TODAY(),1,0),"")]]>        </f>
        <v/>
      </c>
      <c r="L860" s="63" t="str">
        <f><![CDATA[IF(الجدول3[[#This Row],[DateM]]<>"",ROW(),"")]]></f>
        <v/>
      </c>
      <c r="M860" s="64" t="e">
        <f><![CDATA[الجدول3[[#This Row],[DateM]]+TIME(0,الجدول3[[#This Row],[Time1]],0)]]></f>
        <v>#VALUE!</v>
      </c>
      <c r="N860" s="57"/>
      <c r="O860" s="49">
        <f><![CDATA[IF(الجدول3[[#This Row],[الحالة]]="نفذ",1,0)]]></f>
        <v>0</v>
      </c>
    </row>
    <row r="861" spans="2:15" ht="22.5" x14ac:dyDescent="0.45">
      <c r="B861" s="62" t="str">
        <f><![CDATA[IF(الجدول3[[#This Row],[يوم]]="","",_xlfn.AGGREGATE(3,5,$C$4:C861))]]></f>
        <v/>
      </c>
      <c r="C861" s="56"/>
      <c r="D861" s="56"/>
      <c r="E861" s="56"/>
      <c r="F861" s="57"/>
      <c r="G861" s="57"/>
      <c r="H8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1" s="62" t="str">
        <f><![CDATA[IF(الجدول3[[#This Row],[الموافق]]<>"التاريخ غير صحيح",TEXT(الجدول3[[#This Row],[DateM]],"dddd"),"")]]></f>
        <v/>
      </c>
      <c r="K861" s="62" t="str">
        <f ca="1" unprintable="">
<![CDATA[IF(الجدول3[[#This Row],[DateM]]<>"",
IF(الجدول3[[#This Row],[DateM]]]><![CDATA[]>=TODAY(),1,0),"")]]>        </f>
        <v/>
      </c>
      <c r="L861" s="63" t="str">
        <f><![CDATA[IF(الجدول3[[#This Row],[DateM]]<>"",ROW(),"")]]></f>
        <v/>
      </c>
      <c r="M861" s="64" t="e">
        <f><![CDATA[الجدول3[[#This Row],[DateM]]+TIME(0,الجدول3[[#This Row],[Time1]],0)]]></f>
        <v>#VALUE!</v>
      </c>
      <c r="N861" s="57"/>
      <c r="O861" s="49">
        <f><![CDATA[IF(الجدول3[[#This Row],[الحالة]]="نفذ",1,0)]]></f>
        <v>0</v>
      </c>
    </row>
    <row r="862" spans="2:15" ht="22.5" x14ac:dyDescent="0.45">
      <c r="B862" s="62" t="str">
        <f><![CDATA[IF(الجدول3[[#This Row],[يوم]]="","",_xlfn.AGGREGATE(3,5,$C$4:C862))]]></f>
        <v/>
      </c>
      <c r="C862" s="56"/>
      <c r="D862" s="56"/>
      <c r="E862" s="56"/>
      <c r="F862" s="57"/>
      <c r="G862" s="57"/>
      <c r="H8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2" s="62" t="str">
        <f><![CDATA[IF(الجدول3[[#This Row],[الموافق]]<>"التاريخ غير صحيح",TEXT(الجدول3[[#This Row],[DateM]],"dddd"),"")]]></f>
        <v/>
      </c>
      <c r="K862" s="62" t="str">
        <f ca="1" unprintable="">
<![CDATA[IF(الجدول3[[#This Row],[DateM]]<>"",
IF(الجدول3[[#This Row],[DateM]]]><![CDATA[]>=TODAY(),1,0),"")]]>        </f>
        <v/>
      </c>
      <c r="L862" s="63" t="str">
        <f><![CDATA[IF(الجدول3[[#This Row],[DateM]]<>"",ROW(),"")]]></f>
        <v/>
      </c>
      <c r="M862" s="64" t="e">
        <f><![CDATA[الجدول3[[#This Row],[DateM]]+TIME(0,الجدول3[[#This Row],[Time1]],0)]]></f>
        <v>#VALUE!</v>
      </c>
      <c r="N862" s="57"/>
      <c r="O862" s="49">
        <f><![CDATA[IF(الجدول3[[#This Row],[الحالة]]="نفذ",1,0)]]></f>
        <v>0</v>
      </c>
    </row>
    <row r="863" spans="2:15" ht="22.5" x14ac:dyDescent="0.45">
      <c r="B863" s="62" t="str">
        <f><![CDATA[IF(الجدول3[[#This Row],[يوم]]="","",_xlfn.AGGREGATE(3,5,$C$4:C863))]]></f>
        <v/>
      </c>
      <c r="C863" s="56"/>
      <c r="D863" s="56"/>
      <c r="E863" s="56"/>
      <c r="F863" s="57"/>
      <c r="G863" s="57"/>
      <c r="H8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3" s="62" t="str">
        <f><![CDATA[IF(الجدول3[[#This Row],[الموافق]]<>"التاريخ غير صحيح",TEXT(الجدول3[[#This Row],[DateM]],"dddd"),"")]]></f>
        <v/>
      </c>
      <c r="K863" s="62" t="str">
        <f ca="1" unprintable="">
<![CDATA[IF(الجدول3[[#This Row],[DateM]]<>"",
IF(الجدول3[[#This Row],[DateM]]]><![CDATA[]>=TODAY(),1,0),"")]]>        </f>
        <v/>
      </c>
      <c r="L863" s="63" t="str">
        <f><![CDATA[IF(الجدول3[[#This Row],[DateM]]<>"",ROW(),"")]]></f>
        <v/>
      </c>
      <c r="M863" s="64" t="e">
        <f><![CDATA[الجدول3[[#This Row],[DateM]]+TIME(0,الجدول3[[#This Row],[Time1]],0)]]></f>
        <v>#VALUE!</v>
      </c>
      <c r="N863" s="57"/>
      <c r="O863" s="49">
        <f><![CDATA[IF(الجدول3[[#This Row],[الحالة]]="نفذ",1,0)]]></f>
        <v>0</v>
      </c>
    </row>
    <row r="864" spans="2:15" ht="22.5" x14ac:dyDescent="0.45">
      <c r="B864" s="62" t="str">
        <f><![CDATA[IF(الجدول3[[#This Row],[يوم]]="","",_xlfn.AGGREGATE(3,5,$C$4:C864))]]></f>
        <v/>
      </c>
      <c r="C864" s="56"/>
      <c r="D864" s="56"/>
      <c r="E864" s="56"/>
      <c r="F864" s="57"/>
      <c r="G864" s="57"/>
      <c r="H8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4" s="62" t="str">
        <f><![CDATA[IF(الجدول3[[#This Row],[الموافق]]<>"التاريخ غير صحيح",TEXT(الجدول3[[#This Row],[DateM]],"dddd"),"")]]></f>
        <v/>
      </c>
      <c r="K864" s="62" t="str">
        <f ca="1" unprintable="">
<![CDATA[IF(الجدول3[[#This Row],[DateM]]<>"",
IF(الجدول3[[#This Row],[DateM]]]><![CDATA[]>=TODAY(),1,0),"")]]>        </f>
        <v/>
      </c>
      <c r="L864" s="63" t="str">
        <f><![CDATA[IF(الجدول3[[#This Row],[DateM]]<>"",ROW(),"")]]></f>
        <v/>
      </c>
      <c r="M864" s="64" t="e">
        <f><![CDATA[الجدول3[[#This Row],[DateM]]+TIME(0,الجدول3[[#This Row],[Time1]],0)]]></f>
        <v>#VALUE!</v>
      </c>
      <c r="N864" s="57"/>
      <c r="O864" s="49">
        <f><![CDATA[IF(الجدول3[[#This Row],[الحالة]]="نفذ",1,0)]]></f>
        <v>0</v>
      </c>
    </row>
    <row r="865" spans="2:15" ht="22.5" x14ac:dyDescent="0.45">
      <c r="B865" s="62" t="str">
        <f><![CDATA[IF(الجدول3[[#This Row],[يوم]]="","",_xlfn.AGGREGATE(3,5,$C$4:C865))]]></f>
        <v/>
      </c>
      <c r="C865" s="56"/>
      <c r="D865" s="56"/>
      <c r="E865" s="56"/>
      <c r="F865" s="57"/>
      <c r="G865" s="57"/>
      <c r="H8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5" s="62" t="str">
        <f><![CDATA[IF(الجدول3[[#This Row],[الموافق]]<>"التاريخ غير صحيح",TEXT(الجدول3[[#This Row],[DateM]],"dddd"),"")]]></f>
        <v/>
      </c>
      <c r="K865" s="62" t="str">
        <f ca="1" unprintable="">
<![CDATA[IF(الجدول3[[#This Row],[DateM]]<>"",
IF(الجدول3[[#This Row],[DateM]]]><![CDATA[]>=TODAY(),1,0),"")]]>        </f>
        <v/>
      </c>
      <c r="L865" s="63" t="str">
        <f><![CDATA[IF(الجدول3[[#This Row],[DateM]]<>"",ROW(),"")]]></f>
        <v/>
      </c>
      <c r="M865" s="64" t="e">
        <f><![CDATA[الجدول3[[#This Row],[DateM]]+TIME(0,الجدول3[[#This Row],[Time1]],0)]]></f>
        <v>#VALUE!</v>
      </c>
      <c r="N865" s="57"/>
      <c r="O865" s="49">
        <f><![CDATA[IF(الجدول3[[#This Row],[الحالة]]="نفذ",1,0)]]></f>
        <v>0</v>
      </c>
    </row>
    <row r="866" spans="2:15" ht="22.5" x14ac:dyDescent="0.45">
      <c r="B866" s="62" t="str">
        <f><![CDATA[IF(الجدول3[[#This Row],[يوم]]="","",_xlfn.AGGREGATE(3,5,$C$4:C866))]]></f>
        <v/>
      </c>
      <c r="C866" s="56"/>
      <c r="D866" s="56"/>
      <c r="E866" s="56"/>
      <c r="F866" s="57"/>
      <c r="G866" s="57"/>
      <c r="H8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6" s="62" t="str">
        <f><![CDATA[IF(الجدول3[[#This Row],[الموافق]]<>"التاريخ غير صحيح",TEXT(الجدول3[[#This Row],[DateM]],"dddd"),"")]]></f>
        <v/>
      </c>
      <c r="K866" s="62" t="str">
        <f ca="1" unprintable="">
<![CDATA[IF(الجدول3[[#This Row],[DateM]]<>"",
IF(الجدول3[[#This Row],[DateM]]]><![CDATA[]>=TODAY(),1,0),"")]]>        </f>
        <v/>
      </c>
      <c r="L866" s="63" t="str">
        <f><![CDATA[IF(الجدول3[[#This Row],[DateM]]<>"",ROW(),"")]]></f>
        <v/>
      </c>
      <c r="M866" s="64" t="e">
        <f><![CDATA[الجدول3[[#This Row],[DateM]]+TIME(0,الجدول3[[#This Row],[Time1]],0)]]></f>
        <v>#VALUE!</v>
      </c>
      <c r="N866" s="57"/>
      <c r="O866" s="49">
        <f><![CDATA[IF(الجدول3[[#This Row],[الحالة]]="نفذ",1,0)]]></f>
        <v>0</v>
      </c>
    </row>
    <row r="867" spans="2:15" ht="22.5" x14ac:dyDescent="0.45">
      <c r="B867" s="62" t="str">
        <f><![CDATA[IF(الجدول3[[#This Row],[يوم]]="","",_xlfn.AGGREGATE(3,5,$C$4:C867))]]></f>
        <v/>
      </c>
      <c r="C867" s="56"/>
      <c r="D867" s="56"/>
      <c r="E867" s="56"/>
      <c r="F867" s="57"/>
      <c r="G867" s="57"/>
      <c r="H8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7" s="62" t="str">
        <f><![CDATA[IF(الجدول3[[#This Row],[الموافق]]<>"التاريخ غير صحيح",TEXT(الجدول3[[#This Row],[DateM]],"dddd"),"")]]></f>
        <v/>
      </c>
      <c r="K867" s="62" t="str">
        <f ca="1" unprintable="">
<![CDATA[IF(الجدول3[[#This Row],[DateM]]<>"",
IF(الجدول3[[#This Row],[DateM]]]><![CDATA[]>=TODAY(),1,0),"")]]>        </f>
        <v/>
      </c>
      <c r="L867" s="63" t="str">
        <f><![CDATA[IF(الجدول3[[#This Row],[DateM]]<>"",ROW(),"")]]></f>
        <v/>
      </c>
      <c r="M867" s="64" t="e">
        <f><![CDATA[الجدول3[[#This Row],[DateM]]+TIME(0,الجدول3[[#This Row],[Time1]],0)]]></f>
        <v>#VALUE!</v>
      </c>
      <c r="N867" s="57"/>
      <c r="O867" s="49">
        <f><![CDATA[IF(الجدول3[[#This Row],[الحالة]]="نفذ",1,0)]]></f>
        <v>0</v>
      </c>
    </row>
    <row r="868" spans="2:15" ht="22.5" x14ac:dyDescent="0.45">
      <c r="B868" s="62" t="str">
        <f><![CDATA[IF(الجدول3[[#This Row],[يوم]]="","",_xlfn.AGGREGATE(3,5,$C$4:C868))]]></f>
        <v/>
      </c>
      <c r="C868" s="56"/>
      <c r="D868" s="56"/>
      <c r="E868" s="56"/>
      <c r="F868" s="57"/>
      <c r="G868" s="57"/>
      <c r="H8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8" s="62" t="str">
        <f><![CDATA[IF(الجدول3[[#This Row],[الموافق]]<>"التاريخ غير صحيح",TEXT(الجدول3[[#This Row],[DateM]],"dddd"),"")]]></f>
        <v/>
      </c>
      <c r="K868" s="62" t="str">
        <f ca="1" unprintable="">
<![CDATA[IF(الجدول3[[#This Row],[DateM]]<>"",
IF(الجدول3[[#This Row],[DateM]]]><![CDATA[]>=TODAY(),1,0),"")]]>        </f>
        <v/>
      </c>
      <c r="L868" s="63" t="str">
        <f><![CDATA[IF(الجدول3[[#This Row],[DateM]]<>"",ROW(),"")]]></f>
        <v/>
      </c>
      <c r="M868" s="64" t="e">
        <f><![CDATA[الجدول3[[#This Row],[DateM]]+TIME(0,الجدول3[[#This Row],[Time1]],0)]]></f>
        <v>#VALUE!</v>
      </c>
      <c r="N868" s="57"/>
      <c r="O868" s="49">
        <f><![CDATA[IF(الجدول3[[#This Row],[الحالة]]="نفذ",1,0)]]></f>
        <v>0</v>
      </c>
    </row>
    <row r="869" spans="2:15" ht="22.5" x14ac:dyDescent="0.45">
      <c r="B869" s="62" t="str">
        <f><![CDATA[IF(الجدول3[[#This Row],[يوم]]="","",_xlfn.AGGREGATE(3,5,$C$4:C869))]]></f>
        <v/>
      </c>
      <c r="C869" s="56"/>
      <c r="D869" s="56"/>
      <c r="E869" s="56"/>
      <c r="F869" s="57"/>
      <c r="G869" s="57"/>
      <c r="H8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69" s="62" t="str">
        <f><![CDATA[IF(الجدول3[[#This Row],[الموافق]]<>"التاريخ غير صحيح",TEXT(الجدول3[[#This Row],[DateM]],"dddd"),"")]]></f>
        <v/>
      </c>
      <c r="K869" s="62" t="str">
        <f ca="1" unprintable="">
<![CDATA[IF(الجدول3[[#This Row],[DateM]]<>"",
IF(الجدول3[[#This Row],[DateM]]]><![CDATA[]>=TODAY(),1,0),"")]]>        </f>
        <v/>
      </c>
      <c r="L869" s="63" t="str">
        <f><![CDATA[IF(الجدول3[[#This Row],[DateM]]<>"",ROW(),"")]]></f>
        <v/>
      </c>
      <c r="M869" s="64" t="e">
        <f><![CDATA[الجدول3[[#This Row],[DateM]]+TIME(0,الجدول3[[#This Row],[Time1]],0)]]></f>
        <v>#VALUE!</v>
      </c>
      <c r="N869" s="57"/>
      <c r="O869" s="49">
        <f><![CDATA[IF(الجدول3[[#This Row],[الحالة]]="نفذ",1,0)]]></f>
        <v>0</v>
      </c>
    </row>
    <row r="870" spans="2:15" ht="22.5" x14ac:dyDescent="0.45">
      <c r="B870" s="62" t="str">
        <f><![CDATA[IF(الجدول3[[#This Row],[يوم]]="","",_xlfn.AGGREGATE(3,5,$C$4:C870))]]></f>
        <v/>
      </c>
      <c r="C870" s="56"/>
      <c r="D870" s="56"/>
      <c r="E870" s="56"/>
      <c r="F870" s="57"/>
      <c r="G870" s="57"/>
      <c r="H8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0" s="62" t="str">
        <f><![CDATA[IF(الجدول3[[#This Row],[الموافق]]<>"التاريخ غير صحيح",TEXT(الجدول3[[#This Row],[DateM]],"dddd"),"")]]></f>
        <v/>
      </c>
      <c r="K870" s="62" t="str">
        <f ca="1" unprintable="">
<![CDATA[IF(الجدول3[[#This Row],[DateM]]<>"",
IF(الجدول3[[#This Row],[DateM]]]><![CDATA[]>=TODAY(),1,0),"")]]>        </f>
        <v/>
      </c>
      <c r="L870" s="63" t="str">
        <f><![CDATA[IF(الجدول3[[#This Row],[DateM]]<>"",ROW(),"")]]></f>
        <v/>
      </c>
      <c r="M870" s="64" t="e">
        <f><![CDATA[الجدول3[[#This Row],[DateM]]+TIME(0,الجدول3[[#This Row],[Time1]],0)]]></f>
        <v>#VALUE!</v>
      </c>
      <c r="N870" s="57"/>
      <c r="O870" s="49">
        <f><![CDATA[IF(الجدول3[[#This Row],[الحالة]]="نفذ",1,0)]]></f>
        <v>0</v>
      </c>
    </row>
    <row r="871" spans="2:15" ht="22.5" x14ac:dyDescent="0.45">
      <c r="B871" s="62" t="str">
        <f><![CDATA[IF(الجدول3[[#This Row],[يوم]]="","",_xlfn.AGGREGATE(3,5,$C$4:C871))]]></f>
        <v/>
      </c>
      <c r="C871" s="56"/>
      <c r="D871" s="56"/>
      <c r="E871" s="56"/>
      <c r="F871" s="57"/>
      <c r="G871" s="57"/>
      <c r="H8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1" s="62" t="str">
        <f><![CDATA[IF(الجدول3[[#This Row],[الموافق]]<>"التاريخ غير صحيح",TEXT(الجدول3[[#This Row],[DateM]],"dddd"),"")]]></f>
        <v/>
      </c>
      <c r="K871" s="62" t="str">
        <f ca="1" unprintable="">
<![CDATA[IF(الجدول3[[#This Row],[DateM]]<>"",
IF(الجدول3[[#This Row],[DateM]]]><![CDATA[]>=TODAY(),1,0),"")]]>        </f>
        <v/>
      </c>
      <c r="L871" s="63" t="str">
        <f><![CDATA[IF(الجدول3[[#This Row],[DateM]]<>"",ROW(),"")]]></f>
        <v/>
      </c>
      <c r="M871" s="64" t="e">
        <f><![CDATA[الجدول3[[#This Row],[DateM]]+TIME(0,الجدول3[[#This Row],[Time1]],0)]]></f>
        <v>#VALUE!</v>
      </c>
      <c r="N871" s="57"/>
      <c r="O871" s="49">
        <f><![CDATA[IF(الجدول3[[#This Row],[الحالة]]="نفذ",1,0)]]></f>
        <v>0</v>
      </c>
    </row>
    <row r="872" spans="2:15" ht="22.5" x14ac:dyDescent="0.45">
      <c r="B872" s="62" t="str">
        <f><![CDATA[IF(الجدول3[[#This Row],[يوم]]="","",_xlfn.AGGREGATE(3,5,$C$4:C872))]]></f>
        <v/>
      </c>
      <c r="C872" s="56"/>
      <c r="D872" s="56"/>
      <c r="E872" s="56"/>
      <c r="F872" s="57"/>
      <c r="G872" s="57"/>
      <c r="H8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2" s="62" t="str">
        <f><![CDATA[IF(الجدول3[[#This Row],[الموافق]]<>"التاريخ غير صحيح",TEXT(الجدول3[[#This Row],[DateM]],"dddd"),"")]]></f>
        <v/>
      </c>
      <c r="K872" s="62" t="str">
        <f ca="1" unprintable="">
<![CDATA[IF(الجدول3[[#This Row],[DateM]]<>"",
IF(الجدول3[[#This Row],[DateM]]]><![CDATA[]>=TODAY(),1,0),"")]]>        </f>
        <v/>
      </c>
      <c r="L872" s="63" t="str">
        <f><![CDATA[IF(الجدول3[[#This Row],[DateM]]<>"",ROW(),"")]]></f>
        <v/>
      </c>
      <c r="M872" s="64" t="e">
        <f><![CDATA[الجدول3[[#This Row],[DateM]]+TIME(0,الجدول3[[#This Row],[Time1]],0)]]></f>
        <v>#VALUE!</v>
      </c>
      <c r="N872" s="57"/>
      <c r="O872" s="49">
        <f><![CDATA[IF(الجدول3[[#This Row],[الحالة]]="نفذ",1,0)]]></f>
        <v>0</v>
      </c>
    </row>
    <row r="873" spans="2:15" ht="22.5" x14ac:dyDescent="0.45">
      <c r="B873" s="62" t="str">
        <f><![CDATA[IF(الجدول3[[#This Row],[يوم]]="","",_xlfn.AGGREGATE(3,5,$C$4:C873))]]></f>
        <v/>
      </c>
      <c r="C873" s="56"/>
      <c r="D873" s="56"/>
      <c r="E873" s="56"/>
      <c r="F873" s="57"/>
      <c r="G873" s="57"/>
      <c r="H8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3" s="62" t="str">
        <f><![CDATA[IF(الجدول3[[#This Row],[الموافق]]<>"التاريخ غير صحيح",TEXT(الجدول3[[#This Row],[DateM]],"dddd"),"")]]></f>
        <v/>
      </c>
      <c r="K873" s="62" t="str">
        <f ca="1" unprintable="">
<![CDATA[IF(الجدول3[[#This Row],[DateM]]<>"",
IF(الجدول3[[#This Row],[DateM]]]><![CDATA[]>=TODAY(),1,0),"")]]>        </f>
        <v/>
      </c>
      <c r="L873" s="63" t="str">
        <f><![CDATA[IF(الجدول3[[#This Row],[DateM]]<>"",ROW(),"")]]></f>
        <v/>
      </c>
      <c r="M873" s="64" t="e">
        <f><![CDATA[الجدول3[[#This Row],[DateM]]+TIME(0,الجدول3[[#This Row],[Time1]],0)]]></f>
        <v>#VALUE!</v>
      </c>
      <c r="N873" s="57"/>
      <c r="O873" s="49">
        <f><![CDATA[IF(الجدول3[[#This Row],[الحالة]]="نفذ",1,0)]]></f>
        <v>0</v>
      </c>
    </row>
    <row r="874" spans="2:15" ht="22.5" x14ac:dyDescent="0.45">
      <c r="B874" s="62" t="str">
        <f><![CDATA[IF(الجدول3[[#This Row],[يوم]]="","",_xlfn.AGGREGATE(3,5,$C$4:C874))]]></f>
        <v/>
      </c>
      <c r="C874" s="56"/>
      <c r="D874" s="56"/>
      <c r="E874" s="56"/>
      <c r="F874" s="57"/>
      <c r="G874" s="57"/>
      <c r="H8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4" s="62" t="str">
        <f><![CDATA[IF(الجدول3[[#This Row],[الموافق]]<>"التاريخ غير صحيح",TEXT(الجدول3[[#This Row],[DateM]],"dddd"),"")]]></f>
        <v/>
      </c>
      <c r="K874" s="62" t="str">
        <f ca="1" unprintable="">
<![CDATA[IF(الجدول3[[#This Row],[DateM]]<>"",
IF(الجدول3[[#This Row],[DateM]]]><![CDATA[]>=TODAY(),1,0),"")]]>        </f>
        <v/>
      </c>
      <c r="L874" s="63" t="str">
        <f><![CDATA[IF(الجدول3[[#This Row],[DateM]]<>"",ROW(),"")]]></f>
        <v/>
      </c>
      <c r="M874" s="64" t="e">
        <f><![CDATA[الجدول3[[#This Row],[DateM]]+TIME(0,الجدول3[[#This Row],[Time1]],0)]]></f>
        <v>#VALUE!</v>
      </c>
      <c r="N874" s="57"/>
      <c r="O874" s="49">
        <f><![CDATA[IF(الجدول3[[#This Row],[الحالة]]="نفذ",1,0)]]></f>
        <v>0</v>
      </c>
    </row>
    <row r="875" spans="2:15" ht="22.5" x14ac:dyDescent="0.45">
      <c r="B875" s="62" t="str">
        <f><![CDATA[IF(الجدول3[[#This Row],[يوم]]="","",_xlfn.AGGREGATE(3,5,$C$4:C875))]]></f>
        <v/>
      </c>
      <c r="C875" s="56"/>
      <c r="D875" s="56"/>
      <c r="E875" s="56"/>
      <c r="F875" s="57"/>
      <c r="G875" s="57"/>
      <c r="H8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5" s="62" t="str">
        <f><![CDATA[IF(الجدول3[[#This Row],[الموافق]]<>"التاريخ غير صحيح",TEXT(الجدول3[[#This Row],[DateM]],"dddd"),"")]]></f>
        <v/>
      </c>
      <c r="K875" s="62" t="str">
        <f ca="1" unprintable="">
<![CDATA[IF(الجدول3[[#This Row],[DateM]]<>"",
IF(الجدول3[[#This Row],[DateM]]]><![CDATA[]>=TODAY(),1,0),"")]]>        </f>
        <v/>
      </c>
      <c r="L875" s="63" t="str">
        <f><![CDATA[IF(الجدول3[[#This Row],[DateM]]<>"",ROW(),"")]]></f>
        <v/>
      </c>
      <c r="M875" s="64" t="e">
        <f><![CDATA[الجدول3[[#This Row],[DateM]]+TIME(0,الجدول3[[#This Row],[Time1]],0)]]></f>
        <v>#VALUE!</v>
      </c>
      <c r="N875" s="57"/>
      <c r="O875" s="49">
        <f><![CDATA[IF(الجدول3[[#This Row],[الحالة]]="نفذ",1,0)]]></f>
        <v>0</v>
      </c>
    </row>
    <row r="876" spans="2:15" ht="22.5" x14ac:dyDescent="0.45">
      <c r="B876" s="62" t="str">
        <f><![CDATA[IF(الجدول3[[#This Row],[يوم]]="","",_xlfn.AGGREGATE(3,5,$C$4:C876))]]></f>
        <v/>
      </c>
      <c r="C876" s="56"/>
      <c r="D876" s="56"/>
      <c r="E876" s="56"/>
      <c r="F876" s="57"/>
      <c r="G876" s="57"/>
      <c r="H8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6" s="62" t="str">
        <f><![CDATA[IF(الجدول3[[#This Row],[الموافق]]<>"التاريخ غير صحيح",TEXT(الجدول3[[#This Row],[DateM]],"dddd"),"")]]></f>
        <v/>
      </c>
      <c r="K876" s="62" t="str">
        <f ca="1" unprintable="">
<![CDATA[IF(الجدول3[[#This Row],[DateM]]<>"",
IF(الجدول3[[#This Row],[DateM]]]><![CDATA[]>=TODAY(),1,0),"")]]>        </f>
        <v/>
      </c>
      <c r="L876" s="63" t="str">
        <f><![CDATA[IF(الجدول3[[#This Row],[DateM]]<>"",ROW(),"")]]></f>
        <v/>
      </c>
      <c r="M876" s="64" t="e">
        <f><![CDATA[الجدول3[[#This Row],[DateM]]+TIME(0,الجدول3[[#This Row],[Time1]],0)]]></f>
        <v>#VALUE!</v>
      </c>
      <c r="N876" s="57"/>
      <c r="O876" s="49">
        <f><![CDATA[IF(الجدول3[[#This Row],[الحالة]]="نفذ",1,0)]]></f>
        <v>0</v>
      </c>
    </row>
    <row r="877" spans="2:15" ht="22.5" x14ac:dyDescent="0.45">
      <c r="B877" s="62" t="str">
        <f><![CDATA[IF(الجدول3[[#This Row],[يوم]]="","",_xlfn.AGGREGATE(3,5,$C$4:C877))]]></f>
        <v/>
      </c>
      <c r="C877" s="56"/>
      <c r="D877" s="56"/>
      <c r="E877" s="56"/>
      <c r="F877" s="57"/>
      <c r="G877" s="57"/>
      <c r="H8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7" s="62" t="str">
        <f><![CDATA[IF(الجدول3[[#This Row],[الموافق]]<>"التاريخ غير صحيح",TEXT(الجدول3[[#This Row],[DateM]],"dddd"),"")]]></f>
        <v/>
      </c>
      <c r="K877" s="62" t="str">
        <f ca="1" unprintable="">
<![CDATA[IF(الجدول3[[#This Row],[DateM]]<>"",
IF(الجدول3[[#This Row],[DateM]]]><![CDATA[]>=TODAY(),1,0),"")]]>        </f>
        <v/>
      </c>
      <c r="L877" s="63" t="str">
        <f><![CDATA[IF(الجدول3[[#This Row],[DateM]]<>"",ROW(),"")]]></f>
        <v/>
      </c>
      <c r="M877" s="64" t="e">
        <f><![CDATA[الجدول3[[#This Row],[DateM]]+TIME(0,الجدول3[[#This Row],[Time1]],0)]]></f>
        <v>#VALUE!</v>
      </c>
      <c r="N877" s="57"/>
      <c r="O877" s="49">
        <f><![CDATA[IF(الجدول3[[#This Row],[الحالة]]="نفذ",1,0)]]></f>
        <v>0</v>
      </c>
    </row>
    <row r="878" spans="2:15" ht="22.5" x14ac:dyDescent="0.45">
      <c r="B878" s="62" t="str">
        <f><![CDATA[IF(الجدول3[[#This Row],[يوم]]="","",_xlfn.AGGREGATE(3,5,$C$4:C878))]]></f>
        <v/>
      </c>
      <c r="C878" s="56"/>
      <c r="D878" s="56"/>
      <c r="E878" s="56"/>
      <c r="F878" s="57"/>
      <c r="G878" s="57"/>
      <c r="H8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8" s="62" t="str">
        <f><![CDATA[IF(الجدول3[[#This Row],[الموافق]]<>"التاريخ غير صحيح",TEXT(الجدول3[[#This Row],[DateM]],"dddd"),"")]]></f>
        <v/>
      </c>
      <c r="K878" s="62" t="str">
        <f ca="1" unprintable="">
<![CDATA[IF(الجدول3[[#This Row],[DateM]]<>"",
IF(الجدول3[[#This Row],[DateM]]]><![CDATA[]>=TODAY(),1,0),"")]]>        </f>
        <v/>
      </c>
      <c r="L878" s="63" t="str">
        <f><![CDATA[IF(الجدول3[[#This Row],[DateM]]<>"",ROW(),"")]]></f>
        <v/>
      </c>
      <c r="M878" s="64" t="e">
        <f><![CDATA[الجدول3[[#This Row],[DateM]]+TIME(0,الجدول3[[#This Row],[Time1]],0)]]></f>
        <v>#VALUE!</v>
      </c>
      <c r="N878" s="57"/>
      <c r="O878" s="49">
        <f><![CDATA[IF(الجدول3[[#This Row],[الحالة]]="نفذ",1,0)]]></f>
        <v>0</v>
      </c>
    </row>
    <row r="879" spans="2:15" ht="22.5" x14ac:dyDescent="0.45">
      <c r="B879" s="62" t="str">
        <f><![CDATA[IF(الجدول3[[#This Row],[يوم]]="","",_xlfn.AGGREGATE(3,5,$C$4:C879))]]></f>
        <v/>
      </c>
      <c r="C879" s="56"/>
      <c r="D879" s="56"/>
      <c r="E879" s="56"/>
      <c r="F879" s="57"/>
      <c r="G879" s="57"/>
      <c r="H8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79" s="62" t="str">
        <f><![CDATA[IF(الجدول3[[#This Row],[الموافق]]<>"التاريخ غير صحيح",TEXT(الجدول3[[#This Row],[DateM]],"dddd"),"")]]></f>
        <v/>
      </c>
      <c r="K879" s="62" t="str">
        <f ca="1" unprintable="">
<![CDATA[IF(الجدول3[[#This Row],[DateM]]<>"",
IF(الجدول3[[#This Row],[DateM]]]><![CDATA[]>=TODAY(),1,0),"")]]>        </f>
        <v/>
      </c>
      <c r="L879" s="63" t="str">
        <f><![CDATA[IF(الجدول3[[#This Row],[DateM]]<>"",ROW(),"")]]></f>
        <v/>
      </c>
      <c r="M879" s="64" t="e">
        <f><![CDATA[الجدول3[[#This Row],[DateM]]+TIME(0,الجدول3[[#This Row],[Time1]],0)]]></f>
        <v>#VALUE!</v>
      </c>
      <c r="N879" s="57"/>
      <c r="O879" s="49">
        <f><![CDATA[IF(الجدول3[[#This Row],[الحالة]]="نفذ",1,0)]]></f>
        <v>0</v>
      </c>
    </row>
    <row r="880" spans="2:15" ht="22.5" x14ac:dyDescent="0.45">
      <c r="B880" s="62" t="str">
        <f><![CDATA[IF(الجدول3[[#This Row],[يوم]]="","",_xlfn.AGGREGATE(3,5,$C$4:C880))]]></f>
        <v/>
      </c>
      <c r="C880" s="56"/>
      <c r="D880" s="56"/>
      <c r="E880" s="56"/>
      <c r="F880" s="57"/>
      <c r="G880" s="57"/>
      <c r="H8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0" s="62" t="str">
        <f><![CDATA[IF(الجدول3[[#This Row],[الموافق]]<>"التاريخ غير صحيح",TEXT(الجدول3[[#This Row],[DateM]],"dddd"),"")]]></f>
        <v/>
      </c>
      <c r="K880" s="62" t="str">
        <f ca="1" unprintable="">
<![CDATA[IF(الجدول3[[#This Row],[DateM]]<>"",
IF(الجدول3[[#This Row],[DateM]]]><![CDATA[]>=TODAY(),1,0),"")]]>        </f>
        <v/>
      </c>
      <c r="L880" s="63" t="str">
        <f><![CDATA[IF(الجدول3[[#This Row],[DateM]]<>"",ROW(),"")]]></f>
        <v/>
      </c>
      <c r="M880" s="64" t="e">
        <f><![CDATA[الجدول3[[#This Row],[DateM]]+TIME(0,الجدول3[[#This Row],[Time1]],0)]]></f>
        <v>#VALUE!</v>
      </c>
      <c r="N880" s="57"/>
      <c r="O880" s="49">
        <f><![CDATA[IF(الجدول3[[#This Row],[الحالة]]="نفذ",1,0)]]></f>
        <v>0</v>
      </c>
    </row>
    <row r="881" spans="2:15" ht="22.5" x14ac:dyDescent="0.45">
      <c r="B881" s="62" t="str">
        <f><![CDATA[IF(الجدول3[[#This Row],[يوم]]="","",_xlfn.AGGREGATE(3,5,$C$4:C881))]]></f>
        <v/>
      </c>
      <c r="C881" s="56"/>
      <c r="D881" s="56"/>
      <c r="E881" s="56"/>
      <c r="F881" s="57"/>
      <c r="G881" s="57"/>
      <c r="H8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1" s="62" t="str">
        <f><![CDATA[IF(الجدول3[[#This Row],[الموافق]]<>"التاريخ غير صحيح",TEXT(الجدول3[[#This Row],[DateM]],"dddd"),"")]]></f>
        <v/>
      </c>
      <c r="K881" s="62" t="str">
        <f ca="1" unprintable="">
<![CDATA[IF(الجدول3[[#This Row],[DateM]]<>"",
IF(الجدول3[[#This Row],[DateM]]]><![CDATA[]>=TODAY(),1,0),"")]]>        </f>
        <v/>
      </c>
      <c r="L881" s="63" t="str">
        <f><![CDATA[IF(الجدول3[[#This Row],[DateM]]<>"",ROW(),"")]]></f>
        <v/>
      </c>
      <c r="M881" s="64" t="e">
        <f><![CDATA[الجدول3[[#This Row],[DateM]]+TIME(0,الجدول3[[#This Row],[Time1]],0)]]></f>
        <v>#VALUE!</v>
      </c>
      <c r="N881" s="57"/>
      <c r="O881" s="49">
        <f><![CDATA[IF(الجدول3[[#This Row],[الحالة]]="نفذ",1,0)]]></f>
        <v>0</v>
      </c>
    </row>
    <row r="882" spans="2:15" ht="22.5" x14ac:dyDescent="0.45">
      <c r="B882" s="62" t="str">
        <f><![CDATA[IF(الجدول3[[#This Row],[يوم]]="","",_xlfn.AGGREGATE(3,5,$C$4:C882))]]></f>
        <v/>
      </c>
      <c r="C882" s="56"/>
      <c r="D882" s="56"/>
      <c r="E882" s="56"/>
      <c r="F882" s="57"/>
      <c r="G882" s="57"/>
      <c r="H8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2" s="62" t="str">
        <f><![CDATA[IF(الجدول3[[#This Row],[الموافق]]<>"التاريخ غير صحيح",TEXT(الجدول3[[#This Row],[DateM]],"dddd"),"")]]></f>
        <v/>
      </c>
      <c r="K882" s="62" t="str">
        <f ca="1" unprintable="">
<![CDATA[IF(الجدول3[[#This Row],[DateM]]<>"",
IF(الجدول3[[#This Row],[DateM]]]><![CDATA[]>=TODAY(),1,0),"")]]>        </f>
        <v/>
      </c>
      <c r="L882" s="63" t="str">
        <f><![CDATA[IF(الجدول3[[#This Row],[DateM]]<>"",ROW(),"")]]></f>
        <v/>
      </c>
      <c r="M882" s="64" t="e">
        <f><![CDATA[الجدول3[[#This Row],[DateM]]+TIME(0,الجدول3[[#This Row],[Time1]],0)]]></f>
        <v>#VALUE!</v>
      </c>
      <c r="N882" s="57"/>
      <c r="O882" s="49">
        <f><![CDATA[IF(الجدول3[[#This Row],[الحالة]]="نفذ",1,0)]]></f>
        <v>0</v>
      </c>
    </row>
    <row r="883" spans="2:15" ht="22.5" x14ac:dyDescent="0.45">
      <c r="B883" s="62" t="str">
        <f><![CDATA[IF(الجدول3[[#This Row],[يوم]]="","",_xlfn.AGGREGATE(3,5,$C$4:C883))]]></f>
        <v/>
      </c>
      <c r="C883" s="56"/>
      <c r="D883" s="56"/>
      <c r="E883" s="56"/>
      <c r="F883" s="57"/>
      <c r="G883" s="57"/>
      <c r="H8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3" s="62" t="str">
        <f><![CDATA[IF(الجدول3[[#This Row],[الموافق]]<>"التاريخ غير صحيح",TEXT(الجدول3[[#This Row],[DateM]],"dddd"),"")]]></f>
        <v/>
      </c>
      <c r="K883" s="62" t="str">
        <f ca="1" unprintable="">
<![CDATA[IF(الجدول3[[#This Row],[DateM]]<>"",
IF(الجدول3[[#This Row],[DateM]]]><![CDATA[]>=TODAY(),1,0),"")]]>        </f>
        <v/>
      </c>
      <c r="L883" s="63" t="str">
        <f><![CDATA[IF(الجدول3[[#This Row],[DateM]]<>"",ROW(),"")]]></f>
        <v/>
      </c>
      <c r="M883" s="64" t="e">
        <f><![CDATA[الجدول3[[#This Row],[DateM]]+TIME(0,الجدول3[[#This Row],[Time1]],0)]]></f>
        <v>#VALUE!</v>
      </c>
      <c r="N883" s="57"/>
      <c r="O883" s="49">
        <f><![CDATA[IF(الجدول3[[#This Row],[الحالة]]="نفذ",1,0)]]></f>
        <v>0</v>
      </c>
    </row>
    <row r="884" spans="2:15" ht="22.5" x14ac:dyDescent="0.45">
      <c r="B884" s="62" t="str">
        <f><![CDATA[IF(الجدول3[[#This Row],[يوم]]="","",_xlfn.AGGREGATE(3,5,$C$4:C884))]]></f>
        <v/>
      </c>
      <c r="C884" s="56"/>
      <c r="D884" s="56"/>
      <c r="E884" s="56"/>
      <c r="F884" s="57"/>
      <c r="G884" s="57"/>
      <c r="H8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4" s="62" t="str">
        <f><![CDATA[IF(الجدول3[[#This Row],[الموافق]]<>"التاريخ غير صحيح",TEXT(الجدول3[[#This Row],[DateM]],"dddd"),"")]]></f>
        <v/>
      </c>
      <c r="K884" s="62" t="str">
        <f ca="1" unprintable="">
<![CDATA[IF(الجدول3[[#This Row],[DateM]]<>"",
IF(الجدول3[[#This Row],[DateM]]]><![CDATA[]>=TODAY(),1,0),"")]]>        </f>
        <v/>
      </c>
      <c r="L884" s="63" t="str">
        <f><![CDATA[IF(الجدول3[[#This Row],[DateM]]<>"",ROW(),"")]]></f>
        <v/>
      </c>
      <c r="M884" s="64" t="e">
        <f><![CDATA[الجدول3[[#This Row],[DateM]]+TIME(0,الجدول3[[#This Row],[Time1]],0)]]></f>
        <v>#VALUE!</v>
      </c>
      <c r="N884" s="57"/>
      <c r="O884" s="49">
        <f><![CDATA[IF(الجدول3[[#This Row],[الحالة]]="نفذ",1,0)]]></f>
        <v>0</v>
      </c>
    </row>
    <row r="885" spans="2:15" ht="22.5" x14ac:dyDescent="0.45">
      <c r="B885" s="62" t="str">
        <f><![CDATA[IF(الجدول3[[#This Row],[يوم]]="","",_xlfn.AGGREGATE(3,5,$C$4:C885))]]></f>
        <v/>
      </c>
      <c r="C885" s="56"/>
      <c r="D885" s="56"/>
      <c r="E885" s="56"/>
      <c r="F885" s="57"/>
      <c r="G885" s="57"/>
      <c r="H8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5" s="62" t="str">
        <f><![CDATA[IF(الجدول3[[#This Row],[الموافق]]<>"التاريخ غير صحيح",TEXT(الجدول3[[#This Row],[DateM]],"dddd"),"")]]></f>
        <v/>
      </c>
      <c r="K885" s="62" t="str">
        <f ca="1" unprintable="">
<![CDATA[IF(الجدول3[[#This Row],[DateM]]<>"",
IF(الجدول3[[#This Row],[DateM]]]><![CDATA[]>=TODAY(),1,0),"")]]>        </f>
        <v/>
      </c>
      <c r="L885" s="63" t="str">
        <f><![CDATA[IF(الجدول3[[#This Row],[DateM]]<>"",ROW(),"")]]></f>
        <v/>
      </c>
      <c r="M885" s="64" t="e">
        <f><![CDATA[الجدول3[[#This Row],[DateM]]+TIME(0,الجدول3[[#This Row],[Time1]],0)]]></f>
        <v>#VALUE!</v>
      </c>
      <c r="N885" s="57"/>
      <c r="O885" s="49">
        <f><![CDATA[IF(الجدول3[[#This Row],[الحالة]]="نفذ",1,0)]]></f>
        <v>0</v>
      </c>
    </row>
    <row r="886" spans="2:15" ht="22.5" x14ac:dyDescent="0.45">
      <c r="B886" s="62" t="str">
        <f><![CDATA[IF(الجدول3[[#This Row],[يوم]]="","",_xlfn.AGGREGATE(3,5,$C$4:C886))]]></f>
        <v/>
      </c>
      <c r="C886" s="56"/>
      <c r="D886" s="56"/>
      <c r="E886" s="56"/>
      <c r="F886" s="57"/>
      <c r="G886" s="57"/>
      <c r="H8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6" s="62" t="str">
        <f><![CDATA[IF(الجدول3[[#This Row],[الموافق]]<>"التاريخ غير صحيح",TEXT(الجدول3[[#This Row],[DateM]],"dddd"),"")]]></f>
        <v/>
      </c>
      <c r="K886" s="62" t="str">
        <f ca="1" unprintable="">
<![CDATA[IF(الجدول3[[#This Row],[DateM]]<>"",
IF(الجدول3[[#This Row],[DateM]]]><![CDATA[]>=TODAY(),1,0),"")]]>        </f>
        <v/>
      </c>
      <c r="L886" s="63" t="str">
        <f><![CDATA[IF(الجدول3[[#This Row],[DateM]]<>"",ROW(),"")]]></f>
        <v/>
      </c>
      <c r="M886" s="64" t="e">
        <f><![CDATA[الجدول3[[#This Row],[DateM]]+TIME(0,الجدول3[[#This Row],[Time1]],0)]]></f>
        <v>#VALUE!</v>
      </c>
      <c r="N886" s="57"/>
      <c r="O886" s="49">
        <f><![CDATA[IF(الجدول3[[#This Row],[الحالة]]="نفذ",1,0)]]></f>
        <v>0</v>
      </c>
    </row>
    <row r="887" spans="2:15" ht="22.5" x14ac:dyDescent="0.45">
      <c r="B887" s="62" t="str">
        <f><![CDATA[IF(الجدول3[[#This Row],[يوم]]="","",_xlfn.AGGREGATE(3,5,$C$4:C887))]]></f>
        <v/>
      </c>
      <c r="C887" s="56"/>
      <c r="D887" s="56"/>
      <c r="E887" s="56"/>
      <c r="F887" s="57"/>
      <c r="G887" s="57"/>
      <c r="H8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7" s="62" t="str">
        <f><![CDATA[IF(الجدول3[[#This Row],[الموافق]]<>"التاريخ غير صحيح",TEXT(الجدول3[[#This Row],[DateM]],"dddd"),"")]]></f>
        <v/>
      </c>
      <c r="K887" s="62" t="str">
        <f ca="1" unprintable="">
<![CDATA[IF(الجدول3[[#This Row],[DateM]]<>"",
IF(الجدول3[[#This Row],[DateM]]]><![CDATA[]>=TODAY(),1,0),"")]]>        </f>
        <v/>
      </c>
      <c r="L887" s="63" t="str">
        <f><![CDATA[IF(الجدول3[[#This Row],[DateM]]<>"",ROW(),"")]]></f>
        <v/>
      </c>
      <c r="M887" s="64" t="e">
        <f><![CDATA[الجدول3[[#This Row],[DateM]]+TIME(0,الجدول3[[#This Row],[Time1]],0)]]></f>
        <v>#VALUE!</v>
      </c>
      <c r="N887" s="57"/>
      <c r="O887" s="49">
        <f><![CDATA[IF(الجدول3[[#This Row],[الحالة]]="نفذ",1,0)]]></f>
        <v>0</v>
      </c>
    </row>
    <row r="888" spans="2:15" ht="22.5" x14ac:dyDescent="0.45">
      <c r="B888" s="62" t="str">
        <f><![CDATA[IF(الجدول3[[#This Row],[يوم]]="","",_xlfn.AGGREGATE(3,5,$C$4:C888))]]></f>
        <v/>
      </c>
      <c r="C888" s="56"/>
      <c r="D888" s="56"/>
      <c r="E888" s="56"/>
      <c r="F888" s="57"/>
      <c r="G888" s="57"/>
      <c r="H8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8" s="62" t="str">
        <f><![CDATA[IF(الجدول3[[#This Row],[الموافق]]<>"التاريخ غير صحيح",TEXT(الجدول3[[#This Row],[DateM]],"dddd"),"")]]></f>
        <v/>
      </c>
      <c r="K888" s="62" t="str">
        <f ca="1" unprintable="">
<![CDATA[IF(الجدول3[[#This Row],[DateM]]<>"",
IF(الجدول3[[#This Row],[DateM]]]><![CDATA[]>=TODAY(),1,0),"")]]>        </f>
        <v/>
      </c>
      <c r="L888" s="63" t="str">
        <f><![CDATA[IF(الجدول3[[#This Row],[DateM]]<>"",ROW(),"")]]></f>
        <v/>
      </c>
      <c r="M888" s="64" t="e">
        <f><![CDATA[الجدول3[[#This Row],[DateM]]+TIME(0,الجدول3[[#This Row],[Time1]],0)]]></f>
        <v>#VALUE!</v>
      </c>
      <c r="N888" s="57"/>
      <c r="O888" s="49">
        <f><![CDATA[IF(الجدول3[[#This Row],[الحالة]]="نفذ",1,0)]]></f>
        <v>0</v>
      </c>
    </row>
    <row r="889" spans="2:15" ht="22.5" x14ac:dyDescent="0.45">
      <c r="B889" s="62" t="str">
        <f><![CDATA[IF(الجدول3[[#This Row],[يوم]]="","",_xlfn.AGGREGATE(3,5,$C$4:C889))]]></f>
        <v/>
      </c>
      <c r="C889" s="56"/>
      <c r="D889" s="56"/>
      <c r="E889" s="56"/>
      <c r="F889" s="57"/>
      <c r="G889" s="57"/>
      <c r="H8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89" s="62" t="str">
        <f><![CDATA[IF(الجدول3[[#This Row],[الموافق]]<>"التاريخ غير صحيح",TEXT(الجدول3[[#This Row],[DateM]],"dddd"),"")]]></f>
        <v/>
      </c>
      <c r="K889" s="62" t="str">
        <f ca="1" unprintable="">
<![CDATA[IF(الجدول3[[#This Row],[DateM]]<>"",
IF(الجدول3[[#This Row],[DateM]]]><![CDATA[]>=TODAY(),1,0),"")]]>        </f>
        <v/>
      </c>
      <c r="L889" s="63" t="str">
        <f><![CDATA[IF(الجدول3[[#This Row],[DateM]]<>"",ROW(),"")]]></f>
        <v/>
      </c>
      <c r="M889" s="64" t="e">
        <f><![CDATA[الجدول3[[#This Row],[DateM]]+TIME(0,الجدول3[[#This Row],[Time1]],0)]]></f>
        <v>#VALUE!</v>
      </c>
      <c r="N889" s="57"/>
      <c r="O889" s="49">
        <f><![CDATA[IF(الجدول3[[#This Row],[الحالة]]="نفذ",1,0)]]></f>
        <v>0</v>
      </c>
    </row>
    <row r="890" spans="2:15" ht="22.5" x14ac:dyDescent="0.45">
      <c r="B890" s="62" t="str">
        <f><![CDATA[IF(الجدول3[[#This Row],[يوم]]="","",_xlfn.AGGREGATE(3,5,$C$4:C890))]]></f>
        <v/>
      </c>
      <c r="C890" s="56"/>
      <c r="D890" s="56"/>
      <c r="E890" s="56"/>
      <c r="F890" s="57"/>
      <c r="G890" s="57"/>
      <c r="H8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0" s="62" t="str">
        <f><![CDATA[IF(الجدول3[[#This Row],[الموافق]]<>"التاريخ غير صحيح",TEXT(الجدول3[[#This Row],[DateM]],"dddd"),"")]]></f>
        <v/>
      </c>
      <c r="K890" s="62" t="str">
        <f ca="1" unprintable="">
<![CDATA[IF(الجدول3[[#This Row],[DateM]]<>"",
IF(الجدول3[[#This Row],[DateM]]]><![CDATA[]>=TODAY(),1,0),"")]]>        </f>
        <v/>
      </c>
      <c r="L890" s="63" t="str">
        <f><![CDATA[IF(الجدول3[[#This Row],[DateM]]<>"",ROW(),"")]]></f>
        <v/>
      </c>
      <c r="M890" s="64" t="e">
        <f><![CDATA[الجدول3[[#This Row],[DateM]]+TIME(0,الجدول3[[#This Row],[Time1]],0)]]></f>
        <v>#VALUE!</v>
      </c>
      <c r="N890" s="57"/>
      <c r="O890" s="49">
        <f><![CDATA[IF(الجدول3[[#This Row],[الحالة]]="نفذ",1,0)]]></f>
        <v>0</v>
      </c>
    </row>
    <row r="891" spans="2:15" ht="22.5" x14ac:dyDescent="0.45">
      <c r="B891" s="62" t="str">
        <f><![CDATA[IF(الجدول3[[#This Row],[يوم]]="","",_xlfn.AGGREGATE(3,5,$C$4:C891))]]></f>
        <v/>
      </c>
      <c r="C891" s="56"/>
      <c r="D891" s="56"/>
      <c r="E891" s="56"/>
      <c r="F891" s="57"/>
      <c r="G891" s="57"/>
      <c r="H8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1" s="62" t="str">
        <f><![CDATA[IF(الجدول3[[#This Row],[الموافق]]<>"التاريخ غير صحيح",TEXT(الجدول3[[#This Row],[DateM]],"dddd"),"")]]></f>
        <v/>
      </c>
      <c r="K891" s="62" t="str">
        <f ca="1" unprintable="">
<![CDATA[IF(الجدول3[[#This Row],[DateM]]<>"",
IF(الجدول3[[#This Row],[DateM]]]><![CDATA[]>=TODAY(),1,0),"")]]>        </f>
        <v/>
      </c>
      <c r="L891" s="63" t="str">
        <f><![CDATA[IF(الجدول3[[#This Row],[DateM]]<>"",ROW(),"")]]></f>
        <v/>
      </c>
      <c r="M891" s="64" t="e">
        <f><![CDATA[الجدول3[[#This Row],[DateM]]+TIME(0,الجدول3[[#This Row],[Time1]],0)]]></f>
        <v>#VALUE!</v>
      </c>
      <c r="N891" s="57"/>
      <c r="O891" s="49">
        <f><![CDATA[IF(الجدول3[[#This Row],[الحالة]]="نفذ",1,0)]]></f>
        <v>0</v>
      </c>
    </row>
    <row r="892" spans="2:15" ht="22.5" x14ac:dyDescent="0.45">
      <c r="B892" s="62" t="str">
        <f><![CDATA[IF(الجدول3[[#This Row],[يوم]]="","",_xlfn.AGGREGATE(3,5,$C$4:C892))]]></f>
        <v/>
      </c>
      <c r="C892" s="56"/>
      <c r="D892" s="56"/>
      <c r="E892" s="56"/>
      <c r="F892" s="57"/>
      <c r="G892" s="57"/>
      <c r="H8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2" s="62" t="str">
        <f><![CDATA[IF(الجدول3[[#This Row],[الموافق]]<>"التاريخ غير صحيح",TEXT(الجدول3[[#This Row],[DateM]],"dddd"),"")]]></f>
        <v/>
      </c>
      <c r="K892" s="62" t="str">
        <f ca="1" unprintable="">
<![CDATA[IF(الجدول3[[#This Row],[DateM]]<>"",
IF(الجدول3[[#This Row],[DateM]]]><![CDATA[]>=TODAY(),1,0),"")]]>        </f>
        <v/>
      </c>
      <c r="L892" s="63" t="str">
        <f><![CDATA[IF(الجدول3[[#This Row],[DateM]]<>"",ROW(),"")]]></f>
        <v/>
      </c>
      <c r="M892" s="64" t="e">
        <f><![CDATA[الجدول3[[#This Row],[DateM]]+TIME(0,الجدول3[[#This Row],[Time1]],0)]]></f>
        <v>#VALUE!</v>
      </c>
      <c r="N892" s="57"/>
      <c r="O892" s="49">
        <f><![CDATA[IF(الجدول3[[#This Row],[الحالة]]="نفذ",1,0)]]></f>
        <v>0</v>
      </c>
    </row>
    <row r="893" spans="2:15" ht="22.5" x14ac:dyDescent="0.45">
      <c r="B893" s="62" t="str">
        <f><![CDATA[IF(الجدول3[[#This Row],[يوم]]="","",_xlfn.AGGREGATE(3,5,$C$4:C893))]]></f>
        <v/>
      </c>
      <c r="C893" s="56"/>
      <c r="D893" s="56"/>
      <c r="E893" s="56"/>
      <c r="F893" s="57"/>
      <c r="G893" s="57"/>
      <c r="H8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3" s="62" t="str">
        <f><![CDATA[IF(الجدول3[[#This Row],[الموافق]]<>"التاريخ غير صحيح",TEXT(الجدول3[[#This Row],[DateM]],"dddd"),"")]]></f>
        <v/>
      </c>
      <c r="K893" s="62" t="str">
        <f ca="1" unprintable="">
<![CDATA[IF(الجدول3[[#This Row],[DateM]]<>"",
IF(الجدول3[[#This Row],[DateM]]]><![CDATA[]>=TODAY(),1,0),"")]]>        </f>
        <v/>
      </c>
      <c r="L893" s="63" t="str">
        <f><![CDATA[IF(الجدول3[[#This Row],[DateM]]<>"",ROW(),"")]]></f>
        <v/>
      </c>
      <c r="M893" s="64" t="e">
        <f><![CDATA[الجدول3[[#This Row],[DateM]]+TIME(0,الجدول3[[#This Row],[Time1]],0)]]></f>
        <v>#VALUE!</v>
      </c>
      <c r="N893" s="57"/>
      <c r="O893" s="49">
        <f><![CDATA[IF(الجدول3[[#This Row],[الحالة]]="نفذ",1,0)]]></f>
        <v>0</v>
      </c>
    </row>
    <row r="894" spans="2:15" ht="22.5" x14ac:dyDescent="0.45">
      <c r="B894" s="62" t="str">
        <f><![CDATA[IF(الجدول3[[#This Row],[يوم]]="","",_xlfn.AGGREGATE(3,5,$C$4:C894))]]></f>
        <v/>
      </c>
      <c r="C894" s="56"/>
      <c r="D894" s="56"/>
      <c r="E894" s="56"/>
      <c r="F894" s="57"/>
      <c r="G894" s="57"/>
      <c r="H8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4" s="62" t="str">
        <f><![CDATA[IF(الجدول3[[#This Row],[الموافق]]<>"التاريخ غير صحيح",TEXT(الجدول3[[#This Row],[DateM]],"dddd"),"")]]></f>
        <v/>
      </c>
      <c r="K894" s="62" t="str">
        <f ca="1" unprintable="">
<![CDATA[IF(الجدول3[[#This Row],[DateM]]<>"",
IF(الجدول3[[#This Row],[DateM]]]><![CDATA[]>=TODAY(),1,0),"")]]>        </f>
        <v/>
      </c>
      <c r="L894" s="63" t="str">
        <f><![CDATA[IF(الجدول3[[#This Row],[DateM]]<>"",ROW(),"")]]></f>
        <v/>
      </c>
      <c r="M894" s="64" t="e">
        <f><![CDATA[الجدول3[[#This Row],[DateM]]+TIME(0,الجدول3[[#This Row],[Time1]],0)]]></f>
        <v>#VALUE!</v>
      </c>
      <c r="N894" s="57"/>
      <c r="O894" s="49">
        <f><![CDATA[IF(الجدول3[[#This Row],[الحالة]]="نفذ",1,0)]]></f>
        <v>0</v>
      </c>
    </row>
    <row r="895" spans="2:15" ht="22.5" x14ac:dyDescent="0.45">
      <c r="B895" s="62" t="str">
        <f><![CDATA[IF(الجدول3[[#This Row],[يوم]]="","",_xlfn.AGGREGATE(3,5,$C$4:C895))]]></f>
        <v/>
      </c>
      <c r="C895" s="56"/>
      <c r="D895" s="56"/>
      <c r="E895" s="56"/>
      <c r="F895" s="57"/>
      <c r="G895" s="57"/>
      <c r="H8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5" s="62" t="str">
        <f><![CDATA[IF(الجدول3[[#This Row],[الموافق]]<>"التاريخ غير صحيح",TEXT(الجدول3[[#This Row],[DateM]],"dddd"),"")]]></f>
        <v/>
      </c>
      <c r="K895" s="62" t="str">
        <f ca="1" unprintable="">
<![CDATA[IF(الجدول3[[#This Row],[DateM]]<>"",
IF(الجدول3[[#This Row],[DateM]]]><![CDATA[]>=TODAY(),1,0),"")]]>        </f>
        <v/>
      </c>
      <c r="L895" s="63" t="str">
        <f><![CDATA[IF(الجدول3[[#This Row],[DateM]]<>"",ROW(),"")]]></f>
        <v/>
      </c>
      <c r="M895" s="64" t="e">
        <f><![CDATA[الجدول3[[#This Row],[DateM]]+TIME(0,الجدول3[[#This Row],[Time1]],0)]]></f>
        <v>#VALUE!</v>
      </c>
      <c r="N895" s="57"/>
      <c r="O895" s="49">
        <f><![CDATA[IF(الجدول3[[#This Row],[الحالة]]="نفذ",1,0)]]></f>
        <v>0</v>
      </c>
    </row>
    <row r="896" spans="2:15" ht="22.5" x14ac:dyDescent="0.45">
      <c r="B896" s="62" t="str">
        <f><![CDATA[IF(الجدول3[[#This Row],[يوم]]="","",_xlfn.AGGREGATE(3,5,$C$4:C896))]]></f>
        <v/>
      </c>
      <c r="C896" s="56"/>
      <c r="D896" s="56"/>
      <c r="E896" s="56"/>
      <c r="F896" s="57"/>
      <c r="G896" s="57"/>
      <c r="H8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6" s="62" t="str">
        <f><![CDATA[IF(الجدول3[[#This Row],[الموافق]]<>"التاريخ غير صحيح",TEXT(الجدول3[[#This Row],[DateM]],"dddd"),"")]]></f>
        <v/>
      </c>
      <c r="K896" s="62" t="str">
        <f ca="1" unprintable="">
<![CDATA[IF(الجدول3[[#This Row],[DateM]]<>"",
IF(الجدول3[[#This Row],[DateM]]]><![CDATA[]>=TODAY(),1,0),"")]]>        </f>
        <v/>
      </c>
      <c r="L896" s="63" t="str">
        <f><![CDATA[IF(الجدول3[[#This Row],[DateM]]<>"",ROW(),"")]]></f>
        <v/>
      </c>
      <c r="M896" s="64" t="e">
        <f><![CDATA[الجدول3[[#This Row],[DateM]]+TIME(0,الجدول3[[#This Row],[Time1]],0)]]></f>
        <v>#VALUE!</v>
      </c>
      <c r="N896" s="57"/>
      <c r="O896" s="49">
        <f><![CDATA[IF(الجدول3[[#This Row],[الحالة]]="نفذ",1,0)]]></f>
        <v>0</v>
      </c>
    </row>
    <row r="897" spans="2:15" ht="22.5" x14ac:dyDescent="0.45">
      <c r="B897" s="62" t="str">
        <f><![CDATA[IF(الجدول3[[#This Row],[يوم]]="","",_xlfn.AGGREGATE(3,5,$C$4:C897))]]></f>
        <v/>
      </c>
      <c r="C897" s="56"/>
      <c r="D897" s="56"/>
      <c r="E897" s="56"/>
      <c r="F897" s="57"/>
      <c r="G897" s="57"/>
      <c r="H8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7" s="62" t="str">
        <f><![CDATA[IF(الجدول3[[#This Row],[الموافق]]<>"التاريخ غير صحيح",TEXT(الجدول3[[#This Row],[DateM]],"dddd"),"")]]></f>
        <v/>
      </c>
      <c r="K897" s="62" t="str">
        <f ca="1" unprintable="">
<![CDATA[IF(الجدول3[[#This Row],[DateM]]<>"",
IF(الجدول3[[#This Row],[DateM]]]><![CDATA[]>=TODAY(),1,0),"")]]>        </f>
        <v/>
      </c>
      <c r="L897" s="63" t="str">
        <f><![CDATA[IF(الجدول3[[#This Row],[DateM]]<>"",ROW(),"")]]></f>
        <v/>
      </c>
      <c r="M897" s="64" t="e">
        <f><![CDATA[الجدول3[[#This Row],[DateM]]+TIME(0,الجدول3[[#This Row],[Time1]],0)]]></f>
        <v>#VALUE!</v>
      </c>
      <c r="N897" s="57"/>
      <c r="O897" s="49">
        <f><![CDATA[IF(الجدول3[[#This Row],[الحالة]]="نفذ",1,0)]]></f>
        <v>0</v>
      </c>
    </row>
    <row r="898" spans="2:15" ht="22.5" x14ac:dyDescent="0.45">
      <c r="B898" s="62" t="str">
        <f><![CDATA[IF(الجدول3[[#This Row],[يوم]]="","",_xlfn.AGGREGATE(3,5,$C$4:C898))]]></f>
        <v/>
      </c>
      <c r="C898" s="56"/>
      <c r="D898" s="56"/>
      <c r="E898" s="56"/>
      <c r="F898" s="57"/>
      <c r="G898" s="57"/>
      <c r="H8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8" s="62" t="str">
        <f><![CDATA[IF(الجدول3[[#This Row],[الموافق]]<>"التاريخ غير صحيح",TEXT(الجدول3[[#This Row],[DateM]],"dddd"),"")]]></f>
        <v/>
      </c>
      <c r="K898" s="62" t="str">
        <f ca="1" unprintable="">
<![CDATA[IF(الجدول3[[#This Row],[DateM]]<>"",
IF(الجدول3[[#This Row],[DateM]]]><![CDATA[]>=TODAY(),1,0),"")]]>        </f>
        <v/>
      </c>
      <c r="L898" s="63" t="str">
        <f><![CDATA[IF(الجدول3[[#This Row],[DateM]]<>"",ROW(),"")]]></f>
        <v/>
      </c>
      <c r="M898" s="64" t="e">
        <f><![CDATA[الجدول3[[#This Row],[DateM]]+TIME(0,الجدول3[[#This Row],[Time1]],0)]]></f>
        <v>#VALUE!</v>
      </c>
      <c r="N898" s="57"/>
      <c r="O898" s="49">
        <f><![CDATA[IF(الجدول3[[#This Row],[الحالة]]="نفذ",1,0)]]></f>
        <v>0</v>
      </c>
    </row>
    <row r="899" spans="2:15" ht="22.5" x14ac:dyDescent="0.45">
      <c r="B899" s="62" t="str">
        <f><![CDATA[IF(الجدول3[[#This Row],[يوم]]="","",_xlfn.AGGREGATE(3,5,$C$4:C899))]]></f>
        <v/>
      </c>
      <c r="C899" s="56"/>
      <c r="D899" s="56"/>
      <c r="E899" s="56"/>
      <c r="F899" s="57"/>
      <c r="G899" s="57"/>
      <c r="H8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8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899" s="62" t="str">
        <f><![CDATA[IF(الجدول3[[#This Row],[الموافق]]<>"التاريخ غير صحيح",TEXT(الجدول3[[#This Row],[DateM]],"dddd"),"")]]></f>
        <v/>
      </c>
      <c r="K899" s="62" t="str">
        <f ca="1" unprintable="">
<![CDATA[IF(الجدول3[[#This Row],[DateM]]<>"",
IF(الجدول3[[#This Row],[DateM]]]><![CDATA[]>=TODAY(),1,0),"")]]>        </f>
        <v/>
      </c>
      <c r="L899" s="63" t="str">
        <f><![CDATA[IF(الجدول3[[#This Row],[DateM]]<>"",ROW(),"")]]></f>
        <v/>
      </c>
      <c r="M899" s="64" t="e">
        <f><![CDATA[الجدول3[[#This Row],[DateM]]+TIME(0,الجدول3[[#This Row],[Time1]],0)]]></f>
        <v>#VALUE!</v>
      </c>
      <c r="N899" s="57"/>
      <c r="O899" s="49">
        <f><![CDATA[IF(الجدول3[[#This Row],[الحالة]]="نفذ",1,0)]]></f>
        <v>0</v>
      </c>
    </row>
    <row r="900" spans="2:15" ht="22.5" x14ac:dyDescent="0.45">
      <c r="B900" s="62" t="str">
        <f><![CDATA[IF(الجدول3[[#This Row],[يوم]]="","",_xlfn.AGGREGATE(3,5,$C$4:C900))]]></f>
        <v/>
      </c>
      <c r="C900" s="56"/>
      <c r="D900" s="56"/>
      <c r="E900" s="56"/>
      <c r="F900" s="57"/>
      <c r="G900" s="57"/>
      <c r="H9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0" s="62" t="str">
        <f><![CDATA[IF(الجدول3[[#This Row],[الموافق]]<>"التاريخ غير صحيح",TEXT(الجدول3[[#This Row],[DateM]],"dddd"),"")]]></f>
        <v/>
      </c>
      <c r="K900" s="62" t="str">
        <f ca="1" unprintable="">
<![CDATA[IF(الجدول3[[#This Row],[DateM]]<>"",
IF(الجدول3[[#This Row],[DateM]]]><![CDATA[]>=TODAY(),1,0),"")]]>        </f>
        <v/>
      </c>
      <c r="L900" s="63" t="str">
        <f><![CDATA[IF(الجدول3[[#This Row],[DateM]]<>"",ROW(),"")]]></f>
        <v/>
      </c>
      <c r="M900" s="64" t="e">
        <f><![CDATA[الجدول3[[#This Row],[DateM]]+TIME(0,الجدول3[[#This Row],[Time1]],0)]]></f>
        <v>#VALUE!</v>
      </c>
      <c r="N900" s="57"/>
      <c r="O900" s="49">
        <f><![CDATA[IF(الجدول3[[#This Row],[الحالة]]="نفذ",1,0)]]></f>
        <v>0</v>
      </c>
    </row>
    <row r="901" spans="2:15" ht="22.5" x14ac:dyDescent="0.45">
      <c r="B901" s="62" t="str">
        <f><![CDATA[IF(الجدول3[[#This Row],[يوم]]="","",_xlfn.AGGREGATE(3,5,$C$4:C901))]]></f>
        <v/>
      </c>
      <c r="C901" s="56"/>
      <c r="D901" s="56"/>
      <c r="E901" s="56"/>
      <c r="F901" s="57"/>
      <c r="G901" s="57"/>
      <c r="H90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1" s="62" t="str">
        <f><![CDATA[IF(الجدول3[[#This Row],[الموافق]]<>"التاريخ غير صحيح",TEXT(الجدول3[[#This Row],[DateM]],"dddd"),"")]]></f>
        <v/>
      </c>
      <c r="K901" s="62" t="str">
        <f ca="1" unprintable="">
<![CDATA[IF(الجدول3[[#This Row],[DateM]]<>"",
IF(الجدول3[[#This Row],[DateM]]]><![CDATA[]>=TODAY(),1,0),"")]]>        </f>
        <v/>
      </c>
      <c r="L901" s="63" t="str">
        <f><![CDATA[IF(الجدول3[[#This Row],[DateM]]<>"",ROW(),"")]]></f>
        <v/>
      </c>
      <c r="M901" s="64" t="e">
        <f><![CDATA[الجدول3[[#This Row],[DateM]]+TIME(0,الجدول3[[#This Row],[Time1]],0)]]></f>
        <v>#VALUE!</v>
      </c>
      <c r="N901" s="57"/>
      <c r="O901" s="49">
        <f><![CDATA[IF(الجدول3[[#This Row],[الحالة]]="نفذ",1,0)]]></f>
        <v>0</v>
      </c>
    </row>
    <row r="902" spans="2:15" ht="22.5" x14ac:dyDescent="0.45">
      <c r="B902" s="62" t="str">
        <f><![CDATA[IF(الجدول3[[#This Row],[يوم]]="","",_xlfn.AGGREGATE(3,5,$C$4:C902))]]></f>
        <v/>
      </c>
      <c r="C902" s="56"/>
      <c r="D902" s="56"/>
      <c r="E902" s="56"/>
      <c r="F902" s="57"/>
      <c r="G902" s="57"/>
      <c r="H90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2" s="62" t="str">
        <f><![CDATA[IF(الجدول3[[#This Row],[الموافق]]<>"التاريخ غير صحيح",TEXT(الجدول3[[#This Row],[DateM]],"dddd"),"")]]></f>
        <v/>
      </c>
      <c r="K902" s="62" t="str">
        <f ca="1" unprintable="">
<![CDATA[IF(الجدول3[[#This Row],[DateM]]<>"",
IF(الجدول3[[#This Row],[DateM]]]><![CDATA[]>=TODAY(),1,0),"")]]>        </f>
        <v/>
      </c>
      <c r="L902" s="63" t="str">
        <f><![CDATA[IF(الجدول3[[#This Row],[DateM]]<>"",ROW(),"")]]></f>
        <v/>
      </c>
      <c r="M902" s="64" t="e">
        <f><![CDATA[الجدول3[[#This Row],[DateM]]+TIME(0,الجدول3[[#This Row],[Time1]],0)]]></f>
        <v>#VALUE!</v>
      </c>
      <c r="N902" s="57"/>
      <c r="O902" s="49">
        <f><![CDATA[IF(الجدول3[[#This Row],[الحالة]]="نفذ",1,0)]]></f>
        <v>0</v>
      </c>
    </row>
    <row r="903" spans="2:15" ht="22.5" x14ac:dyDescent="0.45">
      <c r="B903" s="62" t="str">
        <f><![CDATA[IF(الجدول3[[#This Row],[يوم]]="","",_xlfn.AGGREGATE(3,5,$C$4:C903))]]></f>
        <v/>
      </c>
      <c r="C903" s="56"/>
      <c r="D903" s="56"/>
      <c r="E903" s="56"/>
      <c r="F903" s="57"/>
      <c r="G903" s="57"/>
      <c r="H90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3" s="62" t="str">
        <f><![CDATA[IF(الجدول3[[#This Row],[الموافق]]<>"التاريخ غير صحيح",TEXT(الجدول3[[#This Row],[DateM]],"dddd"),"")]]></f>
        <v/>
      </c>
      <c r="K903" s="62" t="str">
        <f ca="1" unprintable="">
<![CDATA[IF(الجدول3[[#This Row],[DateM]]<>"",
IF(الجدول3[[#This Row],[DateM]]]><![CDATA[]>=TODAY(),1,0),"")]]>        </f>
        <v/>
      </c>
      <c r="L903" s="63" t="str">
        <f><![CDATA[IF(الجدول3[[#This Row],[DateM]]<>"",ROW(),"")]]></f>
        <v/>
      </c>
      <c r="M903" s="64" t="e">
        <f><![CDATA[الجدول3[[#This Row],[DateM]]+TIME(0,الجدول3[[#This Row],[Time1]],0)]]></f>
        <v>#VALUE!</v>
      </c>
      <c r="N903" s="57"/>
      <c r="O903" s="49">
        <f><![CDATA[IF(الجدول3[[#This Row],[الحالة]]="نفذ",1,0)]]></f>
        <v>0</v>
      </c>
    </row>
    <row r="904" spans="2:15" ht="22.5" x14ac:dyDescent="0.45">
      <c r="B904" s="62" t="str">
        <f><![CDATA[IF(الجدول3[[#This Row],[يوم]]="","",_xlfn.AGGREGATE(3,5,$C$4:C904))]]></f>
        <v/>
      </c>
      <c r="C904" s="56"/>
      <c r="D904" s="56"/>
      <c r="E904" s="56"/>
      <c r="F904" s="57"/>
      <c r="G904" s="57"/>
      <c r="H90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4" s="62" t="str">
        <f><![CDATA[IF(الجدول3[[#This Row],[الموافق]]<>"التاريخ غير صحيح",TEXT(الجدول3[[#This Row],[DateM]],"dddd"),"")]]></f>
        <v/>
      </c>
      <c r="K904" s="62" t="str">
        <f ca="1" unprintable="">
<![CDATA[IF(الجدول3[[#This Row],[DateM]]<>"",
IF(الجدول3[[#This Row],[DateM]]]><![CDATA[]>=TODAY(),1,0),"")]]>        </f>
        <v/>
      </c>
      <c r="L904" s="63" t="str">
        <f><![CDATA[IF(الجدول3[[#This Row],[DateM]]<>"",ROW(),"")]]></f>
        <v/>
      </c>
      <c r="M904" s="64" t="e">
        <f><![CDATA[الجدول3[[#This Row],[DateM]]+TIME(0,الجدول3[[#This Row],[Time1]],0)]]></f>
        <v>#VALUE!</v>
      </c>
      <c r="N904" s="57"/>
      <c r="O904" s="49">
        <f><![CDATA[IF(الجدول3[[#This Row],[الحالة]]="نفذ",1,0)]]></f>
        <v>0</v>
      </c>
    </row>
    <row r="905" spans="2:15" ht="22.5" x14ac:dyDescent="0.45">
      <c r="B905" s="62" t="str">
        <f><![CDATA[IF(الجدول3[[#This Row],[يوم]]="","",_xlfn.AGGREGATE(3,5,$C$4:C905))]]></f>
        <v/>
      </c>
      <c r="C905" s="56"/>
      <c r="D905" s="56"/>
      <c r="E905" s="56"/>
      <c r="F905" s="57"/>
      <c r="G905" s="57"/>
      <c r="H90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5" s="62" t="str">
        <f><![CDATA[IF(الجدول3[[#This Row],[الموافق]]<>"التاريخ غير صحيح",TEXT(الجدول3[[#This Row],[DateM]],"dddd"),"")]]></f>
        <v/>
      </c>
      <c r="K905" s="62" t="str">
        <f ca="1" unprintable="">
<![CDATA[IF(الجدول3[[#This Row],[DateM]]<>"",
IF(الجدول3[[#This Row],[DateM]]]><![CDATA[]>=TODAY(),1,0),"")]]>        </f>
        <v/>
      </c>
      <c r="L905" s="63" t="str">
        <f><![CDATA[IF(الجدول3[[#This Row],[DateM]]<>"",ROW(),"")]]></f>
        <v/>
      </c>
      <c r="M905" s="64" t="e">
        <f><![CDATA[الجدول3[[#This Row],[DateM]]+TIME(0,الجدول3[[#This Row],[Time1]],0)]]></f>
        <v>#VALUE!</v>
      </c>
      <c r="N905" s="57"/>
      <c r="O905" s="49">
        <f><![CDATA[IF(الجدول3[[#This Row],[الحالة]]="نفذ",1,0)]]></f>
        <v>0</v>
      </c>
    </row>
    <row r="906" spans="2:15" ht="22.5" x14ac:dyDescent="0.45">
      <c r="B906" s="62" t="str">
        <f><![CDATA[IF(الجدول3[[#This Row],[يوم]]="","",_xlfn.AGGREGATE(3,5,$C$4:C906))]]></f>
        <v/>
      </c>
      <c r="C906" s="56"/>
      <c r="D906" s="56"/>
      <c r="E906" s="56"/>
      <c r="F906" s="57"/>
      <c r="G906" s="57"/>
      <c r="H90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6" s="62" t="str">
        <f><![CDATA[IF(الجدول3[[#This Row],[الموافق]]<>"التاريخ غير صحيح",TEXT(الجدول3[[#This Row],[DateM]],"dddd"),"")]]></f>
        <v/>
      </c>
      <c r="K906" s="62" t="str">
        <f ca="1" unprintable="">
<![CDATA[IF(الجدول3[[#This Row],[DateM]]<>"",
IF(الجدول3[[#This Row],[DateM]]]><![CDATA[]>=TODAY(),1,0),"")]]>        </f>
        <v/>
      </c>
      <c r="L906" s="63" t="str">
        <f><![CDATA[IF(الجدول3[[#This Row],[DateM]]<>"",ROW(),"")]]></f>
        <v/>
      </c>
      <c r="M906" s="64" t="e">
        <f><![CDATA[الجدول3[[#This Row],[DateM]]+TIME(0,الجدول3[[#This Row],[Time1]],0)]]></f>
        <v>#VALUE!</v>
      </c>
      <c r="N906" s="57"/>
      <c r="O906" s="49">
        <f><![CDATA[IF(الجدول3[[#This Row],[الحالة]]="نفذ",1,0)]]></f>
        <v>0</v>
      </c>
    </row>
    <row r="907" spans="2:15" ht="22.5" x14ac:dyDescent="0.45">
      <c r="B907" s="62" t="str">
        <f><![CDATA[IF(الجدول3[[#This Row],[يوم]]="","",_xlfn.AGGREGATE(3,5,$C$4:C907))]]></f>
        <v/>
      </c>
      <c r="C907" s="56"/>
      <c r="D907" s="56"/>
      <c r="E907" s="56"/>
      <c r="F907" s="57"/>
      <c r="G907" s="57"/>
      <c r="H90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7" s="62" t="str">
        <f><![CDATA[IF(الجدول3[[#This Row],[الموافق]]<>"التاريخ غير صحيح",TEXT(الجدول3[[#This Row],[DateM]],"dddd"),"")]]></f>
        <v/>
      </c>
      <c r="K907" s="62" t="str">
        <f ca="1" unprintable="">
<![CDATA[IF(الجدول3[[#This Row],[DateM]]<>"",
IF(الجدول3[[#This Row],[DateM]]]><![CDATA[]>=TODAY(),1,0),"")]]>        </f>
        <v/>
      </c>
      <c r="L907" s="63" t="str">
        <f><![CDATA[IF(الجدول3[[#This Row],[DateM]]<>"",ROW(),"")]]></f>
        <v/>
      </c>
      <c r="M907" s="64" t="e">
        <f><![CDATA[الجدول3[[#This Row],[DateM]]+TIME(0,الجدول3[[#This Row],[Time1]],0)]]></f>
        <v>#VALUE!</v>
      </c>
      <c r="N907" s="57"/>
      <c r="O907" s="49">
        <f><![CDATA[IF(الجدول3[[#This Row],[الحالة]]="نفذ",1,0)]]></f>
        <v>0</v>
      </c>
    </row>
    <row r="908" spans="2:15" ht="22.5" x14ac:dyDescent="0.45">
      <c r="B908" s="62" t="str">
        <f><![CDATA[IF(الجدول3[[#This Row],[يوم]]="","",_xlfn.AGGREGATE(3,5,$C$4:C908))]]></f>
        <v/>
      </c>
      <c r="C908" s="56"/>
      <c r="D908" s="56"/>
      <c r="E908" s="56"/>
      <c r="F908" s="57"/>
      <c r="G908" s="57"/>
      <c r="H90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8" s="62" t="str">
        <f><![CDATA[IF(الجدول3[[#This Row],[الموافق]]<>"التاريخ غير صحيح",TEXT(الجدول3[[#This Row],[DateM]],"dddd"),"")]]></f>
        <v/>
      </c>
      <c r="K908" s="62" t="str">
        <f ca="1" unprintable="">
<![CDATA[IF(الجدول3[[#This Row],[DateM]]<>"",
IF(الجدول3[[#This Row],[DateM]]]><![CDATA[]>=TODAY(),1,0),"")]]>        </f>
        <v/>
      </c>
      <c r="L908" s="63" t="str">
        <f><![CDATA[IF(الجدول3[[#This Row],[DateM]]<>"",ROW(),"")]]></f>
        <v/>
      </c>
      <c r="M908" s="64" t="e">
        <f><![CDATA[الجدول3[[#This Row],[DateM]]+TIME(0,الجدول3[[#This Row],[Time1]],0)]]></f>
        <v>#VALUE!</v>
      </c>
      <c r="N908" s="57"/>
      <c r="O908" s="49">
        <f><![CDATA[IF(الجدول3[[#This Row],[الحالة]]="نفذ",1,0)]]></f>
        <v>0</v>
      </c>
    </row>
    <row r="909" spans="2:15" ht="22.5" x14ac:dyDescent="0.45">
      <c r="B909" s="62" t="str">
        <f><![CDATA[IF(الجدول3[[#This Row],[يوم]]="","",_xlfn.AGGREGATE(3,5,$C$4:C909))]]></f>
        <v/>
      </c>
      <c r="C909" s="56"/>
      <c r="D909" s="56"/>
      <c r="E909" s="56"/>
      <c r="F909" s="57"/>
      <c r="G909" s="57"/>
      <c r="H90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0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09" s="62" t="str">
        <f><![CDATA[IF(الجدول3[[#This Row],[الموافق]]<>"التاريخ غير صحيح",TEXT(الجدول3[[#This Row],[DateM]],"dddd"),"")]]></f>
        <v/>
      </c>
      <c r="K909" s="62" t="str">
        <f ca="1" unprintable="">
<![CDATA[IF(الجدول3[[#This Row],[DateM]]<>"",
IF(الجدول3[[#This Row],[DateM]]]><![CDATA[]>=TODAY(),1,0),"")]]>        </f>
        <v/>
      </c>
      <c r="L909" s="63" t="str">
        <f><![CDATA[IF(الجدول3[[#This Row],[DateM]]<>"",ROW(),"")]]></f>
        <v/>
      </c>
      <c r="M909" s="64" t="e">
        <f><![CDATA[الجدول3[[#This Row],[DateM]]+TIME(0,الجدول3[[#This Row],[Time1]],0)]]></f>
        <v>#VALUE!</v>
      </c>
      <c r="N909" s="57"/>
      <c r="O909" s="49">
        <f><![CDATA[IF(الجدول3[[#This Row],[الحالة]]="نفذ",1,0)]]></f>
        <v>0</v>
      </c>
    </row>
    <row r="910" spans="2:15" ht="22.5" x14ac:dyDescent="0.45">
      <c r="B910" s="62" t="str">
        <f><![CDATA[IF(الجدول3[[#This Row],[يوم]]="","",_xlfn.AGGREGATE(3,5,$C$4:C910))]]></f>
        <v/>
      </c>
      <c r="C910" s="56"/>
      <c r="D910" s="56"/>
      <c r="E910" s="56"/>
      <c r="F910" s="57"/>
      <c r="G910" s="57"/>
      <c r="H91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0" s="62" t="str">
        <f><![CDATA[IF(الجدول3[[#This Row],[الموافق]]<>"التاريخ غير صحيح",TEXT(الجدول3[[#This Row],[DateM]],"dddd"),"")]]></f>
        <v/>
      </c>
      <c r="K910" s="62" t="str">
        <f ca="1" unprintable="">
<![CDATA[IF(الجدول3[[#This Row],[DateM]]<>"",
IF(الجدول3[[#This Row],[DateM]]]><![CDATA[]>=TODAY(),1,0),"")]]>        </f>
        <v/>
      </c>
      <c r="L910" s="63" t="str">
        <f><![CDATA[IF(الجدول3[[#This Row],[DateM]]<>"",ROW(),"")]]></f>
        <v/>
      </c>
      <c r="M910" s="64" t="e">
        <f><![CDATA[الجدول3[[#This Row],[DateM]]+TIME(0,الجدول3[[#This Row],[Time1]],0)]]></f>
        <v>#VALUE!</v>
      </c>
      <c r="N910" s="57"/>
      <c r="O910" s="49">
        <f><![CDATA[IF(الجدول3[[#This Row],[الحالة]]="نفذ",1,0)]]></f>
        <v>0</v>
      </c>
    </row>
    <row r="911" spans="2:15" ht="22.5" x14ac:dyDescent="0.45">
      <c r="B911" s="62" t="str">
        <f><![CDATA[IF(الجدول3[[#This Row],[يوم]]="","",_xlfn.AGGREGATE(3,5,$C$4:C911))]]></f>
        <v/>
      </c>
      <c r="C911" s="56"/>
      <c r="D911" s="56"/>
      <c r="E911" s="56"/>
      <c r="F911" s="57"/>
      <c r="G911" s="57"/>
      <c r="H91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1" s="62" t="str">
        <f><![CDATA[IF(الجدول3[[#This Row],[الموافق]]<>"التاريخ غير صحيح",TEXT(الجدول3[[#This Row],[DateM]],"dddd"),"")]]></f>
        <v/>
      </c>
      <c r="K911" s="62" t="str">
        <f ca="1" unprintable="">
<![CDATA[IF(الجدول3[[#This Row],[DateM]]<>"",
IF(الجدول3[[#This Row],[DateM]]]><![CDATA[]>=TODAY(),1,0),"")]]>        </f>
        <v/>
      </c>
      <c r="L911" s="63" t="str">
        <f><![CDATA[IF(الجدول3[[#This Row],[DateM]]<>"",ROW(),"")]]></f>
        <v/>
      </c>
      <c r="M911" s="64" t="e">
        <f><![CDATA[الجدول3[[#This Row],[DateM]]+TIME(0,الجدول3[[#This Row],[Time1]],0)]]></f>
        <v>#VALUE!</v>
      </c>
      <c r="N911" s="57"/>
      <c r="O911" s="49">
        <f><![CDATA[IF(الجدول3[[#This Row],[الحالة]]="نفذ",1,0)]]></f>
        <v>0</v>
      </c>
    </row>
    <row r="912" spans="2:15" ht="22.5" x14ac:dyDescent="0.45">
      <c r="B912" s="62" t="str">
        <f><![CDATA[IF(الجدول3[[#This Row],[يوم]]="","",_xlfn.AGGREGATE(3,5,$C$4:C912))]]></f>
        <v/>
      </c>
      <c r="C912" s="56"/>
      <c r="D912" s="56"/>
      <c r="E912" s="56"/>
      <c r="F912" s="57"/>
      <c r="G912" s="57"/>
      <c r="H91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2" s="62" t="str">
        <f><![CDATA[IF(الجدول3[[#This Row],[الموافق]]<>"التاريخ غير صحيح",TEXT(الجدول3[[#This Row],[DateM]],"dddd"),"")]]></f>
        <v/>
      </c>
      <c r="K912" s="62" t="str">
        <f ca="1" unprintable="">
<![CDATA[IF(الجدول3[[#This Row],[DateM]]<>"",
IF(الجدول3[[#This Row],[DateM]]]><![CDATA[]>=TODAY(),1,0),"")]]>        </f>
        <v/>
      </c>
      <c r="L912" s="63" t="str">
        <f><![CDATA[IF(الجدول3[[#This Row],[DateM]]<>"",ROW(),"")]]></f>
        <v/>
      </c>
      <c r="M912" s="64" t="e">
        <f><![CDATA[الجدول3[[#This Row],[DateM]]+TIME(0,الجدول3[[#This Row],[Time1]],0)]]></f>
        <v>#VALUE!</v>
      </c>
      <c r="N912" s="57"/>
      <c r="O912" s="49">
        <f><![CDATA[IF(الجدول3[[#This Row],[الحالة]]="نفذ",1,0)]]></f>
        <v>0</v>
      </c>
    </row>
    <row r="913" spans="2:15" ht="22.5" x14ac:dyDescent="0.45">
      <c r="B913" s="62" t="str">
        <f><![CDATA[IF(الجدول3[[#This Row],[يوم]]="","",_xlfn.AGGREGATE(3,5,$C$4:C913))]]></f>
        <v/>
      </c>
      <c r="C913" s="56"/>
      <c r="D913" s="56"/>
      <c r="E913" s="56"/>
      <c r="F913" s="57"/>
      <c r="G913" s="57"/>
      <c r="H91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3" s="62" t="str">
        <f><![CDATA[IF(الجدول3[[#This Row],[الموافق]]<>"التاريخ غير صحيح",TEXT(الجدول3[[#This Row],[DateM]],"dddd"),"")]]></f>
        <v/>
      </c>
      <c r="K913" s="62" t="str">
        <f ca="1" unprintable="">
<![CDATA[IF(الجدول3[[#This Row],[DateM]]<>"",
IF(الجدول3[[#This Row],[DateM]]]><![CDATA[]>=TODAY(),1,0),"")]]>        </f>
        <v/>
      </c>
      <c r="L913" s="63" t="str">
        <f><![CDATA[IF(الجدول3[[#This Row],[DateM]]<>"",ROW(),"")]]></f>
        <v/>
      </c>
      <c r="M913" s="64" t="e">
        <f><![CDATA[الجدول3[[#This Row],[DateM]]+TIME(0,الجدول3[[#This Row],[Time1]],0)]]></f>
        <v>#VALUE!</v>
      </c>
      <c r="N913" s="57"/>
      <c r="O913" s="49">
        <f><![CDATA[IF(الجدول3[[#This Row],[الحالة]]="نفذ",1,0)]]></f>
        <v>0</v>
      </c>
    </row>
    <row r="914" spans="2:15" ht="22.5" x14ac:dyDescent="0.45">
      <c r="B914" s="62" t="str">
        <f><![CDATA[IF(الجدول3[[#This Row],[يوم]]="","",_xlfn.AGGREGATE(3,5,$C$4:C914))]]></f>
        <v/>
      </c>
      <c r="C914" s="56"/>
      <c r="D914" s="56"/>
      <c r="E914" s="56"/>
      <c r="F914" s="57"/>
      <c r="G914" s="57"/>
      <c r="H91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4" s="62" t="str">
        <f><![CDATA[IF(الجدول3[[#This Row],[الموافق]]<>"التاريخ غير صحيح",TEXT(الجدول3[[#This Row],[DateM]],"dddd"),"")]]></f>
        <v/>
      </c>
      <c r="K914" s="62" t="str">
        <f ca="1" unprintable="">
<![CDATA[IF(الجدول3[[#This Row],[DateM]]<>"",
IF(الجدول3[[#This Row],[DateM]]]><![CDATA[]>=TODAY(),1,0),"")]]>        </f>
        <v/>
      </c>
      <c r="L914" s="63" t="str">
        <f><![CDATA[IF(الجدول3[[#This Row],[DateM]]<>"",ROW(),"")]]></f>
        <v/>
      </c>
      <c r="M914" s="64" t="e">
        <f><![CDATA[الجدول3[[#This Row],[DateM]]+TIME(0,الجدول3[[#This Row],[Time1]],0)]]></f>
        <v>#VALUE!</v>
      </c>
      <c r="N914" s="57"/>
      <c r="O914" s="49">
        <f><![CDATA[IF(الجدول3[[#This Row],[الحالة]]="نفذ",1,0)]]></f>
        <v>0</v>
      </c>
    </row>
    <row r="915" spans="2:15" ht="22.5" x14ac:dyDescent="0.45">
      <c r="B915" s="62" t="str">
        <f><![CDATA[IF(الجدول3[[#This Row],[يوم]]="","",_xlfn.AGGREGATE(3,5,$C$4:C915))]]></f>
        <v/>
      </c>
      <c r="C915" s="56"/>
      <c r="D915" s="56"/>
      <c r="E915" s="56"/>
      <c r="F915" s="57"/>
      <c r="G915" s="57"/>
      <c r="H91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5" s="62" t="str">
        <f><![CDATA[IF(الجدول3[[#This Row],[الموافق]]<>"التاريخ غير صحيح",TEXT(الجدول3[[#This Row],[DateM]],"dddd"),"")]]></f>
        <v/>
      </c>
      <c r="K915" s="62" t="str">
        <f ca="1" unprintable="">
<![CDATA[IF(الجدول3[[#This Row],[DateM]]<>"",
IF(الجدول3[[#This Row],[DateM]]]><![CDATA[]>=TODAY(),1,0),"")]]>        </f>
        <v/>
      </c>
      <c r="L915" s="63" t="str">
        <f><![CDATA[IF(الجدول3[[#This Row],[DateM]]<>"",ROW(),"")]]></f>
        <v/>
      </c>
      <c r="M915" s="64" t="e">
        <f><![CDATA[الجدول3[[#This Row],[DateM]]+TIME(0,الجدول3[[#This Row],[Time1]],0)]]></f>
        <v>#VALUE!</v>
      </c>
      <c r="N915" s="57"/>
      <c r="O915" s="49">
        <f><![CDATA[IF(الجدول3[[#This Row],[الحالة]]="نفذ",1,0)]]></f>
        <v>0</v>
      </c>
    </row>
    <row r="916" spans="2:15" ht="22.5" x14ac:dyDescent="0.45">
      <c r="B916" s="62" t="str">
        <f><![CDATA[IF(الجدول3[[#This Row],[يوم]]="","",_xlfn.AGGREGATE(3,5,$C$4:C916))]]></f>
        <v/>
      </c>
      <c r="C916" s="56"/>
      <c r="D916" s="56"/>
      <c r="E916" s="56"/>
      <c r="F916" s="57"/>
      <c r="G916" s="57"/>
      <c r="H91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6" s="62" t="str">
        <f><![CDATA[IF(الجدول3[[#This Row],[الموافق]]<>"التاريخ غير صحيح",TEXT(الجدول3[[#This Row],[DateM]],"dddd"),"")]]></f>
        <v/>
      </c>
      <c r="K916" s="62" t="str">
        <f ca="1" unprintable="">
<![CDATA[IF(الجدول3[[#This Row],[DateM]]<>"",
IF(الجدول3[[#This Row],[DateM]]]><![CDATA[]>=TODAY(),1,0),"")]]>        </f>
        <v/>
      </c>
      <c r="L916" s="63" t="str">
        <f><![CDATA[IF(الجدول3[[#This Row],[DateM]]<>"",ROW(),"")]]></f>
        <v/>
      </c>
      <c r="M916" s="64" t="e">
        <f><![CDATA[الجدول3[[#This Row],[DateM]]+TIME(0,الجدول3[[#This Row],[Time1]],0)]]></f>
        <v>#VALUE!</v>
      </c>
      <c r="N916" s="57"/>
      <c r="O916" s="49">
        <f><![CDATA[IF(الجدول3[[#This Row],[الحالة]]="نفذ",1,0)]]></f>
        <v>0</v>
      </c>
    </row>
    <row r="917" spans="2:15" ht="22.5" x14ac:dyDescent="0.45">
      <c r="B917" s="62" t="str">
        <f><![CDATA[IF(الجدول3[[#This Row],[يوم]]="","",_xlfn.AGGREGATE(3,5,$C$4:C917))]]></f>
        <v/>
      </c>
      <c r="C917" s="56"/>
      <c r="D917" s="56"/>
      <c r="E917" s="56"/>
      <c r="F917" s="57"/>
      <c r="G917" s="57"/>
      <c r="H91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7" s="62" t="str">
        <f><![CDATA[IF(الجدول3[[#This Row],[الموافق]]<>"التاريخ غير صحيح",TEXT(الجدول3[[#This Row],[DateM]],"dddd"),"")]]></f>
        <v/>
      </c>
      <c r="K917" s="62" t="str">
        <f ca="1" unprintable="">
<![CDATA[IF(الجدول3[[#This Row],[DateM]]<>"",
IF(الجدول3[[#This Row],[DateM]]]><![CDATA[]>=TODAY(),1,0),"")]]>        </f>
        <v/>
      </c>
      <c r="L917" s="63" t="str">
        <f><![CDATA[IF(الجدول3[[#This Row],[DateM]]<>"",ROW(),"")]]></f>
        <v/>
      </c>
      <c r="M917" s="64" t="e">
        <f><![CDATA[الجدول3[[#This Row],[DateM]]+TIME(0,الجدول3[[#This Row],[Time1]],0)]]></f>
        <v>#VALUE!</v>
      </c>
      <c r="N917" s="57"/>
      <c r="O917" s="49">
        <f><![CDATA[IF(الجدول3[[#This Row],[الحالة]]="نفذ",1,0)]]></f>
        <v>0</v>
      </c>
    </row>
    <row r="918" spans="2:15" ht="22.5" x14ac:dyDescent="0.45">
      <c r="B918" s="62" t="str">
        <f><![CDATA[IF(الجدول3[[#This Row],[يوم]]="","",_xlfn.AGGREGATE(3,5,$C$4:C918))]]></f>
        <v/>
      </c>
      <c r="C918" s="56"/>
      <c r="D918" s="56"/>
      <c r="E918" s="56"/>
      <c r="F918" s="57"/>
      <c r="G918" s="57"/>
      <c r="H91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8" s="62" t="str">
        <f><![CDATA[IF(الجدول3[[#This Row],[الموافق]]<>"التاريخ غير صحيح",TEXT(الجدول3[[#This Row],[DateM]],"dddd"),"")]]></f>
        <v/>
      </c>
      <c r="K918" s="62" t="str">
        <f ca="1" unprintable="">
<![CDATA[IF(الجدول3[[#This Row],[DateM]]<>"",
IF(الجدول3[[#This Row],[DateM]]]><![CDATA[]>=TODAY(),1,0),"")]]>        </f>
        <v/>
      </c>
      <c r="L918" s="63" t="str">
        <f><![CDATA[IF(الجدول3[[#This Row],[DateM]]<>"",ROW(),"")]]></f>
        <v/>
      </c>
      <c r="M918" s="64" t="e">
        <f><![CDATA[الجدول3[[#This Row],[DateM]]+TIME(0,الجدول3[[#This Row],[Time1]],0)]]></f>
        <v>#VALUE!</v>
      </c>
      <c r="N918" s="57"/>
      <c r="O918" s="49">
        <f><![CDATA[IF(الجدول3[[#This Row],[الحالة]]="نفذ",1,0)]]></f>
        <v>0</v>
      </c>
    </row>
    <row r="919" spans="2:15" ht="22.5" x14ac:dyDescent="0.45">
      <c r="B919" s="62" t="str">
        <f><![CDATA[IF(الجدول3[[#This Row],[يوم]]="","",_xlfn.AGGREGATE(3,5,$C$4:C919))]]></f>
        <v/>
      </c>
      <c r="C919" s="56"/>
      <c r="D919" s="56"/>
      <c r="E919" s="56"/>
      <c r="F919" s="57"/>
      <c r="G919" s="57"/>
      <c r="H91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1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19" s="62" t="str">
        <f><![CDATA[IF(الجدول3[[#This Row],[الموافق]]<>"التاريخ غير صحيح",TEXT(الجدول3[[#This Row],[DateM]],"dddd"),"")]]></f>
        <v/>
      </c>
      <c r="K919" s="62" t="str">
        <f ca="1" unprintable="">
<![CDATA[IF(الجدول3[[#This Row],[DateM]]<>"",
IF(الجدول3[[#This Row],[DateM]]]><![CDATA[]>=TODAY(),1,0),"")]]>        </f>
        <v/>
      </c>
      <c r="L919" s="63" t="str">
        <f><![CDATA[IF(الجدول3[[#This Row],[DateM]]<>"",ROW(),"")]]></f>
        <v/>
      </c>
      <c r="M919" s="64" t="e">
        <f><![CDATA[الجدول3[[#This Row],[DateM]]+TIME(0,الجدول3[[#This Row],[Time1]],0)]]></f>
        <v>#VALUE!</v>
      </c>
      <c r="N919" s="57"/>
      <c r="O919" s="49">
        <f><![CDATA[IF(الجدول3[[#This Row],[الحالة]]="نفذ",1,0)]]></f>
        <v>0</v>
      </c>
    </row>
    <row r="920" spans="2:15" ht="22.5" x14ac:dyDescent="0.45">
      <c r="B920" s="62" t="str">
        <f><![CDATA[IF(الجدول3[[#This Row],[يوم]]="","",_xlfn.AGGREGATE(3,5,$C$4:C920))]]></f>
        <v/>
      </c>
      <c r="C920" s="56"/>
      <c r="D920" s="56"/>
      <c r="E920" s="56"/>
      <c r="F920" s="57"/>
      <c r="G920" s="57"/>
      <c r="H92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0" s="62" t="str">
        <f><![CDATA[IF(الجدول3[[#This Row],[الموافق]]<>"التاريخ غير صحيح",TEXT(الجدول3[[#This Row],[DateM]],"dddd"),"")]]></f>
        <v/>
      </c>
      <c r="K920" s="62" t="str">
        <f ca="1" unprintable="">
<![CDATA[IF(الجدول3[[#This Row],[DateM]]<>"",
IF(الجدول3[[#This Row],[DateM]]]><![CDATA[]>=TODAY(),1,0),"")]]>        </f>
        <v/>
      </c>
      <c r="L920" s="63" t="str">
        <f><![CDATA[IF(الجدول3[[#This Row],[DateM]]<>"",ROW(),"")]]></f>
        <v/>
      </c>
      <c r="M920" s="64" t="e">
        <f><![CDATA[الجدول3[[#This Row],[DateM]]+TIME(0,الجدول3[[#This Row],[Time1]],0)]]></f>
        <v>#VALUE!</v>
      </c>
      <c r="N920" s="57"/>
      <c r="O920" s="49">
        <f><![CDATA[IF(الجدول3[[#This Row],[الحالة]]="نفذ",1,0)]]></f>
        <v>0</v>
      </c>
    </row>
    <row r="921" spans="2:15" ht="22.5" x14ac:dyDescent="0.45">
      <c r="B921" s="62" t="str">
        <f><![CDATA[IF(الجدول3[[#This Row],[يوم]]="","",_xlfn.AGGREGATE(3,5,$C$4:C921))]]></f>
        <v/>
      </c>
      <c r="C921" s="56"/>
      <c r="D921" s="56"/>
      <c r="E921" s="56"/>
      <c r="F921" s="57"/>
      <c r="G921" s="57"/>
      <c r="H92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1" s="62" t="str">
        <f><![CDATA[IF(الجدول3[[#This Row],[الموافق]]<>"التاريخ غير صحيح",TEXT(الجدول3[[#This Row],[DateM]],"dddd"),"")]]></f>
        <v/>
      </c>
      <c r="K921" s="62" t="str">
        <f ca="1" unprintable="">
<![CDATA[IF(الجدول3[[#This Row],[DateM]]<>"",
IF(الجدول3[[#This Row],[DateM]]]><![CDATA[]>=TODAY(),1,0),"")]]>        </f>
        <v/>
      </c>
      <c r="L921" s="63" t="str">
        <f><![CDATA[IF(الجدول3[[#This Row],[DateM]]<>"",ROW(),"")]]></f>
        <v/>
      </c>
      <c r="M921" s="64" t="e">
        <f><![CDATA[الجدول3[[#This Row],[DateM]]+TIME(0,الجدول3[[#This Row],[Time1]],0)]]></f>
        <v>#VALUE!</v>
      </c>
      <c r="N921" s="57"/>
      <c r="O921" s="49">
        <f><![CDATA[IF(الجدول3[[#This Row],[الحالة]]="نفذ",1,0)]]></f>
        <v>0</v>
      </c>
    </row>
    <row r="922" spans="2:15" ht="22.5" x14ac:dyDescent="0.45">
      <c r="B922" s="62" t="str">
        <f><![CDATA[IF(الجدول3[[#This Row],[يوم]]="","",_xlfn.AGGREGATE(3,5,$C$4:C922))]]></f>
        <v/>
      </c>
      <c r="C922" s="56"/>
      <c r="D922" s="56"/>
      <c r="E922" s="56"/>
      <c r="F922" s="57"/>
      <c r="G922" s="57"/>
      <c r="H92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2" s="62" t="str">
        <f><![CDATA[IF(الجدول3[[#This Row],[الموافق]]<>"التاريخ غير صحيح",TEXT(الجدول3[[#This Row],[DateM]],"dddd"),"")]]></f>
        <v/>
      </c>
      <c r="K922" s="62" t="str">
        <f ca="1" unprintable="">
<![CDATA[IF(الجدول3[[#This Row],[DateM]]<>"",
IF(الجدول3[[#This Row],[DateM]]]><![CDATA[]>=TODAY(),1,0),"")]]>        </f>
        <v/>
      </c>
      <c r="L922" s="63" t="str">
        <f><![CDATA[IF(الجدول3[[#This Row],[DateM]]<>"",ROW(),"")]]></f>
        <v/>
      </c>
      <c r="M922" s="64" t="e">
        <f><![CDATA[الجدول3[[#This Row],[DateM]]+TIME(0,الجدول3[[#This Row],[Time1]],0)]]></f>
        <v>#VALUE!</v>
      </c>
      <c r="N922" s="57"/>
      <c r="O922" s="49">
        <f><![CDATA[IF(الجدول3[[#This Row],[الحالة]]="نفذ",1,0)]]></f>
        <v>0</v>
      </c>
    </row>
    <row r="923" spans="2:15" ht="22.5" x14ac:dyDescent="0.45">
      <c r="B923" s="62" t="str">
        <f><![CDATA[IF(الجدول3[[#This Row],[يوم]]="","",_xlfn.AGGREGATE(3,5,$C$4:C923))]]></f>
        <v/>
      </c>
      <c r="C923" s="56"/>
      <c r="D923" s="56"/>
      <c r="E923" s="56"/>
      <c r="F923" s="57"/>
      <c r="G923" s="57"/>
      <c r="H92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3" s="62" t="str">
        <f><![CDATA[IF(الجدول3[[#This Row],[الموافق]]<>"التاريخ غير صحيح",TEXT(الجدول3[[#This Row],[DateM]],"dddd"),"")]]></f>
        <v/>
      </c>
      <c r="K923" s="62" t="str">
        <f ca="1" unprintable="">
<![CDATA[IF(الجدول3[[#This Row],[DateM]]<>"",
IF(الجدول3[[#This Row],[DateM]]]><![CDATA[]>=TODAY(),1,0),"")]]>        </f>
        <v/>
      </c>
      <c r="L923" s="63" t="str">
        <f><![CDATA[IF(الجدول3[[#This Row],[DateM]]<>"",ROW(),"")]]></f>
        <v/>
      </c>
      <c r="M923" s="64" t="e">
        <f><![CDATA[الجدول3[[#This Row],[DateM]]+TIME(0,الجدول3[[#This Row],[Time1]],0)]]></f>
        <v>#VALUE!</v>
      </c>
      <c r="N923" s="57"/>
      <c r="O923" s="49">
        <f><![CDATA[IF(الجدول3[[#This Row],[الحالة]]="نفذ",1,0)]]></f>
        <v>0</v>
      </c>
    </row>
    <row r="924" spans="2:15" ht="22.5" x14ac:dyDescent="0.45">
      <c r="B924" s="62" t="str">
        <f><![CDATA[IF(الجدول3[[#This Row],[يوم]]="","",_xlfn.AGGREGATE(3,5,$C$4:C924))]]></f>
        <v/>
      </c>
      <c r="C924" s="56"/>
      <c r="D924" s="56"/>
      <c r="E924" s="56"/>
      <c r="F924" s="57"/>
      <c r="G924" s="57"/>
      <c r="H92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4" s="62" t="str">
        <f><![CDATA[IF(الجدول3[[#This Row],[الموافق]]<>"التاريخ غير صحيح",TEXT(الجدول3[[#This Row],[DateM]],"dddd"),"")]]></f>
        <v/>
      </c>
      <c r="K924" s="62" t="str">
        <f ca="1" unprintable="">
<![CDATA[IF(الجدول3[[#This Row],[DateM]]<>"",
IF(الجدول3[[#This Row],[DateM]]]><![CDATA[]>=TODAY(),1,0),"")]]>        </f>
        <v/>
      </c>
      <c r="L924" s="63" t="str">
        <f><![CDATA[IF(الجدول3[[#This Row],[DateM]]<>"",ROW(),"")]]></f>
        <v/>
      </c>
      <c r="M924" s="64" t="e">
        <f><![CDATA[الجدول3[[#This Row],[DateM]]+TIME(0,الجدول3[[#This Row],[Time1]],0)]]></f>
        <v>#VALUE!</v>
      </c>
      <c r="N924" s="57"/>
      <c r="O924" s="49">
        <f><![CDATA[IF(الجدول3[[#This Row],[الحالة]]="نفذ",1,0)]]></f>
        <v>0</v>
      </c>
    </row>
    <row r="925" spans="2:15" ht="22.5" x14ac:dyDescent="0.45">
      <c r="B925" s="62" t="str">
        <f><![CDATA[IF(الجدول3[[#This Row],[يوم]]="","",_xlfn.AGGREGATE(3,5,$C$4:C925))]]></f>
        <v/>
      </c>
      <c r="C925" s="56"/>
      <c r="D925" s="56"/>
      <c r="E925" s="56"/>
      <c r="F925" s="57"/>
      <c r="G925" s="57"/>
      <c r="H92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5" s="62" t="str">
        <f><![CDATA[IF(الجدول3[[#This Row],[الموافق]]<>"التاريخ غير صحيح",TEXT(الجدول3[[#This Row],[DateM]],"dddd"),"")]]></f>
        <v/>
      </c>
      <c r="K925" s="62" t="str">
        <f ca="1" unprintable="">
<![CDATA[IF(الجدول3[[#This Row],[DateM]]<>"",
IF(الجدول3[[#This Row],[DateM]]]><![CDATA[]>=TODAY(),1,0),"")]]>        </f>
        <v/>
      </c>
      <c r="L925" s="63" t="str">
        <f><![CDATA[IF(الجدول3[[#This Row],[DateM]]<>"",ROW(),"")]]></f>
        <v/>
      </c>
      <c r="M925" s="64" t="e">
        <f><![CDATA[الجدول3[[#This Row],[DateM]]+TIME(0,الجدول3[[#This Row],[Time1]],0)]]></f>
        <v>#VALUE!</v>
      </c>
      <c r="N925" s="57"/>
      <c r="O925" s="49">
        <f><![CDATA[IF(الجدول3[[#This Row],[الحالة]]="نفذ",1,0)]]></f>
        <v>0</v>
      </c>
    </row>
    <row r="926" spans="2:15" ht="22.5" x14ac:dyDescent="0.45">
      <c r="B926" s="62" t="str">
        <f><![CDATA[IF(الجدول3[[#This Row],[يوم]]="","",_xlfn.AGGREGATE(3,5,$C$4:C926))]]></f>
        <v/>
      </c>
      <c r="C926" s="56"/>
      <c r="D926" s="56"/>
      <c r="E926" s="56"/>
      <c r="F926" s="57"/>
      <c r="G926" s="57"/>
      <c r="H92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6" s="62" t="str">
        <f><![CDATA[IF(الجدول3[[#This Row],[الموافق]]<>"التاريخ غير صحيح",TEXT(الجدول3[[#This Row],[DateM]],"dddd"),"")]]></f>
        <v/>
      </c>
      <c r="K926" s="62" t="str">
        <f ca="1" unprintable="">
<![CDATA[IF(الجدول3[[#This Row],[DateM]]<>"",
IF(الجدول3[[#This Row],[DateM]]]><![CDATA[]>=TODAY(),1,0),"")]]>        </f>
        <v/>
      </c>
      <c r="L926" s="63" t="str">
        <f><![CDATA[IF(الجدول3[[#This Row],[DateM]]<>"",ROW(),"")]]></f>
        <v/>
      </c>
      <c r="M926" s="64" t="e">
        <f><![CDATA[الجدول3[[#This Row],[DateM]]+TIME(0,الجدول3[[#This Row],[Time1]],0)]]></f>
        <v>#VALUE!</v>
      </c>
      <c r="N926" s="57"/>
      <c r="O926" s="49">
        <f><![CDATA[IF(الجدول3[[#This Row],[الحالة]]="نفذ",1,0)]]></f>
        <v>0</v>
      </c>
    </row>
    <row r="927" spans="2:15" ht="22.5" x14ac:dyDescent="0.45">
      <c r="B927" s="62" t="str">
        <f><![CDATA[IF(الجدول3[[#This Row],[يوم]]="","",_xlfn.AGGREGATE(3,5,$C$4:C927))]]></f>
        <v/>
      </c>
      <c r="C927" s="56"/>
      <c r="D927" s="56"/>
      <c r="E927" s="56"/>
      <c r="F927" s="57"/>
      <c r="G927" s="57"/>
      <c r="H92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7" s="62" t="str">
        <f><![CDATA[IF(الجدول3[[#This Row],[الموافق]]<>"التاريخ غير صحيح",TEXT(الجدول3[[#This Row],[DateM]],"dddd"),"")]]></f>
        <v/>
      </c>
      <c r="K927" s="62" t="str">
        <f ca="1" unprintable="">
<![CDATA[IF(الجدول3[[#This Row],[DateM]]<>"",
IF(الجدول3[[#This Row],[DateM]]]><![CDATA[]>=TODAY(),1,0),"")]]>        </f>
        <v/>
      </c>
      <c r="L927" s="63" t="str">
        <f><![CDATA[IF(الجدول3[[#This Row],[DateM]]<>"",ROW(),"")]]></f>
        <v/>
      </c>
      <c r="M927" s="64" t="e">
        <f><![CDATA[الجدول3[[#This Row],[DateM]]+TIME(0,الجدول3[[#This Row],[Time1]],0)]]></f>
        <v>#VALUE!</v>
      </c>
      <c r="N927" s="57"/>
      <c r="O927" s="49">
        <f><![CDATA[IF(الجدول3[[#This Row],[الحالة]]="نفذ",1,0)]]></f>
        <v>0</v>
      </c>
    </row>
    <row r="928" spans="2:15" ht="22.5" x14ac:dyDescent="0.45">
      <c r="B928" s="62" t="str">
        <f><![CDATA[IF(الجدول3[[#This Row],[يوم]]="","",_xlfn.AGGREGATE(3,5,$C$4:C928))]]></f>
        <v/>
      </c>
      <c r="C928" s="56"/>
      <c r="D928" s="56"/>
      <c r="E928" s="56"/>
      <c r="F928" s="57"/>
      <c r="G928" s="57"/>
      <c r="H92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8" s="62" t="str">
        <f><![CDATA[IF(الجدول3[[#This Row],[الموافق]]<>"التاريخ غير صحيح",TEXT(الجدول3[[#This Row],[DateM]],"dddd"),"")]]></f>
        <v/>
      </c>
      <c r="K928" s="62" t="str">
        <f ca="1" unprintable="">
<![CDATA[IF(الجدول3[[#This Row],[DateM]]<>"",
IF(الجدول3[[#This Row],[DateM]]]><![CDATA[]>=TODAY(),1,0),"")]]>        </f>
        <v/>
      </c>
      <c r="L928" s="63" t="str">
        <f><![CDATA[IF(الجدول3[[#This Row],[DateM]]<>"",ROW(),"")]]></f>
        <v/>
      </c>
      <c r="M928" s="64" t="e">
        <f><![CDATA[الجدول3[[#This Row],[DateM]]+TIME(0,الجدول3[[#This Row],[Time1]],0)]]></f>
        <v>#VALUE!</v>
      </c>
      <c r="N928" s="57"/>
      <c r="O928" s="49">
        <f><![CDATA[IF(الجدول3[[#This Row],[الحالة]]="نفذ",1,0)]]></f>
        <v>0</v>
      </c>
    </row>
    <row r="929" spans="2:15" ht="22.5" x14ac:dyDescent="0.45">
      <c r="B929" s="62" t="str">
        <f><![CDATA[IF(الجدول3[[#This Row],[يوم]]="","",_xlfn.AGGREGATE(3,5,$C$4:C929))]]></f>
        <v/>
      </c>
      <c r="C929" s="56"/>
      <c r="D929" s="56"/>
      <c r="E929" s="56"/>
      <c r="F929" s="57"/>
      <c r="G929" s="57"/>
      <c r="H92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2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29" s="62" t="str">
        <f><![CDATA[IF(الجدول3[[#This Row],[الموافق]]<>"التاريخ غير صحيح",TEXT(الجدول3[[#This Row],[DateM]],"dddd"),"")]]></f>
        <v/>
      </c>
      <c r="K929" s="62" t="str">
        <f ca="1" unprintable="">
<![CDATA[IF(الجدول3[[#This Row],[DateM]]<>"",
IF(الجدول3[[#This Row],[DateM]]]><![CDATA[]>=TODAY(),1,0),"")]]>        </f>
        <v/>
      </c>
      <c r="L929" s="63" t="str">
        <f><![CDATA[IF(الجدول3[[#This Row],[DateM]]<>"",ROW(),"")]]></f>
        <v/>
      </c>
      <c r="M929" s="64" t="e">
        <f><![CDATA[الجدول3[[#This Row],[DateM]]+TIME(0,الجدول3[[#This Row],[Time1]],0)]]></f>
        <v>#VALUE!</v>
      </c>
      <c r="N929" s="57"/>
      <c r="O929" s="49">
        <f><![CDATA[IF(الجدول3[[#This Row],[الحالة]]="نفذ",1,0)]]></f>
        <v>0</v>
      </c>
    </row>
    <row r="930" spans="2:15" ht="22.5" x14ac:dyDescent="0.45">
      <c r="B930" s="62" t="str">
        <f><![CDATA[IF(الجدول3[[#This Row],[يوم]]="","",_xlfn.AGGREGATE(3,5,$C$4:C930))]]></f>
        <v/>
      </c>
      <c r="C930" s="56"/>
      <c r="D930" s="56"/>
      <c r="E930" s="56"/>
      <c r="F930" s="57"/>
      <c r="G930" s="57"/>
      <c r="H93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0" s="62" t="str">
        <f><![CDATA[IF(الجدول3[[#This Row],[الموافق]]<>"التاريخ غير صحيح",TEXT(الجدول3[[#This Row],[DateM]],"dddd"),"")]]></f>
        <v/>
      </c>
      <c r="K930" s="62" t="str">
        <f ca="1" unprintable="">
<![CDATA[IF(الجدول3[[#This Row],[DateM]]<>"",
IF(الجدول3[[#This Row],[DateM]]]><![CDATA[]>=TODAY(),1,0),"")]]>        </f>
        <v/>
      </c>
      <c r="L930" s="63" t="str">
        <f><![CDATA[IF(الجدول3[[#This Row],[DateM]]<>"",ROW(),"")]]></f>
        <v/>
      </c>
      <c r="M930" s="64" t="e">
        <f><![CDATA[الجدول3[[#This Row],[DateM]]+TIME(0,الجدول3[[#This Row],[Time1]],0)]]></f>
        <v>#VALUE!</v>
      </c>
      <c r="N930" s="57"/>
      <c r="O930" s="49">
        <f><![CDATA[IF(الجدول3[[#This Row],[الحالة]]="نفذ",1,0)]]></f>
        <v>0</v>
      </c>
    </row>
    <row r="931" spans="2:15" ht="22.5" x14ac:dyDescent="0.45">
      <c r="B931" s="62" t="str">
        <f><![CDATA[IF(الجدول3[[#This Row],[يوم]]="","",_xlfn.AGGREGATE(3,5,$C$4:C931))]]></f>
        <v/>
      </c>
      <c r="C931" s="56"/>
      <c r="D931" s="56"/>
      <c r="E931" s="56"/>
      <c r="F931" s="57"/>
      <c r="G931" s="57"/>
      <c r="H93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1" s="62" t="str">
        <f><![CDATA[IF(الجدول3[[#This Row],[الموافق]]<>"التاريخ غير صحيح",TEXT(الجدول3[[#This Row],[DateM]],"dddd"),"")]]></f>
        <v/>
      </c>
      <c r="K931" s="62" t="str">
        <f ca="1" unprintable="">
<![CDATA[IF(الجدول3[[#This Row],[DateM]]<>"",
IF(الجدول3[[#This Row],[DateM]]]><![CDATA[]>=TODAY(),1,0),"")]]>        </f>
        <v/>
      </c>
      <c r="L931" s="63" t="str">
        <f><![CDATA[IF(الجدول3[[#This Row],[DateM]]<>"",ROW(),"")]]></f>
        <v/>
      </c>
      <c r="M931" s="64" t="e">
        <f><![CDATA[الجدول3[[#This Row],[DateM]]+TIME(0,الجدول3[[#This Row],[Time1]],0)]]></f>
        <v>#VALUE!</v>
      </c>
      <c r="N931" s="57"/>
      <c r="O931" s="49">
        <f><![CDATA[IF(الجدول3[[#This Row],[الحالة]]="نفذ",1,0)]]></f>
        <v>0</v>
      </c>
    </row>
    <row r="932" spans="2:15" ht="22.5" x14ac:dyDescent="0.45">
      <c r="B932" s="62" t="str">
        <f><![CDATA[IF(الجدول3[[#This Row],[يوم]]="","",_xlfn.AGGREGATE(3,5,$C$4:C932))]]></f>
        <v/>
      </c>
      <c r="C932" s="56"/>
      <c r="D932" s="56"/>
      <c r="E932" s="56"/>
      <c r="F932" s="57"/>
      <c r="G932" s="57"/>
      <c r="H93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2" s="62" t="str">
        <f><![CDATA[IF(الجدول3[[#This Row],[الموافق]]<>"التاريخ غير صحيح",TEXT(الجدول3[[#This Row],[DateM]],"dddd"),"")]]></f>
        <v/>
      </c>
      <c r="K932" s="62" t="str">
        <f ca="1" unprintable="">
<![CDATA[IF(الجدول3[[#This Row],[DateM]]<>"",
IF(الجدول3[[#This Row],[DateM]]]><![CDATA[]>=TODAY(),1,0),"")]]>        </f>
        <v/>
      </c>
      <c r="L932" s="63" t="str">
        <f><![CDATA[IF(الجدول3[[#This Row],[DateM]]<>"",ROW(),"")]]></f>
        <v/>
      </c>
      <c r="M932" s="64" t="e">
        <f><![CDATA[الجدول3[[#This Row],[DateM]]+TIME(0,الجدول3[[#This Row],[Time1]],0)]]></f>
        <v>#VALUE!</v>
      </c>
      <c r="N932" s="57"/>
      <c r="O932" s="49">
        <f><![CDATA[IF(الجدول3[[#This Row],[الحالة]]="نفذ",1,0)]]></f>
        <v>0</v>
      </c>
    </row>
    <row r="933" spans="2:15" ht="22.5" x14ac:dyDescent="0.45">
      <c r="B933" s="62" t="str">
        <f><![CDATA[IF(الجدول3[[#This Row],[يوم]]="","",_xlfn.AGGREGATE(3,5,$C$4:C933))]]></f>
        <v/>
      </c>
      <c r="C933" s="56"/>
      <c r="D933" s="56"/>
      <c r="E933" s="56"/>
      <c r="F933" s="57"/>
      <c r="G933" s="57"/>
      <c r="H93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3" s="62" t="str">
        <f><![CDATA[IF(الجدول3[[#This Row],[الموافق]]<>"التاريخ غير صحيح",TEXT(الجدول3[[#This Row],[DateM]],"dddd"),"")]]></f>
        <v/>
      </c>
      <c r="K933" s="62" t="str">
        <f ca="1" unprintable="">
<![CDATA[IF(الجدول3[[#This Row],[DateM]]<>"",
IF(الجدول3[[#This Row],[DateM]]]><![CDATA[]>=TODAY(),1,0),"")]]>        </f>
        <v/>
      </c>
      <c r="L933" s="63" t="str">
        <f><![CDATA[IF(الجدول3[[#This Row],[DateM]]<>"",ROW(),"")]]></f>
        <v/>
      </c>
      <c r="M933" s="64" t="e">
        <f><![CDATA[الجدول3[[#This Row],[DateM]]+TIME(0,الجدول3[[#This Row],[Time1]],0)]]></f>
        <v>#VALUE!</v>
      </c>
      <c r="N933" s="57"/>
      <c r="O933" s="49">
        <f><![CDATA[IF(الجدول3[[#This Row],[الحالة]]="نفذ",1,0)]]></f>
        <v>0</v>
      </c>
    </row>
    <row r="934" spans="2:15" ht="22.5" x14ac:dyDescent="0.45">
      <c r="B934" s="62" t="str">
        <f><![CDATA[IF(الجدول3[[#This Row],[يوم]]="","",_xlfn.AGGREGATE(3,5,$C$4:C934))]]></f>
        <v/>
      </c>
      <c r="C934" s="56"/>
      <c r="D934" s="56"/>
      <c r="E934" s="56"/>
      <c r="F934" s="57"/>
      <c r="G934" s="57"/>
      <c r="H93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4" s="62" t="str">
        <f><![CDATA[IF(الجدول3[[#This Row],[الموافق]]<>"التاريخ غير صحيح",TEXT(الجدول3[[#This Row],[DateM]],"dddd"),"")]]></f>
        <v/>
      </c>
      <c r="K934" s="62" t="str">
        <f ca="1" unprintable="">
<![CDATA[IF(الجدول3[[#This Row],[DateM]]<>"",
IF(الجدول3[[#This Row],[DateM]]]><![CDATA[]>=TODAY(),1,0),"")]]>        </f>
        <v/>
      </c>
      <c r="L934" s="63" t="str">
        <f><![CDATA[IF(الجدول3[[#This Row],[DateM]]<>"",ROW(),"")]]></f>
        <v/>
      </c>
      <c r="M934" s="64" t="e">
        <f><![CDATA[الجدول3[[#This Row],[DateM]]+TIME(0,الجدول3[[#This Row],[Time1]],0)]]></f>
        <v>#VALUE!</v>
      </c>
      <c r="N934" s="57"/>
      <c r="O934" s="49">
        <f><![CDATA[IF(الجدول3[[#This Row],[الحالة]]="نفذ",1,0)]]></f>
        <v>0</v>
      </c>
    </row>
    <row r="935" spans="2:15" ht="22.5" x14ac:dyDescent="0.45">
      <c r="B935" s="62" t="str">
        <f><![CDATA[IF(الجدول3[[#This Row],[يوم]]="","",_xlfn.AGGREGATE(3,5,$C$4:C935))]]></f>
        <v/>
      </c>
      <c r="C935" s="56"/>
      <c r="D935" s="56"/>
      <c r="E935" s="56"/>
      <c r="F935" s="57"/>
      <c r="G935" s="57"/>
      <c r="H93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5" s="62" t="str">
        <f><![CDATA[IF(الجدول3[[#This Row],[الموافق]]<>"التاريخ غير صحيح",TEXT(الجدول3[[#This Row],[DateM]],"dddd"),"")]]></f>
        <v/>
      </c>
      <c r="K935" s="62" t="str">
        <f ca="1" unprintable="">
<![CDATA[IF(الجدول3[[#This Row],[DateM]]<>"",
IF(الجدول3[[#This Row],[DateM]]]><![CDATA[]>=TODAY(),1,0),"")]]>        </f>
        <v/>
      </c>
      <c r="L935" s="63" t="str">
        <f><![CDATA[IF(الجدول3[[#This Row],[DateM]]<>"",ROW(),"")]]></f>
        <v/>
      </c>
      <c r="M935" s="64" t="e">
        <f><![CDATA[الجدول3[[#This Row],[DateM]]+TIME(0,الجدول3[[#This Row],[Time1]],0)]]></f>
        <v>#VALUE!</v>
      </c>
      <c r="N935" s="57"/>
      <c r="O935" s="49">
        <f><![CDATA[IF(الجدول3[[#This Row],[الحالة]]="نفذ",1,0)]]></f>
        <v>0</v>
      </c>
    </row>
    <row r="936" spans="2:15" ht="22.5" x14ac:dyDescent="0.45">
      <c r="B936" s="62" t="str">
        <f><![CDATA[IF(الجدول3[[#This Row],[يوم]]="","",_xlfn.AGGREGATE(3,5,$C$4:C936))]]></f>
        <v/>
      </c>
      <c r="C936" s="56"/>
      <c r="D936" s="56"/>
      <c r="E936" s="56"/>
      <c r="F936" s="57"/>
      <c r="G936" s="57"/>
      <c r="H93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6" s="62" t="str">
        <f><![CDATA[IF(الجدول3[[#This Row],[الموافق]]<>"التاريخ غير صحيح",TEXT(الجدول3[[#This Row],[DateM]],"dddd"),"")]]></f>
        <v/>
      </c>
      <c r="K936" s="62" t="str">
        <f ca="1" unprintable="">
<![CDATA[IF(الجدول3[[#This Row],[DateM]]<>"",
IF(الجدول3[[#This Row],[DateM]]]><![CDATA[]>=TODAY(),1,0),"")]]>        </f>
        <v/>
      </c>
      <c r="L936" s="63" t="str">
        <f><![CDATA[IF(الجدول3[[#This Row],[DateM]]<>"",ROW(),"")]]></f>
        <v/>
      </c>
      <c r="M936" s="64" t="e">
        <f><![CDATA[الجدول3[[#This Row],[DateM]]+TIME(0,الجدول3[[#This Row],[Time1]],0)]]></f>
        <v>#VALUE!</v>
      </c>
      <c r="N936" s="57"/>
      <c r="O936" s="49">
        <f><![CDATA[IF(الجدول3[[#This Row],[الحالة]]="نفذ",1,0)]]></f>
        <v>0</v>
      </c>
    </row>
    <row r="937" spans="2:15" ht="22.5" x14ac:dyDescent="0.45">
      <c r="B937" s="62" t="str">
        <f><![CDATA[IF(الجدول3[[#This Row],[يوم]]="","",_xlfn.AGGREGATE(3,5,$C$4:C937))]]></f>
        <v/>
      </c>
      <c r="C937" s="56"/>
      <c r="D937" s="56"/>
      <c r="E937" s="56"/>
      <c r="F937" s="57"/>
      <c r="G937" s="57"/>
      <c r="H93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7" s="62" t="str">
        <f><![CDATA[IF(الجدول3[[#This Row],[الموافق]]<>"التاريخ غير صحيح",TEXT(الجدول3[[#This Row],[DateM]],"dddd"),"")]]></f>
        <v/>
      </c>
      <c r="K937" s="62" t="str">
        <f ca="1" unprintable="">
<![CDATA[IF(الجدول3[[#This Row],[DateM]]<>"",
IF(الجدول3[[#This Row],[DateM]]]><![CDATA[]>=TODAY(),1,0),"")]]>        </f>
        <v/>
      </c>
      <c r="L937" s="63" t="str">
        <f><![CDATA[IF(الجدول3[[#This Row],[DateM]]<>"",ROW(),"")]]></f>
        <v/>
      </c>
      <c r="M937" s="64" t="e">
        <f><![CDATA[الجدول3[[#This Row],[DateM]]+TIME(0,الجدول3[[#This Row],[Time1]],0)]]></f>
        <v>#VALUE!</v>
      </c>
      <c r="N937" s="57"/>
      <c r="O937" s="49">
        <f><![CDATA[IF(الجدول3[[#This Row],[الحالة]]="نفذ",1,0)]]></f>
        <v>0</v>
      </c>
    </row>
    <row r="938" spans="2:15" ht="22.5" x14ac:dyDescent="0.45">
      <c r="B938" s="62" t="str">
        <f><![CDATA[IF(الجدول3[[#This Row],[يوم]]="","",_xlfn.AGGREGATE(3,5,$C$4:C938))]]></f>
        <v/>
      </c>
      <c r="C938" s="56"/>
      <c r="D938" s="56"/>
      <c r="E938" s="56"/>
      <c r="F938" s="57"/>
      <c r="G938" s="57"/>
      <c r="H93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8" s="62" t="str">
        <f><![CDATA[IF(الجدول3[[#This Row],[الموافق]]<>"التاريخ غير صحيح",TEXT(الجدول3[[#This Row],[DateM]],"dddd"),"")]]></f>
        <v/>
      </c>
      <c r="K938" s="62" t="str">
        <f ca="1" unprintable="">
<![CDATA[IF(الجدول3[[#This Row],[DateM]]<>"",
IF(الجدول3[[#This Row],[DateM]]]><![CDATA[]>=TODAY(),1,0),"")]]>        </f>
        <v/>
      </c>
      <c r="L938" s="63" t="str">
        <f><![CDATA[IF(الجدول3[[#This Row],[DateM]]<>"",ROW(),"")]]></f>
        <v/>
      </c>
      <c r="M938" s="64" t="e">
        <f><![CDATA[الجدول3[[#This Row],[DateM]]+TIME(0,الجدول3[[#This Row],[Time1]],0)]]></f>
        <v>#VALUE!</v>
      </c>
      <c r="N938" s="57"/>
      <c r="O938" s="49">
        <f><![CDATA[IF(الجدول3[[#This Row],[الحالة]]="نفذ",1,0)]]></f>
        <v>0</v>
      </c>
    </row>
    <row r="939" spans="2:15" ht="22.5" x14ac:dyDescent="0.45">
      <c r="B939" s="62" t="str">
        <f><![CDATA[IF(الجدول3[[#This Row],[يوم]]="","",_xlfn.AGGREGATE(3,5,$C$4:C939))]]></f>
        <v/>
      </c>
      <c r="C939" s="56"/>
      <c r="D939" s="56"/>
      <c r="E939" s="56"/>
      <c r="F939" s="57"/>
      <c r="G939" s="57"/>
      <c r="H93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3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39" s="62" t="str">
        <f><![CDATA[IF(الجدول3[[#This Row],[الموافق]]<>"التاريخ غير صحيح",TEXT(الجدول3[[#This Row],[DateM]],"dddd"),"")]]></f>
        <v/>
      </c>
      <c r="K939" s="62" t="str">
        <f ca="1" unprintable="">
<![CDATA[IF(الجدول3[[#This Row],[DateM]]<>"",
IF(الجدول3[[#This Row],[DateM]]]><![CDATA[]>=TODAY(),1,0),"")]]>        </f>
        <v/>
      </c>
      <c r="L939" s="63" t="str">
        <f><![CDATA[IF(الجدول3[[#This Row],[DateM]]<>"",ROW(),"")]]></f>
        <v/>
      </c>
      <c r="M939" s="64" t="e">
        <f><![CDATA[الجدول3[[#This Row],[DateM]]+TIME(0,الجدول3[[#This Row],[Time1]],0)]]></f>
        <v>#VALUE!</v>
      </c>
      <c r="N939" s="57"/>
      <c r="O939" s="49">
        <f><![CDATA[IF(الجدول3[[#This Row],[الحالة]]="نفذ",1,0)]]></f>
        <v>0</v>
      </c>
    </row>
    <row r="940" spans="2:15" ht="22.5" x14ac:dyDescent="0.45">
      <c r="B940" s="62" t="str">
        <f><![CDATA[IF(الجدول3[[#This Row],[يوم]]="","",_xlfn.AGGREGATE(3,5,$C$4:C940))]]></f>
        <v/>
      </c>
      <c r="C940" s="56"/>
      <c r="D940" s="56"/>
      <c r="E940" s="56"/>
      <c r="F940" s="57"/>
      <c r="G940" s="57"/>
      <c r="H94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0" s="62" t="str">
        <f><![CDATA[IF(الجدول3[[#This Row],[الموافق]]<>"التاريخ غير صحيح",TEXT(الجدول3[[#This Row],[DateM]],"dddd"),"")]]></f>
        <v/>
      </c>
      <c r="K940" s="62" t="str">
        <f ca="1" unprintable="">
<![CDATA[IF(الجدول3[[#This Row],[DateM]]<>"",
IF(الجدول3[[#This Row],[DateM]]]><![CDATA[]>=TODAY(),1,0),"")]]>        </f>
        <v/>
      </c>
      <c r="L940" s="63" t="str">
        <f><![CDATA[IF(الجدول3[[#This Row],[DateM]]<>"",ROW(),"")]]></f>
        <v/>
      </c>
      <c r="M940" s="64" t="e">
        <f><![CDATA[الجدول3[[#This Row],[DateM]]+TIME(0,الجدول3[[#This Row],[Time1]],0)]]></f>
        <v>#VALUE!</v>
      </c>
      <c r="N940" s="57"/>
      <c r="O940" s="49">
        <f><![CDATA[IF(الجدول3[[#This Row],[الحالة]]="نفذ",1,0)]]></f>
        <v>0</v>
      </c>
    </row>
    <row r="941" spans="2:15" ht="22.5" x14ac:dyDescent="0.45">
      <c r="B941" s="62" t="str">
        <f><![CDATA[IF(الجدول3[[#This Row],[يوم]]="","",_xlfn.AGGREGATE(3,5,$C$4:C941))]]></f>
        <v/>
      </c>
      <c r="C941" s="56"/>
      <c r="D941" s="56"/>
      <c r="E941" s="56"/>
      <c r="F941" s="57"/>
      <c r="G941" s="57"/>
      <c r="H94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1" s="62" t="str">
        <f><![CDATA[IF(الجدول3[[#This Row],[الموافق]]<>"التاريخ غير صحيح",TEXT(الجدول3[[#This Row],[DateM]],"dddd"),"")]]></f>
        <v/>
      </c>
      <c r="K941" s="62" t="str">
        <f ca="1" unprintable="">
<![CDATA[IF(الجدول3[[#This Row],[DateM]]<>"",
IF(الجدول3[[#This Row],[DateM]]]><![CDATA[]>=TODAY(),1,0),"")]]>        </f>
        <v/>
      </c>
      <c r="L941" s="63" t="str">
        <f><![CDATA[IF(الجدول3[[#This Row],[DateM]]<>"",ROW(),"")]]></f>
        <v/>
      </c>
      <c r="M941" s="64" t="e">
        <f><![CDATA[الجدول3[[#This Row],[DateM]]+TIME(0,الجدول3[[#This Row],[Time1]],0)]]></f>
        <v>#VALUE!</v>
      </c>
      <c r="N941" s="57"/>
      <c r="O941" s="49">
        <f><![CDATA[IF(الجدول3[[#This Row],[الحالة]]="نفذ",1,0)]]></f>
        <v>0</v>
      </c>
    </row>
    <row r="942" spans="2:15" ht="22.5" x14ac:dyDescent="0.45">
      <c r="B942" s="62" t="str">
        <f><![CDATA[IF(الجدول3[[#This Row],[يوم]]="","",_xlfn.AGGREGATE(3,5,$C$4:C942))]]></f>
        <v/>
      </c>
      <c r="C942" s="56"/>
      <c r="D942" s="56"/>
      <c r="E942" s="56"/>
      <c r="F942" s="57"/>
      <c r="G942" s="57"/>
      <c r="H94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2" s="62" t="str">
        <f><![CDATA[IF(الجدول3[[#This Row],[الموافق]]<>"التاريخ غير صحيح",TEXT(الجدول3[[#This Row],[DateM]],"dddd"),"")]]></f>
        <v/>
      </c>
      <c r="K942" s="62" t="str">
        <f ca="1" unprintable="">
<![CDATA[IF(الجدول3[[#This Row],[DateM]]<>"",
IF(الجدول3[[#This Row],[DateM]]]><![CDATA[]>=TODAY(),1,0),"")]]>        </f>
        <v/>
      </c>
      <c r="L942" s="63" t="str">
        <f><![CDATA[IF(الجدول3[[#This Row],[DateM]]<>"",ROW(),"")]]></f>
        <v/>
      </c>
      <c r="M942" s="64" t="e">
        <f><![CDATA[الجدول3[[#This Row],[DateM]]+TIME(0,الجدول3[[#This Row],[Time1]],0)]]></f>
        <v>#VALUE!</v>
      </c>
      <c r="N942" s="57"/>
      <c r="O942" s="49">
        <f><![CDATA[IF(الجدول3[[#This Row],[الحالة]]="نفذ",1,0)]]></f>
        <v>0</v>
      </c>
    </row>
    <row r="943" spans="2:15" ht="22.5" x14ac:dyDescent="0.45">
      <c r="B943" s="62" t="str">
        <f><![CDATA[IF(الجدول3[[#This Row],[يوم]]="","",_xlfn.AGGREGATE(3,5,$C$4:C943))]]></f>
        <v/>
      </c>
      <c r="C943" s="56"/>
      <c r="D943" s="56"/>
      <c r="E943" s="56"/>
      <c r="F943" s="57"/>
      <c r="G943" s="57"/>
      <c r="H94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3" s="62" t="str">
        <f><![CDATA[IF(الجدول3[[#This Row],[الموافق]]<>"التاريخ غير صحيح",TEXT(الجدول3[[#This Row],[DateM]],"dddd"),"")]]></f>
        <v/>
      </c>
      <c r="K943" s="62" t="str">
        <f ca="1" unprintable="">
<![CDATA[IF(الجدول3[[#This Row],[DateM]]<>"",
IF(الجدول3[[#This Row],[DateM]]]><![CDATA[]>=TODAY(),1,0),"")]]>        </f>
        <v/>
      </c>
      <c r="L943" s="63" t="str">
        <f><![CDATA[IF(الجدول3[[#This Row],[DateM]]<>"",ROW(),"")]]></f>
        <v/>
      </c>
      <c r="M943" s="64" t="e">
        <f><![CDATA[الجدول3[[#This Row],[DateM]]+TIME(0,الجدول3[[#This Row],[Time1]],0)]]></f>
        <v>#VALUE!</v>
      </c>
      <c r="N943" s="57"/>
      <c r="O943" s="49">
        <f><![CDATA[IF(الجدول3[[#This Row],[الحالة]]="نفذ",1,0)]]></f>
        <v>0</v>
      </c>
    </row>
    <row r="944" spans="2:15" ht="22.5" x14ac:dyDescent="0.45">
      <c r="B944" s="62" t="str">
        <f><![CDATA[IF(الجدول3[[#This Row],[يوم]]="","",_xlfn.AGGREGATE(3,5,$C$4:C944))]]></f>
        <v/>
      </c>
      <c r="C944" s="56"/>
      <c r="D944" s="56"/>
      <c r="E944" s="56"/>
      <c r="F944" s="57"/>
      <c r="G944" s="57"/>
      <c r="H94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4" s="62" t="str">
        <f><![CDATA[IF(الجدول3[[#This Row],[الموافق]]<>"التاريخ غير صحيح",TEXT(الجدول3[[#This Row],[DateM]],"dddd"),"")]]></f>
        <v/>
      </c>
      <c r="K944" s="62" t="str">
        <f ca="1" unprintable="">
<![CDATA[IF(الجدول3[[#This Row],[DateM]]<>"",
IF(الجدول3[[#This Row],[DateM]]]><![CDATA[]>=TODAY(),1,0),"")]]>        </f>
        <v/>
      </c>
      <c r="L944" s="63" t="str">
        <f><![CDATA[IF(الجدول3[[#This Row],[DateM]]<>"",ROW(),"")]]></f>
        <v/>
      </c>
      <c r="M944" s="64" t="e">
        <f><![CDATA[الجدول3[[#This Row],[DateM]]+TIME(0,الجدول3[[#This Row],[Time1]],0)]]></f>
        <v>#VALUE!</v>
      </c>
      <c r="N944" s="57"/>
      <c r="O944" s="49">
        <f><![CDATA[IF(الجدول3[[#This Row],[الحالة]]="نفذ",1,0)]]></f>
        <v>0</v>
      </c>
    </row>
    <row r="945" spans="2:15" ht="22.5" x14ac:dyDescent="0.45">
      <c r="B945" s="62" t="str">
        <f><![CDATA[IF(الجدول3[[#This Row],[يوم]]="","",_xlfn.AGGREGATE(3,5,$C$4:C945))]]></f>
        <v/>
      </c>
      <c r="C945" s="56"/>
      <c r="D945" s="56"/>
      <c r="E945" s="56"/>
      <c r="F945" s="57"/>
      <c r="G945" s="57"/>
      <c r="H94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5" s="62" t="str">
        <f><![CDATA[IF(الجدول3[[#This Row],[الموافق]]<>"التاريخ غير صحيح",TEXT(الجدول3[[#This Row],[DateM]],"dddd"),"")]]></f>
        <v/>
      </c>
      <c r="K945" s="62" t="str">
        <f ca="1" unprintable="">
<![CDATA[IF(الجدول3[[#This Row],[DateM]]<>"",
IF(الجدول3[[#This Row],[DateM]]]><![CDATA[]>=TODAY(),1,0),"")]]>        </f>
        <v/>
      </c>
      <c r="L945" s="63" t="str">
        <f><![CDATA[IF(الجدول3[[#This Row],[DateM]]<>"",ROW(),"")]]></f>
        <v/>
      </c>
      <c r="M945" s="64" t="e">
        <f><![CDATA[الجدول3[[#This Row],[DateM]]+TIME(0,الجدول3[[#This Row],[Time1]],0)]]></f>
        <v>#VALUE!</v>
      </c>
      <c r="N945" s="57"/>
      <c r="O945" s="49">
        <f><![CDATA[IF(الجدول3[[#This Row],[الحالة]]="نفذ",1,0)]]></f>
        <v>0</v>
      </c>
    </row>
    <row r="946" spans="2:15" ht="22.5" x14ac:dyDescent="0.45">
      <c r="B946" s="62" t="str">
        <f><![CDATA[IF(الجدول3[[#This Row],[يوم]]="","",_xlfn.AGGREGATE(3,5,$C$4:C946))]]></f>
        <v/>
      </c>
      <c r="C946" s="56"/>
      <c r="D946" s="56"/>
      <c r="E946" s="56"/>
      <c r="F946" s="57"/>
      <c r="G946" s="57"/>
      <c r="H94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6" s="62" t="str">
        <f><![CDATA[IF(الجدول3[[#This Row],[الموافق]]<>"التاريخ غير صحيح",TEXT(الجدول3[[#This Row],[DateM]],"dddd"),"")]]></f>
        <v/>
      </c>
      <c r="K946" s="62" t="str">
        <f ca="1" unprintable="">
<![CDATA[IF(الجدول3[[#This Row],[DateM]]<>"",
IF(الجدول3[[#This Row],[DateM]]]><![CDATA[]>=TODAY(),1,0),"")]]>        </f>
        <v/>
      </c>
      <c r="L946" s="63" t="str">
        <f><![CDATA[IF(الجدول3[[#This Row],[DateM]]<>"",ROW(),"")]]></f>
        <v/>
      </c>
      <c r="M946" s="64" t="e">
        <f><![CDATA[الجدول3[[#This Row],[DateM]]+TIME(0,الجدول3[[#This Row],[Time1]],0)]]></f>
        <v>#VALUE!</v>
      </c>
      <c r="N946" s="57"/>
      <c r="O946" s="49">
        <f><![CDATA[IF(الجدول3[[#This Row],[الحالة]]="نفذ",1,0)]]></f>
        <v>0</v>
      </c>
    </row>
    <row r="947" spans="2:15" ht="22.5" x14ac:dyDescent="0.45">
      <c r="B947" s="62" t="str">
        <f><![CDATA[IF(الجدول3[[#This Row],[يوم]]="","",_xlfn.AGGREGATE(3,5,$C$4:C947))]]></f>
        <v/>
      </c>
      <c r="C947" s="56"/>
      <c r="D947" s="56"/>
      <c r="E947" s="56"/>
      <c r="F947" s="57"/>
      <c r="G947" s="57"/>
      <c r="H94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7" s="62" t="str">
        <f><![CDATA[IF(الجدول3[[#This Row],[الموافق]]<>"التاريخ غير صحيح",TEXT(الجدول3[[#This Row],[DateM]],"dddd"),"")]]></f>
        <v/>
      </c>
      <c r="K947" s="62" t="str">
        <f ca="1" unprintable="">
<![CDATA[IF(الجدول3[[#This Row],[DateM]]<>"",
IF(الجدول3[[#This Row],[DateM]]]><![CDATA[]>=TODAY(),1,0),"")]]>        </f>
        <v/>
      </c>
      <c r="L947" s="63" t="str">
        <f><![CDATA[IF(الجدول3[[#This Row],[DateM]]<>"",ROW(),"")]]></f>
        <v/>
      </c>
      <c r="M947" s="64" t="e">
        <f><![CDATA[الجدول3[[#This Row],[DateM]]+TIME(0,الجدول3[[#This Row],[Time1]],0)]]></f>
        <v>#VALUE!</v>
      </c>
      <c r="N947" s="57"/>
      <c r="O947" s="49">
        <f><![CDATA[IF(الجدول3[[#This Row],[الحالة]]="نفذ",1,0)]]></f>
        <v>0</v>
      </c>
    </row>
    <row r="948" spans="2:15" ht="22.5" x14ac:dyDescent="0.45">
      <c r="B948" s="62" t="str">
        <f><![CDATA[IF(الجدول3[[#This Row],[يوم]]="","",_xlfn.AGGREGATE(3,5,$C$4:C948))]]></f>
        <v/>
      </c>
      <c r="C948" s="56"/>
      <c r="D948" s="56"/>
      <c r="E948" s="56"/>
      <c r="F948" s="57"/>
      <c r="G948" s="57"/>
      <c r="H94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8" s="62" t="str">
        <f><![CDATA[IF(الجدول3[[#This Row],[الموافق]]<>"التاريخ غير صحيح",TEXT(الجدول3[[#This Row],[DateM]],"dddd"),"")]]></f>
        <v/>
      </c>
      <c r="K948" s="62" t="str">
        <f ca="1" unprintable="">
<![CDATA[IF(الجدول3[[#This Row],[DateM]]<>"",
IF(الجدول3[[#This Row],[DateM]]]><![CDATA[]>=TODAY(),1,0),"")]]>        </f>
        <v/>
      </c>
      <c r="L948" s="63" t="str">
        <f><![CDATA[IF(الجدول3[[#This Row],[DateM]]<>"",ROW(),"")]]></f>
        <v/>
      </c>
      <c r="M948" s="64" t="e">
        <f><![CDATA[الجدول3[[#This Row],[DateM]]+TIME(0,الجدول3[[#This Row],[Time1]],0)]]></f>
        <v>#VALUE!</v>
      </c>
      <c r="N948" s="57"/>
      <c r="O948" s="49">
        <f><![CDATA[IF(الجدول3[[#This Row],[الحالة]]="نفذ",1,0)]]></f>
        <v>0</v>
      </c>
    </row>
    <row r="949" spans="2:15" ht="22.5" x14ac:dyDescent="0.45">
      <c r="B949" s="62" t="str">
        <f><![CDATA[IF(الجدول3[[#This Row],[يوم]]="","",_xlfn.AGGREGATE(3,5,$C$4:C949))]]></f>
        <v/>
      </c>
      <c r="C949" s="56"/>
      <c r="D949" s="56"/>
      <c r="E949" s="56"/>
      <c r="F949" s="57"/>
      <c r="G949" s="57"/>
      <c r="H94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4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49" s="62" t="str">
        <f><![CDATA[IF(الجدول3[[#This Row],[الموافق]]<>"التاريخ غير صحيح",TEXT(الجدول3[[#This Row],[DateM]],"dddd"),"")]]></f>
        <v/>
      </c>
      <c r="K949" s="62" t="str">
        <f ca="1" unprintable="">
<![CDATA[IF(الجدول3[[#This Row],[DateM]]<>"",
IF(الجدول3[[#This Row],[DateM]]]><![CDATA[]>=TODAY(),1,0),"")]]>        </f>
        <v/>
      </c>
      <c r="L949" s="63" t="str">
        <f><![CDATA[IF(الجدول3[[#This Row],[DateM]]<>"",ROW(),"")]]></f>
        <v/>
      </c>
      <c r="M949" s="64" t="e">
        <f><![CDATA[الجدول3[[#This Row],[DateM]]+TIME(0,الجدول3[[#This Row],[Time1]],0)]]></f>
        <v>#VALUE!</v>
      </c>
      <c r="N949" s="57"/>
      <c r="O949" s="49">
        <f><![CDATA[IF(الجدول3[[#This Row],[الحالة]]="نفذ",1,0)]]></f>
        <v>0</v>
      </c>
    </row>
    <row r="950" spans="2:15" ht="22.5" x14ac:dyDescent="0.45">
      <c r="B950" s="62" t="str">
        <f><![CDATA[IF(الجدول3[[#This Row],[يوم]]="","",_xlfn.AGGREGATE(3,5,$C$4:C950))]]></f>
        <v/>
      </c>
      <c r="C950" s="56"/>
      <c r="D950" s="56"/>
      <c r="E950" s="56"/>
      <c r="F950" s="57"/>
      <c r="G950" s="57"/>
      <c r="H95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0" s="62" t="str">
        <f><![CDATA[IF(الجدول3[[#This Row],[الموافق]]<>"التاريخ غير صحيح",TEXT(الجدول3[[#This Row],[DateM]],"dddd"),"")]]></f>
        <v/>
      </c>
      <c r="K950" s="62" t="str">
        <f ca="1" unprintable="">
<![CDATA[IF(الجدول3[[#This Row],[DateM]]<>"",
IF(الجدول3[[#This Row],[DateM]]]><![CDATA[]>=TODAY(),1,0),"")]]>        </f>
        <v/>
      </c>
      <c r="L950" s="63" t="str">
        <f><![CDATA[IF(الجدول3[[#This Row],[DateM]]<>"",ROW(),"")]]></f>
        <v/>
      </c>
      <c r="M950" s="64" t="e">
        <f><![CDATA[الجدول3[[#This Row],[DateM]]+TIME(0,الجدول3[[#This Row],[Time1]],0)]]></f>
        <v>#VALUE!</v>
      </c>
      <c r="N950" s="57"/>
      <c r="O950" s="49">
        <f><![CDATA[IF(الجدول3[[#This Row],[الحالة]]="نفذ",1,0)]]></f>
        <v>0</v>
      </c>
    </row>
    <row r="951" spans="2:15" ht="22.5" x14ac:dyDescent="0.45">
      <c r="B951" s="62" t="str">
        <f><![CDATA[IF(الجدول3[[#This Row],[يوم]]="","",_xlfn.AGGREGATE(3,5,$C$4:C951))]]></f>
        <v/>
      </c>
      <c r="C951" s="56"/>
      <c r="D951" s="56"/>
      <c r="E951" s="56"/>
      <c r="F951" s="57"/>
      <c r="G951" s="57"/>
      <c r="H95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1" s="62" t="str">
        <f><![CDATA[IF(الجدول3[[#This Row],[الموافق]]<>"التاريخ غير صحيح",TEXT(الجدول3[[#This Row],[DateM]],"dddd"),"")]]></f>
        <v/>
      </c>
      <c r="K951" s="62" t="str">
        <f ca="1" unprintable="">
<![CDATA[IF(الجدول3[[#This Row],[DateM]]<>"",
IF(الجدول3[[#This Row],[DateM]]]><![CDATA[]>=TODAY(),1,0),"")]]>        </f>
        <v/>
      </c>
      <c r="L951" s="63" t="str">
        <f><![CDATA[IF(الجدول3[[#This Row],[DateM]]<>"",ROW(),"")]]></f>
        <v/>
      </c>
      <c r="M951" s="64" t="e">
        <f><![CDATA[الجدول3[[#This Row],[DateM]]+TIME(0,الجدول3[[#This Row],[Time1]],0)]]></f>
        <v>#VALUE!</v>
      </c>
      <c r="N951" s="57"/>
      <c r="O951" s="49">
        <f><![CDATA[IF(الجدول3[[#This Row],[الحالة]]="نفذ",1,0)]]></f>
        <v>0</v>
      </c>
    </row>
    <row r="952" spans="2:15" ht="22.5" x14ac:dyDescent="0.45">
      <c r="B952" s="62" t="str">
        <f><![CDATA[IF(الجدول3[[#This Row],[يوم]]="","",_xlfn.AGGREGATE(3,5,$C$4:C952))]]></f>
        <v/>
      </c>
      <c r="C952" s="56"/>
      <c r="D952" s="56"/>
      <c r="E952" s="56"/>
      <c r="F952" s="57"/>
      <c r="G952" s="57"/>
      <c r="H95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2" s="62" t="str">
        <f><![CDATA[IF(الجدول3[[#This Row],[الموافق]]<>"التاريخ غير صحيح",TEXT(الجدول3[[#This Row],[DateM]],"dddd"),"")]]></f>
        <v/>
      </c>
      <c r="K952" s="62" t="str">
        <f ca="1" unprintable="">
<![CDATA[IF(الجدول3[[#This Row],[DateM]]<>"",
IF(الجدول3[[#This Row],[DateM]]]><![CDATA[]>=TODAY(),1,0),"")]]>        </f>
        <v/>
      </c>
      <c r="L952" s="63" t="str">
        <f><![CDATA[IF(الجدول3[[#This Row],[DateM]]<>"",ROW(),"")]]></f>
        <v/>
      </c>
      <c r="M952" s="64" t="e">
        <f><![CDATA[الجدول3[[#This Row],[DateM]]+TIME(0,الجدول3[[#This Row],[Time1]],0)]]></f>
        <v>#VALUE!</v>
      </c>
      <c r="N952" s="57"/>
      <c r="O952" s="49">
        <f><![CDATA[IF(الجدول3[[#This Row],[الحالة]]="نفذ",1,0)]]></f>
        <v>0</v>
      </c>
    </row>
    <row r="953" spans="2:15" ht="22.5" x14ac:dyDescent="0.45">
      <c r="B953" s="62" t="str">
        <f><![CDATA[IF(الجدول3[[#This Row],[يوم]]="","",_xlfn.AGGREGATE(3,5,$C$4:C953))]]></f>
        <v/>
      </c>
      <c r="C953" s="56"/>
      <c r="D953" s="56"/>
      <c r="E953" s="56"/>
      <c r="F953" s="57"/>
      <c r="G953" s="57"/>
      <c r="H95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3" s="62" t="str">
        <f><![CDATA[IF(الجدول3[[#This Row],[الموافق]]<>"التاريخ غير صحيح",TEXT(الجدول3[[#This Row],[DateM]],"dddd"),"")]]></f>
        <v/>
      </c>
      <c r="K953" s="62" t="str">
        <f ca="1" unprintable="">
<![CDATA[IF(الجدول3[[#This Row],[DateM]]<>"",
IF(الجدول3[[#This Row],[DateM]]]><![CDATA[]>=TODAY(),1,0),"")]]>        </f>
        <v/>
      </c>
      <c r="L953" s="63" t="str">
        <f><![CDATA[IF(الجدول3[[#This Row],[DateM]]<>"",ROW(),"")]]></f>
        <v/>
      </c>
      <c r="M953" s="64" t="e">
        <f><![CDATA[الجدول3[[#This Row],[DateM]]+TIME(0,الجدول3[[#This Row],[Time1]],0)]]></f>
        <v>#VALUE!</v>
      </c>
      <c r="N953" s="57"/>
      <c r="O953" s="49">
        <f><![CDATA[IF(الجدول3[[#This Row],[الحالة]]="نفذ",1,0)]]></f>
        <v>0</v>
      </c>
    </row>
    <row r="954" spans="2:15" ht="22.5" x14ac:dyDescent="0.45">
      <c r="B954" s="62" t="str">
        <f><![CDATA[IF(الجدول3[[#This Row],[يوم]]="","",_xlfn.AGGREGATE(3,5,$C$4:C954))]]></f>
        <v/>
      </c>
      <c r="C954" s="56"/>
      <c r="D954" s="56"/>
      <c r="E954" s="56"/>
      <c r="F954" s="57"/>
      <c r="G954" s="57"/>
      <c r="H95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4" s="62" t="str">
        <f><![CDATA[IF(الجدول3[[#This Row],[الموافق]]<>"التاريخ غير صحيح",TEXT(الجدول3[[#This Row],[DateM]],"dddd"),"")]]></f>
        <v/>
      </c>
      <c r="K954" s="62" t="str">
        <f ca="1" unprintable="">
<![CDATA[IF(الجدول3[[#This Row],[DateM]]<>"",
IF(الجدول3[[#This Row],[DateM]]]><![CDATA[]>=TODAY(),1,0),"")]]>        </f>
        <v/>
      </c>
      <c r="L954" s="63" t="str">
        <f><![CDATA[IF(الجدول3[[#This Row],[DateM]]<>"",ROW(),"")]]></f>
        <v/>
      </c>
      <c r="M954" s="64" t="e">
        <f><![CDATA[الجدول3[[#This Row],[DateM]]+TIME(0,الجدول3[[#This Row],[Time1]],0)]]></f>
        <v>#VALUE!</v>
      </c>
      <c r="N954" s="57"/>
      <c r="O954" s="49">
        <f><![CDATA[IF(الجدول3[[#This Row],[الحالة]]="نفذ",1,0)]]></f>
        <v>0</v>
      </c>
    </row>
    <row r="955" spans="2:15" ht="22.5" x14ac:dyDescent="0.45">
      <c r="B955" s="62" t="str">
        <f><![CDATA[IF(الجدول3[[#This Row],[يوم]]="","",_xlfn.AGGREGATE(3,5,$C$4:C955))]]></f>
        <v/>
      </c>
      <c r="C955" s="56"/>
      <c r="D955" s="56"/>
      <c r="E955" s="56"/>
      <c r="F955" s="57"/>
      <c r="G955" s="57"/>
      <c r="H95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5" s="62" t="str">
        <f><![CDATA[IF(الجدول3[[#This Row],[الموافق]]<>"التاريخ غير صحيح",TEXT(الجدول3[[#This Row],[DateM]],"dddd"),"")]]></f>
        <v/>
      </c>
      <c r="K955" s="62" t="str">
        <f ca="1" unprintable="">
<![CDATA[IF(الجدول3[[#This Row],[DateM]]<>"",
IF(الجدول3[[#This Row],[DateM]]]><![CDATA[]>=TODAY(),1,0),"")]]>        </f>
        <v/>
      </c>
      <c r="L955" s="63" t="str">
        <f><![CDATA[IF(الجدول3[[#This Row],[DateM]]<>"",ROW(),"")]]></f>
        <v/>
      </c>
      <c r="M955" s="64" t="e">
        <f><![CDATA[الجدول3[[#This Row],[DateM]]+TIME(0,الجدول3[[#This Row],[Time1]],0)]]></f>
        <v>#VALUE!</v>
      </c>
      <c r="N955" s="57"/>
      <c r="O955" s="49">
        <f><![CDATA[IF(الجدول3[[#This Row],[الحالة]]="نفذ",1,0)]]></f>
        <v>0</v>
      </c>
    </row>
    <row r="956" spans="2:15" ht="22.5" x14ac:dyDescent="0.45">
      <c r="B956" s="62" t="str">
        <f><![CDATA[IF(الجدول3[[#This Row],[يوم]]="","",_xlfn.AGGREGATE(3,5,$C$4:C956))]]></f>
        <v/>
      </c>
      <c r="C956" s="56"/>
      <c r="D956" s="56"/>
      <c r="E956" s="56"/>
      <c r="F956" s="57"/>
      <c r="G956" s="57"/>
      <c r="H95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6" s="62" t="str">
        <f><![CDATA[IF(الجدول3[[#This Row],[الموافق]]<>"التاريخ غير صحيح",TEXT(الجدول3[[#This Row],[DateM]],"dddd"),"")]]></f>
        <v/>
      </c>
      <c r="K956" s="62" t="str">
        <f ca="1" unprintable="">
<![CDATA[IF(الجدول3[[#This Row],[DateM]]<>"",
IF(الجدول3[[#This Row],[DateM]]]><![CDATA[]>=TODAY(),1,0),"")]]>        </f>
        <v/>
      </c>
      <c r="L956" s="63" t="str">
        <f><![CDATA[IF(الجدول3[[#This Row],[DateM]]<>"",ROW(),"")]]></f>
        <v/>
      </c>
      <c r="M956" s="64" t="e">
        <f><![CDATA[الجدول3[[#This Row],[DateM]]+TIME(0,الجدول3[[#This Row],[Time1]],0)]]></f>
        <v>#VALUE!</v>
      </c>
      <c r="N956" s="57"/>
      <c r="O956" s="49">
        <f><![CDATA[IF(الجدول3[[#This Row],[الحالة]]="نفذ",1,0)]]></f>
        <v>0</v>
      </c>
    </row>
    <row r="957" spans="2:15" ht="22.5" x14ac:dyDescent="0.45">
      <c r="B957" s="62" t="str">
        <f><![CDATA[IF(الجدول3[[#This Row],[يوم]]="","",_xlfn.AGGREGATE(3,5,$C$4:C957))]]></f>
        <v/>
      </c>
      <c r="C957" s="56"/>
      <c r="D957" s="56"/>
      <c r="E957" s="56"/>
      <c r="F957" s="57"/>
      <c r="G957" s="57"/>
      <c r="H95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7" s="62" t="str">
        <f><![CDATA[IF(الجدول3[[#This Row],[الموافق]]<>"التاريخ غير صحيح",TEXT(الجدول3[[#This Row],[DateM]],"dddd"),"")]]></f>
        <v/>
      </c>
      <c r="K957" s="62" t="str">
        <f ca="1" unprintable="">
<![CDATA[IF(الجدول3[[#This Row],[DateM]]<>"",
IF(الجدول3[[#This Row],[DateM]]]><![CDATA[]>=TODAY(),1,0),"")]]>        </f>
        <v/>
      </c>
      <c r="L957" s="63" t="str">
        <f><![CDATA[IF(الجدول3[[#This Row],[DateM]]<>"",ROW(),"")]]></f>
        <v/>
      </c>
      <c r="M957" s="64" t="e">
        <f><![CDATA[الجدول3[[#This Row],[DateM]]+TIME(0,الجدول3[[#This Row],[Time1]],0)]]></f>
        <v>#VALUE!</v>
      </c>
      <c r="N957" s="57"/>
      <c r="O957" s="49">
        <f><![CDATA[IF(الجدول3[[#This Row],[الحالة]]="نفذ",1,0)]]></f>
        <v>0</v>
      </c>
    </row>
    <row r="958" spans="2:15" ht="22.5" x14ac:dyDescent="0.45">
      <c r="B958" s="62" t="str">
        <f><![CDATA[IF(الجدول3[[#This Row],[يوم]]="","",_xlfn.AGGREGATE(3,5,$C$4:C958))]]></f>
        <v/>
      </c>
      <c r="C958" s="56"/>
      <c r="D958" s="56"/>
      <c r="E958" s="56"/>
      <c r="F958" s="57"/>
      <c r="G958" s="57"/>
      <c r="H95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8" s="62" t="str">
        <f><![CDATA[IF(الجدول3[[#This Row],[الموافق]]<>"التاريخ غير صحيح",TEXT(الجدول3[[#This Row],[DateM]],"dddd"),"")]]></f>
        <v/>
      </c>
      <c r="K958" s="62" t="str">
        <f ca="1" unprintable="">
<![CDATA[IF(الجدول3[[#This Row],[DateM]]<>"",
IF(الجدول3[[#This Row],[DateM]]]><![CDATA[]>=TODAY(),1,0),"")]]>        </f>
        <v/>
      </c>
      <c r="L958" s="63" t="str">
        <f><![CDATA[IF(الجدول3[[#This Row],[DateM]]<>"",ROW(),"")]]></f>
        <v/>
      </c>
      <c r="M958" s="64" t="e">
        <f><![CDATA[الجدول3[[#This Row],[DateM]]+TIME(0,الجدول3[[#This Row],[Time1]],0)]]></f>
        <v>#VALUE!</v>
      </c>
      <c r="N958" s="57"/>
      <c r="O958" s="49">
        <f><![CDATA[IF(الجدول3[[#This Row],[الحالة]]="نفذ",1,0)]]></f>
        <v>0</v>
      </c>
    </row>
    <row r="959" spans="2:15" ht="22.5" x14ac:dyDescent="0.45">
      <c r="B959" s="62" t="str">
        <f><![CDATA[IF(الجدول3[[#This Row],[يوم]]="","",_xlfn.AGGREGATE(3,5,$C$4:C959))]]></f>
        <v/>
      </c>
      <c r="C959" s="56"/>
      <c r="D959" s="56"/>
      <c r="E959" s="56"/>
      <c r="F959" s="57"/>
      <c r="G959" s="57"/>
      <c r="H95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5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59" s="62" t="str">
        <f><![CDATA[IF(الجدول3[[#This Row],[الموافق]]<>"التاريخ غير صحيح",TEXT(الجدول3[[#This Row],[DateM]],"dddd"),"")]]></f>
        <v/>
      </c>
      <c r="K959" s="62" t="str">
        <f ca="1" unprintable="">
<![CDATA[IF(الجدول3[[#This Row],[DateM]]<>"",
IF(الجدول3[[#This Row],[DateM]]]><![CDATA[]>=TODAY(),1,0),"")]]>        </f>
        <v/>
      </c>
      <c r="L959" s="63" t="str">
        <f><![CDATA[IF(الجدول3[[#This Row],[DateM]]<>"",ROW(),"")]]></f>
        <v/>
      </c>
      <c r="M959" s="64" t="e">
        <f><![CDATA[الجدول3[[#This Row],[DateM]]+TIME(0,الجدول3[[#This Row],[Time1]],0)]]></f>
        <v>#VALUE!</v>
      </c>
      <c r="N959" s="57"/>
      <c r="O959" s="49">
        <f><![CDATA[IF(الجدول3[[#This Row],[الحالة]]="نفذ",1,0)]]></f>
        <v>0</v>
      </c>
    </row>
    <row r="960" spans="2:15" ht="22.5" x14ac:dyDescent="0.45">
      <c r="B960" s="62" t="str">
        <f><![CDATA[IF(الجدول3[[#This Row],[يوم]]="","",_xlfn.AGGREGATE(3,5,$C$4:C960))]]></f>
        <v/>
      </c>
      <c r="C960" s="56"/>
      <c r="D960" s="56"/>
      <c r="E960" s="56"/>
      <c r="F960" s="57"/>
      <c r="G960" s="57"/>
      <c r="H96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0" s="62" t="str">
        <f><![CDATA[IF(الجدول3[[#This Row],[الموافق]]<>"التاريخ غير صحيح",TEXT(الجدول3[[#This Row],[DateM]],"dddd"),"")]]></f>
        <v/>
      </c>
      <c r="K960" s="62" t="str">
        <f ca="1" unprintable="">
<![CDATA[IF(الجدول3[[#This Row],[DateM]]<>"",
IF(الجدول3[[#This Row],[DateM]]]><![CDATA[]>=TODAY(),1,0),"")]]>        </f>
        <v/>
      </c>
      <c r="L960" s="63" t="str">
        <f><![CDATA[IF(الجدول3[[#This Row],[DateM]]<>"",ROW(),"")]]></f>
        <v/>
      </c>
      <c r="M960" s="64" t="e">
        <f><![CDATA[الجدول3[[#This Row],[DateM]]+TIME(0,الجدول3[[#This Row],[Time1]],0)]]></f>
        <v>#VALUE!</v>
      </c>
      <c r="N960" s="57"/>
      <c r="O960" s="49">
        <f><![CDATA[IF(الجدول3[[#This Row],[الحالة]]="نفذ",1,0)]]></f>
        <v>0</v>
      </c>
    </row>
    <row r="961" spans="2:15" ht="22.5" x14ac:dyDescent="0.45">
      <c r="B961" s="62" t="str">
        <f><![CDATA[IF(الجدول3[[#This Row],[يوم]]="","",_xlfn.AGGREGATE(3,5,$C$4:C961))]]></f>
        <v/>
      </c>
      <c r="C961" s="56"/>
      <c r="D961" s="56"/>
      <c r="E961" s="56"/>
      <c r="F961" s="57"/>
      <c r="G961" s="57"/>
      <c r="H96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1" s="62" t="str">
        <f><![CDATA[IF(الجدول3[[#This Row],[الموافق]]<>"التاريخ غير صحيح",TEXT(الجدول3[[#This Row],[DateM]],"dddd"),"")]]></f>
        <v/>
      </c>
      <c r="K961" s="62" t="str">
        <f ca="1" unprintable="">
<![CDATA[IF(الجدول3[[#This Row],[DateM]]<>"",
IF(الجدول3[[#This Row],[DateM]]]><![CDATA[]>=TODAY(),1,0),"")]]>        </f>
        <v/>
      </c>
      <c r="L961" s="63" t="str">
        <f><![CDATA[IF(الجدول3[[#This Row],[DateM]]<>"",ROW(),"")]]></f>
        <v/>
      </c>
      <c r="M961" s="64" t="e">
        <f><![CDATA[الجدول3[[#This Row],[DateM]]+TIME(0,الجدول3[[#This Row],[Time1]],0)]]></f>
        <v>#VALUE!</v>
      </c>
      <c r="N961" s="57"/>
      <c r="O961" s="49">
        <f><![CDATA[IF(الجدول3[[#This Row],[الحالة]]="نفذ",1,0)]]></f>
        <v>0</v>
      </c>
    </row>
    <row r="962" spans="2:15" ht="22.5" x14ac:dyDescent="0.45">
      <c r="B962" s="62" t="str">
        <f><![CDATA[IF(الجدول3[[#This Row],[يوم]]="","",_xlfn.AGGREGATE(3,5,$C$4:C962))]]></f>
        <v/>
      </c>
      <c r="C962" s="56"/>
      <c r="D962" s="56"/>
      <c r="E962" s="56"/>
      <c r="F962" s="57"/>
      <c r="G962" s="57"/>
      <c r="H96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2" s="62" t="str">
        <f><![CDATA[IF(الجدول3[[#This Row],[الموافق]]<>"التاريخ غير صحيح",TEXT(الجدول3[[#This Row],[DateM]],"dddd"),"")]]></f>
        <v/>
      </c>
      <c r="K962" s="62" t="str">
        <f ca="1" unprintable="">
<![CDATA[IF(الجدول3[[#This Row],[DateM]]<>"",
IF(الجدول3[[#This Row],[DateM]]]><![CDATA[]>=TODAY(),1,0),"")]]>        </f>
        <v/>
      </c>
      <c r="L962" s="63" t="str">
        <f><![CDATA[IF(الجدول3[[#This Row],[DateM]]<>"",ROW(),"")]]></f>
        <v/>
      </c>
      <c r="M962" s="64" t="e">
        <f><![CDATA[الجدول3[[#This Row],[DateM]]+TIME(0,الجدول3[[#This Row],[Time1]],0)]]></f>
        <v>#VALUE!</v>
      </c>
      <c r="N962" s="57"/>
      <c r="O962" s="49">
        <f><![CDATA[IF(الجدول3[[#This Row],[الحالة]]="نفذ",1,0)]]></f>
        <v>0</v>
      </c>
    </row>
    <row r="963" spans="2:15" ht="22.5" x14ac:dyDescent="0.45">
      <c r="B963" s="62" t="str">
        <f><![CDATA[IF(الجدول3[[#This Row],[يوم]]="","",_xlfn.AGGREGATE(3,5,$C$4:C963))]]></f>
        <v/>
      </c>
      <c r="C963" s="56"/>
      <c r="D963" s="56"/>
      <c r="E963" s="56"/>
      <c r="F963" s="57"/>
      <c r="G963" s="57"/>
      <c r="H96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3" s="62" t="str">
        <f><![CDATA[IF(الجدول3[[#This Row],[الموافق]]<>"التاريخ غير صحيح",TEXT(الجدول3[[#This Row],[DateM]],"dddd"),"")]]></f>
        <v/>
      </c>
      <c r="K963" s="62" t="str">
        <f ca="1" unprintable="">
<![CDATA[IF(الجدول3[[#This Row],[DateM]]<>"",
IF(الجدول3[[#This Row],[DateM]]]><![CDATA[]>=TODAY(),1,0),"")]]>        </f>
        <v/>
      </c>
      <c r="L963" s="63" t="str">
        <f><![CDATA[IF(الجدول3[[#This Row],[DateM]]<>"",ROW(),"")]]></f>
        <v/>
      </c>
      <c r="M963" s="64" t="e">
        <f><![CDATA[الجدول3[[#This Row],[DateM]]+TIME(0,الجدول3[[#This Row],[Time1]],0)]]></f>
        <v>#VALUE!</v>
      </c>
      <c r="N963" s="57"/>
      <c r="O963" s="49">
        <f><![CDATA[IF(الجدول3[[#This Row],[الحالة]]="نفذ",1,0)]]></f>
        <v>0</v>
      </c>
    </row>
    <row r="964" spans="2:15" ht="22.5" x14ac:dyDescent="0.45">
      <c r="B964" s="62" t="str">
        <f><![CDATA[IF(الجدول3[[#This Row],[يوم]]="","",_xlfn.AGGREGATE(3,5,$C$4:C964))]]></f>
        <v/>
      </c>
      <c r="C964" s="56"/>
      <c r="D964" s="56"/>
      <c r="E964" s="56"/>
      <c r="F964" s="57"/>
      <c r="G964" s="57"/>
      <c r="H96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4" s="62" t="str">
        <f><![CDATA[IF(الجدول3[[#This Row],[الموافق]]<>"التاريخ غير صحيح",TEXT(الجدول3[[#This Row],[DateM]],"dddd"),"")]]></f>
        <v/>
      </c>
      <c r="K964" s="62" t="str">
        <f ca="1" unprintable="">
<![CDATA[IF(الجدول3[[#This Row],[DateM]]<>"",
IF(الجدول3[[#This Row],[DateM]]]><![CDATA[]>=TODAY(),1,0),"")]]>        </f>
        <v/>
      </c>
      <c r="L964" s="63" t="str">
        <f><![CDATA[IF(الجدول3[[#This Row],[DateM]]<>"",ROW(),"")]]></f>
        <v/>
      </c>
      <c r="M964" s="64" t="e">
        <f><![CDATA[الجدول3[[#This Row],[DateM]]+TIME(0,الجدول3[[#This Row],[Time1]],0)]]></f>
        <v>#VALUE!</v>
      </c>
      <c r="N964" s="57"/>
      <c r="O964" s="49">
        <f><![CDATA[IF(الجدول3[[#This Row],[الحالة]]="نفذ",1,0)]]></f>
        <v>0</v>
      </c>
    </row>
    <row r="965" spans="2:15" ht="22.5" x14ac:dyDescent="0.45">
      <c r="B965" s="62" t="str">
        <f><![CDATA[IF(الجدول3[[#This Row],[يوم]]="","",_xlfn.AGGREGATE(3,5,$C$4:C965))]]></f>
        <v/>
      </c>
      <c r="C965" s="56"/>
      <c r="D965" s="56"/>
      <c r="E965" s="56"/>
      <c r="F965" s="57"/>
      <c r="G965" s="57"/>
      <c r="H96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5" s="62" t="str">
        <f><![CDATA[IF(الجدول3[[#This Row],[الموافق]]<>"التاريخ غير صحيح",TEXT(الجدول3[[#This Row],[DateM]],"dddd"),"")]]></f>
        <v/>
      </c>
      <c r="K965" s="62" t="str">
        <f ca="1" unprintable="">
<![CDATA[IF(الجدول3[[#This Row],[DateM]]<>"",
IF(الجدول3[[#This Row],[DateM]]]><![CDATA[]>=TODAY(),1,0),"")]]>        </f>
        <v/>
      </c>
      <c r="L965" s="63" t="str">
        <f><![CDATA[IF(الجدول3[[#This Row],[DateM]]<>"",ROW(),"")]]></f>
        <v/>
      </c>
      <c r="M965" s="64" t="e">
        <f><![CDATA[الجدول3[[#This Row],[DateM]]+TIME(0,الجدول3[[#This Row],[Time1]],0)]]></f>
        <v>#VALUE!</v>
      </c>
      <c r="N965" s="57"/>
      <c r="O965" s="49">
        <f><![CDATA[IF(الجدول3[[#This Row],[الحالة]]="نفذ",1,0)]]></f>
        <v>0</v>
      </c>
    </row>
    <row r="966" spans="2:15" ht="22.5" x14ac:dyDescent="0.45">
      <c r="B966" s="62" t="str">
        <f><![CDATA[IF(الجدول3[[#This Row],[يوم]]="","",_xlfn.AGGREGATE(3,5,$C$4:C966))]]></f>
        <v/>
      </c>
      <c r="C966" s="56"/>
      <c r="D966" s="56"/>
      <c r="E966" s="56"/>
      <c r="F966" s="57"/>
      <c r="G966" s="57"/>
      <c r="H96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6" s="62" t="str">
        <f><![CDATA[IF(الجدول3[[#This Row],[الموافق]]<>"التاريخ غير صحيح",TEXT(الجدول3[[#This Row],[DateM]],"dddd"),"")]]></f>
        <v/>
      </c>
      <c r="K966" s="62" t="str">
        <f ca="1" unprintable="">
<![CDATA[IF(الجدول3[[#This Row],[DateM]]<>"",
IF(الجدول3[[#This Row],[DateM]]]><![CDATA[]>=TODAY(),1,0),"")]]>        </f>
        <v/>
      </c>
      <c r="L966" s="63" t="str">
        <f><![CDATA[IF(الجدول3[[#This Row],[DateM]]<>"",ROW(),"")]]></f>
        <v/>
      </c>
      <c r="M966" s="64" t="e">
        <f><![CDATA[الجدول3[[#This Row],[DateM]]+TIME(0,الجدول3[[#This Row],[Time1]],0)]]></f>
        <v>#VALUE!</v>
      </c>
      <c r="N966" s="57"/>
      <c r="O966" s="49">
        <f><![CDATA[IF(الجدول3[[#This Row],[الحالة]]="نفذ",1,0)]]></f>
        <v>0</v>
      </c>
    </row>
    <row r="967" spans="2:15" ht="22.5" x14ac:dyDescent="0.45">
      <c r="B967" s="62" t="str">
        <f><![CDATA[IF(الجدول3[[#This Row],[يوم]]="","",_xlfn.AGGREGATE(3,5,$C$4:C967))]]></f>
        <v/>
      </c>
      <c r="C967" s="56"/>
      <c r="D967" s="56"/>
      <c r="E967" s="56"/>
      <c r="F967" s="57"/>
      <c r="G967" s="57"/>
      <c r="H96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7" s="62" t="str">
        <f><![CDATA[IF(الجدول3[[#This Row],[الموافق]]<>"التاريخ غير صحيح",TEXT(الجدول3[[#This Row],[DateM]],"dddd"),"")]]></f>
        <v/>
      </c>
      <c r="K967" s="62" t="str">
        <f ca="1" unprintable="">
<![CDATA[IF(الجدول3[[#This Row],[DateM]]<>"",
IF(الجدول3[[#This Row],[DateM]]]><![CDATA[]>=TODAY(),1,0),"")]]>        </f>
        <v/>
      </c>
      <c r="L967" s="63" t="str">
        <f><![CDATA[IF(الجدول3[[#This Row],[DateM]]<>"",ROW(),"")]]></f>
        <v/>
      </c>
      <c r="M967" s="64" t="e">
        <f><![CDATA[الجدول3[[#This Row],[DateM]]+TIME(0,الجدول3[[#This Row],[Time1]],0)]]></f>
        <v>#VALUE!</v>
      </c>
      <c r="N967" s="57"/>
      <c r="O967" s="49">
        <f><![CDATA[IF(الجدول3[[#This Row],[الحالة]]="نفذ",1,0)]]></f>
        <v>0</v>
      </c>
    </row>
    <row r="968" spans="2:15" ht="22.5" x14ac:dyDescent="0.45">
      <c r="B968" s="62" t="str">
        <f><![CDATA[IF(الجدول3[[#This Row],[يوم]]="","",_xlfn.AGGREGATE(3,5,$C$4:C968))]]></f>
        <v/>
      </c>
      <c r="C968" s="56"/>
      <c r="D968" s="56"/>
      <c r="E968" s="56"/>
      <c r="F968" s="57"/>
      <c r="G968" s="57"/>
      <c r="H96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8" s="62" t="str">
        <f><![CDATA[IF(الجدول3[[#This Row],[الموافق]]<>"التاريخ غير صحيح",TEXT(الجدول3[[#This Row],[DateM]],"dddd"),"")]]></f>
        <v/>
      </c>
      <c r="K968" s="62" t="str">
        <f ca="1" unprintable="">
<![CDATA[IF(الجدول3[[#This Row],[DateM]]<>"",
IF(الجدول3[[#This Row],[DateM]]]><![CDATA[]>=TODAY(),1,0),"")]]>        </f>
        <v/>
      </c>
      <c r="L968" s="63" t="str">
        <f><![CDATA[IF(الجدول3[[#This Row],[DateM]]<>"",ROW(),"")]]></f>
        <v/>
      </c>
      <c r="M968" s="64" t="e">
        <f><![CDATA[الجدول3[[#This Row],[DateM]]+TIME(0,الجدول3[[#This Row],[Time1]],0)]]></f>
        <v>#VALUE!</v>
      </c>
      <c r="N968" s="57"/>
      <c r="O968" s="49">
        <f><![CDATA[IF(الجدول3[[#This Row],[الحالة]]="نفذ",1,0)]]></f>
        <v>0</v>
      </c>
    </row>
    <row r="969" spans="2:15" ht="22.5" x14ac:dyDescent="0.45">
      <c r="B969" s="62" t="str">
        <f><![CDATA[IF(الجدول3[[#This Row],[يوم]]="","",_xlfn.AGGREGATE(3,5,$C$4:C969))]]></f>
        <v/>
      </c>
      <c r="C969" s="56"/>
      <c r="D969" s="56"/>
      <c r="E969" s="56"/>
      <c r="F969" s="57"/>
      <c r="G969" s="57"/>
      <c r="H96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6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69" s="62" t="str">
        <f><![CDATA[IF(الجدول3[[#This Row],[الموافق]]<>"التاريخ غير صحيح",TEXT(الجدول3[[#This Row],[DateM]],"dddd"),"")]]></f>
        <v/>
      </c>
      <c r="K969" s="62" t="str">
        <f ca="1" unprintable="">
<![CDATA[IF(الجدول3[[#This Row],[DateM]]<>"",
IF(الجدول3[[#This Row],[DateM]]]><![CDATA[]>=TODAY(),1,0),"")]]>        </f>
        <v/>
      </c>
      <c r="L969" s="63" t="str">
        <f><![CDATA[IF(الجدول3[[#This Row],[DateM]]<>"",ROW(),"")]]></f>
        <v/>
      </c>
      <c r="M969" s="64" t="e">
        <f><![CDATA[الجدول3[[#This Row],[DateM]]+TIME(0,الجدول3[[#This Row],[Time1]],0)]]></f>
        <v>#VALUE!</v>
      </c>
      <c r="N969" s="57"/>
      <c r="O969" s="49">
        <f><![CDATA[IF(الجدول3[[#This Row],[الحالة]]="نفذ",1,0)]]></f>
        <v>0</v>
      </c>
    </row>
    <row r="970" spans="2:15" ht="22.5" x14ac:dyDescent="0.45">
      <c r="B970" s="62" t="str">
        <f><![CDATA[IF(الجدول3[[#This Row],[يوم]]="","",_xlfn.AGGREGATE(3,5,$C$4:C970))]]></f>
        <v/>
      </c>
      <c r="C970" s="56"/>
      <c r="D970" s="56"/>
      <c r="E970" s="56"/>
      <c r="F970" s="57"/>
      <c r="G970" s="57"/>
      <c r="H97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0" s="62" t="str">
        <f><![CDATA[IF(الجدول3[[#This Row],[الموافق]]<>"التاريخ غير صحيح",TEXT(الجدول3[[#This Row],[DateM]],"dddd"),"")]]></f>
        <v/>
      </c>
      <c r="K970" s="62" t="str">
        <f ca="1" unprintable="">
<![CDATA[IF(الجدول3[[#This Row],[DateM]]<>"",
IF(الجدول3[[#This Row],[DateM]]]><![CDATA[]>=TODAY(),1,0),"")]]>        </f>
        <v/>
      </c>
      <c r="L970" s="63" t="str">
        <f><![CDATA[IF(الجدول3[[#This Row],[DateM]]<>"",ROW(),"")]]></f>
        <v/>
      </c>
      <c r="M970" s="64" t="e">
        <f><![CDATA[الجدول3[[#This Row],[DateM]]+TIME(0,الجدول3[[#This Row],[Time1]],0)]]></f>
        <v>#VALUE!</v>
      </c>
      <c r="N970" s="57"/>
      <c r="O970" s="49">
        <f><![CDATA[IF(الجدول3[[#This Row],[الحالة]]="نفذ",1,0)]]></f>
        <v>0</v>
      </c>
    </row>
    <row r="971" spans="2:15" ht="22.5" x14ac:dyDescent="0.45">
      <c r="B971" s="62" t="str">
        <f><![CDATA[IF(الجدول3[[#This Row],[يوم]]="","",_xlfn.AGGREGATE(3,5,$C$4:C971))]]></f>
        <v/>
      </c>
      <c r="C971" s="56"/>
      <c r="D971" s="56"/>
      <c r="E971" s="56"/>
      <c r="F971" s="57"/>
      <c r="G971" s="57"/>
      <c r="H97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1" s="62" t="str">
        <f><![CDATA[IF(الجدول3[[#This Row],[الموافق]]<>"التاريخ غير صحيح",TEXT(الجدول3[[#This Row],[DateM]],"dddd"),"")]]></f>
        <v/>
      </c>
      <c r="K971" s="62" t="str">
        <f ca="1" unprintable="">
<![CDATA[IF(الجدول3[[#This Row],[DateM]]<>"",
IF(الجدول3[[#This Row],[DateM]]]><![CDATA[]>=TODAY(),1,0),"")]]>        </f>
        <v/>
      </c>
      <c r="L971" s="63" t="str">
        <f><![CDATA[IF(الجدول3[[#This Row],[DateM]]<>"",ROW(),"")]]></f>
        <v/>
      </c>
      <c r="M971" s="64" t="e">
        <f><![CDATA[الجدول3[[#This Row],[DateM]]+TIME(0,الجدول3[[#This Row],[Time1]],0)]]></f>
        <v>#VALUE!</v>
      </c>
      <c r="N971" s="57"/>
      <c r="O971" s="49">
        <f><![CDATA[IF(الجدول3[[#This Row],[الحالة]]="نفذ",1,0)]]></f>
        <v>0</v>
      </c>
    </row>
    <row r="972" spans="2:15" ht="22.5" x14ac:dyDescent="0.45">
      <c r="B972" s="62" t="str">
        <f><![CDATA[IF(الجدول3[[#This Row],[يوم]]="","",_xlfn.AGGREGATE(3,5,$C$4:C972))]]></f>
        <v/>
      </c>
      <c r="C972" s="56"/>
      <c r="D972" s="56"/>
      <c r="E972" s="56"/>
      <c r="F972" s="57"/>
      <c r="G972" s="57"/>
      <c r="H97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2" s="62" t="str">
        <f><![CDATA[IF(الجدول3[[#This Row],[الموافق]]<>"التاريخ غير صحيح",TEXT(الجدول3[[#This Row],[DateM]],"dddd"),"")]]></f>
        <v/>
      </c>
      <c r="K972" s="62" t="str">
        <f ca="1" unprintable="">
<![CDATA[IF(الجدول3[[#This Row],[DateM]]<>"",
IF(الجدول3[[#This Row],[DateM]]]><![CDATA[]>=TODAY(),1,0),"")]]>        </f>
        <v/>
      </c>
      <c r="L972" s="63" t="str">
        <f><![CDATA[IF(الجدول3[[#This Row],[DateM]]<>"",ROW(),"")]]></f>
        <v/>
      </c>
      <c r="M972" s="64" t="e">
        <f><![CDATA[الجدول3[[#This Row],[DateM]]+TIME(0,الجدول3[[#This Row],[Time1]],0)]]></f>
        <v>#VALUE!</v>
      </c>
      <c r="N972" s="57"/>
      <c r="O972" s="49">
        <f><![CDATA[IF(الجدول3[[#This Row],[الحالة]]="نفذ",1,0)]]></f>
        <v>0</v>
      </c>
    </row>
    <row r="973" spans="2:15" ht="22.5" x14ac:dyDescent="0.45">
      <c r="B973" s="62" t="str">
        <f><![CDATA[IF(الجدول3[[#This Row],[يوم]]="","",_xlfn.AGGREGATE(3,5,$C$4:C973))]]></f>
        <v/>
      </c>
      <c r="C973" s="56"/>
      <c r="D973" s="56"/>
      <c r="E973" s="56"/>
      <c r="F973" s="57"/>
      <c r="G973" s="57"/>
      <c r="H97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3" s="62" t="str">
        <f><![CDATA[IF(الجدول3[[#This Row],[الموافق]]<>"التاريخ غير صحيح",TEXT(الجدول3[[#This Row],[DateM]],"dddd"),"")]]></f>
        <v/>
      </c>
      <c r="K973" s="62" t="str">
        <f ca="1" unprintable="">
<![CDATA[IF(الجدول3[[#This Row],[DateM]]<>"",
IF(الجدول3[[#This Row],[DateM]]]><![CDATA[]>=TODAY(),1,0),"")]]>        </f>
        <v/>
      </c>
      <c r="L973" s="63" t="str">
        <f><![CDATA[IF(الجدول3[[#This Row],[DateM]]<>"",ROW(),"")]]></f>
        <v/>
      </c>
      <c r="M973" s="64" t="e">
        <f><![CDATA[الجدول3[[#This Row],[DateM]]+TIME(0,الجدول3[[#This Row],[Time1]],0)]]></f>
        <v>#VALUE!</v>
      </c>
      <c r="N973" s="57"/>
      <c r="O973" s="49">
        <f><![CDATA[IF(الجدول3[[#This Row],[الحالة]]="نفذ",1,0)]]></f>
        <v>0</v>
      </c>
    </row>
    <row r="974" spans="2:15" ht="22.5" x14ac:dyDescent="0.45">
      <c r="B974" s="62" t="str">
        <f><![CDATA[IF(الجدول3[[#This Row],[يوم]]="","",_xlfn.AGGREGATE(3,5,$C$4:C974))]]></f>
        <v/>
      </c>
      <c r="C974" s="56"/>
      <c r="D974" s="56"/>
      <c r="E974" s="56"/>
      <c r="F974" s="57"/>
      <c r="G974" s="57"/>
      <c r="H97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4" s="62" t="str">
        <f><![CDATA[IF(الجدول3[[#This Row],[الموافق]]<>"التاريخ غير صحيح",TEXT(الجدول3[[#This Row],[DateM]],"dddd"),"")]]></f>
        <v/>
      </c>
      <c r="K974" s="62" t="str">
        <f ca="1" unprintable="">
<![CDATA[IF(الجدول3[[#This Row],[DateM]]<>"",
IF(الجدول3[[#This Row],[DateM]]]><![CDATA[]>=TODAY(),1,0),"")]]>        </f>
        <v/>
      </c>
      <c r="L974" s="63" t="str">
        <f><![CDATA[IF(الجدول3[[#This Row],[DateM]]<>"",ROW(),"")]]></f>
        <v/>
      </c>
      <c r="M974" s="64" t="e">
        <f><![CDATA[الجدول3[[#This Row],[DateM]]+TIME(0,الجدول3[[#This Row],[Time1]],0)]]></f>
        <v>#VALUE!</v>
      </c>
      <c r="N974" s="57"/>
      <c r="O974" s="49">
        <f><![CDATA[IF(الجدول3[[#This Row],[الحالة]]="نفذ",1,0)]]></f>
        <v>0</v>
      </c>
    </row>
    <row r="975" spans="2:15" ht="22.5" x14ac:dyDescent="0.45">
      <c r="B975" s="62" t="str">
        <f><![CDATA[IF(الجدول3[[#This Row],[يوم]]="","",_xlfn.AGGREGATE(3,5,$C$4:C975))]]></f>
        <v/>
      </c>
      <c r="C975" s="56"/>
      <c r="D975" s="56"/>
      <c r="E975" s="56"/>
      <c r="F975" s="57"/>
      <c r="G975" s="57"/>
      <c r="H97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5" s="62" t="str">
        <f><![CDATA[IF(الجدول3[[#This Row],[الموافق]]<>"التاريخ غير صحيح",TEXT(الجدول3[[#This Row],[DateM]],"dddd"),"")]]></f>
        <v/>
      </c>
      <c r="K975" s="62" t="str">
        <f ca="1" unprintable="">
<![CDATA[IF(الجدول3[[#This Row],[DateM]]<>"",
IF(الجدول3[[#This Row],[DateM]]]><![CDATA[]>=TODAY(),1,0),"")]]>        </f>
        <v/>
      </c>
      <c r="L975" s="63" t="str">
        <f><![CDATA[IF(الجدول3[[#This Row],[DateM]]<>"",ROW(),"")]]></f>
        <v/>
      </c>
      <c r="M975" s="64" t="e">
        <f><![CDATA[الجدول3[[#This Row],[DateM]]+TIME(0,الجدول3[[#This Row],[Time1]],0)]]></f>
        <v>#VALUE!</v>
      </c>
      <c r="N975" s="57"/>
      <c r="O975" s="49">
        <f><![CDATA[IF(الجدول3[[#This Row],[الحالة]]="نفذ",1,0)]]></f>
        <v>0</v>
      </c>
    </row>
    <row r="976" spans="2:15" ht="22.5" x14ac:dyDescent="0.45">
      <c r="B976" s="62" t="str">
        <f><![CDATA[IF(الجدول3[[#This Row],[يوم]]="","",_xlfn.AGGREGATE(3,5,$C$4:C976))]]></f>
        <v/>
      </c>
      <c r="C976" s="56"/>
      <c r="D976" s="56"/>
      <c r="E976" s="56"/>
      <c r="F976" s="57"/>
      <c r="G976" s="57"/>
      <c r="H97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6" s="62" t="str">
        <f><![CDATA[IF(الجدول3[[#This Row],[الموافق]]<>"التاريخ غير صحيح",TEXT(الجدول3[[#This Row],[DateM]],"dddd"),"")]]></f>
        <v/>
      </c>
      <c r="K976" s="62" t="str">
        <f ca="1" unprintable="">
<![CDATA[IF(الجدول3[[#This Row],[DateM]]<>"",
IF(الجدول3[[#This Row],[DateM]]]><![CDATA[]>=TODAY(),1,0),"")]]>        </f>
        <v/>
      </c>
      <c r="L976" s="63" t="str">
        <f><![CDATA[IF(الجدول3[[#This Row],[DateM]]<>"",ROW(),"")]]></f>
        <v/>
      </c>
      <c r="M976" s="64" t="e">
        <f><![CDATA[الجدول3[[#This Row],[DateM]]+TIME(0,الجدول3[[#This Row],[Time1]],0)]]></f>
        <v>#VALUE!</v>
      </c>
      <c r="N976" s="57"/>
      <c r="O976" s="49">
        <f><![CDATA[IF(الجدول3[[#This Row],[الحالة]]="نفذ",1,0)]]></f>
        <v>0</v>
      </c>
    </row>
    <row r="977" spans="2:15" ht="22.5" x14ac:dyDescent="0.45">
      <c r="B977" s="62" t="str">
        <f><![CDATA[IF(الجدول3[[#This Row],[يوم]]="","",_xlfn.AGGREGATE(3,5,$C$4:C977))]]></f>
        <v/>
      </c>
      <c r="C977" s="56"/>
      <c r="D977" s="56"/>
      <c r="E977" s="56"/>
      <c r="F977" s="57"/>
      <c r="G977" s="57"/>
      <c r="H97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7" s="62" t="str">
        <f><![CDATA[IF(الجدول3[[#This Row],[الموافق]]<>"التاريخ غير صحيح",TEXT(الجدول3[[#This Row],[DateM]],"dddd"),"")]]></f>
        <v/>
      </c>
      <c r="K977" s="62" t="str">
        <f ca="1" unprintable="">
<![CDATA[IF(الجدول3[[#This Row],[DateM]]<>"",
IF(الجدول3[[#This Row],[DateM]]]><![CDATA[]>=TODAY(),1,0),"")]]>        </f>
        <v/>
      </c>
      <c r="L977" s="63" t="str">
        <f><![CDATA[IF(الجدول3[[#This Row],[DateM]]<>"",ROW(),"")]]></f>
        <v/>
      </c>
      <c r="M977" s="64" t="e">
        <f><![CDATA[الجدول3[[#This Row],[DateM]]+TIME(0,الجدول3[[#This Row],[Time1]],0)]]></f>
        <v>#VALUE!</v>
      </c>
      <c r="N977" s="57"/>
      <c r="O977" s="49">
        <f><![CDATA[IF(الجدول3[[#This Row],[الحالة]]="نفذ",1,0)]]></f>
        <v>0</v>
      </c>
    </row>
    <row r="978" spans="2:15" ht="22.5" x14ac:dyDescent="0.45">
      <c r="B978" s="62" t="str">
        <f><![CDATA[IF(الجدول3[[#This Row],[يوم]]="","",_xlfn.AGGREGATE(3,5,$C$4:C978))]]></f>
        <v/>
      </c>
      <c r="C978" s="56"/>
      <c r="D978" s="56"/>
      <c r="E978" s="56"/>
      <c r="F978" s="57"/>
      <c r="G978" s="57"/>
      <c r="H97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8" s="62" t="str">
        <f><![CDATA[IF(الجدول3[[#This Row],[الموافق]]<>"التاريخ غير صحيح",TEXT(الجدول3[[#This Row],[DateM]],"dddd"),"")]]></f>
        <v/>
      </c>
      <c r="K978" s="62" t="str">
        <f ca="1" unprintable="">
<![CDATA[IF(الجدول3[[#This Row],[DateM]]<>"",
IF(الجدول3[[#This Row],[DateM]]]><![CDATA[]>=TODAY(),1,0),"")]]>        </f>
        <v/>
      </c>
      <c r="L978" s="63" t="str">
        <f><![CDATA[IF(الجدول3[[#This Row],[DateM]]<>"",ROW(),"")]]></f>
        <v/>
      </c>
      <c r="M978" s="64" t="e">
        <f><![CDATA[الجدول3[[#This Row],[DateM]]+TIME(0,الجدول3[[#This Row],[Time1]],0)]]></f>
        <v>#VALUE!</v>
      </c>
      <c r="N978" s="57"/>
      <c r="O978" s="49">
        <f><![CDATA[IF(الجدول3[[#This Row],[الحالة]]="نفذ",1,0)]]></f>
        <v>0</v>
      </c>
    </row>
    <row r="979" spans="2:15" ht="22.5" x14ac:dyDescent="0.45">
      <c r="B979" s="62" t="str">
        <f><![CDATA[IF(الجدول3[[#This Row],[يوم]]="","",_xlfn.AGGREGATE(3,5,$C$4:C979))]]></f>
        <v/>
      </c>
      <c r="C979" s="56"/>
      <c r="D979" s="56"/>
      <c r="E979" s="56"/>
      <c r="F979" s="57"/>
      <c r="G979" s="57"/>
      <c r="H97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7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79" s="62" t="str">
        <f><![CDATA[IF(الجدول3[[#This Row],[الموافق]]<>"التاريخ غير صحيح",TEXT(الجدول3[[#This Row],[DateM]],"dddd"),"")]]></f>
        <v/>
      </c>
      <c r="K979" s="62" t="str">
        <f ca="1" unprintable="">
<![CDATA[IF(الجدول3[[#This Row],[DateM]]<>"",
IF(الجدول3[[#This Row],[DateM]]]><![CDATA[]>=TODAY(),1,0),"")]]>        </f>
        <v/>
      </c>
      <c r="L979" s="63" t="str">
        <f><![CDATA[IF(الجدول3[[#This Row],[DateM]]<>"",ROW(),"")]]></f>
        <v/>
      </c>
      <c r="M979" s="64" t="e">
        <f><![CDATA[الجدول3[[#This Row],[DateM]]+TIME(0,الجدول3[[#This Row],[Time1]],0)]]></f>
        <v>#VALUE!</v>
      </c>
      <c r="N979" s="57"/>
      <c r="O979" s="49">
        <f><![CDATA[IF(الجدول3[[#This Row],[الحالة]]="نفذ",1,0)]]></f>
        <v>0</v>
      </c>
    </row>
    <row r="980" spans="2:15" ht="22.5" x14ac:dyDescent="0.45">
      <c r="B980" s="62" t="str">
        <f><![CDATA[IF(الجدول3[[#This Row],[يوم]]="","",_xlfn.AGGREGATE(3,5,$C$4:C980))]]></f>
        <v/>
      </c>
      <c r="C980" s="56"/>
      <c r="D980" s="56"/>
      <c r="E980" s="56"/>
      <c r="F980" s="57"/>
      <c r="G980" s="57"/>
      <c r="H98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0" s="62" t="str">
        <f><![CDATA[IF(الجدول3[[#This Row],[الموافق]]<>"التاريخ غير صحيح",TEXT(الجدول3[[#This Row],[DateM]],"dddd"),"")]]></f>
        <v/>
      </c>
      <c r="K980" s="62" t="str">
        <f ca="1" unprintable="">
<![CDATA[IF(الجدول3[[#This Row],[DateM]]<>"",
IF(الجدول3[[#This Row],[DateM]]]><![CDATA[]>=TODAY(),1,0),"")]]>        </f>
        <v/>
      </c>
      <c r="L980" s="63" t="str">
        <f><![CDATA[IF(الجدول3[[#This Row],[DateM]]<>"",ROW(),"")]]></f>
        <v/>
      </c>
      <c r="M980" s="64" t="e">
        <f><![CDATA[الجدول3[[#This Row],[DateM]]+TIME(0,الجدول3[[#This Row],[Time1]],0)]]></f>
        <v>#VALUE!</v>
      </c>
      <c r="N980" s="57"/>
      <c r="O980" s="49">
        <f><![CDATA[IF(الجدول3[[#This Row],[الحالة]]="نفذ",1,0)]]></f>
        <v>0</v>
      </c>
    </row>
    <row r="981" spans="2:15" ht="22.5" x14ac:dyDescent="0.45">
      <c r="B981" s="62" t="str">
        <f><![CDATA[IF(الجدول3[[#This Row],[يوم]]="","",_xlfn.AGGREGATE(3,5,$C$4:C981))]]></f>
        <v/>
      </c>
      <c r="C981" s="56"/>
      <c r="D981" s="56"/>
      <c r="E981" s="56"/>
      <c r="F981" s="57"/>
      <c r="G981" s="57"/>
      <c r="H98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1" s="62" t="str">
        <f><![CDATA[IF(الجدول3[[#This Row],[الموافق]]<>"التاريخ غير صحيح",TEXT(الجدول3[[#This Row],[DateM]],"dddd"),"")]]></f>
        <v/>
      </c>
      <c r="K981" s="62" t="str">
        <f ca="1" unprintable="">
<![CDATA[IF(الجدول3[[#This Row],[DateM]]<>"",
IF(الجدول3[[#This Row],[DateM]]]><![CDATA[]>=TODAY(),1,0),"")]]>        </f>
        <v/>
      </c>
      <c r="L981" s="63" t="str">
        <f><![CDATA[IF(الجدول3[[#This Row],[DateM]]<>"",ROW(),"")]]></f>
        <v/>
      </c>
      <c r="M981" s="64" t="e">
        <f><![CDATA[الجدول3[[#This Row],[DateM]]+TIME(0,الجدول3[[#This Row],[Time1]],0)]]></f>
        <v>#VALUE!</v>
      </c>
      <c r="N981" s="57"/>
      <c r="O981" s="49">
        <f><![CDATA[IF(الجدول3[[#This Row],[الحالة]]="نفذ",1,0)]]></f>
        <v>0</v>
      </c>
    </row>
    <row r="982" spans="2:15" ht="22.5" x14ac:dyDescent="0.45">
      <c r="B982" s="62" t="str">
        <f><![CDATA[IF(الجدول3[[#This Row],[يوم]]="","",_xlfn.AGGREGATE(3,5,$C$4:C982))]]></f>
        <v/>
      </c>
      <c r="C982" s="56"/>
      <c r="D982" s="56"/>
      <c r="E982" s="56"/>
      <c r="F982" s="57"/>
      <c r="G982" s="57"/>
      <c r="H98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2" s="62" t="str">
        <f><![CDATA[IF(الجدول3[[#This Row],[الموافق]]<>"التاريخ غير صحيح",TEXT(الجدول3[[#This Row],[DateM]],"dddd"),"")]]></f>
        <v/>
      </c>
      <c r="K982" s="62" t="str">
        <f ca="1" unprintable="">
<![CDATA[IF(الجدول3[[#This Row],[DateM]]<>"",
IF(الجدول3[[#This Row],[DateM]]]><![CDATA[]>=TODAY(),1,0),"")]]>        </f>
        <v/>
      </c>
      <c r="L982" s="63" t="str">
        <f><![CDATA[IF(الجدول3[[#This Row],[DateM]]<>"",ROW(),"")]]></f>
        <v/>
      </c>
      <c r="M982" s="64" t="e">
        <f><![CDATA[الجدول3[[#This Row],[DateM]]+TIME(0,الجدول3[[#This Row],[Time1]],0)]]></f>
        <v>#VALUE!</v>
      </c>
      <c r="N982" s="57"/>
      <c r="O982" s="49">
        <f><![CDATA[IF(الجدول3[[#This Row],[الحالة]]="نفذ",1,0)]]></f>
        <v>0</v>
      </c>
    </row>
    <row r="983" spans="2:15" ht="22.5" x14ac:dyDescent="0.45">
      <c r="B983" s="62" t="str">
        <f><![CDATA[IF(الجدول3[[#This Row],[يوم]]="","",_xlfn.AGGREGATE(3,5,$C$4:C983))]]></f>
        <v/>
      </c>
      <c r="C983" s="56"/>
      <c r="D983" s="56"/>
      <c r="E983" s="56"/>
      <c r="F983" s="57"/>
      <c r="G983" s="57"/>
      <c r="H98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3" s="62" t="str">
        <f><![CDATA[IF(الجدول3[[#This Row],[الموافق]]<>"التاريخ غير صحيح",TEXT(الجدول3[[#This Row],[DateM]],"dddd"),"")]]></f>
        <v/>
      </c>
      <c r="K983" s="62" t="str">
        <f ca="1" unprintable="">
<![CDATA[IF(الجدول3[[#This Row],[DateM]]<>"",
IF(الجدول3[[#This Row],[DateM]]]><![CDATA[]>=TODAY(),1,0),"")]]>        </f>
        <v/>
      </c>
      <c r="L983" s="63" t="str">
        <f><![CDATA[IF(الجدول3[[#This Row],[DateM]]<>"",ROW(),"")]]></f>
        <v/>
      </c>
      <c r="M983" s="64" t="e">
        <f><![CDATA[الجدول3[[#This Row],[DateM]]+TIME(0,الجدول3[[#This Row],[Time1]],0)]]></f>
        <v>#VALUE!</v>
      </c>
      <c r="N983" s="57"/>
      <c r="O983" s="49">
        <f><![CDATA[IF(الجدول3[[#This Row],[الحالة]]="نفذ",1,0)]]></f>
        <v>0</v>
      </c>
    </row>
    <row r="984" spans="2:15" ht="22.5" x14ac:dyDescent="0.45">
      <c r="B984" s="62" t="str">
        <f><![CDATA[IF(الجدول3[[#This Row],[يوم]]="","",_xlfn.AGGREGATE(3,5,$C$4:C984))]]></f>
        <v/>
      </c>
      <c r="C984" s="56"/>
      <c r="D984" s="56"/>
      <c r="E984" s="56"/>
      <c r="F984" s="57"/>
      <c r="G984" s="57"/>
      <c r="H98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4" s="62" t="str">
        <f><![CDATA[IF(الجدول3[[#This Row],[الموافق]]<>"التاريخ غير صحيح",TEXT(الجدول3[[#This Row],[DateM]],"dddd"),"")]]></f>
        <v/>
      </c>
      <c r="K984" s="62" t="str">
        <f ca="1" unprintable="">
<![CDATA[IF(الجدول3[[#This Row],[DateM]]<>"",
IF(الجدول3[[#This Row],[DateM]]]><![CDATA[]>=TODAY(),1,0),"")]]>        </f>
        <v/>
      </c>
      <c r="L984" s="63" t="str">
        <f><![CDATA[IF(الجدول3[[#This Row],[DateM]]<>"",ROW(),"")]]></f>
        <v/>
      </c>
      <c r="M984" s="64" t="e">
        <f><![CDATA[الجدول3[[#This Row],[DateM]]+TIME(0,الجدول3[[#This Row],[Time1]],0)]]></f>
        <v>#VALUE!</v>
      </c>
      <c r="N984" s="57"/>
      <c r="O984" s="49">
        <f><![CDATA[IF(الجدول3[[#This Row],[الحالة]]="نفذ",1,0)]]></f>
        <v>0</v>
      </c>
    </row>
    <row r="985" spans="2:15" ht="22.5" x14ac:dyDescent="0.45">
      <c r="B985" s="62" t="str">
        <f><![CDATA[IF(الجدول3[[#This Row],[يوم]]="","",_xlfn.AGGREGATE(3,5,$C$4:C985))]]></f>
        <v/>
      </c>
      <c r="C985" s="56"/>
      <c r="D985" s="56"/>
      <c r="E985" s="56"/>
      <c r="F985" s="57"/>
      <c r="G985" s="57"/>
      <c r="H98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5" s="62" t="str">
        <f><![CDATA[IF(الجدول3[[#This Row],[الموافق]]<>"التاريخ غير صحيح",TEXT(الجدول3[[#This Row],[DateM]],"dddd"),"")]]></f>
        <v/>
      </c>
      <c r="K985" s="62" t="str">
        <f ca="1" unprintable="">
<![CDATA[IF(الجدول3[[#This Row],[DateM]]<>"",
IF(الجدول3[[#This Row],[DateM]]]><![CDATA[]>=TODAY(),1,0),"")]]>        </f>
        <v/>
      </c>
      <c r="L985" s="63" t="str">
        <f><![CDATA[IF(الجدول3[[#This Row],[DateM]]<>"",ROW(),"")]]></f>
        <v/>
      </c>
      <c r="M985" s="64" t="e">
        <f><![CDATA[الجدول3[[#This Row],[DateM]]+TIME(0,الجدول3[[#This Row],[Time1]],0)]]></f>
        <v>#VALUE!</v>
      </c>
      <c r="N985" s="57"/>
      <c r="O985" s="49">
        <f><![CDATA[IF(الجدول3[[#This Row],[الحالة]]="نفذ",1,0)]]></f>
        <v>0</v>
      </c>
    </row>
    <row r="986" spans="2:15" ht="22.5" x14ac:dyDescent="0.45">
      <c r="B986" s="62" t="str">
        <f><![CDATA[IF(الجدول3[[#This Row],[يوم]]="","",_xlfn.AGGREGATE(3,5,$C$4:C986))]]></f>
        <v/>
      </c>
      <c r="C986" s="56"/>
      <c r="D986" s="56"/>
      <c r="E986" s="56"/>
      <c r="F986" s="57"/>
      <c r="G986" s="57"/>
      <c r="H98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6" s="62" t="str">
        <f><![CDATA[IF(الجدول3[[#This Row],[الموافق]]<>"التاريخ غير صحيح",TEXT(الجدول3[[#This Row],[DateM]],"dddd"),"")]]></f>
        <v/>
      </c>
      <c r="K986" s="62" t="str">
        <f ca="1" unprintable="">
<![CDATA[IF(الجدول3[[#This Row],[DateM]]<>"",
IF(الجدول3[[#This Row],[DateM]]]><![CDATA[]>=TODAY(),1,0),"")]]>        </f>
        <v/>
      </c>
      <c r="L986" s="63" t="str">
        <f><![CDATA[IF(الجدول3[[#This Row],[DateM]]<>"",ROW(),"")]]></f>
        <v/>
      </c>
      <c r="M986" s="64" t="e">
        <f><![CDATA[الجدول3[[#This Row],[DateM]]+TIME(0,الجدول3[[#This Row],[Time1]],0)]]></f>
        <v>#VALUE!</v>
      </c>
      <c r="N986" s="57"/>
      <c r="O986" s="49">
        <f><![CDATA[IF(الجدول3[[#This Row],[الحالة]]="نفذ",1,0)]]></f>
        <v>0</v>
      </c>
    </row>
    <row r="987" spans="2:15" ht="22.5" x14ac:dyDescent="0.45">
      <c r="B987" s="62" t="str">
        <f><![CDATA[IF(الجدول3[[#This Row],[يوم]]="","",_xlfn.AGGREGATE(3,5,$C$4:C987))]]></f>
        <v/>
      </c>
      <c r="C987" s="56"/>
      <c r="D987" s="56"/>
      <c r="E987" s="56"/>
      <c r="F987" s="57"/>
      <c r="G987" s="57"/>
      <c r="H98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7" s="62" t="str">
        <f><![CDATA[IF(الجدول3[[#This Row],[الموافق]]<>"التاريخ غير صحيح",TEXT(الجدول3[[#This Row],[DateM]],"dddd"),"")]]></f>
        <v/>
      </c>
      <c r="K987" s="62" t="str">
        <f ca="1" unprintable="">
<![CDATA[IF(الجدول3[[#This Row],[DateM]]<>"",
IF(الجدول3[[#This Row],[DateM]]]><![CDATA[]>=TODAY(),1,0),"")]]>        </f>
        <v/>
      </c>
      <c r="L987" s="63" t="str">
        <f><![CDATA[IF(الجدول3[[#This Row],[DateM]]<>"",ROW(),"")]]></f>
        <v/>
      </c>
      <c r="M987" s="64" t="e">
        <f><![CDATA[الجدول3[[#This Row],[DateM]]+TIME(0,الجدول3[[#This Row],[Time1]],0)]]></f>
        <v>#VALUE!</v>
      </c>
      <c r="N987" s="57"/>
      <c r="O987" s="49">
        <f><![CDATA[IF(الجدول3[[#This Row],[الحالة]]="نفذ",1,0)]]></f>
        <v>0</v>
      </c>
    </row>
    <row r="988" spans="2:15" ht="22.5" x14ac:dyDescent="0.45">
      <c r="B988" s="62" t="str">
        <f><![CDATA[IF(الجدول3[[#This Row],[يوم]]="","",_xlfn.AGGREGATE(3,5,$C$4:C988))]]></f>
        <v/>
      </c>
      <c r="C988" s="56"/>
      <c r="D988" s="56"/>
      <c r="E988" s="56"/>
      <c r="F988" s="57"/>
      <c r="G988" s="57"/>
      <c r="H98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8" s="62" t="str">
        <f><![CDATA[IF(الجدول3[[#This Row],[الموافق]]<>"التاريخ غير صحيح",TEXT(الجدول3[[#This Row],[DateM]],"dddd"),"")]]></f>
        <v/>
      </c>
      <c r="K988" s="62" t="str">
        <f ca="1" unprintable="">
<![CDATA[IF(الجدول3[[#This Row],[DateM]]<>"",
IF(الجدول3[[#This Row],[DateM]]]><![CDATA[]>=TODAY(),1,0),"")]]>        </f>
        <v/>
      </c>
      <c r="L988" s="63" t="str">
        <f><![CDATA[IF(الجدول3[[#This Row],[DateM]]<>"",ROW(),"")]]></f>
        <v/>
      </c>
      <c r="M988" s="64" t="e">
        <f><![CDATA[الجدول3[[#This Row],[DateM]]+TIME(0,الجدول3[[#This Row],[Time1]],0)]]></f>
        <v>#VALUE!</v>
      </c>
      <c r="N988" s="57"/>
      <c r="O988" s="49">
        <f><![CDATA[IF(الجدول3[[#This Row],[الحالة]]="نفذ",1,0)]]></f>
        <v>0</v>
      </c>
    </row>
    <row r="989" spans="2:15" ht="22.5" x14ac:dyDescent="0.45">
      <c r="B989" s="62" t="str">
        <f><![CDATA[IF(الجدول3[[#This Row],[يوم]]="","",_xlfn.AGGREGATE(3,5,$C$4:C989))]]></f>
        <v/>
      </c>
      <c r="C989" s="56"/>
      <c r="D989" s="56"/>
      <c r="E989" s="56"/>
      <c r="F989" s="57"/>
      <c r="G989" s="57"/>
      <c r="H98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8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89" s="62" t="str">
        <f><![CDATA[IF(الجدول3[[#This Row],[الموافق]]<>"التاريخ غير صحيح",TEXT(الجدول3[[#This Row],[DateM]],"dddd"),"")]]></f>
        <v/>
      </c>
      <c r="K989" s="62" t="str">
        <f ca="1" unprintable="">
<![CDATA[IF(الجدول3[[#This Row],[DateM]]<>"",
IF(الجدول3[[#This Row],[DateM]]]><![CDATA[]>=TODAY(),1,0),"")]]>        </f>
        <v/>
      </c>
      <c r="L989" s="63" t="str">
        <f><![CDATA[IF(الجدول3[[#This Row],[DateM]]<>"",ROW(),"")]]></f>
        <v/>
      </c>
      <c r="M989" s="64" t="e">
        <f><![CDATA[الجدول3[[#This Row],[DateM]]+TIME(0,الجدول3[[#This Row],[Time1]],0)]]></f>
        <v>#VALUE!</v>
      </c>
      <c r="N989" s="57"/>
      <c r="O989" s="49">
        <f><![CDATA[IF(الجدول3[[#This Row],[الحالة]]="نفذ",1,0)]]></f>
        <v>0</v>
      </c>
    </row>
    <row r="990" spans="2:15" ht="22.5" x14ac:dyDescent="0.45">
      <c r="B990" s="62" t="str">
        <f><![CDATA[IF(الجدول3[[#This Row],[يوم]]="","",_xlfn.AGGREGATE(3,5,$C$4:C990))]]></f>
        <v/>
      </c>
      <c r="C990" s="56"/>
      <c r="D990" s="56"/>
      <c r="E990" s="56"/>
      <c r="F990" s="57"/>
      <c r="G990" s="57"/>
      <c r="H99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0" s="62" t="str">
        <f><![CDATA[IF(الجدول3[[#This Row],[الموافق]]<>"التاريخ غير صحيح",TEXT(الجدول3[[#This Row],[DateM]],"dddd"),"")]]></f>
        <v/>
      </c>
      <c r="K990" s="62" t="str">
        <f ca="1" unprintable="">
<![CDATA[IF(الجدول3[[#This Row],[DateM]]<>"",
IF(الجدول3[[#This Row],[DateM]]]><![CDATA[]>=TODAY(),1,0),"")]]>        </f>
        <v/>
      </c>
      <c r="L990" s="63" t="str">
        <f><![CDATA[IF(الجدول3[[#This Row],[DateM]]<>"",ROW(),"")]]></f>
        <v/>
      </c>
      <c r="M990" s="64" t="e">
        <f><![CDATA[الجدول3[[#This Row],[DateM]]+TIME(0,الجدول3[[#This Row],[Time1]],0)]]></f>
        <v>#VALUE!</v>
      </c>
      <c r="N990" s="57"/>
      <c r="O990" s="49">
        <f><![CDATA[IF(الجدول3[[#This Row],[الحالة]]="نفذ",1,0)]]></f>
        <v>0</v>
      </c>
    </row>
    <row r="991" spans="2:15" ht="22.5" x14ac:dyDescent="0.45">
      <c r="B991" s="62" t="str">
        <f><![CDATA[IF(الجدول3[[#This Row],[يوم]]="","",_xlfn.AGGREGATE(3,5,$C$4:C991))]]></f>
        <v/>
      </c>
      <c r="C991" s="56"/>
      <c r="D991" s="56"/>
      <c r="E991" s="56"/>
      <c r="F991" s="57"/>
      <c r="G991" s="57"/>
      <c r="H991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1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1" s="62" t="str">
        <f><![CDATA[IF(الجدول3[[#This Row],[الموافق]]<>"التاريخ غير صحيح",TEXT(الجدول3[[#This Row],[DateM]],"dddd"),"")]]></f>
        <v/>
      </c>
      <c r="K991" s="62" t="str">
        <f ca="1" unprintable="">
<![CDATA[IF(الجدول3[[#This Row],[DateM]]<>"",
IF(الجدول3[[#This Row],[DateM]]]><![CDATA[]>=TODAY(),1,0),"")]]>        </f>
        <v/>
      </c>
      <c r="L991" s="63" t="str">
        <f><![CDATA[IF(الجدول3[[#This Row],[DateM]]<>"",ROW(),"")]]></f>
        <v/>
      </c>
      <c r="M991" s="64" t="e">
        <f><![CDATA[الجدول3[[#This Row],[DateM]]+TIME(0,الجدول3[[#This Row],[Time1]],0)]]></f>
        <v>#VALUE!</v>
      </c>
      <c r="N991" s="57"/>
      <c r="O991" s="49">
        <f><![CDATA[IF(الجدول3[[#This Row],[الحالة]]="نفذ",1,0)]]></f>
        <v>0</v>
      </c>
    </row>
    <row r="992" spans="2:15" ht="22.5" x14ac:dyDescent="0.45">
      <c r="B992" s="62" t="str">
        <f><![CDATA[IF(الجدول3[[#This Row],[يوم]]="","",_xlfn.AGGREGATE(3,5,$C$4:C992))]]></f>
        <v/>
      </c>
      <c r="C992" s="56"/>
      <c r="D992" s="56"/>
      <c r="E992" s="56"/>
      <c r="F992" s="57"/>
      <c r="G992" s="57"/>
      <c r="H992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2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2" s="62" t="str">
        <f><![CDATA[IF(الجدول3[[#This Row],[الموافق]]<>"التاريخ غير صحيح",TEXT(الجدول3[[#This Row],[DateM]],"dddd"),"")]]></f>
        <v/>
      </c>
      <c r="K992" s="62" t="str">
        <f ca="1" unprintable="">
<![CDATA[IF(الجدول3[[#This Row],[DateM]]<>"",
IF(الجدول3[[#This Row],[DateM]]]><![CDATA[]>=TODAY(),1,0),"")]]>        </f>
        <v/>
      </c>
      <c r="L992" s="63" t="str">
        <f><![CDATA[IF(الجدول3[[#This Row],[DateM]]<>"",ROW(),"")]]></f>
        <v/>
      </c>
      <c r="M992" s="64" t="e">
        <f><![CDATA[الجدول3[[#This Row],[DateM]]+TIME(0,الجدول3[[#This Row],[Time1]],0)]]></f>
        <v>#VALUE!</v>
      </c>
      <c r="N992" s="57"/>
      <c r="O992" s="49">
        <f><![CDATA[IF(الجدول3[[#This Row],[الحالة]]="نفذ",1,0)]]></f>
        <v>0</v>
      </c>
    </row>
    <row r="993" spans="2:15" ht="22.5" x14ac:dyDescent="0.45">
      <c r="B993" s="62" t="str">
        <f><![CDATA[IF(الجدول3[[#This Row],[يوم]]="","",_xlfn.AGGREGATE(3,5,$C$4:C993))]]></f>
        <v/>
      </c>
      <c r="C993" s="56"/>
      <c r="D993" s="56"/>
      <c r="E993" s="56"/>
      <c r="F993" s="57"/>
      <c r="G993" s="57"/>
      <c r="H993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3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3" s="62" t="str">
        <f><![CDATA[IF(الجدول3[[#This Row],[الموافق]]<>"التاريخ غير صحيح",TEXT(الجدول3[[#This Row],[DateM]],"dddd"),"")]]></f>
        <v/>
      </c>
      <c r="K993" s="62" t="str">
        <f ca="1" unprintable="">
<![CDATA[IF(الجدول3[[#This Row],[DateM]]<>"",
IF(الجدول3[[#This Row],[DateM]]]><![CDATA[]>=TODAY(),1,0),"")]]>        </f>
        <v/>
      </c>
      <c r="L993" s="63" t="str">
        <f><![CDATA[IF(الجدول3[[#This Row],[DateM]]<>"",ROW(),"")]]></f>
        <v/>
      </c>
      <c r="M993" s="64" t="e">
        <f><![CDATA[الجدول3[[#This Row],[DateM]]+TIME(0,الجدول3[[#This Row],[Time1]],0)]]></f>
        <v>#VALUE!</v>
      </c>
      <c r="N993" s="57"/>
      <c r="O993" s="49">
        <f><![CDATA[IF(الجدول3[[#This Row],[الحالة]]="نفذ",1,0)]]></f>
        <v>0</v>
      </c>
    </row>
    <row r="994" spans="2:15" ht="22.5" x14ac:dyDescent="0.45">
      <c r="B994" s="62" t="str">
        <f><![CDATA[IF(الجدول3[[#This Row],[يوم]]="","",_xlfn.AGGREGATE(3,5,$C$4:C994))]]></f>
        <v/>
      </c>
      <c r="C994" s="56"/>
      <c r="D994" s="56"/>
      <c r="E994" s="56"/>
      <c r="F994" s="57"/>
      <c r="G994" s="57"/>
      <c r="H994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4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4" s="62" t="str">
        <f><![CDATA[IF(الجدول3[[#This Row],[الموافق]]<>"التاريخ غير صحيح",TEXT(الجدول3[[#This Row],[DateM]],"dddd"),"")]]></f>
        <v/>
      </c>
      <c r="K994" s="62" t="str">
        <f ca="1" unprintable="">
<![CDATA[IF(الجدول3[[#This Row],[DateM]]<>"",
IF(الجدول3[[#This Row],[DateM]]]><![CDATA[]>=TODAY(),1,0),"")]]>        </f>
        <v/>
      </c>
      <c r="L994" s="63" t="str">
        <f><![CDATA[IF(الجدول3[[#This Row],[DateM]]<>"",ROW(),"")]]></f>
        <v/>
      </c>
      <c r="M994" s="64" t="e">
        <f><![CDATA[الجدول3[[#This Row],[DateM]]+TIME(0,الجدول3[[#This Row],[Time1]],0)]]></f>
        <v>#VALUE!</v>
      </c>
      <c r="N994" s="57"/>
      <c r="O994" s="49">
        <f><![CDATA[IF(الجدول3[[#This Row],[الحالة]]="نفذ",1,0)]]></f>
        <v>0</v>
      </c>
    </row>
    <row r="995" spans="2:15" ht="22.5" x14ac:dyDescent="0.45">
      <c r="B995" s="62" t="str">
        <f><![CDATA[IF(الجدول3[[#This Row],[يوم]]="","",_xlfn.AGGREGATE(3,5,$C$4:C995))]]></f>
        <v/>
      </c>
      <c r="C995" s="56"/>
      <c r="D995" s="56"/>
      <c r="E995" s="56"/>
      <c r="F995" s="57"/>
      <c r="G995" s="57"/>
      <c r="H995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5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5" s="62" t="str">
        <f><![CDATA[IF(الجدول3[[#This Row],[الموافق]]<>"التاريخ غير صحيح",TEXT(الجدول3[[#This Row],[DateM]],"dddd"),"")]]></f>
        <v/>
      </c>
      <c r="K995" s="62" t="str">
        <f ca="1" unprintable="">
<![CDATA[IF(الجدول3[[#This Row],[DateM]]<>"",
IF(الجدول3[[#This Row],[DateM]]]><![CDATA[]>=TODAY(),1,0),"")]]>        </f>
        <v/>
      </c>
      <c r="L995" s="63" t="str">
        <f><![CDATA[IF(الجدول3[[#This Row],[DateM]]<>"",ROW(),"")]]></f>
        <v/>
      </c>
      <c r="M995" s="64" t="e">
        <f><![CDATA[الجدول3[[#This Row],[DateM]]+TIME(0,الجدول3[[#This Row],[Time1]],0)]]></f>
        <v>#VALUE!</v>
      </c>
      <c r="N995" s="57"/>
      <c r="O995" s="49">
        <f><![CDATA[IF(الجدول3[[#This Row],[الحالة]]="نفذ",1,0)]]></f>
        <v>0</v>
      </c>
    </row>
    <row r="996" spans="2:15" ht="22.5" x14ac:dyDescent="0.45">
      <c r="B996" s="62" t="str">
        <f><![CDATA[IF(الجدول3[[#This Row],[يوم]]="","",_xlfn.AGGREGATE(3,5,$C$4:C996))]]></f>
        <v/>
      </c>
      <c r="C996" s="56"/>
      <c r="D996" s="56"/>
      <c r="E996" s="56"/>
      <c r="F996" s="57"/>
      <c r="G996" s="57"/>
      <c r="H996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6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6" s="62" t="str">
        <f><![CDATA[IF(الجدول3[[#This Row],[الموافق]]<>"التاريخ غير صحيح",TEXT(الجدول3[[#This Row],[DateM]],"dddd"),"")]]></f>
        <v/>
      </c>
      <c r="K996" s="62" t="str">
        <f ca="1" unprintable="">
<![CDATA[IF(الجدول3[[#This Row],[DateM]]<>"",
IF(الجدول3[[#This Row],[DateM]]]><![CDATA[]>=TODAY(),1,0),"")]]>        </f>
        <v/>
      </c>
      <c r="L996" s="63" t="str">
        <f><![CDATA[IF(الجدول3[[#This Row],[DateM]]<>"",ROW(),"")]]></f>
        <v/>
      </c>
      <c r="M996" s="64" t="e">
        <f><![CDATA[الجدول3[[#This Row],[DateM]]+TIME(0,الجدول3[[#This Row],[Time1]],0)]]></f>
        <v>#VALUE!</v>
      </c>
      <c r="N996" s="57"/>
      <c r="O996" s="49">
        <f><![CDATA[IF(الجدول3[[#This Row],[الحالة]]="نفذ",1,0)]]></f>
        <v>0</v>
      </c>
    </row>
    <row r="997" spans="2:15" ht="22.5" x14ac:dyDescent="0.45">
      <c r="B997" s="62" t="str">
        <f><![CDATA[IF(الجدول3[[#This Row],[يوم]]="","",_xlfn.AGGREGATE(3,5,$C$4:C997))]]></f>
        <v/>
      </c>
      <c r="C997" s="56"/>
      <c r="D997" s="56"/>
      <c r="E997" s="56"/>
      <c r="F997" s="57"/>
      <c r="G997" s="57"/>
      <c r="H997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7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7" s="62" t="str">
        <f><![CDATA[IF(الجدول3[[#This Row],[الموافق]]<>"التاريخ غير صحيح",TEXT(الجدول3[[#This Row],[DateM]],"dddd"),"")]]></f>
        <v/>
      </c>
      <c r="K997" s="62" t="str">
        <f ca="1" unprintable="">
<![CDATA[IF(الجدول3[[#This Row],[DateM]]<>"",
IF(الجدول3[[#This Row],[DateM]]]><![CDATA[]>=TODAY(),1,0),"")]]>        </f>
        <v/>
      </c>
      <c r="L997" s="63" t="str">
        <f><![CDATA[IF(الجدول3[[#This Row],[DateM]]<>"",ROW(),"")]]></f>
        <v/>
      </c>
      <c r="M997" s="64" t="e">
        <f><![CDATA[الجدول3[[#This Row],[DateM]]+TIME(0,الجدول3[[#This Row],[Time1]],0)]]></f>
        <v>#VALUE!</v>
      </c>
      <c r="N997" s="57"/>
      <c r="O997" s="49">
        <f><![CDATA[IF(الجدول3[[#This Row],[الحالة]]="نفذ",1,0)]]></f>
        <v>0</v>
      </c>
    </row>
    <row r="998" spans="2:15" ht="22.5" x14ac:dyDescent="0.45">
      <c r="B998" s="62" t="str">
        <f><![CDATA[IF(الجدول3[[#This Row],[يوم]]="","",_xlfn.AGGREGATE(3,5,$C$4:C998))]]></f>
        <v/>
      </c>
      <c r="C998" s="56"/>
      <c r="D998" s="56"/>
      <c r="E998" s="56"/>
      <c r="F998" s="57"/>
      <c r="G998" s="57"/>
      <c r="H998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8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8" s="62" t="str">
        <f><![CDATA[IF(الجدول3[[#This Row],[الموافق]]<>"التاريخ غير صحيح",TEXT(الجدول3[[#This Row],[DateM]],"dddd"),"")]]></f>
        <v/>
      </c>
      <c r="K998" s="62" t="str">
        <f ca="1" unprintable="">
<![CDATA[IF(الجدول3[[#This Row],[DateM]]<>"",
IF(الجدول3[[#This Row],[DateM]]]><![CDATA[]>=TODAY(),1,0),"")]]>        </f>
        <v/>
      </c>
      <c r="L998" s="63" t="str">
        <f><![CDATA[IF(الجدول3[[#This Row],[DateM]]<>"",ROW(),"")]]></f>
        <v/>
      </c>
      <c r="M998" s="64" t="e">
        <f><![CDATA[الجدول3[[#This Row],[DateM]]+TIME(0,الجدول3[[#This Row],[Time1]],0)]]></f>
        <v>#VALUE!</v>
      </c>
      <c r="N998" s="57"/>
      <c r="O998" s="49">
        <f><![CDATA[IF(الجدول3[[#This Row],[الحالة]]="نفذ",1,0)]]></f>
        <v>0</v>
      </c>
    </row>
    <row r="999" spans="2:15" ht="22.5" x14ac:dyDescent="0.45">
      <c r="B999" s="62" t="str">
        <f><![CDATA[IF(الجدول3[[#This Row],[يوم]]="","",_xlfn.AGGREGATE(3,5,$C$4:C999))]]></f>
        <v/>
      </c>
      <c r="C999" s="56"/>
      <c r="D999" s="56"/>
      <c r="E999" s="56"/>
      <c r="F999" s="57"/>
      <c r="G999" s="57"/>
      <c r="H999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999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999" s="62" t="str">
        <f><![CDATA[IF(الجدول3[[#This Row],[الموافق]]<>"التاريخ غير صحيح",TEXT(الجدول3[[#This Row],[DateM]],"dddd"),"")]]></f>
        <v/>
      </c>
      <c r="K999" s="62" t="str">
        <f ca="1" unprintable="">
<![CDATA[IF(الجدول3[[#This Row],[DateM]]<>"",
IF(الجدول3[[#This Row],[DateM]]]><![CDATA[]>=TODAY(),1,0),"")]]>        </f>
        <v/>
      </c>
      <c r="L999" s="63" t="str">
        <f><![CDATA[IF(الجدول3[[#This Row],[DateM]]<>"",ROW(),"")]]></f>
        <v/>
      </c>
      <c r="M999" s="64" t="e">
        <f><![CDATA[الجدول3[[#This Row],[DateM]]+TIME(0,الجدول3[[#This Row],[Time1]],0)]]></f>
        <v>#VALUE!</v>
      </c>
      <c r="N999" s="57"/>
      <c r="O999" s="49">
        <f><![CDATA[IF(الجدول3[[#This Row],[الحالة]]="نفذ",1,0)]]></f>
        <v>0</v>
      </c>
    </row>
    <row r="1000" spans="2:15" ht="22.5" x14ac:dyDescent="0.45">
      <c r="B1000" s="62" t="str">
        <f><![CDATA[IF(الجدول3[[#This Row],[يوم]]="","",_xlfn.AGGREGATE(3,5,$C$4:C1000))]]></f>
        <v/>
      </c>
      <c r="C1000" s="56"/>
      <c r="D1000" s="56"/>
      <c r="E1000" s="56"/>
      <c r="F1000" s="57"/>
      <c r="G1000" s="57"/>
      <c r="H1000" s="65" t="str">
        <f>
<![CDATA[IF(الجدول3[[#This Row],[سنة]]<>"",IFERROR(INDEX(table1[],IF(الجدول3[[#This Row],[سنة]]]><![CDATA[]>2000,MATCH(DATE(الجدول3[[#This Row],[سنة]],الجدول3[[#This Row],[شهر]],الجدول3[[#This Row],[يوم]]),table1[Tm],0),MATCH(الجدول3[[#This Row],[يوم]]&"/"&الجدول3[[#This Row],[شهر]]&"/"&الجدول3[[#This Row],[سنة]],table1[Th],0)),4),"التاريخ غير صحيح"),"")]]>        </f>
        <v/>
      </c>
      <c r="I1000" s="74" t="str">
        <f unprintable="">
<![CDATA[IF(
الجدول3[[#This Row],[سنة]]<>"",
IFERROR(
INDEX(table1[],
IF(الجدول3[[#This Row],[سنة]]]><![CDATA[]>2000,
MATCH(DATE(الجدول3[[#This Row],[سنة]],الجدول3[[#This Row],[شهر]],الجدول3[[#This Row],[يوم]]),table1[Tm],0),
MATCH(الجدول3[[#This Row],[يوم]]&"/"&الجدول3[[#This Row],[شهر]]&"/"&الجدول3[[#This Row],[سنة]],table1[Th],0)),IF(الجدول3[[#This Row],[سنة]]]><![CDATA[]>2000,11,4)),"التاريخ غير صحيح"),"")]]>        </f>
        <v/>
      </c>
      <c r="J1000" s="62" t="str">
        <f><![CDATA[IF(الجدول3[[#This Row],[الموافق]]<>"التاريخ غير صحيح",TEXT(الجدول3[[#This Row],[DateM]],"dddd"),"")]]></f>
        <v/>
      </c>
      <c r="K1000" s="62" t="str">
        <f ca="1" unprintable="">
<![CDATA[IF(الجدول3[[#This Row],[DateM]]<>"",
IF(الجدول3[[#This Row],[DateM]]]><![CDATA[]>=TODAY(),1,0),"")]]>        </f>
        <v/>
      </c>
      <c r="L1000" s="63" t="str">
        <f><![CDATA[IF(الجدول3[[#This Row],[DateM]]<>"",ROW(),"")]]></f>
        <v/>
      </c>
      <c r="M1000" s="64" t="e">
        <f><![CDATA[الجدول3[[#This Row],[DateM]]+TIME(0,الجدول3[[#This Row],[Time1]],0)]]></f>
        <v>#VALUE!</v>
      </c>
      <c r="N1000" s="57"/>
      <c r="O1000" s="49">
        <f><![CDATA[IF(الجدول3[[#This Row],[الحالة]]="نفذ",1,0)]]></f>
        <v>0</v>
      </c>
    </row>
    <row r="1001" spans="2:15" x14ac:dyDescent="0.3"/>
  </sheetData>
  <mergeCells count="3">
    <mergeCell ref="C2:E2"/>
    <mergeCell ref="F2:N2"/>
    <mergeCell ref="B1:N1"/>
  </mergeCells>
  <phoneticPr fontId="1" type="noConversion"/>
  <conditionalFormatting sqref="N4:N1000">
    <cfRule type="expression" dxfId="39" priority="2">
      <formula>AND(J4&lt;&gt;"",N4="")</formula>
    </cfRule>
  </conditionalFormatting>
  <conditionalFormatting sqref="C4:C1000">
    <cfRule type="expression" dxfId="38" priority="1">
      <formula>AND(COUNTBLANK($C4:$C$4)&gt;0,C4&lt;&gt;"")</formula>
    </cfRule>
  </conditionalFormatting>
  <dataValidations count="3">
    <dataValidation type="whole" allowBlank="1" showInputMessage="1" showErrorMessage="1" errorTitle="عفوا" error="اكتب رقم صحيح بين 1 و 31" sqref="C4:C1000" xr:uid="{00000000-0002-0000-0200-000000000000}">
      <formula1>1</formula1>
      <formula2>31</formula2>
    </dataValidation>
    <dataValidation type="whole" allowBlank="1" showInputMessage="1" showErrorMessage="1" errorTitle="عفوا" error="اكتب رقم صحيح بين 1 و12 " sqref="D4:D1000" xr:uid="{00000000-0002-0000-0200-000001000000}">
      <formula1>1</formula1>
      <formula2>12</formula2>
    </dataValidation>
    <dataValidation type="whole" allowBlank="1" showInputMessage="1" showErrorMessage="1" errorTitle="عفوا" error="اكتب رقم صحيح_x000a_للهجري بين 1441 و1500 _x000a_والميلادي بين 2019 و 2075 " sqref="E4:E1000" xr:uid="{00000000-0002-0000-0200-000002000000}">
      <formula1>1441</formula1>
      <formula2>2075</formula2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عقوا" error="اختر نفذ أو لم ينفذ" xr:uid="{00000000-0002-0000-0200-000003000000}">
          <x14:formula1>
            <xm:f>code1!$AK$14:$AK$15</xm:f>
          </x14:formula1>
          <xm:sqref>N4:N1000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B1:XFC186"/>
  <sheetViews>
    <sheetView showGridLines="0" showRowColHeaders="0" rightToLeft="1" zoomScale="166" zoomScaleNormal="166" workbookViewId="0">
      <pane ySplit="3" topLeftCell="A4" activePane="bottomLeft" state="frozen"/>
      <selection activeCell="E12" sqref="E12"/>
      <selection pane="bottomLeft" activeCell="B2" sqref="B2:G2"/>
    </sheetView>
  </sheetViews>
  <sheetFormatPr defaultColWidth="0" defaultRowHeight="18" zeroHeight="1" x14ac:dyDescent="0.4"/>
  <cols>
    <col min="1" max="1" width="5.33203125" style="70" customWidth="1"/>
    <col min="2" max="2" width="6.58203125" style="70" customWidth="1"/>
    <col min="3" max="3" width="21.58203125" style="70" customWidth="1"/>
    <col min="4" max="4" width="15.33203125" style="70" customWidth="1"/>
    <col min="5" max="5" width="13.5" style="70" bestFit="1" customWidth="1"/>
    <col min="6" max="6" width="10.58203125" style="70" customWidth="1"/>
    <col min="7" max="7" width="9.08203125" style="70" customWidth="1"/>
    <col min="8" max="10" width="8.58203125" style="70" hidden="1" customWidth="1"/>
    <col min="11" max="11" width="0" style="70" hidden="1" customWidth="1"/>
    <col min="12" max="16383" width="8.58203125" style="70" hidden="1"/>
    <col min="16384" max="16384" width="4.5" style="70" customWidth="1"/>
  </cols>
  <sheetData>
    <row r="1" spans="2:7" x14ac:dyDescent="0.4"/>
    <row r="2" spans="2:7" x14ac:dyDescent="0.4">
      <c r="B2" s="134" t="s">
        <v>68</v>
      </c>
      <c r="C2" s="134"/>
      <c r="D2" s="134"/>
      <c r="E2" s="134"/>
      <c r="F2" s="134"/>
      <c r="G2" s="134"/>
    </row>
    <row r="3" spans="2:7" x14ac:dyDescent="0.4">
      <c r="B3" s="67" t="s">
        <v>52</v>
      </c>
      <c r="C3" s="68" t="s">
        <v>56</v>
      </c>
      <c r="D3" s="68" t="s">
        <v>53</v>
      </c>
      <c r="E3" s="69" t="s">
        <v>67</v>
      </c>
      <c r="F3" s="69" t="s">
        <v>3</v>
      </c>
      <c r="G3" s="68" t="s">
        <v>72</v>
      </c>
    </row>
    <row r="4" spans="2:7" x14ac:dyDescent="0.4">
      <c r="B4" s="70" t="str">
        <f ca="1">IF(C4="","",_xlfn.AGGREGATE(3,5,$C$4:C4))</f>
        <v/>
      </c>
      <c r="C4" s="70" t="str">
        <f ca="1"><![CDATA[IFERROR(INDEX(الجدول3[],MATCH(_xlfn.AGGREGATE(15,6,الجدول3[D_T]*1/--(الجدول3[باقي]=1),ROW()-3),الجدول3[D_T],0),COLUMN(E1)),"")]]></f>
        <v/>
      </c>
      <c r="D4" s="70" t="str">
        <f ca="1"><![CDATA[IFERROR(INDEX(الجدول3[],MATCH(_xlfn.AGGREGATE(15,6,الجدول3[D_T]*1/--(الجدول3[باقي]=1),ROW()-3),الجدول3[D_T],0),COLUMN(F1)),"")]]></f>
        <v/>
      </c>
      <c r="E4" s="72" t="str">
        <f ca="1"><![CDATA[IFERROR(INDEX(الجدول3[],MATCH(_xlfn.AGGREGATE(15,6,الجدول3[D_T]*1/--(الجدول3[باقي]=1),ROW()-3),الجدول3[D_T],0),COLUMN(G1)),"")]]></f>
        <v/>
      </c>
      <c r="F4" s="71" t="str">
        <f ca="1">IF(E4&lt;&gt;"",TEXT(E4,"dddd"),"")</f>
        <v/>
      </c>
      <c r="G4" s="70" t="str">
        <f ca="1" unprintable=""><![CDATA[IFERROR(IF(INDEX(الجدول3[],MATCH(_xlfn.AGGREGATE(15,6,الجدول3[D_T]*1/--(الجدول3[باقي]=1),ROW()-3),الجدول3[D_T],0),COLUMN(M1))=0,"لم ينفذ",
INDEX(الجدول3[],MATCH(_xlfn.AGGREGATE(15,6,الجدول3[D_T]*1/--(الجدول3[باقي]=1),ROW()-3),الجدول3[D_T],0),COLUMN(M1))),"")]]></f>
        <v/>
      </c>
    </row>
    <row r="5" spans="2:7" x14ac:dyDescent="0.4">
      <c r="B5" s="70" t="str">
        <f ca="1">IF(C5="","",_xlfn.AGGREGATE(3,5,$C$4:C5))</f>
        <v/>
      </c>
      <c r="C5" s="70" t="str">
        <f ca="1"><![CDATA[IFERROR(INDEX(الجدول3[],MATCH(_xlfn.AGGREGATE(15,6,الجدول3[D_T]*1/--(الجدول3[باقي]=1),ROW()-3),الجدول3[D_T],0),COLUMN(E2)),"")]]></f>
        <v/>
      </c>
      <c r="D5" s="70" t="str">
        <f ca="1"><![CDATA[IFERROR(INDEX(الجدول3[],MATCH(_xlfn.AGGREGATE(15,6,الجدول3[D_T]*1/--(الجدول3[باقي]=1),ROW()-3),الجدول3[D_T],0),COLUMN(F2)),"")]]></f>
        <v/>
      </c>
      <c r="E5" s="72" t="str">
        <f ca="1"><![CDATA[IFERROR(INDEX(الجدول3[],MATCH(_xlfn.AGGREGATE(15,6,الجدول3[D_T]*1/--(الجدول3[باقي]=1),ROW()-3),الجدول3[D_T],0),COLUMN(G2)),"")]]></f>
        <v/>
      </c>
      <c r="F5" s="71" t="str">
        <f t="shared" ref="F5:F68" ca="1" si="0">IF(E5&lt;&gt;"",TEXT(E5,"dddd"),"")</f>
        <v/>
      </c>
      <c r="G5" s="70" t="str">
        <f ca="1" unprintable=""><![CDATA[IFERROR(IF(INDEX(الجدول3[],MATCH(_xlfn.AGGREGATE(15,6,الجدول3[D_T]*1/--(الجدول3[باقي]=1),ROW()-3),الجدول3[D_T],0),COLUMN(M2))=0,"لم ينفذ",
INDEX(الجدول3[],MATCH(_xlfn.AGGREGATE(15,6,الجدول3[D_T]*1/--(الجدول3[باقي]=1),ROW()-3),الجدول3[D_T],0),COLUMN(M2))),"")]]></f>
        <v/>
      </c>
    </row>
    <row r="6" spans="2:7" x14ac:dyDescent="0.4">
      <c r="B6" s="70" t="str">
        <f ca="1">IF(C6="","",_xlfn.AGGREGATE(3,5,$C$4:C6))</f>
        <v/>
      </c>
      <c r="C6" s="70" t="str">
        <f ca="1"><![CDATA[IFERROR(INDEX(الجدول3[],MATCH(_xlfn.AGGREGATE(15,6,الجدول3[D_T]*1/--(الجدول3[باقي]=1),ROW()-3),الجدول3[D_T],0),COLUMN(E3)),"")]]></f>
        <v/>
      </c>
      <c r="D6" s="70" t="str">
        <f ca="1"><![CDATA[IFERROR(INDEX(الجدول3[],MATCH(_xlfn.AGGREGATE(15,6,الجدول3[D_T]*1/--(الجدول3[باقي]=1),ROW()-3),الجدول3[D_T],0),COLUMN(F3)),"")]]></f>
        <v/>
      </c>
      <c r="E6" s="72" t="str">
        <f ca="1"><![CDATA[IFERROR(INDEX(الجدول3[],MATCH(_xlfn.AGGREGATE(15,6,الجدول3[D_T]*1/--(الجدول3[باقي]=1),ROW()-3),الجدول3[D_T],0),COLUMN(G3)),"")]]></f>
        <v/>
      </c>
      <c r="F6" s="71" t="str">
        <f t="shared" ca="1" si="0"/>
        <v/>
      </c>
      <c r="G6" s="70" t="str">
        <f ca="1" unprintable=""><![CDATA[IFERROR(IF(INDEX(الجدول3[],MATCH(_xlfn.AGGREGATE(15,6,الجدول3[D_T]*1/--(الجدول3[باقي]=1),ROW()-3),الجدول3[D_T],0),COLUMN(M3))=0,"لم ينفذ",
INDEX(الجدول3[],MATCH(_xlfn.AGGREGATE(15,6,الجدول3[D_T]*1/--(الجدول3[باقي]=1),ROW()-3),الجدول3[D_T],0),COLUMN(M3))),"")]]></f>
        <v/>
      </c>
    </row>
    <row r="7" spans="2:7" x14ac:dyDescent="0.4">
      <c r="B7" s="70" t="str">
        <f ca="1">IF(C7="","",_xlfn.AGGREGATE(3,5,$C$4:C7))</f>
        <v/>
      </c>
      <c r="C7" s="70" t="str">
        <f ca="1"><![CDATA[IFERROR(INDEX(الجدول3[],MATCH(_xlfn.AGGREGATE(15,6,الجدول3[D_T]*1/--(الجدول3[باقي]=1),ROW()-3),الجدول3[D_T],0),COLUMN(E4)),"")]]></f>
        <v/>
      </c>
      <c r="D7" s="70" t="str">
        <f ca="1"><![CDATA[IFERROR(INDEX(الجدول3[],MATCH(_xlfn.AGGREGATE(15,6,الجدول3[D_T]*1/--(الجدول3[باقي]=1),ROW()-3),الجدول3[D_T],0),COLUMN(F4)),"")]]></f>
        <v/>
      </c>
      <c r="E7" s="72" t="str">
        <f ca="1"><![CDATA[IFERROR(INDEX(الجدول3[],MATCH(_xlfn.AGGREGATE(15,6,الجدول3[D_T]*1/--(الجدول3[باقي]=1),ROW()-3),الجدول3[D_T],0),COLUMN(G4)),"")]]></f>
        <v/>
      </c>
      <c r="F7" s="71" t="str">
        <f t="shared" ca="1" si="0"/>
        <v/>
      </c>
      <c r="G7" s="70" t="str">
        <f ca="1" unprintable=""><![CDATA[IFERROR(IF(INDEX(الجدول3[],MATCH(_xlfn.AGGREGATE(15,6,الجدول3[D_T]*1/--(الجدول3[باقي]=1),ROW()-3),الجدول3[D_T],0),COLUMN(M4))=0,"لم ينفذ",
INDEX(الجدول3[],MATCH(_xlfn.AGGREGATE(15,6,الجدول3[D_T]*1/--(الجدول3[باقي]=1),ROW()-3),الجدول3[D_T],0),COLUMN(M4))),"")]]></f>
        <v/>
      </c>
    </row>
    <row r="8" spans="2:7" x14ac:dyDescent="0.4">
      <c r="B8" s="70" t="str">
        <f ca="1">IF(C8="","",_xlfn.AGGREGATE(3,5,$C$4:C8))</f>
        <v/>
      </c>
      <c r="C8" s="70" t="str">
        <f ca="1"><![CDATA[IFERROR(INDEX(الجدول3[],MATCH(_xlfn.AGGREGATE(15,6,الجدول3[D_T]*1/--(الجدول3[باقي]=1),ROW()-3),الجدول3[D_T],0),COLUMN(E5)),"")]]></f>
        <v/>
      </c>
      <c r="D8" s="70" t="str">
        <f ca="1"><![CDATA[IFERROR(INDEX(الجدول3[],MATCH(_xlfn.AGGREGATE(15,6,الجدول3[D_T]*1/--(الجدول3[باقي]=1),ROW()-3),الجدول3[D_T],0),COLUMN(F5)),"")]]></f>
        <v/>
      </c>
      <c r="E8" s="72" t="str">
        <f ca="1"><![CDATA[IFERROR(INDEX(الجدول3[],MATCH(_xlfn.AGGREGATE(15,6,الجدول3[D_T]*1/--(الجدول3[باقي]=1),ROW()-3),الجدول3[D_T],0),COLUMN(G5)),"")]]></f>
        <v/>
      </c>
      <c r="F8" s="71" t="str">
        <f t="shared" ca="1" si="0"/>
        <v/>
      </c>
      <c r="G8" s="70" t="str">
        <f ca="1" unprintable=""><![CDATA[IFERROR(IF(INDEX(الجدول3[],MATCH(_xlfn.AGGREGATE(15,6,الجدول3[D_T]*1/--(الجدول3[باقي]=1),ROW()-3),الجدول3[D_T],0),COLUMN(M5))=0,"لم ينفذ",
INDEX(الجدول3[],MATCH(_xlfn.AGGREGATE(15,6,الجدول3[D_T]*1/--(الجدول3[باقي]=1),ROW()-3),الجدول3[D_T],0),COLUMN(M5))),"")]]></f>
        <v/>
      </c>
    </row>
    <row r="9" spans="2:7" x14ac:dyDescent="0.4">
      <c r="B9" s="70" t="str">
        <f ca="1">IF(C9="","",_xlfn.AGGREGATE(3,5,$C$4:C9))</f>
        <v/>
      </c>
      <c r="C9" s="70" t="str">
        <f ca="1"><![CDATA[IFERROR(INDEX(الجدول3[],MATCH(_xlfn.AGGREGATE(15,6,الجدول3[D_T]*1/--(الجدول3[باقي]=1),ROW()-3),الجدول3[D_T],0),COLUMN(E6)),"")]]></f>
        <v/>
      </c>
      <c r="D9" s="70" t="str">
        <f ca="1"><![CDATA[IFERROR(INDEX(الجدول3[],MATCH(_xlfn.AGGREGATE(15,6,الجدول3[D_T]*1/--(الجدول3[باقي]=1),ROW()-3),الجدول3[D_T],0),COLUMN(F6)),"")]]></f>
        <v/>
      </c>
      <c r="E9" s="72" t="str">
        <f ca="1"><![CDATA[IFERROR(INDEX(الجدول3[],MATCH(_xlfn.AGGREGATE(15,6,الجدول3[D_T]*1/--(الجدول3[باقي]=1),ROW()-3),الجدول3[D_T],0),COLUMN(G6)),"")]]></f>
        <v/>
      </c>
      <c r="F9" s="71" t="str">
        <f t="shared" ca="1" si="0"/>
        <v/>
      </c>
      <c r="G9" s="70" t="str">
        <f ca="1" unprintable=""><![CDATA[IFERROR(IF(INDEX(الجدول3[],MATCH(_xlfn.AGGREGATE(15,6,الجدول3[D_T]*1/--(الجدول3[باقي]=1),ROW()-3),الجدول3[D_T],0),COLUMN(M6))=0,"لم ينفذ",
INDEX(الجدول3[],MATCH(_xlfn.AGGREGATE(15,6,الجدول3[D_T]*1/--(الجدول3[باقي]=1),ROW()-3),الجدول3[D_T],0),COLUMN(M6))),"")]]></f>
        <v/>
      </c>
    </row>
    <row r="10" spans="2:7" x14ac:dyDescent="0.4">
      <c r="B10" s="70" t="str">
        <f ca="1">IF(C10="","",_xlfn.AGGREGATE(3,5,$C$4:C10))</f>
        <v/>
      </c>
      <c r="C10" s="70" t="str">
        <f ca="1"><![CDATA[IFERROR(INDEX(الجدول3[],MATCH(_xlfn.AGGREGATE(15,6,الجدول3[D_T]*1/--(الجدول3[باقي]=1),ROW()-3),الجدول3[D_T],0),COLUMN(E7)),"")]]></f>
        <v/>
      </c>
      <c r="D10" s="70" t="str">
        <f ca="1"><![CDATA[IFERROR(INDEX(الجدول3[],MATCH(_xlfn.AGGREGATE(15,6,الجدول3[D_T]*1/--(الجدول3[باقي]=1),ROW()-3),الجدول3[D_T],0),COLUMN(F7)),"")]]></f>
        <v/>
      </c>
      <c r="E10" s="72" t="str">
        <f ca="1"><![CDATA[IFERROR(INDEX(الجدول3[],MATCH(_xlfn.AGGREGATE(15,6,الجدول3[D_T]*1/--(الجدول3[باقي]=1),ROW()-3),الجدول3[D_T],0),COLUMN(G7)),"")]]></f>
        <v/>
      </c>
      <c r="F10" s="71" t="str">
        <f t="shared" ca="1" si="0"/>
        <v/>
      </c>
      <c r="G10" s="70" t="str">
        <f ca="1" unprintable=""><![CDATA[IFERROR(IF(INDEX(الجدول3[],MATCH(_xlfn.AGGREGATE(15,6,الجدول3[D_T]*1/--(الجدول3[باقي]=1),ROW()-3),الجدول3[D_T],0),COLUMN(M7))=0,"لم ينفذ",
INDEX(الجدول3[],MATCH(_xlfn.AGGREGATE(15,6,الجدول3[D_T]*1/--(الجدول3[باقي]=1),ROW()-3),الجدول3[D_T],0),COLUMN(M7))),"")]]></f>
        <v/>
      </c>
    </row>
    <row r="11" spans="2:7" x14ac:dyDescent="0.4">
      <c r="B11" s="70" t="str">
        <f ca="1">IF(C11="","",_xlfn.AGGREGATE(3,5,$C$4:C11))</f>
        <v/>
      </c>
      <c r="C11" s="70" t="str">
        <f ca="1"><![CDATA[IFERROR(INDEX(الجدول3[],MATCH(_xlfn.AGGREGATE(15,6,الجدول3[D_T]*1/--(الجدول3[باقي]=1),ROW()-3),الجدول3[D_T],0),COLUMN(E8)),"")]]></f>
        <v/>
      </c>
      <c r="D11" s="70" t="str">
        <f ca="1"><![CDATA[IFERROR(INDEX(الجدول3[],MATCH(_xlfn.AGGREGATE(15,6,الجدول3[D_T]*1/--(الجدول3[باقي]=1),ROW()-3),الجدول3[D_T],0),COLUMN(F8)),"")]]></f>
        <v/>
      </c>
      <c r="E11" s="72" t="str">
        <f ca="1"><![CDATA[IFERROR(INDEX(الجدول3[],MATCH(_xlfn.AGGREGATE(15,6,الجدول3[D_T]*1/--(الجدول3[باقي]=1),ROW()-3),الجدول3[D_T],0),COLUMN(G8)),"")]]></f>
        <v/>
      </c>
      <c r="F11" s="71" t="str">
        <f t="shared" ca="1" si="0"/>
        <v/>
      </c>
      <c r="G11" s="70" t="str">
        <f ca="1" unprintable=""><![CDATA[IFERROR(IF(INDEX(الجدول3[],MATCH(_xlfn.AGGREGATE(15,6,الجدول3[D_T]*1/--(الجدول3[باقي]=1),ROW()-3),الجدول3[D_T],0),COLUMN(M8))=0,"لم ينفذ",
INDEX(الجدول3[],MATCH(_xlfn.AGGREGATE(15,6,الجدول3[D_T]*1/--(الجدول3[باقي]=1),ROW()-3),الجدول3[D_T],0),COLUMN(M8))),"")]]></f>
        <v/>
      </c>
    </row>
    <row r="12" spans="2:7" x14ac:dyDescent="0.4">
      <c r="B12" s="70" t="str">
        <f ca="1">IF(C12="","",_xlfn.AGGREGATE(3,5,$C$4:C12))</f>
        <v/>
      </c>
      <c r="C12" s="70" t="str">
        <f ca="1"><![CDATA[IFERROR(INDEX(الجدول3[],MATCH(_xlfn.AGGREGATE(15,6,الجدول3[D_T]*1/--(الجدول3[باقي]=1),ROW()-3),الجدول3[D_T],0),COLUMN(E9)),"")]]></f>
        <v/>
      </c>
      <c r="D12" s="70" t="str">
        <f ca="1"><![CDATA[IFERROR(INDEX(الجدول3[],MATCH(_xlfn.AGGREGATE(15,6,الجدول3[D_T]*1/--(الجدول3[باقي]=1),ROW()-3),الجدول3[D_T],0),COLUMN(F9)),"")]]></f>
        <v/>
      </c>
      <c r="E12" s="72" t="str">
        <f ca="1"><![CDATA[IFERROR(INDEX(الجدول3[],MATCH(_xlfn.AGGREGATE(15,6,الجدول3[D_T]*1/--(الجدول3[باقي]=1),ROW()-3),الجدول3[D_T],0),COLUMN(G9)),"")]]></f>
        <v/>
      </c>
      <c r="F12" s="71" t="str">
        <f t="shared" ca="1" si="0"/>
        <v/>
      </c>
      <c r="G12" s="70" t="str">
        <f ca="1" unprintable=""><![CDATA[IFERROR(IF(INDEX(الجدول3[],MATCH(_xlfn.AGGREGATE(15,6,الجدول3[D_T]*1/--(الجدول3[باقي]=1),ROW()-3),الجدول3[D_T],0),COLUMN(M9))=0,"لم ينفذ",
INDEX(الجدول3[],MATCH(_xlfn.AGGREGATE(15,6,الجدول3[D_T]*1/--(الجدول3[باقي]=1),ROW()-3),الجدول3[D_T],0),COLUMN(M9))),"")]]></f>
        <v/>
      </c>
    </row>
    <row r="13" spans="2:7" x14ac:dyDescent="0.4">
      <c r="B13" s="70" t="str">
        <f ca="1">IF(C13="","",_xlfn.AGGREGATE(3,5,$C$4:C13))</f>
        <v/>
      </c>
      <c r="C13" s="70" t="str">
        <f ca="1"><![CDATA[IFERROR(INDEX(الجدول3[],MATCH(_xlfn.AGGREGATE(15,6,الجدول3[D_T]*1/--(الجدول3[باقي]=1),ROW()-3),الجدول3[D_T],0),COLUMN(E10)),"")]]></f>
        <v/>
      </c>
      <c r="D13" s="70" t="str">
        <f ca="1"><![CDATA[IFERROR(INDEX(الجدول3[],MATCH(_xlfn.AGGREGATE(15,6,الجدول3[D_T]*1/--(الجدول3[باقي]=1),ROW()-3),الجدول3[D_T],0),COLUMN(F10)),"")]]></f>
        <v/>
      </c>
      <c r="E13" s="72" t="str">
        <f ca="1"><![CDATA[IFERROR(INDEX(الجدول3[],MATCH(_xlfn.AGGREGATE(15,6,الجدول3[D_T]*1/--(الجدول3[باقي]=1),ROW()-3),الجدول3[D_T],0),COLUMN(G10)),"")]]></f>
        <v/>
      </c>
      <c r="F13" s="71" t="str">
        <f t="shared" ca="1" si="0"/>
        <v/>
      </c>
      <c r="G13" s="70" t="str">
        <f ca="1" unprintable=""><![CDATA[IFERROR(IF(INDEX(الجدول3[],MATCH(_xlfn.AGGREGATE(15,6,الجدول3[D_T]*1/--(الجدول3[باقي]=1),ROW()-3),الجدول3[D_T],0),COLUMN(M10))=0,"لم ينفذ",
INDEX(الجدول3[],MATCH(_xlfn.AGGREGATE(15,6,الجدول3[D_T]*1/--(الجدول3[باقي]=1),ROW()-3),الجدول3[D_T],0),COLUMN(M10))),"")]]></f>
        <v/>
      </c>
    </row>
    <row r="14" spans="2:7" x14ac:dyDescent="0.4">
      <c r="B14" s="70" t="str">
        <f ca="1">IF(C14="","",_xlfn.AGGREGATE(3,5,$C$4:C14))</f>
        <v/>
      </c>
      <c r="C14" s="70" t="str">
        <f ca="1"><![CDATA[IFERROR(INDEX(الجدول3[],MATCH(_xlfn.AGGREGATE(15,6,الجدول3[D_T]*1/--(الجدول3[باقي]=1),ROW()-3),الجدول3[D_T],0),COLUMN(E11)),"")]]></f>
        <v/>
      </c>
      <c r="D14" s="70" t="str">
        <f ca="1"><![CDATA[IFERROR(INDEX(الجدول3[],MATCH(_xlfn.AGGREGATE(15,6,الجدول3[D_T]*1/--(الجدول3[باقي]=1),ROW()-3),الجدول3[D_T],0),COLUMN(F11)),"")]]></f>
        <v/>
      </c>
      <c r="E14" s="72" t="str">
        <f ca="1"><![CDATA[IFERROR(INDEX(الجدول3[],MATCH(_xlfn.AGGREGATE(15,6,الجدول3[D_T]*1/--(الجدول3[باقي]=1),ROW()-3),الجدول3[D_T],0),COLUMN(G11)),"")]]></f>
        <v/>
      </c>
      <c r="F14" s="71" t="str">
        <f t="shared" ca="1" si="0"/>
        <v/>
      </c>
      <c r="G14" s="70" t="str">
        <f ca="1" unprintable=""><![CDATA[IFERROR(IF(INDEX(الجدول3[],MATCH(_xlfn.AGGREGATE(15,6,الجدول3[D_T]*1/--(الجدول3[باقي]=1),ROW()-3),الجدول3[D_T],0),COLUMN(M11))=0,"لم ينفذ",
INDEX(الجدول3[],MATCH(_xlfn.AGGREGATE(15,6,الجدول3[D_T]*1/--(الجدول3[باقي]=1),ROW()-3),الجدول3[D_T],0),COLUMN(M11))),"")]]></f>
        <v/>
      </c>
    </row>
    <row r="15" spans="2:7" x14ac:dyDescent="0.4">
      <c r="B15" s="70" t="str">
        <f ca="1">IF(C15="","",_xlfn.AGGREGATE(3,5,$C$4:C15))</f>
        <v/>
      </c>
      <c r="C15" s="70" t="str">
        <f ca="1"><![CDATA[IFERROR(INDEX(الجدول3[],MATCH(_xlfn.AGGREGATE(15,6,الجدول3[D_T]*1/--(الجدول3[باقي]=1),ROW()-3),الجدول3[D_T],0),COLUMN(E12)),"")]]></f>
        <v/>
      </c>
      <c r="D15" s="70" t="str">
        <f ca="1"><![CDATA[IFERROR(INDEX(الجدول3[],MATCH(_xlfn.AGGREGATE(15,6,الجدول3[D_T]*1/--(الجدول3[باقي]=1),ROW()-3),الجدول3[D_T],0),COLUMN(F12)),"")]]></f>
        <v/>
      </c>
      <c r="E15" s="72" t="str">
        <f ca="1"><![CDATA[IFERROR(INDEX(الجدول3[],MATCH(_xlfn.AGGREGATE(15,6,الجدول3[D_T]*1/--(الجدول3[باقي]=1),ROW()-3),الجدول3[D_T],0),COLUMN(G12)),"")]]></f>
        <v/>
      </c>
      <c r="F15" s="71" t="str">
        <f t="shared" ca="1" si="0"/>
        <v/>
      </c>
      <c r="G15" s="70" t="str">
        <f ca="1" unprintable=""><![CDATA[IFERROR(IF(INDEX(الجدول3[],MATCH(_xlfn.AGGREGATE(15,6,الجدول3[D_T]*1/--(الجدول3[باقي]=1),ROW()-3),الجدول3[D_T],0),COLUMN(M12))=0,"لم ينفذ",
INDEX(الجدول3[],MATCH(_xlfn.AGGREGATE(15,6,الجدول3[D_T]*1/--(الجدول3[باقي]=1),ROW()-3),الجدول3[D_T],0),COLUMN(M12))),"")]]></f>
        <v/>
      </c>
    </row>
    <row r="16" spans="2:7" x14ac:dyDescent="0.4">
      <c r="B16" s="70" t="str">
        <f ca="1">IF(C16="","",_xlfn.AGGREGATE(3,5,$C$4:C16))</f>
        <v/>
      </c>
      <c r="C16" s="70" t="str">
        <f ca="1"><![CDATA[IFERROR(INDEX(الجدول3[],MATCH(_xlfn.AGGREGATE(15,6,الجدول3[D_T]*1/--(الجدول3[باقي]=1),ROW()-3),الجدول3[D_T],0),COLUMN(E13)),"")]]></f>
        <v/>
      </c>
      <c r="D16" s="70" t="str">
        <f ca="1"><![CDATA[IFERROR(INDEX(الجدول3[],MATCH(_xlfn.AGGREGATE(15,6,الجدول3[D_T]*1/--(الجدول3[باقي]=1),ROW()-3),الجدول3[D_T],0),COLUMN(F13)),"")]]></f>
        <v/>
      </c>
      <c r="E16" s="72" t="str">
        <f ca="1"><![CDATA[IFERROR(INDEX(الجدول3[],MATCH(_xlfn.AGGREGATE(15,6,الجدول3[D_T]*1/--(الجدول3[باقي]=1),ROW()-3),الجدول3[D_T],0),COLUMN(G13)),"")]]></f>
        <v/>
      </c>
      <c r="F16" s="71" t="str">
        <f t="shared" ca="1" si="0"/>
        <v/>
      </c>
      <c r="G16" s="70" t="str">
        <f ca="1" unprintable=""><![CDATA[IFERROR(IF(INDEX(الجدول3[],MATCH(_xlfn.AGGREGATE(15,6,الجدول3[D_T]*1/--(الجدول3[باقي]=1),ROW()-3),الجدول3[D_T],0),COLUMN(M13))=0,"لم ينفذ",
INDEX(الجدول3[],MATCH(_xlfn.AGGREGATE(15,6,الجدول3[D_T]*1/--(الجدول3[باقي]=1),ROW()-3),الجدول3[D_T],0),COLUMN(M13))),"")]]></f>
        <v/>
      </c>
    </row>
    <row r="17" spans="2:7" x14ac:dyDescent="0.4">
      <c r="B17" s="70" t="str">
        <f ca="1">IF(C17="","",_xlfn.AGGREGATE(3,5,$C$4:C17))</f>
        <v/>
      </c>
      <c r="C17" s="70" t="str">
        <f ca="1"><![CDATA[IFERROR(INDEX(الجدول3[],MATCH(_xlfn.AGGREGATE(15,6,الجدول3[D_T]*1/--(الجدول3[باقي]=1),ROW()-3),الجدول3[D_T],0),COLUMN(E14)),"")]]></f>
        <v/>
      </c>
      <c r="D17" s="70" t="str">
        <f ca="1"><![CDATA[IFERROR(INDEX(الجدول3[],MATCH(_xlfn.AGGREGATE(15,6,الجدول3[D_T]*1/--(الجدول3[باقي]=1),ROW()-3),الجدول3[D_T],0),COLUMN(F14)),"")]]></f>
        <v/>
      </c>
      <c r="E17" s="72" t="str">
        <f ca="1"><![CDATA[IFERROR(INDEX(الجدول3[],MATCH(_xlfn.AGGREGATE(15,6,الجدول3[D_T]*1/--(الجدول3[باقي]=1),ROW()-3),الجدول3[D_T],0),COLUMN(G14)),"")]]></f>
        <v/>
      </c>
      <c r="F17" s="71" t="str">
        <f t="shared" ca="1" si="0"/>
        <v/>
      </c>
      <c r="G17" s="70" t="str">
        <f ca="1" unprintable=""><![CDATA[IFERROR(IF(INDEX(الجدول3[],MATCH(_xlfn.AGGREGATE(15,6,الجدول3[D_T]*1/--(الجدول3[باقي]=1),ROW()-3),الجدول3[D_T],0),COLUMN(M14))=0,"لم ينفذ",
INDEX(الجدول3[],MATCH(_xlfn.AGGREGATE(15,6,الجدول3[D_T]*1/--(الجدول3[باقي]=1),ROW()-3),الجدول3[D_T],0),COLUMN(M14))),"")]]></f>
        <v/>
      </c>
    </row>
    <row r="18" spans="2:7" x14ac:dyDescent="0.4">
      <c r="B18" s="70" t="str">
        <f ca="1">IF(C18="","",_xlfn.AGGREGATE(3,5,$C$4:C18))</f>
        <v/>
      </c>
      <c r="C18" s="70" t="str">
        <f ca="1"><![CDATA[IFERROR(INDEX(الجدول3[],MATCH(_xlfn.AGGREGATE(15,6,الجدول3[D_T]*1/--(الجدول3[باقي]=1),ROW()-3),الجدول3[D_T],0),COLUMN(E15)),"")]]></f>
        <v/>
      </c>
      <c r="D18" s="70" t="str">
        <f ca="1"><![CDATA[IFERROR(INDEX(الجدول3[],MATCH(_xlfn.AGGREGATE(15,6,الجدول3[D_T]*1/--(الجدول3[باقي]=1),ROW()-3),الجدول3[D_T],0),COLUMN(F15)),"")]]></f>
        <v/>
      </c>
      <c r="E18" s="72" t="str">
        <f ca="1"><![CDATA[IFERROR(INDEX(الجدول3[],MATCH(_xlfn.AGGREGATE(15,6,الجدول3[D_T]*1/--(الجدول3[باقي]=1),ROW()-3),الجدول3[D_T],0),COLUMN(G15)),"")]]></f>
        <v/>
      </c>
      <c r="F18" s="71" t="str">
        <f t="shared" ca="1" si="0"/>
        <v/>
      </c>
      <c r="G18" s="70" t="str">
        <f ca="1" unprintable=""><![CDATA[IFERROR(IF(INDEX(الجدول3[],MATCH(_xlfn.AGGREGATE(15,6,الجدول3[D_T]*1/--(الجدول3[باقي]=1),ROW()-3),الجدول3[D_T],0),COLUMN(M15))=0,"لم ينفذ",
INDEX(الجدول3[],MATCH(_xlfn.AGGREGATE(15,6,الجدول3[D_T]*1/--(الجدول3[باقي]=1),ROW()-3),الجدول3[D_T],0),COLUMN(M15))),"")]]></f>
        <v/>
      </c>
    </row>
    <row r="19" spans="2:7" x14ac:dyDescent="0.4">
      <c r="B19" s="70" t="str">
        <f ca="1">IF(C19="","",_xlfn.AGGREGATE(3,5,$C$4:C19))</f>
        <v/>
      </c>
      <c r="C19" s="70" t="str">
        <f ca="1"><![CDATA[IFERROR(INDEX(الجدول3[],MATCH(_xlfn.AGGREGATE(15,6,الجدول3[D_T]*1/--(الجدول3[باقي]=1),ROW()-3),الجدول3[D_T],0),COLUMN(E16)),"")]]></f>
        <v/>
      </c>
      <c r="D19" s="70" t="str">
        <f ca="1"><![CDATA[IFERROR(INDEX(الجدول3[],MATCH(_xlfn.AGGREGATE(15,6,الجدول3[D_T]*1/--(الجدول3[باقي]=1),ROW()-3),الجدول3[D_T],0),COLUMN(F16)),"")]]></f>
        <v/>
      </c>
      <c r="E19" s="72" t="str">
        <f ca="1"><![CDATA[IFERROR(INDEX(الجدول3[],MATCH(_xlfn.AGGREGATE(15,6,الجدول3[D_T]*1/--(الجدول3[باقي]=1),ROW()-3),الجدول3[D_T],0),COLUMN(G16)),"")]]></f>
        <v/>
      </c>
      <c r="F19" s="71" t="str">
        <f t="shared" ca="1" si="0"/>
        <v/>
      </c>
      <c r="G19" s="70" t="str">
        <f ca="1" unprintable=""><![CDATA[IFERROR(IF(INDEX(الجدول3[],MATCH(_xlfn.AGGREGATE(15,6,الجدول3[D_T]*1/--(الجدول3[باقي]=1),ROW()-3),الجدول3[D_T],0),COLUMN(M16))=0,"لم ينفذ",
INDEX(الجدول3[],MATCH(_xlfn.AGGREGATE(15,6,الجدول3[D_T]*1/--(الجدول3[باقي]=1),ROW()-3),الجدول3[D_T],0),COLUMN(M16))),"")]]></f>
        <v/>
      </c>
    </row>
    <row r="20" spans="2:7" x14ac:dyDescent="0.4">
      <c r="B20" s="70" t="str">
        <f ca="1">IF(C20="","",_xlfn.AGGREGATE(3,5,$C$4:C20))</f>
        <v/>
      </c>
      <c r="C20" s="70" t="str">
        <f ca="1"><![CDATA[IFERROR(INDEX(الجدول3[],MATCH(_xlfn.AGGREGATE(15,6,الجدول3[D_T]*1/--(الجدول3[باقي]=1),ROW()-3),الجدول3[D_T],0),COLUMN(E17)),"")]]></f>
        <v/>
      </c>
      <c r="D20" s="70" t="str">
        <f ca="1"><![CDATA[IFERROR(INDEX(الجدول3[],MATCH(_xlfn.AGGREGATE(15,6,الجدول3[D_T]*1/--(الجدول3[باقي]=1),ROW()-3),الجدول3[D_T],0),COLUMN(F17)),"")]]></f>
        <v/>
      </c>
      <c r="E20" s="72" t="str">
        <f ca="1"><![CDATA[IFERROR(INDEX(الجدول3[],MATCH(_xlfn.AGGREGATE(15,6,الجدول3[D_T]*1/--(الجدول3[باقي]=1),ROW()-3),الجدول3[D_T],0),COLUMN(G17)),"")]]></f>
        <v/>
      </c>
      <c r="F20" s="71" t="str">
        <f t="shared" ca="1" si="0"/>
        <v/>
      </c>
      <c r="G20" s="70" t="str">
        <f ca="1" unprintable=""><![CDATA[IFERROR(IF(INDEX(الجدول3[],MATCH(_xlfn.AGGREGATE(15,6,الجدول3[D_T]*1/--(الجدول3[باقي]=1),ROW()-3),الجدول3[D_T],0),COLUMN(M17))=0,"لم ينفذ",
INDEX(الجدول3[],MATCH(_xlfn.AGGREGATE(15,6,الجدول3[D_T]*1/--(الجدول3[باقي]=1),ROW()-3),الجدول3[D_T],0),COLUMN(M17))),"")]]></f>
        <v/>
      </c>
    </row>
    <row r="21" spans="2:7" x14ac:dyDescent="0.4">
      <c r="B21" s="70" t="str">
        <f ca="1">IF(C21="","",_xlfn.AGGREGATE(3,5,$C$4:C21))</f>
        <v/>
      </c>
      <c r="C21" s="70" t="str">
        <f ca="1"><![CDATA[IFERROR(INDEX(الجدول3[],MATCH(_xlfn.AGGREGATE(15,6,الجدول3[D_T]*1/--(الجدول3[باقي]=1),ROW()-3),الجدول3[D_T],0),COLUMN(E18)),"")]]></f>
        <v/>
      </c>
      <c r="D21" s="70" t="str">
        <f ca="1"><![CDATA[IFERROR(INDEX(الجدول3[],MATCH(_xlfn.AGGREGATE(15,6,الجدول3[D_T]*1/--(الجدول3[باقي]=1),ROW()-3),الجدول3[D_T],0),COLUMN(F18)),"")]]></f>
        <v/>
      </c>
      <c r="E21" s="72" t="str">
        <f ca="1"><![CDATA[IFERROR(INDEX(الجدول3[],MATCH(_xlfn.AGGREGATE(15,6,الجدول3[D_T]*1/--(الجدول3[باقي]=1),ROW()-3),الجدول3[D_T],0),COLUMN(G18)),"")]]></f>
        <v/>
      </c>
      <c r="F21" s="71" t="str">
        <f t="shared" ca="1" si="0"/>
        <v/>
      </c>
      <c r="G21" s="70" t="str">
        <f ca="1" unprintable=""><![CDATA[IFERROR(IF(INDEX(الجدول3[],MATCH(_xlfn.AGGREGATE(15,6,الجدول3[D_T]*1/--(الجدول3[باقي]=1),ROW()-3),الجدول3[D_T],0),COLUMN(M18))=0,"لم ينفذ",
INDEX(الجدول3[],MATCH(_xlfn.AGGREGATE(15,6,الجدول3[D_T]*1/--(الجدول3[باقي]=1),ROW()-3),الجدول3[D_T],0),COLUMN(M18))),"")]]></f>
        <v/>
      </c>
    </row>
    <row r="22" spans="2:7" x14ac:dyDescent="0.4">
      <c r="B22" s="70" t="str">
        <f ca="1">IF(C22="","",_xlfn.AGGREGATE(3,5,$C$4:C22))</f>
        <v/>
      </c>
      <c r="C22" s="70" t="str">
        <f ca="1"><![CDATA[IFERROR(INDEX(الجدول3[],MATCH(_xlfn.AGGREGATE(15,6,الجدول3[D_T]*1/--(الجدول3[باقي]=1),ROW()-3),الجدول3[D_T],0),COLUMN(E19)),"")]]></f>
        <v/>
      </c>
      <c r="D22" s="70" t="str">
        <f ca="1"><![CDATA[IFERROR(INDEX(الجدول3[],MATCH(_xlfn.AGGREGATE(15,6,الجدول3[D_T]*1/--(الجدول3[باقي]=1),ROW()-3),الجدول3[D_T],0),COLUMN(F19)),"")]]></f>
        <v/>
      </c>
      <c r="E22" s="72" t="str">
        <f ca="1"><![CDATA[IFERROR(INDEX(الجدول3[],MATCH(_xlfn.AGGREGATE(15,6,الجدول3[D_T]*1/--(الجدول3[باقي]=1),ROW()-3),الجدول3[D_T],0),COLUMN(G19)),"")]]></f>
        <v/>
      </c>
      <c r="F22" s="71" t="str">
        <f t="shared" ca="1" si="0"/>
        <v/>
      </c>
      <c r="G22" s="70" t="str">
        <f ca="1" unprintable=""><![CDATA[IFERROR(IF(INDEX(الجدول3[],MATCH(_xlfn.AGGREGATE(15,6,الجدول3[D_T]*1/--(الجدول3[باقي]=1),ROW()-3),الجدول3[D_T],0),COLUMN(M19))=0,"لم ينفذ",
INDEX(الجدول3[],MATCH(_xlfn.AGGREGATE(15,6,الجدول3[D_T]*1/--(الجدول3[باقي]=1),ROW()-3),الجدول3[D_T],0),COLUMN(M19))),"")]]></f>
        <v/>
      </c>
    </row>
    <row r="23" spans="2:7" x14ac:dyDescent="0.4">
      <c r="B23" s="70" t="str">
        <f ca="1">IF(C23="","",_xlfn.AGGREGATE(3,5,$C$4:C23))</f>
        <v/>
      </c>
      <c r="C23" s="70" t="str">
        <f ca="1"><![CDATA[IFERROR(INDEX(الجدول3[],MATCH(_xlfn.AGGREGATE(15,6,الجدول3[D_T]*1/--(الجدول3[باقي]=1),ROW()-3),الجدول3[D_T],0),COLUMN(E20)),"")]]></f>
        <v/>
      </c>
      <c r="D23" s="70" t="str">
        <f ca="1"><![CDATA[IFERROR(INDEX(الجدول3[],MATCH(_xlfn.AGGREGATE(15,6,الجدول3[D_T]*1/--(الجدول3[باقي]=1),ROW()-3),الجدول3[D_T],0),COLUMN(F20)),"")]]></f>
        <v/>
      </c>
      <c r="E23" s="72" t="str">
        <f ca="1"><![CDATA[IFERROR(INDEX(الجدول3[],MATCH(_xlfn.AGGREGATE(15,6,الجدول3[D_T]*1/--(الجدول3[باقي]=1),ROW()-3),الجدول3[D_T],0),COLUMN(G20)),"")]]></f>
        <v/>
      </c>
      <c r="F23" s="71" t="str">
        <f t="shared" ca="1" si="0"/>
        <v/>
      </c>
      <c r="G23" s="70" t="str">
        <f ca="1" unprintable=""><![CDATA[IFERROR(IF(INDEX(الجدول3[],MATCH(_xlfn.AGGREGATE(15,6,الجدول3[D_T]*1/--(الجدول3[باقي]=1),ROW()-3),الجدول3[D_T],0),COLUMN(M20))=0,"لم ينفذ",
INDEX(الجدول3[],MATCH(_xlfn.AGGREGATE(15,6,الجدول3[D_T]*1/--(الجدول3[باقي]=1),ROW()-3),الجدول3[D_T],0),COLUMN(M20))),"")]]></f>
        <v/>
      </c>
    </row>
    <row r="24" spans="2:7" x14ac:dyDescent="0.4">
      <c r="B24" s="70" t="str">
        <f ca="1">IF(C24="","",_xlfn.AGGREGATE(3,5,$C$4:C24))</f>
        <v/>
      </c>
      <c r="C24" s="70" t="str">
        <f ca="1"><![CDATA[IFERROR(INDEX(الجدول3[],MATCH(_xlfn.AGGREGATE(15,6,الجدول3[D_T]*1/--(الجدول3[باقي]=1),ROW()-3),الجدول3[D_T],0),COLUMN(E21)),"")]]></f>
        <v/>
      </c>
      <c r="D24" s="70" t="str">
        <f ca="1"><![CDATA[IFERROR(INDEX(الجدول3[],MATCH(_xlfn.AGGREGATE(15,6,الجدول3[D_T]*1/--(الجدول3[باقي]=1),ROW()-3),الجدول3[D_T],0),COLUMN(F21)),"")]]></f>
        <v/>
      </c>
      <c r="E24" s="72" t="str">
        <f ca="1"><![CDATA[IFERROR(INDEX(الجدول3[],MATCH(_xlfn.AGGREGATE(15,6,الجدول3[D_T]*1/--(الجدول3[باقي]=1),ROW()-3),الجدول3[D_T],0),COLUMN(G21)),"")]]></f>
        <v/>
      </c>
      <c r="F24" s="71" t="str">
        <f t="shared" ca="1" si="0"/>
        <v/>
      </c>
      <c r="G24" s="70" t="str">
        <f ca="1" unprintable=""><![CDATA[IFERROR(IF(INDEX(الجدول3[],MATCH(_xlfn.AGGREGATE(15,6,الجدول3[D_T]*1/--(الجدول3[باقي]=1),ROW()-3),الجدول3[D_T],0),COLUMN(M21))=0,"لم ينفذ",
INDEX(الجدول3[],MATCH(_xlfn.AGGREGATE(15,6,الجدول3[D_T]*1/--(الجدول3[باقي]=1),ROW()-3),الجدول3[D_T],0),COLUMN(M21))),"")]]></f>
        <v/>
      </c>
    </row>
    <row r="25" spans="2:7" x14ac:dyDescent="0.4">
      <c r="B25" s="70" t="str">
        <f ca="1">IF(C25="","",_xlfn.AGGREGATE(3,5,$C$4:C25))</f>
        <v/>
      </c>
      <c r="C25" s="70" t="str">
        <f ca="1"><![CDATA[IFERROR(INDEX(الجدول3[],MATCH(_xlfn.AGGREGATE(15,6,الجدول3[D_T]*1/--(الجدول3[باقي]=1),ROW()-3),الجدول3[D_T],0),COLUMN(E22)),"")]]></f>
        <v/>
      </c>
      <c r="D25" s="70" t="str">
        <f ca="1"><![CDATA[IFERROR(INDEX(الجدول3[],MATCH(_xlfn.AGGREGATE(15,6,الجدول3[D_T]*1/--(الجدول3[باقي]=1),ROW()-3),الجدول3[D_T],0),COLUMN(F22)),"")]]></f>
        <v/>
      </c>
      <c r="E25" s="72" t="str">
        <f ca="1"><![CDATA[IFERROR(INDEX(الجدول3[],MATCH(_xlfn.AGGREGATE(15,6,الجدول3[D_T]*1/--(الجدول3[باقي]=1),ROW()-3),الجدول3[D_T],0),COLUMN(G22)),"")]]></f>
        <v/>
      </c>
      <c r="F25" s="71" t="str">
        <f t="shared" ca="1" si="0"/>
        <v/>
      </c>
      <c r="G25" s="70" t="str">
        <f ca="1" unprintable=""><![CDATA[IFERROR(IF(INDEX(الجدول3[],MATCH(_xlfn.AGGREGATE(15,6,الجدول3[D_T]*1/--(الجدول3[باقي]=1),ROW()-3),الجدول3[D_T],0),COLUMN(M22))=0,"لم ينفذ",
INDEX(الجدول3[],MATCH(_xlfn.AGGREGATE(15,6,الجدول3[D_T]*1/--(الجدول3[باقي]=1),ROW()-3),الجدول3[D_T],0),COLUMN(M22))),"")]]></f>
        <v/>
      </c>
    </row>
    <row r="26" spans="2:7" x14ac:dyDescent="0.4">
      <c r="B26" s="70" t="str">
        <f ca="1">IF(C26="","",_xlfn.AGGREGATE(3,5,$C$4:C26))</f>
        <v/>
      </c>
      <c r="C26" s="70" t="str">
        <f ca="1"><![CDATA[IFERROR(INDEX(الجدول3[],MATCH(_xlfn.AGGREGATE(15,6,الجدول3[D_T]*1/--(الجدول3[باقي]=1),ROW()-3),الجدول3[D_T],0),COLUMN(E23)),"")]]></f>
        <v/>
      </c>
      <c r="D26" s="70" t="str">
        <f ca="1"><![CDATA[IFERROR(INDEX(الجدول3[],MATCH(_xlfn.AGGREGATE(15,6,الجدول3[D_T]*1/--(الجدول3[باقي]=1),ROW()-3),الجدول3[D_T],0),COLUMN(F23)),"")]]></f>
        <v/>
      </c>
      <c r="E26" s="72" t="str">
        <f ca="1"><![CDATA[IFERROR(INDEX(الجدول3[],MATCH(_xlfn.AGGREGATE(15,6,الجدول3[D_T]*1/--(الجدول3[باقي]=1),ROW()-3),الجدول3[D_T],0),COLUMN(G23)),"")]]></f>
        <v/>
      </c>
      <c r="F26" s="71" t="str">
        <f t="shared" ca="1" si="0"/>
        <v/>
      </c>
      <c r="G26" s="70" t="str">
        <f ca="1" unprintable=""><![CDATA[IFERROR(IF(INDEX(الجدول3[],MATCH(_xlfn.AGGREGATE(15,6,الجدول3[D_T]*1/--(الجدول3[باقي]=1),ROW()-3),الجدول3[D_T],0),COLUMN(M23))=0,"لم ينفذ",
INDEX(الجدول3[],MATCH(_xlfn.AGGREGATE(15,6,الجدول3[D_T]*1/--(الجدول3[باقي]=1),ROW()-3),الجدول3[D_T],0),COLUMN(M23))),"")]]></f>
        <v/>
      </c>
    </row>
    <row r="27" spans="2:7" x14ac:dyDescent="0.4">
      <c r="B27" s="70" t="str">
        <f ca="1">IF(C27="","",_xlfn.AGGREGATE(3,5,$C$4:C27))</f>
        <v/>
      </c>
      <c r="C27" s="70" t="str">
        <f ca="1"><![CDATA[IFERROR(INDEX(الجدول3[],MATCH(_xlfn.AGGREGATE(15,6,الجدول3[D_T]*1/--(الجدول3[باقي]=1),ROW()-3),الجدول3[D_T],0),COLUMN(E24)),"")]]></f>
        <v/>
      </c>
      <c r="D27" s="70" t="str">
        <f ca="1"><![CDATA[IFERROR(INDEX(الجدول3[],MATCH(_xlfn.AGGREGATE(15,6,الجدول3[D_T]*1/--(الجدول3[باقي]=1),ROW()-3),الجدول3[D_T],0),COLUMN(F24)),"")]]></f>
        <v/>
      </c>
      <c r="E27" s="72" t="str">
        <f ca="1"><![CDATA[IFERROR(INDEX(الجدول3[],MATCH(_xlfn.AGGREGATE(15,6,الجدول3[D_T]*1/--(الجدول3[باقي]=1),ROW()-3),الجدول3[D_T],0),COLUMN(G24)),"")]]></f>
        <v/>
      </c>
      <c r="F27" s="71" t="str">
        <f t="shared" ca="1" si="0"/>
        <v/>
      </c>
      <c r="G27" s="70" t="str">
        <f ca="1" unprintable=""><![CDATA[IFERROR(IF(INDEX(الجدول3[],MATCH(_xlfn.AGGREGATE(15,6,الجدول3[D_T]*1/--(الجدول3[باقي]=1),ROW()-3),الجدول3[D_T],0),COLUMN(M24))=0,"لم ينفذ",
INDEX(الجدول3[],MATCH(_xlfn.AGGREGATE(15,6,الجدول3[D_T]*1/--(الجدول3[باقي]=1),ROW()-3),الجدول3[D_T],0),COLUMN(M24))),"")]]></f>
        <v/>
      </c>
    </row>
    <row r="28" spans="2:7" x14ac:dyDescent="0.4">
      <c r="B28" s="70" t="str">
        <f ca="1">IF(C28="","",_xlfn.AGGREGATE(3,5,$C$4:C28))</f>
        <v/>
      </c>
      <c r="C28" s="70" t="str">
        <f ca="1"><![CDATA[IFERROR(INDEX(الجدول3[],MATCH(_xlfn.AGGREGATE(15,6,الجدول3[D_T]*1/--(الجدول3[باقي]=1),ROW()-3),الجدول3[D_T],0),COLUMN(E25)),"")]]></f>
        <v/>
      </c>
      <c r="D28" s="70" t="str">
        <f ca="1"><![CDATA[IFERROR(INDEX(الجدول3[],MATCH(_xlfn.AGGREGATE(15,6,الجدول3[D_T]*1/--(الجدول3[باقي]=1),ROW()-3),الجدول3[D_T],0),COLUMN(F25)),"")]]></f>
        <v/>
      </c>
      <c r="E28" s="72" t="str">
        <f ca="1"><![CDATA[IFERROR(INDEX(الجدول3[],MATCH(_xlfn.AGGREGATE(15,6,الجدول3[D_T]*1/--(الجدول3[باقي]=1),ROW()-3),الجدول3[D_T],0),COLUMN(G25)),"")]]></f>
        <v/>
      </c>
      <c r="F28" s="71" t="str">
        <f t="shared" ca="1" si="0"/>
        <v/>
      </c>
      <c r="G28" s="70" t="str">
        <f ca="1" unprintable=""><![CDATA[IFERROR(IF(INDEX(الجدول3[],MATCH(_xlfn.AGGREGATE(15,6,الجدول3[D_T]*1/--(الجدول3[باقي]=1),ROW()-3),الجدول3[D_T],0),COLUMN(M25))=0,"لم ينفذ",
INDEX(الجدول3[],MATCH(_xlfn.AGGREGATE(15,6,الجدول3[D_T]*1/--(الجدول3[باقي]=1),ROW()-3),الجدول3[D_T],0),COLUMN(M25))),"")]]></f>
        <v/>
      </c>
    </row>
    <row r="29" spans="2:7" x14ac:dyDescent="0.4">
      <c r="B29" s="70" t="str">
        <f ca="1">IF(C29="","",_xlfn.AGGREGATE(3,5,$C$4:C29))</f>
        <v/>
      </c>
      <c r="C29" s="70" t="str">
        <f ca="1"><![CDATA[IFERROR(INDEX(الجدول3[],MATCH(_xlfn.AGGREGATE(15,6,الجدول3[D_T]*1/--(الجدول3[باقي]=1),ROW()-3),الجدول3[D_T],0),COLUMN(E26)),"")]]></f>
        <v/>
      </c>
      <c r="D29" s="70" t="str">
        <f ca="1"><![CDATA[IFERROR(INDEX(الجدول3[],MATCH(_xlfn.AGGREGATE(15,6,الجدول3[D_T]*1/--(الجدول3[باقي]=1),ROW()-3),الجدول3[D_T],0),COLUMN(F26)),"")]]></f>
        <v/>
      </c>
      <c r="E29" s="72" t="str">
        <f ca="1"><![CDATA[IFERROR(INDEX(الجدول3[],MATCH(_xlfn.AGGREGATE(15,6,الجدول3[D_T]*1/--(الجدول3[باقي]=1),ROW()-3),الجدول3[D_T],0),COLUMN(G26)),"")]]></f>
        <v/>
      </c>
      <c r="F29" s="71" t="str">
        <f t="shared" ca="1" si="0"/>
        <v/>
      </c>
      <c r="G29" s="70" t="str">
        <f ca="1" unprintable=""><![CDATA[IFERROR(IF(INDEX(الجدول3[],MATCH(_xlfn.AGGREGATE(15,6,الجدول3[D_T]*1/--(الجدول3[باقي]=1),ROW()-3),الجدول3[D_T],0),COLUMN(M26))=0,"لم ينفذ",
INDEX(الجدول3[],MATCH(_xlfn.AGGREGATE(15,6,الجدول3[D_T]*1/--(الجدول3[باقي]=1),ROW()-3),الجدول3[D_T],0),COLUMN(M26))),"")]]></f>
        <v/>
      </c>
    </row>
    <row r="30" spans="2:7" x14ac:dyDescent="0.4">
      <c r="B30" s="70" t="str">
        <f ca="1">IF(C30="","",_xlfn.AGGREGATE(3,5,$C$4:C30))</f>
        <v/>
      </c>
      <c r="C30" s="70" t="str">
        <f ca="1"><![CDATA[IFERROR(INDEX(الجدول3[],MATCH(_xlfn.AGGREGATE(15,6,الجدول3[D_T]*1/--(الجدول3[باقي]=1),ROW()-3),الجدول3[D_T],0),COLUMN(E27)),"")]]></f>
        <v/>
      </c>
      <c r="D30" s="70" t="str">
        <f ca="1"><![CDATA[IFERROR(INDEX(الجدول3[],MATCH(_xlfn.AGGREGATE(15,6,الجدول3[D_T]*1/--(الجدول3[باقي]=1),ROW()-3),الجدول3[D_T],0),COLUMN(F27)),"")]]></f>
        <v/>
      </c>
      <c r="E30" s="72" t="str">
        <f ca="1"><![CDATA[IFERROR(INDEX(الجدول3[],MATCH(_xlfn.AGGREGATE(15,6,الجدول3[D_T]*1/--(الجدول3[باقي]=1),ROW()-3),الجدول3[D_T],0),COLUMN(G27)),"")]]></f>
        <v/>
      </c>
      <c r="F30" s="71" t="str">
        <f t="shared" ca="1" si="0"/>
        <v/>
      </c>
      <c r="G30" s="70" t="str">
        <f ca="1" unprintable=""><![CDATA[IFERROR(IF(INDEX(الجدول3[],MATCH(_xlfn.AGGREGATE(15,6,الجدول3[D_T]*1/--(الجدول3[باقي]=1),ROW()-3),الجدول3[D_T],0),COLUMN(M27))=0,"لم ينفذ",
INDEX(الجدول3[],MATCH(_xlfn.AGGREGATE(15,6,الجدول3[D_T]*1/--(الجدول3[باقي]=1),ROW()-3),الجدول3[D_T],0),COLUMN(M27))),"")]]></f>
        <v/>
      </c>
    </row>
    <row r="31" spans="2:7" x14ac:dyDescent="0.4">
      <c r="B31" s="70" t="str">
        <f ca="1">IF(C31="","",_xlfn.AGGREGATE(3,5,$C$4:C31))</f>
        <v/>
      </c>
      <c r="C31" s="70" t="str">
        <f ca="1"><![CDATA[IFERROR(INDEX(الجدول3[],MATCH(_xlfn.AGGREGATE(15,6,الجدول3[D_T]*1/--(الجدول3[باقي]=1),ROW()-3),الجدول3[D_T],0),COLUMN(E28)),"")]]></f>
        <v/>
      </c>
      <c r="D31" s="70" t="str">
        <f ca="1"><![CDATA[IFERROR(INDEX(الجدول3[],MATCH(_xlfn.AGGREGATE(15,6,الجدول3[D_T]*1/--(الجدول3[باقي]=1),ROW()-3),الجدول3[D_T],0),COLUMN(F28)),"")]]></f>
        <v/>
      </c>
      <c r="E31" s="72" t="str">
        <f ca="1"><![CDATA[IFERROR(INDEX(الجدول3[],MATCH(_xlfn.AGGREGATE(15,6,الجدول3[D_T]*1/--(الجدول3[باقي]=1),ROW()-3),الجدول3[D_T],0),COLUMN(G28)),"")]]></f>
        <v/>
      </c>
      <c r="F31" s="71" t="str">
        <f t="shared" ca="1" si="0"/>
        <v/>
      </c>
      <c r="G31" s="70" t="str">
        <f ca="1" unprintable=""><![CDATA[IFERROR(IF(INDEX(الجدول3[],MATCH(_xlfn.AGGREGATE(15,6,الجدول3[D_T]*1/--(الجدول3[باقي]=1),ROW()-3),الجدول3[D_T],0),COLUMN(M28))=0,"لم ينفذ",
INDEX(الجدول3[],MATCH(_xlfn.AGGREGATE(15,6,الجدول3[D_T]*1/--(الجدول3[باقي]=1),ROW()-3),الجدول3[D_T],0),COLUMN(M28))),"")]]></f>
        <v/>
      </c>
    </row>
    <row r="32" spans="2:7" x14ac:dyDescent="0.4">
      <c r="B32" s="70" t="str">
        <f ca="1">IF(C32="","",_xlfn.AGGREGATE(3,5,$C$4:C32))</f>
        <v/>
      </c>
      <c r="C32" s="70" t="str">
        <f ca="1"><![CDATA[IFERROR(INDEX(الجدول3[],MATCH(_xlfn.AGGREGATE(15,6,الجدول3[D_T]*1/--(الجدول3[باقي]=1),ROW()-3),الجدول3[D_T],0),COLUMN(E29)),"")]]></f>
        <v/>
      </c>
      <c r="D32" s="70" t="str">
        <f ca="1"><![CDATA[IFERROR(INDEX(الجدول3[],MATCH(_xlfn.AGGREGATE(15,6,الجدول3[D_T]*1/--(الجدول3[باقي]=1),ROW()-3),الجدول3[D_T],0),COLUMN(F29)),"")]]></f>
        <v/>
      </c>
      <c r="E32" s="72" t="str">
        <f ca="1"><![CDATA[IFERROR(INDEX(الجدول3[],MATCH(_xlfn.AGGREGATE(15,6,الجدول3[D_T]*1/--(الجدول3[باقي]=1),ROW()-3),الجدول3[D_T],0),COLUMN(G29)),"")]]></f>
        <v/>
      </c>
      <c r="F32" s="71" t="str">
        <f t="shared" ca="1" si="0"/>
        <v/>
      </c>
      <c r="G32" s="70" t="str">
        <f ca="1" unprintable=""><![CDATA[IFERROR(IF(INDEX(الجدول3[],MATCH(_xlfn.AGGREGATE(15,6,الجدول3[D_T]*1/--(الجدول3[باقي]=1),ROW()-3),الجدول3[D_T],0),COLUMN(M29))=0,"لم ينفذ",
INDEX(الجدول3[],MATCH(_xlfn.AGGREGATE(15,6,الجدول3[D_T]*1/--(الجدول3[باقي]=1),ROW()-3),الجدول3[D_T],0),COLUMN(M29))),"")]]></f>
        <v/>
      </c>
    </row>
    <row r="33" spans="2:7" x14ac:dyDescent="0.4">
      <c r="B33" s="70" t="str">
        <f ca="1">IF(C33="","",_xlfn.AGGREGATE(3,5,$C$4:C33))</f>
        <v/>
      </c>
      <c r="C33" s="70" t="str">
        <f ca="1"><![CDATA[IFERROR(INDEX(الجدول3[],MATCH(_xlfn.AGGREGATE(15,6,الجدول3[D_T]*1/--(الجدول3[باقي]=1),ROW()-3),الجدول3[D_T],0),COLUMN(E30)),"")]]></f>
        <v/>
      </c>
      <c r="D33" s="70" t="str">
        <f ca="1"><![CDATA[IFERROR(INDEX(الجدول3[],MATCH(_xlfn.AGGREGATE(15,6,الجدول3[D_T]*1/--(الجدول3[باقي]=1),ROW()-3),الجدول3[D_T],0),COLUMN(F30)),"")]]></f>
        <v/>
      </c>
      <c r="E33" s="72" t="str">
        <f ca="1"><![CDATA[IFERROR(INDEX(الجدول3[],MATCH(_xlfn.AGGREGATE(15,6,الجدول3[D_T]*1/--(الجدول3[باقي]=1),ROW()-3),الجدول3[D_T],0),COLUMN(G30)),"")]]></f>
        <v/>
      </c>
      <c r="F33" s="71" t="str">
        <f t="shared" ca="1" si="0"/>
        <v/>
      </c>
      <c r="G33" s="70" t="str">
        <f ca="1" unprintable=""><![CDATA[IFERROR(IF(INDEX(الجدول3[],MATCH(_xlfn.AGGREGATE(15,6,الجدول3[D_T]*1/--(الجدول3[باقي]=1),ROW()-3),الجدول3[D_T],0),COLUMN(M30))=0,"لم ينفذ",
INDEX(الجدول3[],MATCH(_xlfn.AGGREGATE(15,6,الجدول3[D_T]*1/--(الجدول3[باقي]=1),ROW()-3),الجدول3[D_T],0),COLUMN(M30))),"")]]></f>
        <v/>
      </c>
    </row>
    <row r="34" spans="2:7" x14ac:dyDescent="0.4">
      <c r="B34" s="70" t="str">
        <f ca="1">IF(C34="","",_xlfn.AGGREGATE(3,5,$C$4:C34))</f>
        <v/>
      </c>
      <c r="C34" s="70" t="str">
        <f ca="1"><![CDATA[IFERROR(INDEX(الجدول3[],MATCH(_xlfn.AGGREGATE(15,6,الجدول3[D_T]*1/--(الجدول3[باقي]=1),ROW()-3),الجدول3[D_T],0),COLUMN(E31)),"")]]></f>
        <v/>
      </c>
      <c r="D34" s="70" t="str">
        <f ca="1"><![CDATA[IFERROR(INDEX(الجدول3[],MATCH(_xlfn.AGGREGATE(15,6,الجدول3[D_T]*1/--(الجدول3[باقي]=1),ROW()-3),الجدول3[D_T],0),COLUMN(F31)),"")]]></f>
        <v/>
      </c>
      <c r="E34" s="72" t="str">
        <f ca="1"><![CDATA[IFERROR(INDEX(الجدول3[],MATCH(_xlfn.AGGREGATE(15,6,الجدول3[D_T]*1/--(الجدول3[باقي]=1),ROW()-3),الجدول3[D_T],0),COLUMN(G31)),"")]]></f>
        <v/>
      </c>
      <c r="F34" s="71" t="str">
        <f t="shared" ca="1" si="0"/>
        <v/>
      </c>
      <c r="G34" s="70" t="str">
        <f ca="1" unprintable=""><![CDATA[IFERROR(IF(INDEX(الجدول3[],MATCH(_xlfn.AGGREGATE(15,6,الجدول3[D_T]*1/--(الجدول3[باقي]=1),ROW()-3),الجدول3[D_T],0),COLUMN(M31))=0,"لم ينفذ",
INDEX(الجدول3[],MATCH(_xlfn.AGGREGATE(15,6,الجدول3[D_T]*1/--(الجدول3[باقي]=1),ROW()-3),الجدول3[D_T],0),COLUMN(M31))),"")]]></f>
        <v/>
      </c>
    </row>
    <row r="35" spans="2:7" x14ac:dyDescent="0.4">
      <c r="B35" s="70" t="str">
        <f ca="1">IF(C35="","",_xlfn.AGGREGATE(3,5,$C$4:C35))</f>
        <v/>
      </c>
      <c r="C35" s="70" t="str">
        <f ca="1"><![CDATA[IFERROR(INDEX(الجدول3[],MATCH(_xlfn.AGGREGATE(15,6,الجدول3[D_T]*1/--(الجدول3[باقي]=1),ROW()-3),الجدول3[D_T],0),COLUMN(E32)),"")]]></f>
        <v/>
      </c>
      <c r="D35" s="70" t="str">
        <f ca="1"><![CDATA[IFERROR(INDEX(الجدول3[],MATCH(_xlfn.AGGREGATE(15,6,الجدول3[D_T]*1/--(الجدول3[باقي]=1),ROW()-3),الجدول3[D_T],0),COLUMN(F32)),"")]]></f>
        <v/>
      </c>
      <c r="E35" s="72" t="str">
        <f ca="1"><![CDATA[IFERROR(INDEX(الجدول3[],MATCH(_xlfn.AGGREGATE(15,6,الجدول3[D_T]*1/--(الجدول3[باقي]=1),ROW()-3),الجدول3[D_T],0),COLUMN(G32)),"")]]></f>
        <v/>
      </c>
      <c r="F35" s="71" t="str">
        <f t="shared" ca="1" si="0"/>
        <v/>
      </c>
      <c r="G35" s="70" t="str">
        <f ca="1" unprintable=""><![CDATA[IFERROR(IF(INDEX(الجدول3[],MATCH(_xlfn.AGGREGATE(15,6,الجدول3[D_T]*1/--(الجدول3[باقي]=1),ROW()-3),الجدول3[D_T],0),COLUMN(M32))=0,"لم ينفذ",
INDEX(الجدول3[],MATCH(_xlfn.AGGREGATE(15,6,الجدول3[D_T]*1/--(الجدول3[باقي]=1),ROW()-3),الجدول3[D_T],0),COLUMN(M32))),"")]]></f>
        <v/>
      </c>
    </row>
    <row r="36" spans="2:7" x14ac:dyDescent="0.4">
      <c r="B36" s="70" t="str">
        <f ca="1">IF(C36="","",_xlfn.AGGREGATE(3,5,$C$4:C36))</f>
        <v/>
      </c>
      <c r="C36" s="70" t="str">
        <f ca="1"><![CDATA[IFERROR(INDEX(الجدول3[],MATCH(_xlfn.AGGREGATE(15,6,الجدول3[D_T]*1/--(الجدول3[باقي]=1),ROW()-3),الجدول3[D_T],0),COLUMN(E33)),"")]]></f>
        <v/>
      </c>
      <c r="D36" s="70" t="str">
        <f ca="1"><![CDATA[IFERROR(INDEX(الجدول3[],MATCH(_xlfn.AGGREGATE(15,6,الجدول3[D_T]*1/--(الجدول3[باقي]=1),ROW()-3),الجدول3[D_T],0),COLUMN(F33)),"")]]></f>
        <v/>
      </c>
      <c r="E36" s="72" t="str">
        <f ca="1"><![CDATA[IFERROR(INDEX(الجدول3[],MATCH(_xlfn.AGGREGATE(15,6,الجدول3[D_T]*1/--(الجدول3[باقي]=1),ROW()-3),الجدول3[D_T],0),COLUMN(G33)),"")]]></f>
        <v/>
      </c>
      <c r="F36" s="71" t="str">
        <f t="shared" ca="1" si="0"/>
        <v/>
      </c>
      <c r="G36" s="70" t="str">
        <f ca="1" unprintable=""><![CDATA[IFERROR(IF(INDEX(الجدول3[],MATCH(_xlfn.AGGREGATE(15,6,الجدول3[D_T]*1/--(الجدول3[باقي]=1),ROW()-3),الجدول3[D_T],0),COLUMN(M33))=0,"لم ينفذ",
INDEX(الجدول3[],MATCH(_xlfn.AGGREGATE(15,6,الجدول3[D_T]*1/--(الجدول3[باقي]=1),ROW()-3),الجدول3[D_T],0),COLUMN(M33))),"")]]></f>
        <v/>
      </c>
    </row>
    <row r="37" spans="2:7" x14ac:dyDescent="0.4">
      <c r="B37" s="70" t="str">
        <f ca="1">IF(C37="","",_xlfn.AGGREGATE(3,5,$C$4:C37))</f>
        <v/>
      </c>
      <c r="C37" s="70" t="str">
        <f ca="1"><![CDATA[IFERROR(INDEX(الجدول3[],MATCH(_xlfn.AGGREGATE(15,6,الجدول3[D_T]*1/--(الجدول3[باقي]=1),ROW()-3),الجدول3[D_T],0),COLUMN(E34)),"")]]></f>
        <v/>
      </c>
      <c r="D37" s="70" t="str">
        <f ca="1"><![CDATA[IFERROR(INDEX(الجدول3[],MATCH(_xlfn.AGGREGATE(15,6,الجدول3[D_T]*1/--(الجدول3[باقي]=1),ROW()-3),الجدول3[D_T],0),COLUMN(F34)),"")]]></f>
        <v/>
      </c>
      <c r="E37" s="72" t="str">
        <f ca="1"><![CDATA[IFERROR(INDEX(الجدول3[],MATCH(_xlfn.AGGREGATE(15,6,الجدول3[D_T]*1/--(الجدول3[باقي]=1),ROW()-3),الجدول3[D_T],0),COLUMN(G34)),"")]]></f>
        <v/>
      </c>
      <c r="F37" s="71" t="str">
        <f t="shared" ca="1" si="0"/>
        <v/>
      </c>
      <c r="G37" s="70" t="str">
        <f ca="1" unprintable=""><![CDATA[IFERROR(IF(INDEX(الجدول3[],MATCH(_xlfn.AGGREGATE(15,6,الجدول3[D_T]*1/--(الجدول3[باقي]=1),ROW()-3),الجدول3[D_T],0),COLUMN(M34))=0,"لم ينفذ",
INDEX(الجدول3[],MATCH(_xlfn.AGGREGATE(15,6,الجدول3[D_T]*1/--(الجدول3[باقي]=1),ROW()-3),الجدول3[D_T],0),COLUMN(M34))),"")]]></f>
        <v/>
      </c>
    </row>
    <row r="38" spans="2:7" x14ac:dyDescent="0.4">
      <c r="B38" s="70" t="str">
        <f ca="1">IF(C38="","",_xlfn.AGGREGATE(3,5,$C$4:C38))</f>
        <v/>
      </c>
      <c r="C38" s="70" t="str">
        <f ca="1"><![CDATA[IFERROR(INDEX(الجدول3[],MATCH(_xlfn.AGGREGATE(15,6,الجدول3[D_T]*1/--(الجدول3[باقي]=1),ROW()-3),الجدول3[D_T],0),COLUMN(E35)),"")]]></f>
        <v/>
      </c>
      <c r="D38" s="70" t="str">
        <f ca="1"><![CDATA[IFERROR(INDEX(الجدول3[],MATCH(_xlfn.AGGREGATE(15,6,الجدول3[D_T]*1/--(الجدول3[باقي]=1),ROW()-3),الجدول3[D_T],0),COLUMN(F35)),"")]]></f>
        <v/>
      </c>
      <c r="E38" s="72" t="str">
        <f ca="1"><![CDATA[IFERROR(INDEX(الجدول3[],MATCH(_xlfn.AGGREGATE(15,6,الجدول3[D_T]*1/--(الجدول3[باقي]=1),ROW()-3),الجدول3[D_T],0),COLUMN(G35)),"")]]></f>
        <v/>
      </c>
      <c r="F38" s="71" t="str">
        <f t="shared" ca="1" si="0"/>
        <v/>
      </c>
      <c r="G38" s="70" t="str">
        <f ca="1" unprintable=""><![CDATA[IFERROR(IF(INDEX(الجدول3[],MATCH(_xlfn.AGGREGATE(15,6,الجدول3[D_T]*1/--(الجدول3[باقي]=1),ROW()-3),الجدول3[D_T],0),COLUMN(M35))=0,"لم ينفذ",
INDEX(الجدول3[],MATCH(_xlfn.AGGREGATE(15,6,الجدول3[D_T]*1/--(الجدول3[باقي]=1),ROW()-3),الجدول3[D_T],0),COLUMN(M35))),"")]]></f>
        <v/>
      </c>
    </row>
    <row r="39" spans="2:7" x14ac:dyDescent="0.4">
      <c r="B39" s="70" t="str">
        <f ca="1">IF(C39="","",_xlfn.AGGREGATE(3,5,$C$4:C39))</f>
        <v/>
      </c>
      <c r="C39" s="70" t="str">
        <f ca="1"><![CDATA[IFERROR(INDEX(الجدول3[],MATCH(_xlfn.AGGREGATE(15,6,الجدول3[D_T]*1/--(الجدول3[باقي]=1),ROW()-3),الجدول3[D_T],0),COLUMN(E36)),"")]]></f>
        <v/>
      </c>
      <c r="D39" s="70" t="str">
        <f ca="1"><![CDATA[IFERROR(INDEX(الجدول3[],MATCH(_xlfn.AGGREGATE(15,6,الجدول3[D_T]*1/--(الجدول3[باقي]=1),ROW()-3),الجدول3[D_T],0),COLUMN(F36)),"")]]></f>
        <v/>
      </c>
      <c r="E39" s="72" t="str">
        <f ca="1"><![CDATA[IFERROR(INDEX(الجدول3[],MATCH(_xlfn.AGGREGATE(15,6,الجدول3[D_T]*1/--(الجدول3[باقي]=1),ROW()-3),الجدول3[D_T],0),COLUMN(G36)),"")]]></f>
        <v/>
      </c>
      <c r="F39" s="71" t="str">
        <f t="shared" ca="1" si="0"/>
        <v/>
      </c>
      <c r="G39" s="70" t="str">
        <f ca="1" unprintable=""><![CDATA[IFERROR(IF(INDEX(الجدول3[],MATCH(_xlfn.AGGREGATE(15,6,الجدول3[D_T]*1/--(الجدول3[باقي]=1),ROW()-3),الجدول3[D_T],0),COLUMN(M36))=0,"لم ينفذ",
INDEX(الجدول3[],MATCH(_xlfn.AGGREGATE(15,6,الجدول3[D_T]*1/--(الجدول3[باقي]=1),ROW()-3),الجدول3[D_T],0),COLUMN(M36))),"")]]></f>
        <v/>
      </c>
    </row>
    <row r="40" spans="2:7" x14ac:dyDescent="0.4">
      <c r="B40" s="70" t="str">
        <f ca="1">IF(C40="","",_xlfn.AGGREGATE(3,5,$C$4:C40))</f>
        <v/>
      </c>
      <c r="C40" s="70" t="str">
        <f ca="1"><![CDATA[IFERROR(INDEX(الجدول3[],MATCH(_xlfn.AGGREGATE(15,6,الجدول3[D_T]*1/--(الجدول3[باقي]=1),ROW()-3),الجدول3[D_T],0),COLUMN(E37)),"")]]></f>
        <v/>
      </c>
      <c r="D40" s="70" t="str">
        <f ca="1"><![CDATA[IFERROR(INDEX(الجدول3[],MATCH(_xlfn.AGGREGATE(15,6,الجدول3[D_T]*1/--(الجدول3[باقي]=1),ROW()-3),الجدول3[D_T],0),COLUMN(F37)),"")]]></f>
        <v/>
      </c>
      <c r="E40" s="72" t="str">
        <f ca="1"><![CDATA[IFERROR(INDEX(الجدول3[],MATCH(_xlfn.AGGREGATE(15,6,الجدول3[D_T]*1/--(الجدول3[باقي]=1),ROW()-3),الجدول3[D_T],0),COLUMN(G37)),"")]]></f>
        <v/>
      </c>
      <c r="F40" s="71" t="str">
        <f t="shared" ca="1" si="0"/>
        <v/>
      </c>
      <c r="G40" s="70" t="str">
        <f ca="1" unprintable=""><![CDATA[IFERROR(IF(INDEX(الجدول3[],MATCH(_xlfn.AGGREGATE(15,6,الجدول3[D_T]*1/--(الجدول3[باقي]=1),ROW()-3),الجدول3[D_T],0),COLUMN(M37))=0,"لم ينفذ",
INDEX(الجدول3[],MATCH(_xlfn.AGGREGATE(15,6,الجدول3[D_T]*1/--(الجدول3[باقي]=1),ROW()-3),الجدول3[D_T],0),COLUMN(M37))),"")]]></f>
        <v/>
      </c>
    </row>
    <row r="41" spans="2:7" x14ac:dyDescent="0.4">
      <c r="B41" s="70" t="str">
        <f ca="1">IF(C41="","",_xlfn.AGGREGATE(3,5,$C$4:C41))</f>
        <v/>
      </c>
      <c r="C41" s="70" t="str">
        <f ca="1"><![CDATA[IFERROR(INDEX(الجدول3[],MATCH(_xlfn.AGGREGATE(15,6,الجدول3[D_T]*1/--(الجدول3[باقي]=1),ROW()-3),الجدول3[D_T],0),COLUMN(E38)),"")]]></f>
        <v/>
      </c>
      <c r="D41" s="70" t="str">
        <f ca="1"><![CDATA[IFERROR(INDEX(الجدول3[],MATCH(_xlfn.AGGREGATE(15,6,الجدول3[D_T]*1/--(الجدول3[باقي]=1),ROW()-3),الجدول3[D_T],0),COLUMN(F38)),"")]]></f>
        <v/>
      </c>
      <c r="E41" s="72" t="str">
        <f ca="1"><![CDATA[IFERROR(INDEX(الجدول3[],MATCH(_xlfn.AGGREGATE(15,6,الجدول3[D_T]*1/--(الجدول3[باقي]=1),ROW()-3),الجدول3[D_T],0),COLUMN(G38)),"")]]></f>
        <v/>
      </c>
      <c r="F41" s="71" t="str">
        <f t="shared" ca="1" si="0"/>
        <v/>
      </c>
      <c r="G41" s="70" t="str">
        <f ca="1" unprintable=""><![CDATA[IFERROR(IF(INDEX(الجدول3[],MATCH(_xlfn.AGGREGATE(15,6,الجدول3[D_T]*1/--(الجدول3[باقي]=1),ROW()-3),الجدول3[D_T],0),COLUMN(M38))=0,"لم ينفذ",
INDEX(الجدول3[],MATCH(_xlfn.AGGREGATE(15,6,الجدول3[D_T]*1/--(الجدول3[باقي]=1),ROW()-3),الجدول3[D_T],0),COLUMN(M38))),"")]]></f>
        <v/>
      </c>
    </row>
    <row r="42" spans="2:7" x14ac:dyDescent="0.4">
      <c r="B42" s="70" t="str">
        <f ca="1">IF(C42="","",_xlfn.AGGREGATE(3,5,$C$4:C42))</f>
        <v/>
      </c>
      <c r="C42" s="70" t="str">
        <f ca="1"><![CDATA[IFERROR(INDEX(الجدول3[],MATCH(_xlfn.AGGREGATE(15,6,الجدول3[D_T]*1/--(الجدول3[باقي]=1),ROW()-3),الجدول3[D_T],0),COLUMN(E39)),"")]]></f>
        <v/>
      </c>
      <c r="D42" s="70" t="str">
        <f ca="1"><![CDATA[IFERROR(INDEX(الجدول3[],MATCH(_xlfn.AGGREGATE(15,6,الجدول3[D_T]*1/--(الجدول3[باقي]=1),ROW()-3),الجدول3[D_T],0),COLUMN(F39)),"")]]></f>
        <v/>
      </c>
      <c r="E42" s="72" t="str">
        <f ca="1"><![CDATA[IFERROR(INDEX(الجدول3[],MATCH(_xlfn.AGGREGATE(15,6,الجدول3[D_T]*1/--(الجدول3[باقي]=1),ROW()-3),الجدول3[D_T],0),COLUMN(G39)),"")]]></f>
        <v/>
      </c>
      <c r="F42" s="71" t="str">
        <f t="shared" ca="1" si="0"/>
        <v/>
      </c>
      <c r="G42" s="70" t="str">
        <f ca="1" unprintable=""><![CDATA[IFERROR(IF(INDEX(الجدول3[],MATCH(_xlfn.AGGREGATE(15,6,الجدول3[D_T]*1/--(الجدول3[باقي]=1),ROW()-3),الجدول3[D_T],0),COLUMN(M39))=0,"لم ينفذ",
INDEX(الجدول3[],MATCH(_xlfn.AGGREGATE(15,6,الجدول3[D_T]*1/--(الجدول3[باقي]=1),ROW()-3),الجدول3[D_T],0),COLUMN(M39))),"")]]></f>
        <v/>
      </c>
    </row>
    <row r="43" spans="2:7" x14ac:dyDescent="0.4">
      <c r="B43" s="70" t="str">
        <f ca="1">IF(C43="","",_xlfn.AGGREGATE(3,5,$C$4:C43))</f>
        <v/>
      </c>
      <c r="C43" s="70" t="str">
        <f ca="1"><![CDATA[IFERROR(INDEX(الجدول3[],MATCH(_xlfn.AGGREGATE(15,6,الجدول3[D_T]*1/--(الجدول3[باقي]=1),ROW()-3),الجدول3[D_T],0),COLUMN(E40)),"")]]></f>
        <v/>
      </c>
      <c r="D43" s="70" t="str">
        <f ca="1"><![CDATA[IFERROR(INDEX(الجدول3[],MATCH(_xlfn.AGGREGATE(15,6,الجدول3[D_T]*1/--(الجدول3[باقي]=1),ROW()-3),الجدول3[D_T],0),COLUMN(F40)),"")]]></f>
        <v/>
      </c>
      <c r="E43" s="72" t="str">
        <f ca="1"><![CDATA[IFERROR(INDEX(الجدول3[],MATCH(_xlfn.AGGREGATE(15,6,الجدول3[D_T]*1/--(الجدول3[باقي]=1),ROW()-3),الجدول3[D_T],0),COLUMN(G40)),"")]]></f>
        <v/>
      </c>
      <c r="F43" s="71" t="str">
        <f t="shared" ca="1" si="0"/>
        <v/>
      </c>
      <c r="G43" s="70" t="str">
        <f ca="1" unprintable=""><![CDATA[IFERROR(IF(INDEX(الجدول3[],MATCH(_xlfn.AGGREGATE(15,6,الجدول3[D_T]*1/--(الجدول3[باقي]=1),ROW()-3),الجدول3[D_T],0),COLUMN(M40))=0,"لم ينفذ",
INDEX(الجدول3[],MATCH(_xlfn.AGGREGATE(15,6,الجدول3[D_T]*1/--(الجدول3[باقي]=1),ROW()-3),الجدول3[D_T],0),COLUMN(M40))),"")]]></f>
        <v/>
      </c>
    </row>
    <row r="44" spans="2:7" x14ac:dyDescent="0.4">
      <c r="B44" s="70" t="str">
        <f ca="1">IF(C44="","",_xlfn.AGGREGATE(3,5,$C$4:C44))</f>
        <v/>
      </c>
      <c r="C44" s="70" t="str">
        <f ca="1"><![CDATA[IFERROR(INDEX(الجدول3[],MATCH(_xlfn.AGGREGATE(15,6,الجدول3[D_T]*1/--(الجدول3[باقي]=1),ROW()-3),الجدول3[D_T],0),COLUMN(E41)),"")]]></f>
        <v/>
      </c>
      <c r="D44" s="70" t="str">
        <f ca="1"><![CDATA[IFERROR(INDEX(الجدول3[],MATCH(_xlfn.AGGREGATE(15,6,الجدول3[D_T]*1/--(الجدول3[باقي]=1),ROW()-3),الجدول3[D_T],0),COLUMN(F41)),"")]]></f>
        <v/>
      </c>
      <c r="E44" s="72" t="str">
        <f ca="1"><![CDATA[IFERROR(INDEX(الجدول3[],MATCH(_xlfn.AGGREGATE(15,6,الجدول3[D_T]*1/--(الجدول3[باقي]=1),ROW()-3),الجدول3[D_T],0),COLUMN(G41)),"")]]></f>
        <v/>
      </c>
      <c r="F44" s="71" t="str">
        <f t="shared" ca="1" si="0"/>
        <v/>
      </c>
      <c r="G44" s="70" t="str">
        <f ca="1" unprintable=""><![CDATA[IFERROR(IF(INDEX(الجدول3[],MATCH(_xlfn.AGGREGATE(15,6,الجدول3[D_T]*1/--(الجدول3[باقي]=1),ROW()-3),الجدول3[D_T],0),COLUMN(M41))=0,"لم ينفذ",
INDEX(الجدول3[],MATCH(_xlfn.AGGREGATE(15,6,الجدول3[D_T]*1/--(الجدول3[باقي]=1),ROW()-3),الجدول3[D_T],0),COLUMN(M41))),"")]]></f>
        <v/>
      </c>
    </row>
    <row r="45" spans="2:7" x14ac:dyDescent="0.4">
      <c r="B45" s="70" t="str">
        <f ca="1">IF(C45="","",_xlfn.AGGREGATE(3,5,$C$4:C45))</f>
        <v/>
      </c>
      <c r="C45" s="70" t="str">
        <f ca="1"><![CDATA[IFERROR(INDEX(الجدول3[],MATCH(_xlfn.AGGREGATE(15,6,الجدول3[D_T]*1/--(الجدول3[باقي]=1),ROW()-3),الجدول3[D_T],0),COLUMN(E42)),"")]]></f>
        <v/>
      </c>
      <c r="D45" s="70" t="str">
        <f ca="1"><![CDATA[IFERROR(INDEX(الجدول3[],MATCH(_xlfn.AGGREGATE(15,6,الجدول3[D_T]*1/--(الجدول3[باقي]=1),ROW()-3),الجدول3[D_T],0),COLUMN(F42)),"")]]></f>
        <v/>
      </c>
      <c r="E45" s="72" t="str">
        <f ca="1"><![CDATA[IFERROR(INDEX(الجدول3[],MATCH(_xlfn.AGGREGATE(15,6,الجدول3[D_T]*1/--(الجدول3[باقي]=1),ROW()-3),الجدول3[D_T],0),COLUMN(G42)),"")]]></f>
        <v/>
      </c>
      <c r="F45" s="71" t="str">
        <f t="shared" ca="1" si="0"/>
        <v/>
      </c>
      <c r="G45" s="70" t="str">
        <f ca="1" unprintable=""><![CDATA[IFERROR(IF(INDEX(الجدول3[],MATCH(_xlfn.AGGREGATE(15,6,الجدول3[D_T]*1/--(الجدول3[باقي]=1),ROW()-3),الجدول3[D_T],0),COLUMN(M42))=0,"لم ينفذ",
INDEX(الجدول3[],MATCH(_xlfn.AGGREGATE(15,6,الجدول3[D_T]*1/--(الجدول3[باقي]=1),ROW()-3),الجدول3[D_T],0),COLUMN(M42))),"")]]></f>
        <v/>
      </c>
    </row>
    <row r="46" spans="2:7" x14ac:dyDescent="0.4">
      <c r="B46" s="70" t="str">
        <f ca="1">IF(C46="","",_xlfn.AGGREGATE(3,5,$C$4:C46))</f>
        <v/>
      </c>
      <c r="C46" s="70" t="str">
        <f ca="1"><![CDATA[IFERROR(INDEX(الجدول3[],MATCH(_xlfn.AGGREGATE(15,6,الجدول3[D_T]*1/--(الجدول3[باقي]=1),ROW()-3),الجدول3[D_T],0),COLUMN(E43)),"")]]></f>
        <v/>
      </c>
      <c r="D46" s="70" t="str">
        <f ca="1"><![CDATA[IFERROR(INDEX(الجدول3[],MATCH(_xlfn.AGGREGATE(15,6,الجدول3[D_T]*1/--(الجدول3[باقي]=1),ROW()-3),الجدول3[D_T],0),COLUMN(F43)),"")]]></f>
        <v/>
      </c>
      <c r="E46" s="72" t="str">
        <f ca="1"><![CDATA[IFERROR(INDEX(الجدول3[],MATCH(_xlfn.AGGREGATE(15,6,الجدول3[D_T]*1/--(الجدول3[باقي]=1),ROW()-3),الجدول3[D_T],0),COLUMN(G43)),"")]]></f>
        <v/>
      </c>
      <c r="F46" s="71" t="str">
        <f t="shared" ca="1" si="0"/>
        <v/>
      </c>
      <c r="G46" s="70" t="str">
        <f ca="1" unprintable=""><![CDATA[IFERROR(IF(INDEX(الجدول3[],MATCH(_xlfn.AGGREGATE(15,6,الجدول3[D_T]*1/--(الجدول3[باقي]=1),ROW()-3),الجدول3[D_T],0),COLUMN(M43))=0,"لم ينفذ",
INDEX(الجدول3[],MATCH(_xlfn.AGGREGATE(15,6,الجدول3[D_T]*1/--(الجدول3[باقي]=1),ROW()-3),الجدول3[D_T],0),COLUMN(M43))),"")]]></f>
        <v/>
      </c>
    </row>
    <row r="47" spans="2:7" x14ac:dyDescent="0.4">
      <c r="B47" s="70" t="str">
        <f ca="1">IF(C47="","",_xlfn.AGGREGATE(3,5,$C$4:C47))</f>
        <v/>
      </c>
      <c r="C47" s="70" t="str">
        <f ca="1"><![CDATA[IFERROR(INDEX(الجدول3[],MATCH(_xlfn.AGGREGATE(15,6,الجدول3[D_T]*1/--(الجدول3[باقي]=1),ROW()-3),الجدول3[D_T],0),COLUMN(E44)),"")]]></f>
        <v/>
      </c>
      <c r="D47" s="70" t="str">
        <f ca="1"><![CDATA[IFERROR(INDEX(الجدول3[],MATCH(_xlfn.AGGREGATE(15,6,الجدول3[D_T]*1/--(الجدول3[باقي]=1),ROW()-3),الجدول3[D_T],0),COLUMN(F44)),"")]]></f>
        <v/>
      </c>
      <c r="E47" s="72" t="str">
        <f ca="1"><![CDATA[IFERROR(INDEX(الجدول3[],MATCH(_xlfn.AGGREGATE(15,6,الجدول3[D_T]*1/--(الجدول3[باقي]=1),ROW()-3),الجدول3[D_T],0),COLUMN(G44)),"")]]></f>
        <v/>
      </c>
      <c r="F47" s="71" t="str">
        <f t="shared" ca="1" si="0"/>
        <v/>
      </c>
      <c r="G47" s="70" t="str">
        <f ca="1" unprintable=""><![CDATA[IFERROR(IF(INDEX(الجدول3[],MATCH(_xlfn.AGGREGATE(15,6,الجدول3[D_T]*1/--(الجدول3[باقي]=1),ROW()-3),الجدول3[D_T],0),COLUMN(M44))=0,"لم ينفذ",
INDEX(الجدول3[],MATCH(_xlfn.AGGREGATE(15,6,الجدول3[D_T]*1/--(الجدول3[باقي]=1),ROW()-3),الجدول3[D_T],0),COLUMN(M44))),"")]]></f>
        <v/>
      </c>
    </row>
    <row r="48" spans="2:7" x14ac:dyDescent="0.4">
      <c r="B48" s="70" t="str">
        <f ca="1">IF(C48="","",_xlfn.AGGREGATE(3,5,$C$4:C48))</f>
        <v/>
      </c>
      <c r="C48" s="70" t="str">
        <f ca="1"><![CDATA[IFERROR(INDEX(الجدول3[],MATCH(_xlfn.AGGREGATE(15,6,الجدول3[D_T]*1/--(الجدول3[باقي]=1),ROW()-3),الجدول3[D_T],0),COLUMN(E45)),"")]]></f>
        <v/>
      </c>
      <c r="D48" s="70" t="str">
        <f ca="1"><![CDATA[IFERROR(INDEX(الجدول3[],MATCH(_xlfn.AGGREGATE(15,6,الجدول3[D_T]*1/--(الجدول3[باقي]=1),ROW()-3),الجدول3[D_T],0),COLUMN(F45)),"")]]></f>
        <v/>
      </c>
      <c r="E48" s="72" t="str">
        <f ca="1"><![CDATA[IFERROR(INDEX(الجدول3[],MATCH(_xlfn.AGGREGATE(15,6,الجدول3[D_T]*1/--(الجدول3[باقي]=1),ROW()-3),الجدول3[D_T],0),COLUMN(G45)),"")]]></f>
        <v/>
      </c>
      <c r="F48" s="71" t="str">
        <f t="shared" ca="1" si="0"/>
        <v/>
      </c>
      <c r="G48" s="70" t="str">
        <f ca="1" unprintable=""><![CDATA[IFERROR(IF(INDEX(الجدول3[],MATCH(_xlfn.AGGREGATE(15,6,الجدول3[D_T]*1/--(الجدول3[باقي]=1),ROW()-3),الجدول3[D_T],0),COLUMN(M45))=0,"لم ينفذ",
INDEX(الجدول3[],MATCH(_xlfn.AGGREGATE(15,6,الجدول3[D_T]*1/--(الجدول3[باقي]=1),ROW()-3),الجدول3[D_T],0),COLUMN(M45))),"")]]></f>
        <v/>
      </c>
    </row>
    <row r="49" spans="2:7" x14ac:dyDescent="0.4">
      <c r="B49" s="70" t="str">
        <f ca="1">IF(C49="","",_xlfn.AGGREGATE(3,5,$C$4:C49))</f>
        <v/>
      </c>
      <c r="C49" s="70" t="str">
        <f ca="1"><![CDATA[IFERROR(INDEX(الجدول3[],MATCH(_xlfn.AGGREGATE(15,6,الجدول3[D_T]*1/--(الجدول3[باقي]=1),ROW()-3),الجدول3[D_T],0),COLUMN(E46)),"")]]></f>
        <v/>
      </c>
      <c r="D49" s="70" t="str">
        <f ca="1"><![CDATA[IFERROR(INDEX(الجدول3[],MATCH(_xlfn.AGGREGATE(15,6,الجدول3[D_T]*1/--(الجدول3[باقي]=1),ROW()-3),الجدول3[D_T],0),COLUMN(F46)),"")]]></f>
        <v/>
      </c>
      <c r="E49" s="72" t="str">
        <f ca="1"><![CDATA[IFERROR(INDEX(الجدول3[],MATCH(_xlfn.AGGREGATE(15,6,الجدول3[D_T]*1/--(الجدول3[باقي]=1),ROW()-3),الجدول3[D_T],0),COLUMN(G46)),"")]]></f>
        <v/>
      </c>
      <c r="F49" s="71" t="str">
        <f t="shared" ca="1" si="0"/>
        <v/>
      </c>
      <c r="G49" s="70" t="str">
        <f ca="1" unprintable=""><![CDATA[IFERROR(IF(INDEX(الجدول3[],MATCH(_xlfn.AGGREGATE(15,6,الجدول3[D_T]*1/--(الجدول3[باقي]=1),ROW()-3),الجدول3[D_T],0),COLUMN(M46))=0,"لم ينفذ",
INDEX(الجدول3[],MATCH(_xlfn.AGGREGATE(15,6,الجدول3[D_T]*1/--(الجدول3[باقي]=1),ROW()-3),الجدول3[D_T],0),COLUMN(M46))),"")]]></f>
        <v/>
      </c>
    </row>
    <row r="50" spans="2:7" x14ac:dyDescent="0.4">
      <c r="B50" s="70" t="str">
        <f ca="1">IF(C50="","",_xlfn.AGGREGATE(3,5,$C$4:C50))</f>
        <v/>
      </c>
      <c r="C50" s="70" t="str">
        <f ca="1"><![CDATA[IFERROR(INDEX(الجدول3[],MATCH(_xlfn.AGGREGATE(15,6,الجدول3[D_T]*1/--(الجدول3[باقي]=1),ROW()-3),الجدول3[D_T],0),COLUMN(E47)),"")]]></f>
        <v/>
      </c>
      <c r="D50" s="70" t="str">
        <f ca="1"><![CDATA[IFERROR(INDEX(الجدول3[],MATCH(_xlfn.AGGREGATE(15,6,الجدول3[D_T]*1/--(الجدول3[باقي]=1),ROW()-3),الجدول3[D_T],0),COLUMN(F47)),"")]]></f>
        <v/>
      </c>
      <c r="E50" s="72" t="str">
        <f ca="1"><![CDATA[IFERROR(INDEX(الجدول3[],MATCH(_xlfn.AGGREGATE(15,6,الجدول3[D_T]*1/--(الجدول3[باقي]=1),ROW()-3),الجدول3[D_T],0),COLUMN(G47)),"")]]></f>
        <v/>
      </c>
      <c r="F50" s="71" t="str">
        <f t="shared" ca="1" si="0"/>
        <v/>
      </c>
      <c r="G50" s="70" t="str">
        <f ca="1" unprintable=""><![CDATA[IFERROR(IF(INDEX(الجدول3[],MATCH(_xlfn.AGGREGATE(15,6,الجدول3[D_T]*1/--(الجدول3[باقي]=1),ROW()-3),الجدول3[D_T],0),COLUMN(M47))=0,"لم ينفذ",
INDEX(الجدول3[],MATCH(_xlfn.AGGREGATE(15,6,الجدول3[D_T]*1/--(الجدول3[باقي]=1),ROW()-3),الجدول3[D_T],0),COLUMN(M47))),"")]]></f>
        <v/>
      </c>
    </row>
    <row r="51" spans="2:7" x14ac:dyDescent="0.4">
      <c r="B51" s="70" t="str">
        <f ca="1">IF(C51="","",_xlfn.AGGREGATE(3,5,$C$4:C51))</f>
        <v/>
      </c>
      <c r="C51" s="70" t="str">
        <f ca="1"><![CDATA[IFERROR(INDEX(الجدول3[],MATCH(_xlfn.AGGREGATE(15,6,الجدول3[D_T]*1/--(الجدول3[باقي]=1),ROW()-3),الجدول3[D_T],0),COLUMN(E48)),"")]]></f>
        <v/>
      </c>
      <c r="D51" s="70" t="str">
        <f ca="1"><![CDATA[IFERROR(INDEX(الجدول3[],MATCH(_xlfn.AGGREGATE(15,6,الجدول3[D_T]*1/--(الجدول3[باقي]=1),ROW()-3),الجدول3[D_T],0),COLUMN(F48)),"")]]></f>
        <v/>
      </c>
      <c r="E51" s="72" t="str">
        <f ca="1"><![CDATA[IFERROR(INDEX(الجدول3[],MATCH(_xlfn.AGGREGATE(15,6,الجدول3[D_T]*1/--(الجدول3[باقي]=1),ROW()-3),الجدول3[D_T],0),COLUMN(G48)),"")]]></f>
        <v/>
      </c>
      <c r="F51" s="71" t="str">
        <f t="shared" ca="1" si="0"/>
        <v/>
      </c>
      <c r="G51" s="70" t="str">
        <f ca="1" unprintable=""><![CDATA[IFERROR(IF(INDEX(الجدول3[],MATCH(_xlfn.AGGREGATE(15,6,الجدول3[D_T]*1/--(الجدول3[باقي]=1),ROW()-3),الجدول3[D_T],0),COLUMN(M48))=0,"لم ينفذ",
INDEX(الجدول3[],MATCH(_xlfn.AGGREGATE(15,6,الجدول3[D_T]*1/--(الجدول3[باقي]=1),ROW()-3),الجدول3[D_T],0),COLUMN(M48))),"")]]></f>
        <v/>
      </c>
    </row>
    <row r="52" spans="2:7" x14ac:dyDescent="0.4">
      <c r="B52" s="70" t="str">
        <f ca="1">IF(C52="","",_xlfn.AGGREGATE(3,5,$C$4:C52))</f>
        <v/>
      </c>
      <c r="C52" s="70" t="str">
        <f ca="1"><![CDATA[IFERROR(INDEX(الجدول3[],MATCH(_xlfn.AGGREGATE(15,6,الجدول3[D_T]*1/--(الجدول3[باقي]=1),ROW()-3),الجدول3[D_T],0),COLUMN(E49)),"")]]></f>
        <v/>
      </c>
      <c r="D52" s="70" t="str">
        <f ca="1"><![CDATA[IFERROR(INDEX(الجدول3[],MATCH(_xlfn.AGGREGATE(15,6,الجدول3[D_T]*1/--(الجدول3[باقي]=1),ROW()-3),الجدول3[D_T],0),COLUMN(F49)),"")]]></f>
        <v/>
      </c>
      <c r="E52" s="72" t="str">
        <f ca="1"><![CDATA[IFERROR(INDEX(الجدول3[],MATCH(_xlfn.AGGREGATE(15,6,الجدول3[D_T]*1/--(الجدول3[باقي]=1),ROW()-3),الجدول3[D_T],0),COLUMN(G49)),"")]]></f>
        <v/>
      </c>
      <c r="F52" s="71" t="str">
        <f t="shared" ca="1" si="0"/>
        <v/>
      </c>
      <c r="G52" s="70" t="str">
        <f ca="1" unprintable=""><![CDATA[IFERROR(IF(INDEX(الجدول3[],MATCH(_xlfn.AGGREGATE(15,6,الجدول3[D_T]*1/--(الجدول3[باقي]=1),ROW()-3),الجدول3[D_T],0),COLUMN(M49))=0,"لم ينفذ",
INDEX(الجدول3[],MATCH(_xlfn.AGGREGATE(15,6,الجدول3[D_T]*1/--(الجدول3[باقي]=1),ROW()-3),الجدول3[D_T],0),COLUMN(M49))),"")]]></f>
        <v/>
      </c>
    </row>
    <row r="53" spans="2:7" x14ac:dyDescent="0.4">
      <c r="B53" s="70" t="str">
        <f ca="1">IF(C53="","",_xlfn.AGGREGATE(3,5,$C$4:C53))</f>
        <v/>
      </c>
      <c r="C53" s="70" t="str">
        <f ca="1"><![CDATA[IFERROR(INDEX(الجدول3[],MATCH(_xlfn.AGGREGATE(15,6,الجدول3[D_T]*1/--(الجدول3[باقي]=1),ROW()-3),الجدول3[D_T],0),COLUMN(E50)),"")]]></f>
        <v/>
      </c>
      <c r="D53" s="70" t="str">
        <f ca="1"><![CDATA[IFERROR(INDEX(الجدول3[],MATCH(_xlfn.AGGREGATE(15,6,الجدول3[D_T]*1/--(الجدول3[باقي]=1),ROW()-3),الجدول3[D_T],0),COLUMN(F50)),"")]]></f>
        <v/>
      </c>
      <c r="E53" s="72" t="str">
        <f ca="1"><![CDATA[IFERROR(INDEX(الجدول3[],MATCH(_xlfn.AGGREGATE(15,6,الجدول3[D_T]*1/--(الجدول3[باقي]=1),ROW()-3),الجدول3[D_T],0),COLUMN(G50)),"")]]></f>
        <v/>
      </c>
      <c r="F53" s="71" t="str">
        <f t="shared" ca="1" si="0"/>
        <v/>
      </c>
      <c r="G53" s="70" t="str">
        <f ca="1" unprintable=""><![CDATA[IFERROR(IF(INDEX(الجدول3[],MATCH(_xlfn.AGGREGATE(15,6,الجدول3[D_T]*1/--(الجدول3[باقي]=1),ROW()-3),الجدول3[D_T],0),COLUMN(M50))=0,"لم ينفذ",
INDEX(الجدول3[],MATCH(_xlfn.AGGREGATE(15,6,الجدول3[D_T]*1/--(الجدول3[باقي]=1),ROW()-3),الجدول3[D_T],0),COLUMN(M50))),"")]]></f>
        <v/>
      </c>
    </row>
    <row r="54" spans="2:7" x14ac:dyDescent="0.4">
      <c r="B54" s="70" t="str">
        <f ca="1">IF(C54="","",_xlfn.AGGREGATE(3,5,$C$4:C54))</f>
        <v/>
      </c>
      <c r="C54" s="70" t="str">
        <f ca="1"><![CDATA[IFERROR(INDEX(الجدول3[],MATCH(_xlfn.AGGREGATE(15,6,الجدول3[D_T]*1/--(الجدول3[باقي]=1),ROW()-3),الجدول3[D_T],0),COLUMN(E51)),"")]]></f>
        <v/>
      </c>
      <c r="D54" s="70" t="str">
        <f ca="1"><![CDATA[IFERROR(INDEX(الجدول3[],MATCH(_xlfn.AGGREGATE(15,6,الجدول3[D_T]*1/--(الجدول3[باقي]=1),ROW()-3),الجدول3[D_T],0),COLUMN(F51)),"")]]></f>
        <v/>
      </c>
      <c r="E54" s="72" t="str">
        <f ca="1"><![CDATA[IFERROR(INDEX(الجدول3[],MATCH(_xlfn.AGGREGATE(15,6,الجدول3[D_T]*1/--(الجدول3[باقي]=1),ROW()-3),الجدول3[D_T],0),COLUMN(G51)),"")]]></f>
        <v/>
      </c>
      <c r="F54" s="71" t="str">
        <f t="shared" ca="1" si="0"/>
        <v/>
      </c>
      <c r="G54" s="70" t="str">
        <f ca="1" unprintable=""><![CDATA[IFERROR(IF(INDEX(الجدول3[],MATCH(_xlfn.AGGREGATE(15,6,الجدول3[D_T]*1/--(الجدول3[باقي]=1),ROW()-3),الجدول3[D_T],0),COLUMN(M51))=0,"لم ينفذ",
INDEX(الجدول3[],MATCH(_xlfn.AGGREGATE(15,6,الجدول3[D_T]*1/--(الجدول3[باقي]=1),ROW()-3),الجدول3[D_T],0),COLUMN(M51))),"")]]></f>
        <v/>
      </c>
    </row>
    <row r="55" spans="2:7" x14ac:dyDescent="0.4">
      <c r="B55" s="70" t="str">
        <f ca="1">IF(C55="","",_xlfn.AGGREGATE(3,5,$C$4:C55))</f>
        <v/>
      </c>
      <c r="C55" s="70" t="str">
        <f ca="1"><![CDATA[IFERROR(INDEX(الجدول3[],MATCH(_xlfn.AGGREGATE(15,6,الجدول3[D_T]*1/--(الجدول3[باقي]=1),ROW()-3),الجدول3[D_T],0),COLUMN(E52)),"")]]></f>
        <v/>
      </c>
      <c r="D55" s="70" t="str">
        <f ca="1"><![CDATA[IFERROR(INDEX(الجدول3[],MATCH(_xlfn.AGGREGATE(15,6,الجدول3[D_T]*1/--(الجدول3[باقي]=1),ROW()-3),الجدول3[D_T],0),COLUMN(F52)),"")]]></f>
        <v/>
      </c>
      <c r="E55" s="72" t="str">
        <f ca="1"><![CDATA[IFERROR(INDEX(الجدول3[],MATCH(_xlfn.AGGREGATE(15,6,الجدول3[D_T]*1/--(الجدول3[باقي]=1),ROW()-3),الجدول3[D_T],0),COLUMN(G52)),"")]]></f>
        <v/>
      </c>
      <c r="F55" s="71" t="str">
        <f t="shared" ca="1" si="0"/>
        <v/>
      </c>
      <c r="G55" s="70" t="str">
        <f ca="1" unprintable=""><![CDATA[IFERROR(IF(INDEX(الجدول3[],MATCH(_xlfn.AGGREGATE(15,6,الجدول3[D_T]*1/--(الجدول3[باقي]=1),ROW()-3),الجدول3[D_T],0),COLUMN(M52))=0,"لم ينفذ",
INDEX(الجدول3[],MATCH(_xlfn.AGGREGATE(15,6,الجدول3[D_T]*1/--(الجدول3[باقي]=1),ROW()-3),الجدول3[D_T],0),COLUMN(M52))),"")]]></f>
        <v/>
      </c>
    </row>
    <row r="56" spans="2:7" x14ac:dyDescent="0.4">
      <c r="B56" s="70" t="str">
        <f ca="1">IF(C56="","",_xlfn.AGGREGATE(3,5,$C$4:C56))</f>
        <v/>
      </c>
      <c r="C56" s="70" t="str">
        <f ca="1"><![CDATA[IFERROR(INDEX(الجدول3[],MATCH(_xlfn.AGGREGATE(15,6,الجدول3[D_T]*1/--(الجدول3[باقي]=1),ROW()-3),الجدول3[D_T],0),COLUMN(E53)),"")]]></f>
        <v/>
      </c>
      <c r="D56" s="70" t="str">
        <f ca="1"><![CDATA[IFERROR(INDEX(الجدول3[],MATCH(_xlfn.AGGREGATE(15,6,الجدول3[D_T]*1/--(الجدول3[باقي]=1),ROW()-3),الجدول3[D_T],0),COLUMN(F53)),"")]]></f>
        <v/>
      </c>
      <c r="E56" s="72" t="str">
        <f ca="1"><![CDATA[IFERROR(INDEX(الجدول3[],MATCH(_xlfn.AGGREGATE(15,6,الجدول3[D_T]*1/--(الجدول3[باقي]=1),ROW()-3),الجدول3[D_T],0),COLUMN(G53)),"")]]></f>
        <v/>
      </c>
      <c r="F56" s="71" t="str">
        <f t="shared" ca="1" si="0"/>
        <v/>
      </c>
      <c r="G56" s="70" t="str">
        <f ca="1" unprintable=""><![CDATA[IFERROR(IF(INDEX(الجدول3[],MATCH(_xlfn.AGGREGATE(15,6,الجدول3[D_T]*1/--(الجدول3[باقي]=1),ROW()-3),الجدول3[D_T],0),COLUMN(M53))=0,"لم ينفذ",
INDEX(الجدول3[],MATCH(_xlfn.AGGREGATE(15,6,الجدول3[D_T]*1/--(الجدول3[باقي]=1),ROW()-3),الجدول3[D_T],0),COLUMN(M53))),"")]]></f>
        <v/>
      </c>
    </row>
    <row r="57" spans="2:7" x14ac:dyDescent="0.4">
      <c r="B57" s="70" t="str">
        <f ca="1">IF(C57="","",_xlfn.AGGREGATE(3,5,$C$4:C57))</f>
        <v/>
      </c>
      <c r="C57" s="70" t="str">
        <f ca="1"><![CDATA[IFERROR(INDEX(الجدول3[],MATCH(_xlfn.AGGREGATE(15,6,الجدول3[D_T]*1/--(الجدول3[باقي]=1),ROW()-3),الجدول3[D_T],0),COLUMN(E54)),"")]]></f>
        <v/>
      </c>
      <c r="D57" s="70" t="str">
        <f ca="1"><![CDATA[IFERROR(INDEX(الجدول3[],MATCH(_xlfn.AGGREGATE(15,6,الجدول3[D_T]*1/--(الجدول3[باقي]=1),ROW()-3),الجدول3[D_T],0),COLUMN(F54)),"")]]></f>
        <v/>
      </c>
      <c r="E57" s="72" t="str">
        <f ca="1"><![CDATA[IFERROR(INDEX(الجدول3[],MATCH(_xlfn.AGGREGATE(15,6,الجدول3[D_T]*1/--(الجدول3[باقي]=1),ROW()-3),الجدول3[D_T],0),COLUMN(G54)),"")]]></f>
        <v/>
      </c>
      <c r="F57" s="71" t="str">
        <f t="shared" ca="1" si="0"/>
        <v/>
      </c>
      <c r="G57" s="70" t="str">
        <f ca="1" unprintable=""><![CDATA[IFERROR(IF(INDEX(الجدول3[],MATCH(_xlfn.AGGREGATE(15,6,الجدول3[D_T]*1/--(الجدول3[باقي]=1),ROW()-3),الجدول3[D_T],0),COLUMN(M54))=0,"لم ينفذ",
INDEX(الجدول3[],MATCH(_xlfn.AGGREGATE(15,6,الجدول3[D_T]*1/--(الجدول3[باقي]=1),ROW()-3),الجدول3[D_T],0),COLUMN(M54))),"")]]></f>
        <v/>
      </c>
    </row>
    <row r="58" spans="2:7" x14ac:dyDescent="0.4">
      <c r="B58" s="70" t="str">
        <f ca="1">IF(C58="","",_xlfn.AGGREGATE(3,5,$C$4:C58))</f>
        <v/>
      </c>
      <c r="C58" s="70" t="str">
        <f ca="1"><![CDATA[IFERROR(INDEX(الجدول3[],MATCH(_xlfn.AGGREGATE(15,6,الجدول3[D_T]*1/--(الجدول3[باقي]=1),ROW()-3),الجدول3[D_T],0),COLUMN(E55)),"")]]></f>
        <v/>
      </c>
      <c r="D58" s="70" t="str">
        <f ca="1"><![CDATA[IFERROR(INDEX(الجدول3[],MATCH(_xlfn.AGGREGATE(15,6,الجدول3[D_T]*1/--(الجدول3[باقي]=1),ROW()-3),الجدول3[D_T],0),COLUMN(F55)),"")]]></f>
        <v/>
      </c>
      <c r="E58" s="72" t="str">
        <f ca="1"><![CDATA[IFERROR(INDEX(الجدول3[],MATCH(_xlfn.AGGREGATE(15,6,الجدول3[D_T]*1/--(الجدول3[باقي]=1),ROW()-3),الجدول3[D_T],0),COLUMN(G55)),"")]]></f>
        <v/>
      </c>
      <c r="F58" s="71" t="str">
        <f t="shared" ca="1" si="0"/>
        <v/>
      </c>
      <c r="G58" s="70" t="str">
        <f ca="1" unprintable=""><![CDATA[IFERROR(IF(INDEX(الجدول3[],MATCH(_xlfn.AGGREGATE(15,6,الجدول3[D_T]*1/--(الجدول3[باقي]=1),ROW()-3),الجدول3[D_T],0),COLUMN(M55))=0,"لم ينفذ",
INDEX(الجدول3[],MATCH(_xlfn.AGGREGATE(15,6,الجدول3[D_T]*1/--(الجدول3[باقي]=1),ROW()-3),الجدول3[D_T],0),COLUMN(M55))),"")]]></f>
        <v/>
      </c>
    </row>
    <row r="59" spans="2:7" x14ac:dyDescent="0.4">
      <c r="B59" s="70" t="str">
        <f ca="1">IF(C59="","",_xlfn.AGGREGATE(3,5,$C$4:C59))</f>
        <v/>
      </c>
      <c r="C59" s="70" t="str">
        <f ca="1"><![CDATA[IFERROR(INDEX(الجدول3[],MATCH(_xlfn.AGGREGATE(15,6,الجدول3[D_T]*1/--(الجدول3[باقي]=1),ROW()-3),الجدول3[D_T],0),COLUMN(E56)),"")]]></f>
        <v/>
      </c>
      <c r="D59" s="70" t="str">
        <f ca="1"><![CDATA[IFERROR(INDEX(الجدول3[],MATCH(_xlfn.AGGREGATE(15,6,الجدول3[D_T]*1/--(الجدول3[باقي]=1),ROW()-3),الجدول3[D_T],0),COLUMN(F56)),"")]]></f>
        <v/>
      </c>
      <c r="E59" s="72" t="str">
        <f ca="1"><![CDATA[IFERROR(INDEX(الجدول3[],MATCH(_xlfn.AGGREGATE(15,6,الجدول3[D_T]*1/--(الجدول3[باقي]=1),ROW()-3),الجدول3[D_T],0),COLUMN(G56)),"")]]></f>
        <v/>
      </c>
      <c r="F59" s="71" t="str">
        <f t="shared" ca="1" si="0"/>
        <v/>
      </c>
      <c r="G59" s="70" t="str">
        <f ca="1" unprintable=""><![CDATA[IFERROR(IF(INDEX(الجدول3[],MATCH(_xlfn.AGGREGATE(15,6,الجدول3[D_T]*1/--(الجدول3[باقي]=1),ROW()-3),الجدول3[D_T],0),COLUMN(M56))=0,"لم ينفذ",
INDEX(الجدول3[],MATCH(_xlfn.AGGREGATE(15,6,الجدول3[D_T]*1/--(الجدول3[باقي]=1),ROW()-3),الجدول3[D_T],0),COLUMN(M56))),"")]]></f>
        <v/>
      </c>
    </row>
    <row r="60" spans="2:7" x14ac:dyDescent="0.4">
      <c r="B60" s="70" t="str">
        <f ca="1">IF(C60="","",_xlfn.AGGREGATE(3,5,$C$4:C60))</f>
        <v/>
      </c>
      <c r="C60" s="70" t="str">
        <f ca="1"><![CDATA[IFERROR(INDEX(الجدول3[],MATCH(_xlfn.AGGREGATE(15,6,الجدول3[D_T]*1/--(الجدول3[باقي]=1),ROW()-3),الجدول3[D_T],0),COLUMN(E57)),"")]]></f>
        <v/>
      </c>
      <c r="D60" s="70" t="str">
        <f ca="1"><![CDATA[IFERROR(INDEX(الجدول3[],MATCH(_xlfn.AGGREGATE(15,6,الجدول3[D_T]*1/--(الجدول3[باقي]=1),ROW()-3),الجدول3[D_T],0),COLUMN(F57)),"")]]></f>
        <v/>
      </c>
      <c r="E60" s="72" t="str">
        <f ca="1"><![CDATA[IFERROR(INDEX(الجدول3[],MATCH(_xlfn.AGGREGATE(15,6,الجدول3[D_T]*1/--(الجدول3[باقي]=1),ROW()-3),الجدول3[D_T],0),COLUMN(G57)),"")]]></f>
        <v/>
      </c>
      <c r="F60" s="71" t="str">
        <f t="shared" ca="1" si="0"/>
        <v/>
      </c>
      <c r="G60" s="70" t="str">
        <f ca="1" unprintable=""><![CDATA[IFERROR(IF(INDEX(الجدول3[],MATCH(_xlfn.AGGREGATE(15,6,الجدول3[D_T]*1/--(الجدول3[باقي]=1),ROW()-3),الجدول3[D_T],0),COLUMN(M57))=0,"لم ينفذ",
INDEX(الجدول3[],MATCH(_xlfn.AGGREGATE(15,6,الجدول3[D_T]*1/--(الجدول3[باقي]=1),ROW()-3),الجدول3[D_T],0),COLUMN(M57))),"")]]></f>
        <v/>
      </c>
    </row>
    <row r="61" spans="2:7" x14ac:dyDescent="0.4">
      <c r="B61" s="70" t="str">
        <f ca="1">IF(C61="","",_xlfn.AGGREGATE(3,5,$C$4:C61))</f>
        <v/>
      </c>
      <c r="C61" s="70" t="str">
        <f ca="1"><![CDATA[IFERROR(INDEX(الجدول3[],MATCH(_xlfn.AGGREGATE(15,6,الجدول3[D_T]*1/--(الجدول3[باقي]=1),ROW()-3),الجدول3[D_T],0),COLUMN(E58)),"")]]></f>
        <v/>
      </c>
      <c r="D61" s="70" t="str">
        <f ca="1"><![CDATA[IFERROR(INDEX(الجدول3[],MATCH(_xlfn.AGGREGATE(15,6,الجدول3[D_T]*1/--(الجدول3[باقي]=1),ROW()-3),الجدول3[D_T],0),COLUMN(F58)),"")]]></f>
        <v/>
      </c>
      <c r="E61" s="72" t="str">
        <f ca="1"><![CDATA[IFERROR(INDEX(الجدول3[],MATCH(_xlfn.AGGREGATE(15,6,الجدول3[D_T]*1/--(الجدول3[باقي]=1),ROW()-3),الجدول3[D_T],0),COLUMN(G58)),"")]]></f>
        <v/>
      </c>
      <c r="F61" s="71" t="str">
        <f t="shared" ca="1" si="0"/>
        <v/>
      </c>
      <c r="G61" s="70" t="str">
        <f ca="1" unprintable=""><![CDATA[IFERROR(IF(INDEX(الجدول3[],MATCH(_xlfn.AGGREGATE(15,6,الجدول3[D_T]*1/--(الجدول3[باقي]=1),ROW()-3),الجدول3[D_T],0),COLUMN(M58))=0,"لم ينفذ",
INDEX(الجدول3[],MATCH(_xlfn.AGGREGATE(15,6,الجدول3[D_T]*1/--(الجدول3[باقي]=1),ROW()-3),الجدول3[D_T],0),COLUMN(M58))),"")]]></f>
        <v/>
      </c>
    </row>
    <row r="62" spans="2:7" x14ac:dyDescent="0.4">
      <c r="B62" s="70" t="str">
        <f ca="1">IF(C62="","",_xlfn.AGGREGATE(3,5,$C$4:C62))</f>
        <v/>
      </c>
      <c r="C62" s="70" t="str">
        <f ca="1"><![CDATA[IFERROR(INDEX(الجدول3[],MATCH(_xlfn.AGGREGATE(15,6,الجدول3[D_T]*1/--(الجدول3[باقي]=1),ROW()-3),الجدول3[D_T],0),COLUMN(E59)),"")]]></f>
        <v/>
      </c>
      <c r="D62" s="70" t="str">
        <f ca="1"><![CDATA[IFERROR(INDEX(الجدول3[],MATCH(_xlfn.AGGREGATE(15,6,الجدول3[D_T]*1/--(الجدول3[باقي]=1),ROW()-3),الجدول3[D_T],0),COLUMN(F59)),"")]]></f>
        <v/>
      </c>
      <c r="E62" s="72" t="str">
        <f ca="1"><![CDATA[IFERROR(INDEX(الجدول3[],MATCH(_xlfn.AGGREGATE(15,6,الجدول3[D_T]*1/--(الجدول3[باقي]=1),ROW()-3),الجدول3[D_T],0),COLUMN(G59)),"")]]></f>
        <v/>
      </c>
      <c r="F62" s="71" t="str">
        <f t="shared" ca="1" si="0"/>
        <v/>
      </c>
      <c r="G62" s="70" t="str">
        <f ca="1" unprintable=""><![CDATA[IFERROR(IF(INDEX(الجدول3[],MATCH(_xlfn.AGGREGATE(15,6,الجدول3[D_T]*1/--(الجدول3[باقي]=1),ROW()-3),الجدول3[D_T],0),COLUMN(M59))=0,"لم ينفذ",
INDEX(الجدول3[],MATCH(_xlfn.AGGREGATE(15,6,الجدول3[D_T]*1/--(الجدول3[باقي]=1),ROW()-3),الجدول3[D_T],0),COLUMN(M59))),"")]]></f>
        <v/>
      </c>
    </row>
    <row r="63" spans="2:7" x14ac:dyDescent="0.4">
      <c r="B63" s="70" t="str">
        <f ca="1">IF(C63="","",_xlfn.AGGREGATE(3,5,$C$4:C63))</f>
        <v/>
      </c>
      <c r="C63" s="70" t="str">
        <f ca="1"><![CDATA[IFERROR(INDEX(الجدول3[],MATCH(_xlfn.AGGREGATE(15,6,الجدول3[D_T]*1/--(الجدول3[باقي]=1),ROW()-3),الجدول3[D_T],0),COLUMN(E60)),"")]]></f>
        <v/>
      </c>
      <c r="D63" s="70" t="str">
        <f ca="1"><![CDATA[IFERROR(INDEX(الجدول3[],MATCH(_xlfn.AGGREGATE(15,6,الجدول3[D_T]*1/--(الجدول3[باقي]=1),ROW()-3),الجدول3[D_T],0),COLUMN(F60)),"")]]></f>
        <v/>
      </c>
      <c r="E63" s="72" t="str">
        <f ca="1"><![CDATA[IFERROR(INDEX(الجدول3[],MATCH(_xlfn.AGGREGATE(15,6,الجدول3[D_T]*1/--(الجدول3[باقي]=1),ROW()-3),الجدول3[D_T],0),COLUMN(G60)),"")]]></f>
        <v/>
      </c>
      <c r="F63" s="71" t="str">
        <f t="shared" ca="1" si="0"/>
        <v/>
      </c>
      <c r="G63" s="70" t="str">
        <f ca="1" unprintable=""><![CDATA[IFERROR(IF(INDEX(الجدول3[],MATCH(_xlfn.AGGREGATE(15,6,الجدول3[D_T]*1/--(الجدول3[باقي]=1),ROW()-3),الجدول3[D_T],0),COLUMN(M60))=0,"لم ينفذ",
INDEX(الجدول3[],MATCH(_xlfn.AGGREGATE(15,6,الجدول3[D_T]*1/--(الجدول3[باقي]=1),ROW()-3),الجدول3[D_T],0),COLUMN(M60))),"")]]></f>
        <v/>
      </c>
    </row>
    <row r="64" spans="2:7" x14ac:dyDescent="0.4">
      <c r="B64" s="70" t="str">
        <f ca="1">IF(C64="","",_xlfn.AGGREGATE(3,5,$C$4:C64))</f>
        <v/>
      </c>
      <c r="C64" s="70" t="str">
        <f ca="1"><![CDATA[IFERROR(INDEX(الجدول3[],MATCH(_xlfn.AGGREGATE(15,6,الجدول3[D_T]*1/--(الجدول3[باقي]=1),ROW()-3),الجدول3[D_T],0),COLUMN(E61)),"")]]></f>
        <v/>
      </c>
      <c r="D64" s="70" t="str">
        <f ca="1"><![CDATA[IFERROR(INDEX(الجدول3[],MATCH(_xlfn.AGGREGATE(15,6,الجدول3[D_T]*1/--(الجدول3[باقي]=1),ROW()-3),الجدول3[D_T],0),COLUMN(F61)),"")]]></f>
        <v/>
      </c>
      <c r="E64" s="72" t="str">
        <f ca="1"><![CDATA[IFERROR(INDEX(الجدول3[],MATCH(_xlfn.AGGREGATE(15,6,الجدول3[D_T]*1/--(الجدول3[باقي]=1),ROW()-3),الجدول3[D_T],0),COLUMN(G61)),"")]]></f>
        <v/>
      </c>
      <c r="F64" s="71" t="str">
        <f t="shared" ca="1" si="0"/>
        <v/>
      </c>
      <c r="G64" s="70" t="str">
        <f ca="1" unprintable=""><![CDATA[IFERROR(IF(INDEX(الجدول3[],MATCH(_xlfn.AGGREGATE(15,6,الجدول3[D_T]*1/--(الجدول3[باقي]=1),ROW()-3),الجدول3[D_T],0),COLUMN(M61))=0,"لم ينفذ",
INDEX(الجدول3[],MATCH(_xlfn.AGGREGATE(15,6,الجدول3[D_T]*1/--(الجدول3[باقي]=1),ROW()-3),الجدول3[D_T],0),COLUMN(M61))),"")]]></f>
        <v/>
      </c>
    </row>
    <row r="65" spans="2:7" x14ac:dyDescent="0.4">
      <c r="B65" s="70" t="str">
        <f ca="1">IF(C65="","",_xlfn.AGGREGATE(3,5,$C$4:C65))</f>
        <v/>
      </c>
      <c r="C65" s="70" t="str">
        <f ca="1"><![CDATA[IFERROR(INDEX(الجدول3[],MATCH(_xlfn.AGGREGATE(15,6,الجدول3[D_T]*1/--(الجدول3[باقي]=1),ROW()-3),الجدول3[D_T],0),COLUMN(E62)),"")]]></f>
        <v/>
      </c>
      <c r="D65" s="70" t="str">
        <f ca="1"><![CDATA[IFERROR(INDEX(الجدول3[],MATCH(_xlfn.AGGREGATE(15,6,الجدول3[D_T]*1/--(الجدول3[باقي]=1),ROW()-3),الجدول3[D_T],0),COLUMN(F62)),"")]]></f>
        <v/>
      </c>
      <c r="E65" s="72" t="str">
        <f ca="1"><![CDATA[IFERROR(INDEX(الجدول3[],MATCH(_xlfn.AGGREGATE(15,6,الجدول3[D_T]*1/--(الجدول3[باقي]=1),ROW()-3),الجدول3[D_T],0),COLUMN(G62)),"")]]></f>
        <v/>
      </c>
      <c r="F65" s="71" t="str">
        <f t="shared" ca="1" si="0"/>
        <v/>
      </c>
      <c r="G65" s="70" t="str">
        <f ca="1" unprintable=""><![CDATA[IFERROR(IF(INDEX(الجدول3[],MATCH(_xlfn.AGGREGATE(15,6,الجدول3[D_T]*1/--(الجدول3[باقي]=1),ROW()-3),الجدول3[D_T],0),COLUMN(M62))=0,"لم ينفذ",
INDEX(الجدول3[],MATCH(_xlfn.AGGREGATE(15,6,الجدول3[D_T]*1/--(الجدول3[باقي]=1),ROW()-3),الجدول3[D_T],0),COLUMN(M62))),"")]]></f>
        <v/>
      </c>
    </row>
    <row r="66" spans="2:7" x14ac:dyDescent="0.4">
      <c r="B66" s="70" t="str">
        <f ca="1">IF(C66="","",_xlfn.AGGREGATE(3,5,$C$4:C66))</f>
        <v/>
      </c>
      <c r="C66" s="70" t="str">
        <f ca="1"><![CDATA[IFERROR(INDEX(الجدول3[],MATCH(_xlfn.AGGREGATE(15,6,الجدول3[D_T]*1/--(الجدول3[باقي]=1),ROW()-3),الجدول3[D_T],0),COLUMN(E63)),"")]]></f>
        <v/>
      </c>
      <c r="D66" s="70" t="str">
        <f ca="1"><![CDATA[IFERROR(INDEX(الجدول3[],MATCH(_xlfn.AGGREGATE(15,6,الجدول3[D_T]*1/--(الجدول3[باقي]=1),ROW()-3),الجدول3[D_T],0),COLUMN(F63)),"")]]></f>
        <v/>
      </c>
      <c r="E66" s="72" t="str">
        <f ca="1"><![CDATA[IFERROR(INDEX(الجدول3[],MATCH(_xlfn.AGGREGATE(15,6,الجدول3[D_T]*1/--(الجدول3[باقي]=1),ROW()-3),الجدول3[D_T],0),COLUMN(G63)),"")]]></f>
        <v/>
      </c>
      <c r="F66" s="71" t="str">
        <f t="shared" ca="1" si="0"/>
        <v/>
      </c>
      <c r="G66" s="70" t="str">
        <f ca="1" unprintable=""><![CDATA[IFERROR(IF(INDEX(الجدول3[],MATCH(_xlfn.AGGREGATE(15,6,الجدول3[D_T]*1/--(الجدول3[باقي]=1),ROW()-3),الجدول3[D_T],0),COLUMN(M63))=0,"لم ينفذ",
INDEX(الجدول3[],MATCH(_xlfn.AGGREGATE(15,6,الجدول3[D_T]*1/--(الجدول3[باقي]=1),ROW()-3),الجدول3[D_T],0),COLUMN(M63))),"")]]></f>
        <v/>
      </c>
    </row>
    <row r="67" spans="2:7" x14ac:dyDescent="0.4">
      <c r="B67" s="70" t="str">
        <f ca="1">IF(C67="","",_xlfn.AGGREGATE(3,5,$C$4:C67))</f>
        <v/>
      </c>
      <c r="C67" s="70" t="str">
        <f ca="1"><![CDATA[IFERROR(INDEX(الجدول3[],MATCH(_xlfn.AGGREGATE(15,6,الجدول3[D_T]*1/--(الجدول3[باقي]=1),ROW()-3),الجدول3[D_T],0),COLUMN(E64)),"")]]></f>
        <v/>
      </c>
      <c r="D67" s="70" t="str">
        <f ca="1"><![CDATA[IFERROR(INDEX(الجدول3[],MATCH(_xlfn.AGGREGATE(15,6,الجدول3[D_T]*1/--(الجدول3[باقي]=1),ROW()-3),الجدول3[D_T],0),COLUMN(F64)),"")]]></f>
        <v/>
      </c>
      <c r="E67" s="72" t="str">
        <f ca="1"><![CDATA[IFERROR(INDEX(الجدول3[],MATCH(_xlfn.AGGREGATE(15,6,الجدول3[D_T]*1/--(الجدول3[باقي]=1),ROW()-3),الجدول3[D_T],0),COLUMN(G64)),"")]]></f>
        <v/>
      </c>
      <c r="F67" s="71" t="str">
        <f t="shared" ca="1" si="0"/>
        <v/>
      </c>
      <c r="G67" s="70" t="str">
        <f ca="1" unprintable=""><![CDATA[IFERROR(IF(INDEX(الجدول3[],MATCH(_xlfn.AGGREGATE(15,6,الجدول3[D_T]*1/--(الجدول3[باقي]=1),ROW()-3),الجدول3[D_T],0),COLUMN(M64))=0,"لم ينفذ",
INDEX(الجدول3[],MATCH(_xlfn.AGGREGATE(15,6,الجدول3[D_T]*1/--(الجدول3[باقي]=1),ROW()-3),الجدول3[D_T],0),COLUMN(M64))),"")]]></f>
        <v/>
      </c>
    </row>
    <row r="68" spans="2:7" x14ac:dyDescent="0.4">
      <c r="B68" s="70" t="str">
        <f ca="1">IF(C68="","",_xlfn.AGGREGATE(3,5,$C$4:C68))</f>
        <v/>
      </c>
      <c r="C68" s="70" t="str">
        <f ca="1"><![CDATA[IFERROR(INDEX(الجدول3[],MATCH(_xlfn.AGGREGATE(15,6,الجدول3[D_T]*1/--(الجدول3[باقي]=1),ROW()-3),الجدول3[D_T],0),COLUMN(E65)),"")]]></f>
        <v/>
      </c>
      <c r="D68" s="70" t="str">
        <f ca="1"><![CDATA[IFERROR(INDEX(الجدول3[],MATCH(_xlfn.AGGREGATE(15,6,الجدول3[D_T]*1/--(الجدول3[باقي]=1),ROW()-3),الجدول3[D_T],0),COLUMN(F65)),"")]]></f>
        <v/>
      </c>
      <c r="E68" s="72" t="str">
        <f ca="1"><![CDATA[IFERROR(INDEX(الجدول3[],MATCH(_xlfn.AGGREGATE(15,6,الجدول3[D_T]*1/--(الجدول3[باقي]=1),ROW()-3),الجدول3[D_T],0),COLUMN(G65)),"")]]></f>
        <v/>
      </c>
      <c r="F68" s="71" t="str">
        <f t="shared" ca="1" si="0"/>
        <v/>
      </c>
      <c r="G68" s="70" t="str">
        <f ca="1" unprintable=""><![CDATA[IFERROR(IF(INDEX(الجدول3[],MATCH(_xlfn.AGGREGATE(15,6,الجدول3[D_T]*1/--(الجدول3[باقي]=1),ROW()-3),الجدول3[D_T],0),COLUMN(M65))=0,"لم ينفذ",
INDEX(الجدول3[],MATCH(_xlfn.AGGREGATE(15,6,الجدول3[D_T]*1/--(الجدول3[باقي]=1),ROW()-3),الجدول3[D_T],0),COLUMN(M65))),"")]]></f>
        <v/>
      </c>
    </row>
    <row r="69" spans="2:7" x14ac:dyDescent="0.4">
      <c r="B69" s="70" t="str">
        <f ca="1">IF(C69="","",_xlfn.AGGREGATE(3,5,$C$4:C69))</f>
        <v/>
      </c>
      <c r="C69" s="70" t="str">
        <f ca="1"><![CDATA[IFERROR(INDEX(الجدول3[],MATCH(_xlfn.AGGREGATE(15,6,الجدول3[D_T]*1/--(الجدول3[باقي]=1),ROW()-3),الجدول3[D_T],0),COLUMN(E66)),"")]]></f>
        <v/>
      </c>
      <c r="D69" s="70" t="str">
        <f ca="1"><![CDATA[IFERROR(INDEX(الجدول3[],MATCH(_xlfn.AGGREGATE(15,6,الجدول3[D_T]*1/--(الجدول3[باقي]=1),ROW()-3),الجدول3[D_T],0),COLUMN(F66)),"")]]></f>
        <v/>
      </c>
      <c r="E69" s="72" t="str">
        <f ca="1"><![CDATA[IFERROR(INDEX(الجدول3[],MATCH(_xlfn.AGGREGATE(15,6,الجدول3[D_T]*1/--(الجدول3[باقي]=1),ROW()-3),الجدول3[D_T],0),COLUMN(G66)),"")]]></f>
        <v/>
      </c>
      <c r="F69" s="71" t="str">
        <f t="shared" ref="F69:F132" ca="1" si="1">IF(E69&lt;&gt;"",TEXT(E69,"dddd"),"")</f>
        <v/>
      </c>
      <c r="G69" s="70" t="str">
        <f ca="1" unprintable=""><![CDATA[IFERROR(IF(INDEX(الجدول3[],MATCH(_xlfn.AGGREGATE(15,6,الجدول3[D_T]*1/--(الجدول3[باقي]=1),ROW()-3),الجدول3[D_T],0),COLUMN(M66))=0,"لم ينفذ",
INDEX(الجدول3[],MATCH(_xlfn.AGGREGATE(15,6,الجدول3[D_T]*1/--(الجدول3[باقي]=1),ROW()-3),الجدول3[D_T],0),COLUMN(M66))),"")]]></f>
        <v/>
      </c>
    </row>
    <row r="70" spans="2:7" x14ac:dyDescent="0.4">
      <c r="B70" s="70" t="str">
        <f ca="1">IF(C70="","",_xlfn.AGGREGATE(3,5,$C$4:C70))</f>
        <v/>
      </c>
      <c r="C70" s="70" t="str">
        <f ca="1"><![CDATA[IFERROR(INDEX(الجدول3[],MATCH(_xlfn.AGGREGATE(15,6,الجدول3[D_T]*1/--(الجدول3[باقي]=1),ROW()-3),الجدول3[D_T],0),COLUMN(E67)),"")]]></f>
        <v/>
      </c>
      <c r="D70" s="70" t="str">
        <f ca="1"><![CDATA[IFERROR(INDEX(الجدول3[],MATCH(_xlfn.AGGREGATE(15,6,الجدول3[D_T]*1/--(الجدول3[باقي]=1),ROW()-3),الجدول3[D_T],0),COLUMN(F67)),"")]]></f>
        <v/>
      </c>
      <c r="E70" s="72" t="str">
        <f ca="1"><![CDATA[IFERROR(INDEX(الجدول3[],MATCH(_xlfn.AGGREGATE(15,6,الجدول3[D_T]*1/--(الجدول3[باقي]=1),ROW()-3),الجدول3[D_T],0),COLUMN(G67)),"")]]></f>
        <v/>
      </c>
      <c r="F70" s="71" t="str">
        <f t="shared" ca="1" si="1"/>
        <v/>
      </c>
      <c r="G70" s="70" t="str">
        <f ca="1" unprintable=""><![CDATA[IFERROR(IF(INDEX(الجدول3[],MATCH(_xlfn.AGGREGATE(15,6,الجدول3[D_T]*1/--(الجدول3[باقي]=1),ROW()-3),الجدول3[D_T],0),COLUMN(M67))=0,"لم ينفذ",
INDEX(الجدول3[],MATCH(_xlfn.AGGREGATE(15,6,الجدول3[D_T]*1/--(الجدول3[باقي]=1),ROW()-3),الجدول3[D_T],0),COLUMN(M67))),"")]]></f>
        <v/>
      </c>
    </row>
    <row r="71" spans="2:7" x14ac:dyDescent="0.4">
      <c r="B71" s="70" t="str">
        <f ca="1">IF(C71="","",_xlfn.AGGREGATE(3,5,$C$4:C71))</f>
        <v/>
      </c>
      <c r="C71" s="70" t="str">
        <f ca="1"><![CDATA[IFERROR(INDEX(الجدول3[],MATCH(_xlfn.AGGREGATE(15,6,الجدول3[D_T]*1/--(الجدول3[باقي]=1),ROW()-3),الجدول3[D_T],0),COLUMN(E68)),"")]]></f>
        <v/>
      </c>
      <c r="D71" s="70" t="str">
        <f ca="1"><![CDATA[IFERROR(INDEX(الجدول3[],MATCH(_xlfn.AGGREGATE(15,6,الجدول3[D_T]*1/--(الجدول3[باقي]=1),ROW()-3),الجدول3[D_T],0),COLUMN(F68)),"")]]></f>
        <v/>
      </c>
      <c r="E71" s="72" t="str">
        <f ca="1"><![CDATA[IFERROR(INDEX(الجدول3[],MATCH(_xlfn.AGGREGATE(15,6,الجدول3[D_T]*1/--(الجدول3[باقي]=1),ROW()-3),الجدول3[D_T],0),COLUMN(G68)),"")]]></f>
        <v/>
      </c>
      <c r="F71" s="71" t="str">
        <f t="shared" ca="1" si="1"/>
        <v/>
      </c>
      <c r="G71" s="70" t="str">
        <f ca="1" unprintable=""><![CDATA[IFERROR(IF(INDEX(الجدول3[],MATCH(_xlfn.AGGREGATE(15,6,الجدول3[D_T]*1/--(الجدول3[باقي]=1),ROW()-3),الجدول3[D_T],0),COLUMN(M68))=0,"لم ينفذ",
INDEX(الجدول3[],MATCH(_xlfn.AGGREGATE(15,6,الجدول3[D_T]*1/--(الجدول3[باقي]=1),ROW()-3),الجدول3[D_T],0),COLUMN(M68))),"")]]></f>
        <v/>
      </c>
    </row>
    <row r="72" spans="2:7" x14ac:dyDescent="0.4">
      <c r="B72" s="70" t="str">
        <f ca="1">IF(C72="","",_xlfn.AGGREGATE(3,5,$C$4:C72))</f>
        <v/>
      </c>
      <c r="C72" s="70" t="str">
        <f ca="1"><![CDATA[IFERROR(INDEX(الجدول3[],MATCH(_xlfn.AGGREGATE(15,6,الجدول3[D_T]*1/--(الجدول3[باقي]=1),ROW()-3),الجدول3[D_T],0),COLUMN(E69)),"")]]></f>
        <v/>
      </c>
      <c r="D72" s="70" t="str">
        <f ca="1"><![CDATA[IFERROR(INDEX(الجدول3[],MATCH(_xlfn.AGGREGATE(15,6,الجدول3[D_T]*1/--(الجدول3[باقي]=1),ROW()-3),الجدول3[D_T],0),COLUMN(F69)),"")]]></f>
        <v/>
      </c>
      <c r="E72" s="72" t="str">
        <f ca="1"><![CDATA[IFERROR(INDEX(الجدول3[],MATCH(_xlfn.AGGREGATE(15,6,الجدول3[D_T]*1/--(الجدول3[باقي]=1),ROW()-3),الجدول3[D_T],0),COLUMN(G69)),"")]]></f>
        <v/>
      </c>
      <c r="F72" s="71" t="str">
        <f t="shared" ca="1" si="1"/>
        <v/>
      </c>
      <c r="G72" s="70" t="str">
        <f ca="1" unprintable=""><![CDATA[IFERROR(IF(INDEX(الجدول3[],MATCH(_xlfn.AGGREGATE(15,6,الجدول3[D_T]*1/--(الجدول3[باقي]=1),ROW()-3),الجدول3[D_T],0),COLUMN(M69))=0,"لم ينفذ",
INDEX(الجدول3[],MATCH(_xlfn.AGGREGATE(15,6,الجدول3[D_T]*1/--(الجدول3[باقي]=1),ROW()-3),الجدول3[D_T],0),COLUMN(M69))),"")]]></f>
        <v/>
      </c>
    </row>
    <row r="73" spans="2:7" x14ac:dyDescent="0.4">
      <c r="B73" s="70" t="str">
        <f ca="1">IF(C73="","",_xlfn.AGGREGATE(3,5,$C$4:C73))</f>
        <v/>
      </c>
      <c r="C73" s="70" t="str">
        <f ca="1"><![CDATA[IFERROR(INDEX(الجدول3[],MATCH(_xlfn.AGGREGATE(15,6,الجدول3[D_T]*1/--(الجدول3[باقي]=1),ROW()-3),الجدول3[D_T],0),COLUMN(E70)),"")]]></f>
        <v/>
      </c>
      <c r="D73" s="70" t="str">
        <f ca="1"><![CDATA[IFERROR(INDEX(الجدول3[],MATCH(_xlfn.AGGREGATE(15,6,الجدول3[D_T]*1/--(الجدول3[باقي]=1),ROW()-3),الجدول3[D_T],0),COLUMN(F70)),"")]]></f>
        <v/>
      </c>
      <c r="E73" s="72" t="str">
        <f ca="1"><![CDATA[IFERROR(INDEX(الجدول3[],MATCH(_xlfn.AGGREGATE(15,6,الجدول3[D_T]*1/--(الجدول3[باقي]=1),ROW()-3),الجدول3[D_T],0),COLUMN(G70)),"")]]></f>
        <v/>
      </c>
      <c r="F73" s="71" t="str">
        <f t="shared" ca="1" si="1"/>
        <v/>
      </c>
      <c r="G73" s="70" t="str">
        <f ca="1" unprintable=""><![CDATA[IFERROR(IF(INDEX(الجدول3[],MATCH(_xlfn.AGGREGATE(15,6,الجدول3[D_T]*1/--(الجدول3[باقي]=1),ROW()-3),الجدول3[D_T],0),COLUMN(M70))=0,"لم ينفذ",
INDEX(الجدول3[],MATCH(_xlfn.AGGREGATE(15,6,الجدول3[D_T]*1/--(الجدول3[باقي]=1),ROW()-3),الجدول3[D_T],0),COLUMN(M70))),"")]]></f>
        <v/>
      </c>
    </row>
    <row r="74" spans="2:7" x14ac:dyDescent="0.4">
      <c r="B74" s="70" t="str">
        <f ca="1">IF(C74="","",_xlfn.AGGREGATE(3,5,$C$4:C74))</f>
        <v/>
      </c>
      <c r="C74" s="70" t="str">
        <f ca="1"><![CDATA[IFERROR(INDEX(الجدول3[],MATCH(_xlfn.AGGREGATE(15,6,الجدول3[D_T]*1/--(الجدول3[باقي]=1),ROW()-3),الجدول3[D_T],0),COLUMN(E71)),"")]]></f>
        <v/>
      </c>
      <c r="D74" s="70" t="str">
        <f ca="1"><![CDATA[IFERROR(INDEX(الجدول3[],MATCH(_xlfn.AGGREGATE(15,6,الجدول3[D_T]*1/--(الجدول3[باقي]=1),ROW()-3),الجدول3[D_T],0),COLUMN(F71)),"")]]></f>
        <v/>
      </c>
      <c r="E74" s="72" t="str">
        <f ca="1"><![CDATA[IFERROR(INDEX(الجدول3[],MATCH(_xlfn.AGGREGATE(15,6,الجدول3[D_T]*1/--(الجدول3[باقي]=1),ROW()-3),الجدول3[D_T],0),COLUMN(G71)),"")]]></f>
        <v/>
      </c>
      <c r="F74" s="71" t="str">
        <f t="shared" ca="1" si="1"/>
        <v/>
      </c>
      <c r="G74" s="70" t="str">
        <f ca="1" unprintable=""><![CDATA[IFERROR(IF(INDEX(الجدول3[],MATCH(_xlfn.AGGREGATE(15,6,الجدول3[D_T]*1/--(الجدول3[باقي]=1),ROW()-3),الجدول3[D_T],0),COLUMN(M71))=0,"لم ينفذ",
INDEX(الجدول3[],MATCH(_xlfn.AGGREGATE(15,6,الجدول3[D_T]*1/--(الجدول3[باقي]=1),ROW()-3),الجدول3[D_T],0),COLUMN(M71))),"")]]></f>
        <v/>
      </c>
    </row>
    <row r="75" spans="2:7" x14ac:dyDescent="0.4">
      <c r="B75" s="70" t="str">
        <f ca="1">IF(C75="","",_xlfn.AGGREGATE(3,5,$C$4:C75))</f>
        <v/>
      </c>
      <c r="C75" s="70" t="str">
        <f ca="1"><![CDATA[IFERROR(INDEX(الجدول3[],MATCH(_xlfn.AGGREGATE(15,6,الجدول3[D_T]*1/--(الجدول3[باقي]=1),ROW()-3),الجدول3[D_T],0),COLUMN(E72)),"")]]></f>
        <v/>
      </c>
      <c r="D75" s="70" t="str">
        <f ca="1"><![CDATA[IFERROR(INDEX(الجدول3[],MATCH(_xlfn.AGGREGATE(15,6,الجدول3[D_T]*1/--(الجدول3[باقي]=1),ROW()-3),الجدول3[D_T],0),COLUMN(F72)),"")]]></f>
        <v/>
      </c>
      <c r="E75" s="72" t="str">
        <f ca="1"><![CDATA[IFERROR(INDEX(الجدول3[],MATCH(_xlfn.AGGREGATE(15,6,الجدول3[D_T]*1/--(الجدول3[باقي]=1),ROW()-3),الجدول3[D_T],0),COLUMN(G72)),"")]]></f>
        <v/>
      </c>
      <c r="F75" s="71" t="str">
        <f t="shared" ca="1" si="1"/>
        <v/>
      </c>
      <c r="G75" s="70" t="str">
        <f ca="1" unprintable=""><![CDATA[IFERROR(IF(INDEX(الجدول3[],MATCH(_xlfn.AGGREGATE(15,6,الجدول3[D_T]*1/--(الجدول3[باقي]=1),ROW()-3),الجدول3[D_T],0),COLUMN(M72))=0,"لم ينفذ",
INDEX(الجدول3[],MATCH(_xlfn.AGGREGATE(15,6,الجدول3[D_T]*1/--(الجدول3[باقي]=1),ROW()-3),الجدول3[D_T],0),COLUMN(M72))),"")]]></f>
        <v/>
      </c>
    </row>
    <row r="76" spans="2:7" x14ac:dyDescent="0.4">
      <c r="B76" s="70" t="str">
        <f ca="1">IF(C76="","",_xlfn.AGGREGATE(3,5,$C$4:C76))</f>
        <v/>
      </c>
      <c r="C76" s="70" t="str">
        <f ca="1"><![CDATA[IFERROR(INDEX(الجدول3[],MATCH(_xlfn.AGGREGATE(15,6,الجدول3[D_T]*1/--(الجدول3[باقي]=1),ROW()-3),الجدول3[D_T],0),COLUMN(E73)),"")]]></f>
        <v/>
      </c>
      <c r="D76" s="70" t="str">
        <f ca="1"><![CDATA[IFERROR(INDEX(الجدول3[],MATCH(_xlfn.AGGREGATE(15,6,الجدول3[D_T]*1/--(الجدول3[باقي]=1),ROW()-3),الجدول3[D_T],0),COLUMN(F73)),"")]]></f>
        <v/>
      </c>
      <c r="E76" s="72" t="str">
        <f ca="1"><![CDATA[IFERROR(INDEX(الجدول3[],MATCH(_xlfn.AGGREGATE(15,6,الجدول3[D_T]*1/--(الجدول3[باقي]=1),ROW()-3),الجدول3[D_T],0),COLUMN(G73)),"")]]></f>
        <v/>
      </c>
      <c r="F76" s="71" t="str">
        <f t="shared" ca="1" si="1"/>
        <v/>
      </c>
      <c r="G76" s="70" t="str">
        <f ca="1" unprintable=""><![CDATA[IFERROR(IF(INDEX(الجدول3[],MATCH(_xlfn.AGGREGATE(15,6,الجدول3[D_T]*1/--(الجدول3[باقي]=1),ROW()-3),الجدول3[D_T],0),COLUMN(M73))=0,"لم ينفذ",
INDEX(الجدول3[],MATCH(_xlfn.AGGREGATE(15,6,الجدول3[D_T]*1/--(الجدول3[باقي]=1),ROW()-3),الجدول3[D_T],0),COLUMN(M73))),"")]]></f>
        <v/>
      </c>
    </row>
    <row r="77" spans="2:7" x14ac:dyDescent="0.4">
      <c r="B77" s="70" t="str">
        <f ca="1">IF(C77="","",_xlfn.AGGREGATE(3,5,$C$4:C77))</f>
        <v/>
      </c>
      <c r="C77" s="70" t="str">
        <f ca="1"><![CDATA[IFERROR(INDEX(الجدول3[],MATCH(_xlfn.AGGREGATE(15,6,الجدول3[D_T]*1/--(الجدول3[باقي]=1),ROW()-3),الجدول3[D_T],0),COLUMN(E74)),"")]]></f>
        <v/>
      </c>
      <c r="D77" s="70" t="str">
        <f ca="1"><![CDATA[IFERROR(INDEX(الجدول3[],MATCH(_xlfn.AGGREGATE(15,6,الجدول3[D_T]*1/--(الجدول3[باقي]=1),ROW()-3),الجدول3[D_T],0),COLUMN(F74)),"")]]></f>
        <v/>
      </c>
      <c r="E77" s="72" t="str">
        <f ca="1"><![CDATA[IFERROR(INDEX(الجدول3[],MATCH(_xlfn.AGGREGATE(15,6,الجدول3[D_T]*1/--(الجدول3[باقي]=1),ROW()-3),الجدول3[D_T],0),COLUMN(G74)),"")]]></f>
        <v/>
      </c>
      <c r="F77" s="71" t="str">
        <f t="shared" ca="1" si="1"/>
        <v/>
      </c>
      <c r="G77" s="70" t="str">
        <f ca="1" unprintable=""><![CDATA[IFERROR(IF(INDEX(الجدول3[],MATCH(_xlfn.AGGREGATE(15,6,الجدول3[D_T]*1/--(الجدول3[باقي]=1),ROW()-3),الجدول3[D_T],0),COLUMN(M74))=0,"لم ينفذ",
INDEX(الجدول3[],MATCH(_xlfn.AGGREGATE(15,6,الجدول3[D_T]*1/--(الجدول3[باقي]=1),ROW()-3),الجدول3[D_T],0),COLUMN(M74))),"")]]></f>
        <v/>
      </c>
    </row>
    <row r="78" spans="2:7" x14ac:dyDescent="0.4">
      <c r="B78" s="70" t="str">
        <f ca="1">IF(C78="","",_xlfn.AGGREGATE(3,5,$C$4:C78))</f>
        <v/>
      </c>
      <c r="C78" s="70" t="str">
        <f ca="1"><![CDATA[IFERROR(INDEX(الجدول3[],MATCH(_xlfn.AGGREGATE(15,6,الجدول3[D_T]*1/--(الجدول3[باقي]=1),ROW()-3),الجدول3[D_T],0),COLUMN(E75)),"")]]></f>
        <v/>
      </c>
      <c r="D78" s="70" t="str">
        <f ca="1"><![CDATA[IFERROR(INDEX(الجدول3[],MATCH(_xlfn.AGGREGATE(15,6,الجدول3[D_T]*1/--(الجدول3[باقي]=1),ROW()-3),الجدول3[D_T],0),COLUMN(F75)),"")]]></f>
        <v/>
      </c>
      <c r="E78" s="72" t="str">
        <f ca="1"><![CDATA[IFERROR(INDEX(الجدول3[],MATCH(_xlfn.AGGREGATE(15,6,الجدول3[D_T]*1/--(الجدول3[باقي]=1),ROW()-3),الجدول3[D_T],0),COLUMN(G75)),"")]]></f>
        <v/>
      </c>
      <c r="F78" s="71" t="str">
        <f t="shared" ca="1" si="1"/>
        <v/>
      </c>
      <c r="G78" s="70" t="str">
        <f ca="1" unprintable=""><![CDATA[IFERROR(IF(INDEX(الجدول3[],MATCH(_xlfn.AGGREGATE(15,6,الجدول3[D_T]*1/--(الجدول3[باقي]=1),ROW()-3),الجدول3[D_T],0),COLUMN(M75))=0,"لم ينفذ",
INDEX(الجدول3[],MATCH(_xlfn.AGGREGATE(15,6,الجدول3[D_T]*1/--(الجدول3[باقي]=1),ROW()-3),الجدول3[D_T],0),COLUMN(M75))),"")]]></f>
        <v/>
      </c>
    </row>
    <row r="79" spans="2:7" x14ac:dyDescent="0.4">
      <c r="B79" s="70" t="str">
        <f ca="1">IF(C79="","",_xlfn.AGGREGATE(3,5,$C$4:C79))</f>
        <v/>
      </c>
      <c r="C79" s="70" t="str">
        <f ca="1"><![CDATA[IFERROR(INDEX(الجدول3[],MATCH(_xlfn.AGGREGATE(15,6,الجدول3[D_T]*1/--(الجدول3[باقي]=1),ROW()-3),الجدول3[D_T],0),COLUMN(E76)),"")]]></f>
        <v/>
      </c>
      <c r="D79" s="70" t="str">
        <f ca="1"><![CDATA[IFERROR(INDEX(الجدول3[],MATCH(_xlfn.AGGREGATE(15,6,الجدول3[D_T]*1/--(الجدول3[باقي]=1),ROW()-3),الجدول3[D_T],0),COLUMN(F76)),"")]]></f>
        <v/>
      </c>
      <c r="E79" s="72" t="str">
        <f ca="1"><![CDATA[IFERROR(INDEX(الجدول3[],MATCH(_xlfn.AGGREGATE(15,6,الجدول3[D_T]*1/--(الجدول3[باقي]=1),ROW()-3),الجدول3[D_T],0),COLUMN(G76)),"")]]></f>
        <v/>
      </c>
      <c r="F79" s="71" t="str">
        <f t="shared" ca="1" si="1"/>
        <v/>
      </c>
      <c r="G79" s="70" t="str">
        <f ca="1" unprintable=""><![CDATA[IFERROR(IF(INDEX(الجدول3[],MATCH(_xlfn.AGGREGATE(15,6,الجدول3[D_T]*1/--(الجدول3[باقي]=1),ROW()-3),الجدول3[D_T],0),COLUMN(M76))=0,"لم ينفذ",
INDEX(الجدول3[],MATCH(_xlfn.AGGREGATE(15,6,الجدول3[D_T]*1/--(الجدول3[باقي]=1),ROW()-3),الجدول3[D_T],0),COLUMN(M76))),"")]]></f>
        <v/>
      </c>
    </row>
    <row r="80" spans="2:7" x14ac:dyDescent="0.4">
      <c r="B80" s="70" t="str">
        <f ca="1">IF(C80="","",_xlfn.AGGREGATE(3,5,$C$4:C80))</f>
        <v/>
      </c>
      <c r="C80" s="70" t="str">
        <f ca="1"><![CDATA[IFERROR(INDEX(الجدول3[],MATCH(_xlfn.AGGREGATE(15,6,الجدول3[D_T]*1/--(الجدول3[باقي]=1),ROW()-3),الجدول3[D_T],0),COLUMN(E77)),"")]]></f>
        <v/>
      </c>
      <c r="D80" s="70" t="str">
        <f ca="1"><![CDATA[IFERROR(INDEX(الجدول3[],MATCH(_xlfn.AGGREGATE(15,6,الجدول3[D_T]*1/--(الجدول3[باقي]=1),ROW()-3),الجدول3[D_T],0),COLUMN(F77)),"")]]></f>
        <v/>
      </c>
      <c r="E80" s="72" t="str">
        <f ca="1"><![CDATA[IFERROR(INDEX(الجدول3[],MATCH(_xlfn.AGGREGATE(15,6,الجدول3[D_T]*1/--(الجدول3[باقي]=1),ROW()-3),الجدول3[D_T],0),COLUMN(G77)),"")]]></f>
        <v/>
      </c>
      <c r="F80" s="71" t="str">
        <f t="shared" ca="1" si="1"/>
        <v/>
      </c>
      <c r="G80" s="70" t="str">
        <f ca="1" unprintable=""><![CDATA[IFERROR(IF(INDEX(الجدول3[],MATCH(_xlfn.AGGREGATE(15,6,الجدول3[D_T]*1/--(الجدول3[باقي]=1),ROW()-3),الجدول3[D_T],0),COLUMN(M77))=0,"لم ينفذ",
INDEX(الجدول3[],MATCH(_xlfn.AGGREGATE(15,6,الجدول3[D_T]*1/--(الجدول3[باقي]=1),ROW()-3),الجدول3[D_T],0),COLUMN(M77))),"")]]></f>
        <v/>
      </c>
    </row>
    <row r="81" spans="2:7" x14ac:dyDescent="0.4">
      <c r="B81" s="70" t="str">
        <f ca="1">IF(C81="","",_xlfn.AGGREGATE(3,5,$C$4:C81))</f>
        <v/>
      </c>
      <c r="C81" s="70" t="str">
        <f ca="1"><![CDATA[IFERROR(INDEX(الجدول3[],MATCH(_xlfn.AGGREGATE(15,6,الجدول3[D_T]*1/--(الجدول3[باقي]=1),ROW()-3),الجدول3[D_T],0),COLUMN(E78)),"")]]></f>
        <v/>
      </c>
      <c r="D81" s="70" t="str">
        <f ca="1"><![CDATA[IFERROR(INDEX(الجدول3[],MATCH(_xlfn.AGGREGATE(15,6,الجدول3[D_T]*1/--(الجدول3[باقي]=1),ROW()-3),الجدول3[D_T],0),COLUMN(F78)),"")]]></f>
        <v/>
      </c>
      <c r="E81" s="72" t="str">
        <f ca="1"><![CDATA[IFERROR(INDEX(الجدول3[],MATCH(_xlfn.AGGREGATE(15,6,الجدول3[D_T]*1/--(الجدول3[باقي]=1),ROW()-3),الجدول3[D_T],0),COLUMN(G78)),"")]]></f>
        <v/>
      </c>
      <c r="F81" s="71" t="str">
        <f t="shared" ca="1" si="1"/>
        <v/>
      </c>
      <c r="G81" s="70" t="str">
        <f ca="1" unprintable=""><![CDATA[IFERROR(IF(INDEX(الجدول3[],MATCH(_xlfn.AGGREGATE(15,6,الجدول3[D_T]*1/--(الجدول3[باقي]=1),ROW()-3),الجدول3[D_T],0),COLUMN(M78))=0,"لم ينفذ",
INDEX(الجدول3[],MATCH(_xlfn.AGGREGATE(15,6,الجدول3[D_T]*1/--(الجدول3[باقي]=1),ROW()-3),الجدول3[D_T],0),COLUMN(M78))),"")]]></f>
        <v/>
      </c>
    </row>
    <row r="82" spans="2:7" x14ac:dyDescent="0.4">
      <c r="B82" s="70" t="str">
        <f ca="1">IF(C82="","",_xlfn.AGGREGATE(3,5,$C$4:C82))</f>
        <v/>
      </c>
      <c r="C82" s="70" t="str">
        <f ca="1"><![CDATA[IFERROR(INDEX(الجدول3[],MATCH(_xlfn.AGGREGATE(15,6,الجدول3[D_T]*1/--(الجدول3[باقي]=1),ROW()-3),الجدول3[D_T],0),COLUMN(E79)),"")]]></f>
        <v/>
      </c>
      <c r="D82" s="70" t="str">
        <f ca="1"><![CDATA[IFERROR(INDEX(الجدول3[],MATCH(_xlfn.AGGREGATE(15,6,الجدول3[D_T]*1/--(الجدول3[باقي]=1),ROW()-3),الجدول3[D_T],0),COLUMN(F79)),"")]]></f>
        <v/>
      </c>
      <c r="E82" s="72" t="str">
        <f ca="1"><![CDATA[IFERROR(INDEX(الجدول3[],MATCH(_xlfn.AGGREGATE(15,6,الجدول3[D_T]*1/--(الجدول3[باقي]=1),ROW()-3),الجدول3[D_T],0),COLUMN(G79)),"")]]></f>
        <v/>
      </c>
      <c r="F82" s="71" t="str">
        <f t="shared" ca="1" si="1"/>
        <v/>
      </c>
      <c r="G82" s="70" t="str">
        <f ca="1" unprintable=""><![CDATA[IFERROR(IF(INDEX(الجدول3[],MATCH(_xlfn.AGGREGATE(15,6,الجدول3[D_T]*1/--(الجدول3[باقي]=1),ROW()-3),الجدول3[D_T],0),COLUMN(M79))=0,"لم ينفذ",
INDEX(الجدول3[],MATCH(_xlfn.AGGREGATE(15,6,الجدول3[D_T]*1/--(الجدول3[باقي]=1),ROW()-3),الجدول3[D_T],0),COLUMN(M79))),"")]]></f>
        <v/>
      </c>
    </row>
    <row r="83" spans="2:7" x14ac:dyDescent="0.4">
      <c r="B83" s="70" t="str">
        <f ca="1">IF(C83="","",_xlfn.AGGREGATE(3,5,$C$4:C83))</f>
        <v/>
      </c>
      <c r="C83" s="70" t="str">
        <f ca="1"><![CDATA[IFERROR(INDEX(الجدول3[],MATCH(_xlfn.AGGREGATE(15,6,الجدول3[D_T]*1/--(الجدول3[باقي]=1),ROW()-3),الجدول3[D_T],0),COLUMN(E80)),"")]]></f>
        <v/>
      </c>
      <c r="D83" s="70" t="str">
        <f ca="1"><![CDATA[IFERROR(INDEX(الجدول3[],MATCH(_xlfn.AGGREGATE(15,6,الجدول3[D_T]*1/--(الجدول3[باقي]=1),ROW()-3),الجدول3[D_T],0),COLUMN(F80)),"")]]></f>
        <v/>
      </c>
      <c r="E83" s="72" t="str">
        <f ca="1"><![CDATA[IFERROR(INDEX(الجدول3[],MATCH(_xlfn.AGGREGATE(15,6,الجدول3[D_T]*1/--(الجدول3[باقي]=1),ROW()-3),الجدول3[D_T],0),COLUMN(G80)),"")]]></f>
        <v/>
      </c>
      <c r="F83" s="71" t="str">
        <f t="shared" ca="1" si="1"/>
        <v/>
      </c>
      <c r="G83" s="70" t="str">
        <f ca="1" unprintable=""><![CDATA[IFERROR(IF(INDEX(الجدول3[],MATCH(_xlfn.AGGREGATE(15,6,الجدول3[D_T]*1/--(الجدول3[باقي]=1),ROW()-3),الجدول3[D_T],0),COLUMN(M80))=0,"لم ينفذ",
INDEX(الجدول3[],MATCH(_xlfn.AGGREGATE(15,6,الجدول3[D_T]*1/--(الجدول3[باقي]=1),ROW()-3),الجدول3[D_T],0),COLUMN(M80))),"")]]></f>
        <v/>
      </c>
    </row>
    <row r="84" spans="2:7" x14ac:dyDescent="0.4">
      <c r="B84" s="70" t="str">
        <f ca="1">IF(C84="","",_xlfn.AGGREGATE(3,5,$C$4:C84))</f>
        <v/>
      </c>
      <c r="C84" s="70" t="str">
        <f ca="1"><![CDATA[IFERROR(INDEX(الجدول3[],MATCH(_xlfn.AGGREGATE(15,6,الجدول3[D_T]*1/--(الجدول3[باقي]=1),ROW()-3),الجدول3[D_T],0),COLUMN(E81)),"")]]></f>
        <v/>
      </c>
      <c r="D84" s="70" t="str">
        <f ca="1"><![CDATA[IFERROR(INDEX(الجدول3[],MATCH(_xlfn.AGGREGATE(15,6,الجدول3[D_T]*1/--(الجدول3[باقي]=1),ROW()-3),الجدول3[D_T],0),COLUMN(F81)),"")]]></f>
        <v/>
      </c>
      <c r="E84" s="72" t="str">
        <f ca="1"><![CDATA[IFERROR(INDEX(الجدول3[],MATCH(_xlfn.AGGREGATE(15,6,الجدول3[D_T]*1/--(الجدول3[باقي]=1),ROW()-3),الجدول3[D_T],0),COLUMN(G81)),"")]]></f>
        <v/>
      </c>
      <c r="F84" s="71" t="str">
        <f t="shared" ca="1" si="1"/>
        <v/>
      </c>
      <c r="G84" s="70" t="str">
        <f ca="1" unprintable=""><![CDATA[IFERROR(IF(INDEX(الجدول3[],MATCH(_xlfn.AGGREGATE(15,6,الجدول3[D_T]*1/--(الجدول3[باقي]=1),ROW()-3),الجدول3[D_T],0),COLUMN(M81))=0,"لم ينفذ",
INDEX(الجدول3[],MATCH(_xlfn.AGGREGATE(15,6,الجدول3[D_T]*1/--(الجدول3[باقي]=1),ROW()-3),الجدول3[D_T],0),COLUMN(M81))),"")]]></f>
        <v/>
      </c>
    </row>
    <row r="85" spans="2:7" x14ac:dyDescent="0.4">
      <c r="B85" s="70" t="str">
        <f ca="1">IF(C85="","",_xlfn.AGGREGATE(3,5,$C$4:C85))</f>
        <v/>
      </c>
      <c r="C85" s="70" t="str">
        <f ca="1"><![CDATA[IFERROR(INDEX(الجدول3[],MATCH(_xlfn.AGGREGATE(15,6,الجدول3[D_T]*1/--(الجدول3[باقي]=1),ROW()-3),الجدول3[D_T],0),COLUMN(E82)),"")]]></f>
        <v/>
      </c>
      <c r="D85" s="70" t="str">
        <f ca="1"><![CDATA[IFERROR(INDEX(الجدول3[],MATCH(_xlfn.AGGREGATE(15,6,الجدول3[D_T]*1/--(الجدول3[باقي]=1),ROW()-3),الجدول3[D_T],0),COLUMN(F82)),"")]]></f>
        <v/>
      </c>
      <c r="E85" s="72" t="str">
        <f ca="1"><![CDATA[IFERROR(INDEX(الجدول3[],MATCH(_xlfn.AGGREGATE(15,6,الجدول3[D_T]*1/--(الجدول3[باقي]=1),ROW()-3),الجدول3[D_T],0),COLUMN(G82)),"")]]></f>
        <v/>
      </c>
      <c r="F85" s="71" t="str">
        <f t="shared" ca="1" si="1"/>
        <v/>
      </c>
      <c r="G85" s="70" t="str">
        <f ca="1" unprintable=""><![CDATA[IFERROR(IF(INDEX(الجدول3[],MATCH(_xlfn.AGGREGATE(15,6,الجدول3[D_T]*1/--(الجدول3[باقي]=1),ROW()-3),الجدول3[D_T],0),COLUMN(M82))=0,"لم ينفذ",
INDEX(الجدول3[],MATCH(_xlfn.AGGREGATE(15,6,الجدول3[D_T]*1/--(الجدول3[باقي]=1),ROW()-3),الجدول3[D_T],0),COLUMN(M82))),"")]]></f>
        <v/>
      </c>
    </row>
    <row r="86" spans="2:7" x14ac:dyDescent="0.4">
      <c r="B86" s="70" t="str">
        <f ca="1">IF(C86="","",_xlfn.AGGREGATE(3,5,$C$4:C86))</f>
        <v/>
      </c>
      <c r="C86" s="70" t="str">
        <f ca="1"><![CDATA[IFERROR(INDEX(الجدول3[],MATCH(_xlfn.AGGREGATE(15,6,الجدول3[D_T]*1/--(الجدول3[باقي]=1),ROW()-3),الجدول3[D_T],0),COLUMN(E83)),"")]]></f>
        <v/>
      </c>
      <c r="D86" s="70" t="str">
        <f ca="1"><![CDATA[IFERROR(INDEX(الجدول3[],MATCH(_xlfn.AGGREGATE(15,6,الجدول3[D_T]*1/--(الجدول3[باقي]=1),ROW()-3),الجدول3[D_T],0),COLUMN(F83)),"")]]></f>
        <v/>
      </c>
      <c r="E86" s="72" t="str">
        <f ca="1"><![CDATA[IFERROR(INDEX(الجدول3[],MATCH(_xlfn.AGGREGATE(15,6,الجدول3[D_T]*1/--(الجدول3[باقي]=1),ROW()-3),الجدول3[D_T],0),COLUMN(G83)),"")]]></f>
        <v/>
      </c>
      <c r="F86" s="71" t="str">
        <f t="shared" ca="1" si="1"/>
        <v/>
      </c>
      <c r="G86" s="70" t="str">
        <f ca="1" unprintable=""><![CDATA[IFERROR(IF(INDEX(الجدول3[],MATCH(_xlfn.AGGREGATE(15,6,الجدول3[D_T]*1/--(الجدول3[باقي]=1),ROW()-3),الجدول3[D_T],0),COLUMN(M83))=0,"لم ينفذ",
INDEX(الجدول3[],MATCH(_xlfn.AGGREGATE(15,6,الجدول3[D_T]*1/--(الجدول3[باقي]=1),ROW()-3),الجدول3[D_T],0),COLUMN(M83))),"")]]></f>
        <v/>
      </c>
    </row>
    <row r="87" spans="2:7" x14ac:dyDescent="0.4">
      <c r="B87" s="70" t="str">
        <f ca="1">IF(C87="","",_xlfn.AGGREGATE(3,5,$C$4:C87))</f>
        <v/>
      </c>
      <c r="C87" s="70" t="str">
        <f ca="1"><![CDATA[IFERROR(INDEX(الجدول3[],MATCH(_xlfn.AGGREGATE(15,6,الجدول3[D_T]*1/--(الجدول3[باقي]=1),ROW()-3),الجدول3[D_T],0),COLUMN(E84)),"")]]></f>
        <v/>
      </c>
      <c r="D87" s="70" t="str">
        <f ca="1"><![CDATA[IFERROR(INDEX(الجدول3[],MATCH(_xlfn.AGGREGATE(15,6,الجدول3[D_T]*1/--(الجدول3[باقي]=1),ROW()-3),الجدول3[D_T],0),COLUMN(F84)),"")]]></f>
        <v/>
      </c>
      <c r="E87" s="72" t="str">
        <f ca="1"><![CDATA[IFERROR(INDEX(الجدول3[],MATCH(_xlfn.AGGREGATE(15,6,الجدول3[D_T]*1/--(الجدول3[باقي]=1),ROW()-3),الجدول3[D_T],0),COLUMN(G84)),"")]]></f>
        <v/>
      </c>
      <c r="F87" s="71" t="str">
        <f t="shared" ca="1" si="1"/>
        <v/>
      </c>
      <c r="G87" s="70" t="str">
        <f ca="1" unprintable=""><![CDATA[IFERROR(IF(INDEX(الجدول3[],MATCH(_xlfn.AGGREGATE(15,6,الجدول3[D_T]*1/--(الجدول3[باقي]=1),ROW()-3),الجدول3[D_T],0),COLUMN(M84))=0,"لم ينفذ",
INDEX(الجدول3[],MATCH(_xlfn.AGGREGATE(15,6,الجدول3[D_T]*1/--(الجدول3[باقي]=1),ROW()-3),الجدول3[D_T],0),COLUMN(M84))),"")]]></f>
        <v/>
      </c>
    </row>
    <row r="88" spans="2:7" x14ac:dyDescent="0.4">
      <c r="B88" s="70" t="str">
        <f ca="1">IF(C88="","",_xlfn.AGGREGATE(3,5,$C$4:C88))</f>
        <v/>
      </c>
      <c r="C88" s="70" t="str">
        <f ca="1"><![CDATA[IFERROR(INDEX(الجدول3[],MATCH(_xlfn.AGGREGATE(15,6,الجدول3[D_T]*1/--(الجدول3[باقي]=1),ROW()-3),الجدول3[D_T],0),COLUMN(E85)),"")]]></f>
        <v/>
      </c>
      <c r="D88" s="70" t="str">
        <f ca="1"><![CDATA[IFERROR(INDEX(الجدول3[],MATCH(_xlfn.AGGREGATE(15,6,الجدول3[D_T]*1/--(الجدول3[باقي]=1),ROW()-3),الجدول3[D_T],0),COLUMN(F85)),"")]]></f>
        <v/>
      </c>
      <c r="E88" s="72" t="str">
        <f ca="1"><![CDATA[IFERROR(INDEX(الجدول3[],MATCH(_xlfn.AGGREGATE(15,6,الجدول3[D_T]*1/--(الجدول3[باقي]=1),ROW()-3),الجدول3[D_T],0),COLUMN(G85)),"")]]></f>
        <v/>
      </c>
      <c r="F88" s="71" t="str">
        <f t="shared" ca="1" si="1"/>
        <v/>
      </c>
      <c r="G88" s="70" t="str">
        <f ca="1" unprintable=""><![CDATA[IFERROR(IF(INDEX(الجدول3[],MATCH(_xlfn.AGGREGATE(15,6,الجدول3[D_T]*1/--(الجدول3[باقي]=1),ROW()-3),الجدول3[D_T],0),COLUMN(M85))=0,"لم ينفذ",
INDEX(الجدول3[],MATCH(_xlfn.AGGREGATE(15,6,الجدول3[D_T]*1/--(الجدول3[باقي]=1),ROW()-3),الجدول3[D_T],0),COLUMN(M85))),"")]]></f>
        <v/>
      </c>
    </row>
    <row r="89" spans="2:7" x14ac:dyDescent="0.4">
      <c r="B89" s="70" t="str">
        <f ca="1">IF(C89="","",_xlfn.AGGREGATE(3,5,$C$4:C89))</f>
        <v/>
      </c>
      <c r="C89" s="70" t="str">
        <f ca="1"><![CDATA[IFERROR(INDEX(الجدول3[],MATCH(_xlfn.AGGREGATE(15,6,الجدول3[D_T]*1/--(الجدول3[باقي]=1),ROW()-3),الجدول3[D_T],0),COLUMN(E86)),"")]]></f>
        <v/>
      </c>
      <c r="D89" s="70" t="str">
        <f ca="1"><![CDATA[IFERROR(INDEX(الجدول3[],MATCH(_xlfn.AGGREGATE(15,6,الجدول3[D_T]*1/--(الجدول3[باقي]=1),ROW()-3),الجدول3[D_T],0),COLUMN(F86)),"")]]></f>
        <v/>
      </c>
      <c r="E89" s="72" t="str">
        <f ca="1"><![CDATA[IFERROR(INDEX(الجدول3[],MATCH(_xlfn.AGGREGATE(15,6,الجدول3[D_T]*1/--(الجدول3[باقي]=1),ROW()-3),الجدول3[D_T],0),COLUMN(G86)),"")]]></f>
        <v/>
      </c>
      <c r="F89" s="71" t="str">
        <f t="shared" ca="1" si="1"/>
        <v/>
      </c>
      <c r="G89" s="70" t="str">
        <f ca="1" unprintable=""><![CDATA[IFERROR(IF(INDEX(الجدول3[],MATCH(_xlfn.AGGREGATE(15,6,الجدول3[D_T]*1/--(الجدول3[باقي]=1),ROW()-3),الجدول3[D_T],0),COLUMN(M86))=0,"لم ينفذ",
INDEX(الجدول3[],MATCH(_xlfn.AGGREGATE(15,6,الجدول3[D_T]*1/--(الجدول3[باقي]=1),ROW()-3),الجدول3[D_T],0),COLUMN(M86))),"")]]></f>
        <v/>
      </c>
    </row>
    <row r="90" spans="2:7" x14ac:dyDescent="0.4">
      <c r="B90" s="70" t="str">
        <f ca="1">IF(C90="","",_xlfn.AGGREGATE(3,5,$C$4:C90))</f>
        <v/>
      </c>
      <c r="C90" s="70" t="str">
        <f ca="1"><![CDATA[IFERROR(INDEX(الجدول3[],MATCH(_xlfn.AGGREGATE(15,6,الجدول3[D_T]*1/--(الجدول3[باقي]=1),ROW()-3),الجدول3[D_T],0),COLUMN(E87)),"")]]></f>
        <v/>
      </c>
      <c r="D90" s="70" t="str">
        <f ca="1"><![CDATA[IFERROR(INDEX(الجدول3[],MATCH(_xlfn.AGGREGATE(15,6,الجدول3[D_T]*1/--(الجدول3[باقي]=1),ROW()-3),الجدول3[D_T],0),COLUMN(F87)),"")]]></f>
        <v/>
      </c>
      <c r="E90" s="72" t="str">
        <f ca="1"><![CDATA[IFERROR(INDEX(الجدول3[],MATCH(_xlfn.AGGREGATE(15,6,الجدول3[D_T]*1/--(الجدول3[باقي]=1),ROW()-3),الجدول3[D_T],0),COLUMN(G87)),"")]]></f>
        <v/>
      </c>
      <c r="F90" s="71" t="str">
        <f t="shared" ca="1" si="1"/>
        <v/>
      </c>
      <c r="G90" s="70" t="str">
        <f ca="1" unprintable=""><![CDATA[IFERROR(IF(INDEX(الجدول3[],MATCH(_xlfn.AGGREGATE(15,6,الجدول3[D_T]*1/--(الجدول3[باقي]=1),ROW()-3),الجدول3[D_T],0),COLUMN(M87))=0,"لم ينفذ",
INDEX(الجدول3[],MATCH(_xlfn.AGGREGATE(15,6,الجدول3[D_T]*1/--(الجدول3[باقي]=1),ROW()-3),الجدول3[D_T],0),COLUMN(M87))),"")]]></f>
        <v/>
      </c>
    </row>
    <row r="91" spans="2:7" x14ac:dyDescent="0.4">
      <c r="B91" s="70" t="str">
        <f ca="1">IF(C91="","",_xlfn.AGGREGATE(3,5,$C$4:C91))</f>
        <v/>
      </c>
      <c r="C91" s="70" t="str">
        <f ca="1"><![CDATA[IFERROR(INDEX(الجدول3[],MATCH(_xlfn.AGGREGATE(15,6,الجدول3[D_T]*1/--(الجدول3[باقي]=1),ROW()-3),الجدول3[D_T],0),COLUMN(E88)),"")]]></f>
        <v/>
      </c>
      <c r="D91" s="70" t="str">
        <f ca="1"><![CDATA[IFERROR(INDEX(الجدول3[],MATCH(_xlfn.AGGREGATE(15,6,الجدول3[D_T]*1/--(الجدول3[باقي]=1),ROW()-3),الجدول3[D_T],0),COLUMN(F88)),"")]]></f>
        <v/>
      </c>
      <c r="E91" s="72" t="str">
        <f ca="1"><![CDATA[IFERROR(INDEX(الجدول3[],MATCH(_xlfn.AGGREGATE(15,6,الجدول3[D_T]*1/--(الجدول3[باقي]=1),ROW()-3),الجدول3[D_T],0),COLUMN(G88)),"")]]></f>
        <v/>
      </c>
      <c r="F91" s="71" t="str">
        <f t="shared" ca="1" si="1"/>
        <v/>
      </c>
      <c r="G91" s="70" t="str">
        <f ca="1" unprintable=""><![CDATA[IFERROR(IF(INDEX(الجدول3[],MATCH(_xlfn.AGGREGATE(15,6,الجدول3[D_T]*1/--(الجدول3[باقي]=1),ROW()-3),الجدول3[D_T],0),COLUMN(M88))=0,"لم ينفذ",
INDEX(الجدول3[],MATCH(_xlfn.AGGREGATE(15,6,الجدول3[D_T]*1/--(الجدول3[باقي]=1),ROW()-3),الجدول3[D_T],0),COLUMN(M88))),"")]]></f>
        <v/>
      </c>
    </row>
    <row r="92" spans="2:7" x14ac:dyDescent="0.4">
      <c r="B92" s="70" t="str">
        <f ca="1">IF(C92="","",_xlfn.AGGREGATE(3,5,$C$4:C92))</f>
        <v/>
      </c>
      <c r="C92" s="70" t="str">
        <f ca="1"><![CDATA[IFERROR(INDEX(الجدول3[],MATCH(_xlfn.AGGREGATE(15,6,الجدول3[D_T]*1/--(الجدول3[باقي]=1),ROW()-3),الجدول3[D_T],0),COLUMN(E89)),"")]]></f>
        <v/>
      </c>
      <c r="D92" s="70" t="str">
        <f ca="1"><![CDATA[IFERROR(INDEX(الجدول3[],MATCH(_xlfn.AGGREGATE(15,6,الجدول3[D_T]*1/--(الجدول3[باقي]=1),ROW()-3),الجدول3[D_T],0),COLUMN(F89)),"")]]></f>
        <v/>
      </c>
      <c r="E92" s="72" t="str">
        <f ca="1"><![CDATA[IFERROR(INDEX(الجدول3[],MATCH(_xlfn.AGGREGATE(15,6,الجدول3[D_T]*1/--(الجدول3[باقي]=1),ROW()-3),الجدول3[D_T],0),COLUMN(G89)),"")]]></f>
        <v/>
      </c>
      <c r="F92" s="71" t="str">
        <f t="shared" ca="1" si="1"/>
        <v/>
      </c>
      <c r="G92" s="70" t="str">
        <f ca="1" unprintable=""><![CDATA[IFERROR(IF(INDEX(الجدول3[],MATCH(_xlfn.AGGREGATE(15,6,الجدول3[D_T]*1/--(الجدول3[باقي]=1),ROW()-3),الجدول3[D_T],0),COLUMN(M89))=0,"لم ينفذ",
INDEX(الجدول3[],MATCH(_xlfn.AGGREGATE(15,6,الجدول3[D_T]*1/--(الجدول3[باقي]=1),ROW()-3),الجدول3[D_T],0),COLUMN(M89))),"")]]></f>
        <v/>
      </c>
    </row>
    <row r="93" spans="2:7" x14ac:dyDescent="0.4">
      <c r="B93" s="70" t="str">
        <f ca="1">IF(C93="","",_xlfn.AGGREGATE(3,5,$C$4:C93))</f>
        <v/>
      </c>
      <c r="C93" s="70" t="str">
        <f ca="1"><![CDATA[IFERROR(INDEX(الجدول3[],MATCH(_xlfn.AGGREGATE(15,6,الجدول3[D_T]*1/--(الجدول3[باقي]=1),ROW()-3),الجدول3[D_T],0),COLUMN(E90)),"")]]></f>
        <v/>
      </c>
      <c r="D93" s="70" t="str">
        <f ca="1"><![CDATA[IFERROR(INDEX(الجدول3[],MATCH(_xlfn.AGGREGATE(15,6,الجدول3[D_T]*1/--(الجدول3[باقي]=1),ROW()-3),الجدول3[D_T],0),COLUMN(F90)),"")]]></f>
        <v/>
      </c>
      <c r="E93" s="72" t="str">
        <f ca="1"><![CDATA[IFERROR(INDEX(الجدول3[],MATCH(_xlfn.AGGREGATE(15,6,الجدول3[D_T]*1/--(الجدول3[باقي]=1),ROW()-3),الجدول3[D_T],0),COLUMN(G90)),"")]]></f>
        <v/>
      </c>
      <c r="F93" s="71" t="str">
        <f t="shared" ca="1" si="1"/>
        <v/>
      </c>
      <c r="G93" s="70" t="str">
        <f ca="1" unprintable=""><![CDATA[IFERROR(IF(INDEX(الجدول3[],MATCH(_xlfn.AGGREGATE(15,6,الجدول3[D_T]*1/--(الجدول3[باقي]=1),ROW()-3),الجدول3[D_T],0),COLUMN(M90))=0,"لم ينفذ",
INDEX(الجدول3[],MATCH(_xlfn.AGGREGATE(15,6,الجدول3[D_T]*1/--(الجدول3[باقي]=1),ROW()-3),الجدول3[D_T],0),COLUMN(M90))),"")]]></f>
        <v/>
      </c>
    </row>
    <row r="94" spans="2:7" x14ac:dyDescent="0.4">
      <c r="B94" s="70" t="str">
        <f ca="1">IF(C94="","",_xlfn.AGGREGATE(3,5,$C$4:C94))</f>
        <v/>
      </c>
      <c r="C94" s="70" t="str">
        <f ca="1"><![CDATA[IFERROR(INDEX(الجدول3[],MATCH(_xlfn.AGGREGATE(15,6,الجدول3[D_T]*1/--(الجدول3[باقي]=1),ROW()-3),الجدول3[D_T],0),COLUMN(E91)),"")]]></f>
        <v/>
      </c>
      <c r="D94" s="70" t="str">
        <f ca="1"><![CDATA[IFERROR(INDEX(الجدول3[],MATCH(_xlfn.AGGREGATE(15,6,الجدول3[D_T]*1/--(الجدول3[باقي]=1),ROW()-3),الجدول3[D_T],0),COLUMN(F91)),"")]]></f>
        <v/>
      </c>
      <c r="E94" s="72" t="str">
        <f ca="1"><![CDATA[IFERROR(INDEX(الجدول3[],MATCH(_xlfn.AGGREGATE(15,6,الجدول3[D_T]*1/--(الجدول3[باقي]=1),ROW()-3),الجدول3[D_T],0),COLUMN(G91)),"")]]></f>
        <v/>
      </c>
      <c r="F94" s="71" t="str">
        <f t="shared" ca="1" si="1"/>
        <v/>
      </c>
      <c r="G94" s="70" t="str">
        <f ca="1" unprintable=""><![CDATA[IFERROR(IF(INDEX(الجدول3[],MATCH(_xlfn.AGGREGATE(15,6,الجدول3[D_T]*1/--(الجدول3[باقي]=1),ROW()-3),الجدول3[D_T],0),COLUMN(M91))=0,"لم ينفذ",
INDEX(الجدول3[],MATCH(_xlfn.AGGREGATE(15,6,الجدول3[D_T]*1/--(الجدول3[باقي]=1),ROW()-3),الجدول3[D_T],0),COLUMN(M91))),"")]]></f>
        <v/>
      </c>
    </row>
    <row r="95" spans="2:7" x14ac:dyDescent="0.4">
      <c r="B95" s="70" t="str">
        <f ca="1">IF(C95="","",_xlfn.AGGREGATE(3,5,$C$4:C95))</f>
        <v/>
      </c>
      <c r="C95" s="70" t="str">
        <f ca="1"><![CDATA[IFERROR(INDEX(الجدول3[],MATCH(_xlfn.AGGREGATE(15,6,الجدول3[D_T]*1/--(الجدول3[باقي]=1),ROW()-3),الجدول3[D_T],0),COLUMN(E92)),"")]]></f>
        <v/>
      </c>
      <c r="D95" s="70" t="str">
        <f ca="1"><![CDATA[IFERROR(INDEX(الجدول3[],MATCH(_xlfn.AGGREGATE(15,6,الجدول3[D_T]*1/--(الجدول3[باقي]=1),ROW()-3),الجدول3[D_T],0),COLUMN(F92)),"")]]></f>
        <v/>
      </c>
      <c r="E95" s="72" t="str">
        <f ca="1"><![CDATA[IFERROR(INDEX(الجدول3[],MATCH(_xlfn.AGGREGATE(15,6,الجدول3[D_T]*1/--(الجدول3[باقي]=1),ROW()-3),الجدول3[D_T],0),COLUMN(G92)),"")]]></f>
        <v/>
      </c>
      <c r="F95" s="71" t="str">
        <f t="shared" ca="1" si="1"/>
        <v/>
      </c>
      <c r="G95" s="70" t="str">
        <f ca="1" unprintable=""><![CDATA[IFERROR(IF(INDEX(الجدول3[],MATCH(_xlfn.AGGREGATE(15,6,الجدول3[D_T]*1/--(الجدول3[باقي]=1),ROW()-3),الجدول3[D_T],0),COLUMN(M92))=0,"لم ينفذ",
INDEX(الجدول3[],MATCH(_xlfn.AGGREGATE(15,6,الجدول3[D_T]*1/--(الجدول3[باقي]=1),ROW()-3),الجدول3[D_T],0),COLUMN(M92))),"")]]></f>
        <v/>
      </c>
    </row>
    <row r="96" spans="2:7" x14ac:dyDescent="0.4">
      <c r="B96" s="70" t="str">
        <f ca="1">IF(C96="","",_xlfn.AGGREGATE(3,5,$C$4:C96))</f>
        <v/>
      </c>
      <c r="C96" s="70" t="str">
        <f ca="1"><![CDATA[IFERROR(INDEX(الجدول3[],MATCH(_xlfn.AGGREGATE(15,6,الجدول3[D_T]*1/--(الجدول3[باقي]=1),ROW()-3),الجدول3[D_T],0),COLUMN(E93)),"")]]></f>
        <v/>
      </c>
      <c r="D96" s="70" t="str">
        <f ca="1"><![CDATA[IFERROR(INDEX(الجدول3[],MATCH(_xlfn.AGGREGATE(15,6,الجدول3[D_T]*1/--(الجدول3[باقي]=1),ROW()-3),الجدول3[D_T],0),COLUMN(F93)),"")]]></f>
        <v/>
      </c>
      <c r="E96" s="72" t="str">
        <f ca="1"><![CDATA[IFERROR(INDEX(الجدول3[],MATCH(_xlfn.AGGREGATE(15,6,الجدول3[D_T]*1/--(الجدول3[باقي]=1),ROW()-3),الجدول3[D_T],0),COLUMN(G93)),"")]]></f>
        <v/>
      </c>
      <c r="F96" s="71" t="str">
        <f t="shared" ca="1" si="1"/>
        <v/>
      </c>
      <c r="G96" s="70" t="str">
        <f ca="1" unprintable=""><![CDATA[IFERROR(IF(INDEX(الجدول3[],MATCH(_xlfn.AGGREGATE(15,6,الجدول3[D_T]*1/--(الجدول3[باقي]=1),ROW()-3),الجدول3[D_T],0),COLUMN(M93))=0,"لم ينفذ",
INDEX(الجدول3[],MATCH(_xlfn.AGGREGATE(15,6,الجدول3[D_T]*1/--(الجدول3[باقي]=1),ROW()-3),الجدول3[D_T],0),COLUMN(M93))),"")]]></f>
        <v/>
      </c>
    </row>
    <row r="97" spans="2:7" x14ac:dyDescent="0.4">
      <c r="B97" s="70" t="str">
        <f ca="1">IF(C97="","",_xlfn.AGGREGATE(3,5,$C$4:C97))</f>
        <v/>
      </c>
      <c r="C97" s="70" t="str">
        <f ca="1"><![CDATA[IFERROR(INDEX(الجدول3[],MATCH(_xlfn.AGGREGATE(15,6,الجدول3[D_T]*1/--(الجدول3[باقي]=1),ROW()-3),الجدول3[D_T],0),COLUMN(E94)),"")]]></f>
        <v/>
      </c>
      <c r="D97" s="70" t="str">
        <f ca="1"><![CDATA[IFERROR(INDEX(الجدول3[],MATCH(_xlfn.AGGREGATE(15,6,الجدول3[D_T]*1/--(الجدول3[باقي]=1),ROW()-3),الجدول3[D_T],0),COLUMN(F94)),"")]]></f>
        <v/>
      </c>
      <c r="E97" s="72" t="str">
        <f ca="1"><![CDATA[IFERROR(INDEX(الجدول3[],MATCH(_xlfn.AGGREGATE(15,6,الجدول3[D_T]*1/--(الجدول3[باقي]=1),ROW()-3),الجدول3[D_T],0),COLUMN(G94)),"")]]></f>
        <v/>
      </c>
      <c r="F97" s="71" t="str">
        <f t="shared" ca="1" si="1"/>
        <v/>
      </c>
      <c r="G97" s="70" t="str">
        <f ca="1" unprintable=""><![CDATA[IFERROR(IF(INDEX(الجدول3[],MATCH(_xlfn.AGGREGATE(15,6,الجدول3[D_T]*1/--(الجدول3[باقي]=1),ROW()-3),الجدول3[D_T],0),COLUMN(M94))=0,"لم ينفذ",
INDEX(الجدول3[],MATCH(_xlfn.AGGREGATE(15,6,الجدول3[D_T]*1/--(الجدول3[باقي]=1),ROW()-3),الجدول3[D_T],0),COLUMN(M94))),"")]]></f>
        <v/>
      </c>
    </row>
    <row r="98" spans="2:7" x14ac:dyDescent="0.4">
      <c r="B98" s="70" t="str">
        <f ca="1">IF(C98="","",_xlfn.AGGREGATE(3,5,$C$4:C98))</f>
        <v/>
      </c>
      <c r="C98" s="70" t="str">
        <f ca="1"><![CDATA[IFERROR(INDEX(الجدول3[],MATCH(_xlfn.AGGREGATE(15,6,الجدول3[D_T]*1/--(الجدول3[باقي]=1),ROW()-3),الجدول3[D_T],0),COLUMN(E95)),"")]]></f>
        <v/>
      </c>
      <c r="D98" s="70" t="str">
        <f ca="1"><![CDATA[IFERROR(INDEX(الجدول3[],MATCH(_xlfn.AGGREGATE(15,6,الجدول3[D_T]*1/--(الجدول3[باقي]=1),ROW()-3),الجدول3[D_T],0),COLUMN(F95)),"")]]></f>
        <v/>
      </c>
      <c r="E98" s="72" t="str">
        <f ca="1"><![CDATA[IFERROR(INDEX(الجدول3[],MATCH(_xlfn.AGGREGATE(15,6,الجدول3[D_T]*1/--(الجدول3[باقي]=1),ROW()-3),الجدول3[D_T],0),COLUMN(G95)),"")]]></f>
        <v/>
      </c>
      <c r="F98" s="71" t="str">
        <f t="shared" ca="1" si="1"/>
        <v/>
      </c>
      <c r="G98" s="70" t="str">
        <f ca="1" unprintable=""><![CDATA[IFERROR(IF(INDEX(الجدول3[],MATCH(_xlfn.AGGREGATE(15,6,الجدول3[D_T]*1/--(الجدول3[باقي]=1),ROW()-3),الجدول3[D_T],0),COLUMN(M95))=0,"لم ينفذ",
INDEX(الجدول3[],MATCH(_xlfn.AGGREGATE(15,6,الجدول3[D_T]*1/--(الجدول3[باقي]=1),ROW()-3),الجدول3[D_T],0),COLUMN(M95))),"")]]></f>
        <v/>
      </c>
    </row>
    <row r="99" spans="2:7" x14ac:dyDescent="0.4">
      <c r="B99" s="70" t="str">
        <f ca="1">IF(C99="","",_xlfn.AGGREGATE(3,5,$C$4:C99))</f>
        <v/>
      </c>
      <c r="C99" s="70" t="str">
        <f ca="1"><![CDATA[IFERROR(INDEX(الجدول3[],MATCH(_xlfn.AGGREGATE(15,6,الجدول3[D_T]*1/--(الجدول3[باقي]=1),ROW()-3),الجدول3[D_T],0),COLUMN(E96)),"")]]></f>
        <v/>
      </c>
      <c r="D99" s="70" t="str">
        <f ca="1"><![CDATA[IFERROR(INDEX(الجدول3[],MATCH(_xlfn.AGGREGATE(15,6,الجدول3[D_T]*1/--(الجدول3[باقي]=1),ROW()-3),الجدول3[D_T],0),COLUMN(F96)),"")]]></f>
        <v/>
      </c>
      <c r="E99" s="72" t="str">
        <f ca="1"><![CDATA[IFERROR(INDEX(الجدول3[],MATCH(_xlfn.AGGREGATE(15,6,الجدول3[D_T]*1/--(الجدول3[باقي]=1),ROW()-3),الجدول3[D_T],0),COLUMN(G96)),"")]]></f>
        <v/>
      </c>
      <c r="F99" s="71" t="str">
        <f t="shared" ca="1" si="1"/>
        <v/>
      </c>
      <c r="G99" s="70" t="str">
        <f ca="1" unprintable=""><![CDATA[IFERROR(IF(INDEX(الجدول3[],MATCH(_xlfn.AGGREGATE(15,6,الجدول3[D_T]*1/--(الجدول3[باقي]=1),ROW()-3),الجدول3[D_T],0),COLUMN(M96))=0,"لم ينفذ",
INDEX(الجدول3[],MATCH(_xlfn.AGGREGATE(15,6,الجدول3[D_T]*1/--(الجدول3[باقي]=1),ROW()-3),الجدول3[D_T],0),COLUMN(M96))),"")]]></f>
        <v/>
      </c>
    </row>
    <row r="100" spans="2:7" x14ac:dyDescent="0.4">
      <c r="B100" s="70" t="str">
        <f ca="1">IF(C100="","",_xlfn.AGGREGATE(3,5,$C$4:C100))</f>
        <v/>
      </c>
      <c r="C100" s="70" t="str">
        <f ca="1"><![CDATA[IFERROR(INDEX(الجدول3[],MATCH(_xlfn.AGGREGATE(15,6,الجدول3[D_T]*1/--(الجدول3[باقي]=1),ROW()-3),الجدول3[D_T],0),COLUMN(E97)),"")]]></f>
        <v/>
      </c>
      <c r="D100" s="70" t="str">
        <f ca="1"><![CDATA[IFERROR(INDEX(الجدول3[],MATCH(_xlfn.AGGREGATE(15,6,الجدول3[D_T]*1/--(الجدول3[باقي]=1),ROW()-3),الجدول3[D_T],0),COLUMN(F97)),"")]]></f>
        <v/>
      </c>
      <c r="E100" s="72" t="str">
        <f ca="1"><![CDATA[IFERROR(INDEX(الجدول3[],MATCH(_xlfn.AGGREGATE(15,6,الجدول3[D_T]*1/--(الجدول3[باقي]=1),ROW()-3),الجدول3[D_T],0),COLUMN(G97)),"")]]></f>
        <v/>
      </c>
      <c r="F100" s="71" t="str">
        <f t="shared" ca="1" si="1"/>
        <v/>
      </c>
      <c r="G100" s="70" t="str">
        <f ca="1" unprintable=""><![CDATA[IFERROR(IF(INDEX(الجدول3[],MATCH(_xlfn.AGGREGATE(15,6,الجدول3[D_T]*1/--(الجدول3[باقي]=1),ROW()-3),الجدول3[D_T],0),COLUMN(M97))=0,"لم ينفذ",
INDEX(الجدول3[],MATCH(_xlfn.AGGREGATE(15,6,الجدول3[D_T]*1/--(الجدول3[باقي]=1),ROW()-3),الجدول3[D_T],0),COLUMN(M97))),"")]]></f>
        <v/>
      </c>
    </row>
    <row r="101" spans="2:7" x14ac:dyDescent="0.4">
      <c r="B101" s="70" t="str">
        <f ca="1">IF(C101="","",_xlfn.AGGREGATE(3,5,$C$4:C101))</f>
        <v/>
      </c>
      <c r="C101" s="70" t="str">
        <f ca="1"><![CDATA[IFERROR(INDEX(الجدول3[],MATCH(_xlfn.AGGREGATE(15,6,الجدول3[D_T]*1/--(الجدول3[باقي]=1),ROW()-3),الجدول3[D_T],0),COLUMN(E98)),"")]]></f>
        <v/>
      </c>
      <c r="D101" s="70" t="str">
        <f ca="1"><![CDATA[IFERROR(INDEX(الجدول3[],MATCH(_xlfn.AGGREGATE(15,6,الجدول3[D_T]*1/--(الجدول3[باقي]=1),ROW()-3),الجدول3[D_T],0),COLUMN(F98)),"")]]></f>
        <v/>
      </c>
      <c r="E101" s="72" t="str">
        <f ca="1"><![CDATA[IFERROR(INDEX(الجدول3[],MATCH(_xlfn.AGGREGATE(15,6,الجدول3[D_T]*1/--(الجدول3[باقي]=1),ROW()-3),الجدول3[D_T],0),COLUMN(G98)),"")]]></f>
        <v/>
      </c>
      <c r="F101" s="71" t="str">
        <f t="shared" ca="1" si="1"/>
        <v/>
      </c>
      <c r="G101" s="70" t="str">
        <f ca="1" unprintable=""><![CDATA[IFERROR(IF(INDEX(الجدول3[],MATCH(_xlfn.AGGREGATE(15,6,الجدول3[D_T]*1/--(الجدول3[باقي]=1),ROW()-3),الجدول3[D_T],0),COLUMN(M98))=0,"لم ينفذ",
INDEX(الجدول3[],MATCH(_xlfn.AGGREGATE(15,6,الجدول3[D_T]*1/--(الجدول3[باقي]=1),ROW()-3),الجدول3[D_T],0),COLUMN(M98))),"")]]></f>
        <v/>
      </c>
    </row>
    <row r="102" spans="2:7" x14ac:dyDescent="0.4">
      <c r="B102" s="70" t="str">
        <f ca="1">IF(C102="","",_xlfn.AGGREGATE(3,5,$C$4:C102))</f>
        <v/>
      </c>
      <c r="C102" s="70" t="str">
        <f ca="1"><![CDATA[IFERROR(INDEX(الجدول3[],MATCH(_xlfn.AGGREGATE(15,6,الجدول3[D_T]*1/--(الجدول3[باقي]=1),ROW()-3),الجدول3[D_T],0),COLUMN(E99)),"")]]></f>
        <v/>
      </c>
      <c r="D102" s="70" t="str">
        <f ca="1"><![CDATA[IFERROR(INDEX(الجدول3[],MATCH(_xlfn.AGGREGATE(15,6,الجدول3[D_T]*1/--(الجدول3[باقي]=1),ROW()-3),الجدول3[D_T],0),COLUMN(F99)),"")]]></f>
        <v/>
      </c>
      <c r="E102" s="72" t="str">
        <f ca="1"><![CDATA[IFERROR(INDEX(الجدول3[],MATCH(_xlfn.AGGREGATE(15,6,الجدول3[D_T]*1/--(الجدول3[باقي]=1),ROW()-3),الجدول3[D_T],0),COLUMN(G99)),"")]]></f>
        <v/>
      </c>
      <c r="F102" s="71" t="str">
        <f t="shared" ca="1" si="1"/>
        <v/>
      </c>
      <c r="G102" s="70" t="str">
        <f ca="1" unprintable=""><![CDATA[IFERROR(IF(INDEX(الجدول3[],MATCH(_xlfn.AGGREGATE(15,6,الجدول3[D_T]*1/--(الجدول3[باقي]=1),ROW()-3),الجدول3[D_T],0),COLUMN(M99))=0,"لم ينفذ",
INDEX(الجدول3[],MATCH(_xlfn.AGGREGATE(15,6,الجدول3[D_T]*1/--(الجدول3[باقي]=1),ROW()-3),الجدول3[D_T],0),COLUMN(M99))),"")]]></f>
        <v/>
      </c>
    </row>
    <row r="103" spans="2:7" x14ac:dyDescent="0.4">
      <c r="B103" s="70" t="str">
        <f ca="1">IF(C103="","",_xlfn.AGGREGATE(3,5,$C$4:C103))</f>
        <v/>
      </c>
      <c r="C103" s="70" t="str">
        <f ca="1"><![CDATA[IFERROR(INDEX(الجدول3[],MATCH(_xlfn.AGGREGATE(15,6,الجدول3[D_T]*1/--(الجدول3[باقي]=1),ROW()-3),الجدول3[D_T],0),COLUMN(E100)),"")]]></f>
        <v/>
      </c>
      <c r="D103" s="70" t="str">
        <f ca="1"><![CDATA[IFERROR(INDEX(الجدول3[],MATCH(_xlfn.AGGREGATE(15,6,الجدول3[D_T]*1/--(الجدول3[باقي]=1),ROW()-3),الجدول3[D_T],0),COLUMN(F100)),"")]]></f>
        <v/>
      </c>
      <c r="E103" s="72" t="str">
        <f ca="1"><![CDATA[IFERROR(INDEX(الجدول3[],MATCH(_xlfn.AGGREGATE(15,6,الجدول3[D_T]*1/--(الجدول3[باقي]=1),ROW()-3),الجدول3[D_T],0),COLUMN(G100)),"")]]></f>
        <v/>
      </c>
      <c r="F103" s="71" t="str">
        <f t="shared" ca="1" si="1"/>
        <v/>
      </c>
      <c r="G103" s="70" t="str">
        <f ca="1" unprintable=""><![CDATA[IFERROR(IF(INDEX(الجدول3[],MATCH(_xlfn.AGGREGATE(15,6,الجدول3[D_T]*1/--(الجدول3[باقي]=1),ROW()-3),الجدول3[D_T],0),COLUMN(M100))=0,"لم ينفذ",
INDEX(الجدول3[],MATCH(_xlfn.AGGREGATE(15,6,الجدول3[D_T]*1/--(الجدول3[باقي]=1),ROW()-3),الجدول3[D_T],0),COLUMN(M100))),"")]]></f>
        <v/>
      </c>
    </row>
    <row r="104" spans="2:7" x14ac:dyDescent="0.4">
      <c r="B104" s="70" t="str">
        <f ca="1">IF(C104="","",_xlfn.AGGREGATE(3,5,$C$4:C104))</f>
        <v/>
      </c>
      <c r="C104" s="70" t="str">
        <f ca="1"><![CDATA[IFERROR(INDEX(الجدول3[],MATCH(_xlfn.AGGREGATE(15,6,الجدول3[D_T]*1/--(الجدول3[باقي]=1),ROW()-3),الجدول3[D_T],0),COLUMN(E101)),"")]]></f>
        <v/>
      </c>
      <c r="D104" s="70" t="str">
        <f ca="1"><![CDATA[IFERROR(INDEX(الجدول3[],MATCH(_xlfn.AGGREGATE(15,6,الجدول3[D_T]*1/--(الجدول3[باقي]=1),ROW()-3),الجدول3[D_T],0),COLUMN(F101)),"")]]></f>
        <v/>
      </c>
      <c r="E104" s="72" t="str">
        <f ca="1"><![CDATA[IFERROR(INDEX(الجدول3[],MATCH(_xlfn.AGGREGATE(15,6,الجدول3[D_T]*1/--(الجدول3[باقي]=1),ROW()-3),الجدول3[D_T],0),COLUMN(G101)),"")]]></f>
        <v/>
      </c>
      <c r="F104" s="71" t="str">
        <f t="shared" ca="1" si="1"/>
        <v/>
      </c>
      <c r="G104" s="70" t="str">
        <f ca="1" unprintable=""><![CDATA[IFERROR(IF(INDEX(الجدول3[],MATCH(_xlfn.AGGREGATE(15,6,الجدول3[D_T]*1/--(الجدول3[باقي]=1),ROW()-3),الجدول3[D_T],0),COLUMN(M101))=0,"لم ينفذ",
INDEX(الجدول3[],MATCH(_xlfn.AGGREGATE(15,6,الجدول3[D_T]*1/--(الجدول3[باقي]=1),ROW()-3),الجدول3[D_T],0),COLUMN(M101))),"")]]></f>
        <v/>
      </c>
    </row>
    <row r="105" spans="2:7" x14ac:dyDescent="0.4">
      <c r="B105" s="70" t="str">
        <f ca="1">IF(C105="","",_xlfn.AGGREGATE(3,5,$C$4:C105))</f>
        <v/>
      </c>
      <c r="C105" s="70" t="str">
        <f ca="1"><![CDATA[IFERROR(INDEX(الجدول3[],MATCH(_xlfn.AGGREGATE(15,6,الجدول3[D_T]*1/--(الجدول3[باقي]=1),ROW()-3),الجدول3[D_T],0),COLUMN(E102)),"")]]></f>
        <v/>
      </c>
      <c r="D105" s="70" t="str">
        <f ca="1"><![CDATA[IFERROR(INDEX(الجدول3[],MATCH(_xlfn.AGGREGATE(15,6,الجدول3[D_T]*1/--(الجدول3[باقي]=1),ROW()-3),الجدول3[D_T],0),COLUMN(F102)),"")]]></f>
        <v/>
      </c>
      <c r="E105" s="72" t="str">
        <f ca="1"><![CDATA[IFERROR(INDEX(الجدول3[],MATCH(_xlfn.AGGREGATE(15,6,الجدول3[D_T]*1/--(الجدول3[باقي]=1),ROW()-3),الجدول3[D_T],0),COLUMN(G102)),"")]]></f>
        <v/>
      </c>
      <c r="F105" s="71" t="str">
        <f t="shared" ca="1" si="1"/>
        <v/>
      </c>
      <c r="G105" s="70" t="str">
        <f ca="1" unprintable=""><![CDATA[IFERROR(IF(INDEX(الجدول3[],MATCH(_xlfn.AGGREGATE(15,6,الجدول3[D_T]*1/--(الجدول3[باقي]=1),ROW()-3),الجدول3[D_T],0),COLUMN(M102))=0,"لم ينفذ",
INDEX(الجدول3[],MATCH(_xlfn.AGGREGATE(15,6,الجدول3[D_T]*1/--(الجدول3[باقي]=1),ROW()-3),الجدول3[D_T],0),COLUMN(M102))),"")]]></f>
        <v/>
      </c>
    </row>
    <row r="106" spans="2:7" x14ac:dyDescent="0.4">
      <c r="B106" s="70" t="str">
        <f ca="1">IF(C106="","",_xlfn.AGGREGATE(3,5,$C$4:C106))</f>
        <v/>
      </c>
      <c r="C106" s="70" t="str">
        <f ca="1"><![CDATA[IFERROR(INDEX(الجدول3[],MATCH(_xlfn.AGGREGATE(15,6,الجدول3[D_T]*1/--(الجدول3[باقي]=1),ROW()-3),الجدول3[D_T],0),COLUMN(E103)),"")]]></f>
        <v/>
      </c>
      <c r="D106" s="70" t="str">
        <f ca="1"><![CDATA[IFERROR(INDEX(الجدول3[],MATCH(_xlfn.AGGREGATE(15,6,الجدول3[D_T]*1/--(الجدول3[باقي]=1),ROW()-3),الجدول3[D_T],0),COLUMN(F103)),"")]]></f>
        <v/>
      </c>
      <c r="E106" s="72" t="str">
        <f ca="1"><![CDATA[IFERROR(INDEX(الجدول3[],MATCH(_xlfn.AGGREGATE(15,6,الجدول3[D_T]*1/--(الجدول3[باقي]=1),ROW()-3),الجدول3[D_T],0),COLUMN(G103)),"")]]></f>
        <v/>
      </c>
      <c r="F106" s="71" t="str">
        <f t="shared" ca="1" si="1"/>
        <v/>
      </c>
      <c r="G106" s="70" t="str">
        <f ca="1" unprintable=""><![CDATA[IFERROR(IF(INDEX(الجدول3[],MATCH(_xlfn.AGGREGATE(15,6,الجدول3[D_T]*1/--(الجدول3[باقي]=1),ROW()-3),الجدول3[D_T],0),COLUMN(M103))=0,"لم ينفذ",
INDEX(الجدول3[],MATCH(_xlfn.AGGREGATE(15,6,الجدول3[D_T]*1/--(الجدول3[باقي]=1),ROW()-3),الجدول3[D_T],0),COLUMN(M103))),"")]]></f>
        <v/>
      </c>
    </row>
    <row r="107" spans="2:7" x14ac:dyDescent="0.4">
      <c r="B107" s="70" t="str">
        <f ca="1">IF(C107="","",_xlfn.AGGREGATE(3,5,$C$4:C107))</f>
        <v/>
      </c>
      <c r="C107" s="70" t="str">
        <f ca="1"><![CDATA[IFERROR(INDEX(الجدول3[],MATCH(_xlfn.AGGREGATE(15,6,الجدول3[D_T]*1/--(الجدول3[باقي]=1),ROW()-3),الجدول3[D_T],0),COLUMN(E104)),"")]]></f>
        <v/>
      </c>
      <c r="D107" s="70" t="str">
        <f ca="1"><![CDATA[IFERROR(INDEX(الجدول3[],MATCH(_xlfn.AGGREGATE(15,6,الجدول3[D_T]*1/--(الجدول3[باقي]=1),ROW()-3),الجدول3[D_T],0),COLUMN(F104)),"")]]></f>
        <v/>
      </c>
      <c r="E107" s="72" t="str">
        <f ca="1"><![CDATA[IFERROR(INDEX(الجدول3[],MATCH(_xlfn.AGGREGATE(15,6,الجدول3[D_T]*1/--(الجدول3[باقي]=1),ROW()-3),الجدول3[D_T],0),COLUMN(G104)),"")]]></f>
        <v/>
      </c>
      <c r="F107" s="71" t="str">
        <f t="shared" ca="1" si="1"/>
        <v/>
      </c>
      <c r="G107" s="70" t="str">
        <f ca="1" unprintable=""><![CDATA[IFERROR(IF(INDEX(الجدول3[],MATCH(_xlfn.AGGREGATE(15,6,الجدول3[D_T]*1/--(الجدول3[باقي]=1),ROW()-3),الجدول3[D_T],0),COLUMN(M104))=0,"لم ينفذ",
INDEX(الجدول3[],MATCH(_xlfn.AGGREGATE(15,6,الجدول3[D_T]*1/--(الجدول3[باقي]=1),ROW()-3),الجدول3[D_T],0),COLUMN(M104))),"")]]></f>
        <v/>
      </c>
    </row>
    <row r="108" spans="2:7" x14ac:dyDescent="0.4">
      <c r="B108" s="70" t="str">
        <f ca="1">IF(C108="","",_xlfn.AGGREGATE(3,5,$C$4:C108))</f>
        <v/>
      </c>
      <c r="C108" s="70" t="str">
        <f ca="1"><![CDATA[IFERROR(INDEX(الجدول3[],MATCH(_xlfn.AGGREGATE(15,6,الجدول3[D_T]*1/--(الجدول3[باقي]=1),ROW()-3),الجدول3[D_T],0),COLUMN(E105)),"")]]></f>
        <v/>
      </c>
      <c r="D108" s="70" t="str">
        <f ca="1"><![CDATA[IFERROR(INDEX(الجدول3[],MATCH(_xlfn.AGGREGATE(15,6,الجدول3[D_T]*1/--(الجدول3[باقي]=1),ROW()-3),الجدول3[D_T],0),COLUMN(F105)),"")]]></f>
        <v/>
      </c>
      <c r="E108" s="72" t="str">
        <f ca="1"><![CDATA[IFERROR(INDEX(الجدول3[],MATCH(_xlfn.AGGREGATE(15,6,الجدول3[D_T]*1/--(الجدول3[باقي]=1),ROW()-3),الجدول3[D_T],0),COLUMN(G105)),"")]]></f>
        <v/>
      </c>
      <c r="F108" s="71" t="str">
        <f t="shared" ca="1" si="1"/>
        <v/>
      </c>
      <c r="G108" s="70" t="str">
        <f ca="1" unprintable=""><![CDATA[IFERROR(IF(INDEX(الجدول3[],MATCH(_xlfn.AGGREGATE(15,6,الجدول3[D_T]*1/--(الجدول3[باقي]=1),ROW()-3),الجدول3[D_T],0),COLUMN(M105))=0,"لم ينفذ",
INDEX(الجدول3[],MATCH(_xlfn.AGGREGATE(15,6,الجدول3[D_T]*1/--(الجدول3[باقي]=1),ROW()-3),الجدول3[D_T],0),COLUMN(M105))),"")]]></f>
        <v/>
      </c>
    </row>
    <row r="109" spans="2:7" x14ac:dyDescent="0.4">
      <c r="B109" s="70" t="str">
        <f ca="1">IF(C109="","",_xlfn.AGGREGATE(3,5,$C$4:C109))</f>
        <v/>
      </c>
      <c r="C109" s="70" t="str">
        <f ca="1"><![CDATA[IFERROR(INDEX(الجدول3[],MATCH(_xlfn.AGGREGATE(15,6,الجدول3[D_T]*1/--(الجدول3[باقي]=1),ROW()-3),الجدول3[D_T],0),COLUMN(E106)),"")]]></f>
        <v/>
      </c>
      <c r="D109" s="70" t="str">
        <f ca="1"><![CDATA[IFERROR(INDEX(الجدول3[],MATCH(_xlfn.AGGREGATE(15,6,الجدول3[D_T]*1/--(الجدول3[باقي]=1),ROW()-3),الجدول3[D_T],0),COLUMN(F106)),"")]]></f>
        <v/>
      </c>
      <c r="E109" s="72" t="str">
        <f ca="1"><![CDATA[IFERROR(INDEX(الجدول3[],MATCH(_xlfn.AGGREGATE(15,6,الجدول3[D_T]*1/--(الجدول3[باقي]=1),ROW()-3),الجدول3[D_T],0),COLUMN(G106)),"")]]></f>
        <v/>
      </c>
      <c r="F109" s="71" t="str">
        <f t="shared" ca="1" si="1"/>
        <v/>
      </c>
      <c r="G109" s="70" t="str">
        <f ca="1" unprintable=""><![CDATA[IFERROR(IF(INDEX(الجدول3[],MATCH(_xlfn.AGGREGATE(15,6,الجدول3[D_T]*1/--(الجدول3[باقي]=1),ROW()-3),الجدول3[D_T],0),COLUMN(M106))=0,"لم ينفذ",
INDEX(الجدول3[],MATCH(_xlfn.AGGREGATE(15,6,الجدول3[D_T]*1/--(الجدول3[باقي]=1),ROW()-3),الجدول3[D_T],0),COLUMN(M106))),"")]]></f>
        <v/>
      </c>
    </row>
    <row r="110" spans="2:7" x14ac:dyDescent="0.4">
      <c r="B110" s="70" t="str">
        <f ca="1">IF(C110="","",_xlfn.AGGREGATE(3,5,$C$4:C110))</f>
        <v/>
      </c>
      <c r="C110" s="70" t="str">
        <f ca="1"><![CDATA[IFERROR(INDEX(الجدول3[],MATCH(_xlfn.AGGREGATE(15,6,الجدول3[D_T]*1/--(الجدول3[باقي]=1),ROW()-3),الجدول3[D_T],0),COLUMN(E107)),"")]]></f>
        <v/>
      </c>
      <c r="D110" s="70" t="str">
        <f ca="1"><![CDATA[IFERROR(INDEX(الجدول3[],MATCH(_xlfn.AGGREGATE(15,6,الجدول3[D_T]*1/--(الجدول3[باقي]=1),ROW()-3),الجدول3[D_T],0),COLUMN(F107)),"")]]></f>
        <v/>
      </c>
      <c r="E110" s="72" t="str">
        <f ca="1"><![CDATA[IFERROR(INDEX(الجدول3[],MATCH(_xlfn.AGGREGATE(15,6,الجدول3[D_T]*1/--(الجدول3[باقي]=1),ROW()-3),الجدول3[D_T],0),COLUMN(G107)),"")]]></f>
        <v/>
      </c>
      <c r="F110" s="71" t="str">
        <f t="shared" ca="1" si="1"/>
        <v/>
      </c>
      <c r="G110" s="70" t="str">
        <f ca="1" unprintable=""><![CDATA[IFERROR(IF(INDEX(الجدول3[],MATCH(_xlfn.AGGREGATE(15,6,الجدول3[D_T]*1/--(الجدول3[باقي]=1),ROW()-3),الجدول3[D_T],0),COLUMN(M107))=0,"لم ينفذ",
INDEX(الجدول3[],MATCH(_xlfn.AGGREGATE(15,6,الجدول3[D_T]*1/--(الجدول3[باقي]=1),ROW()-3),الجدول3[D_T],0),COLUMN(M107))),"")]]></f>
        <v/>
      </c>
    </row>
    <row r="111" spans="2:7" x14ac:dyDescent="0.4">
      <c r="B111" s="70" t="str">
        <f ca="1">IF(C111="","",_xlfn.AGGREGATE(3,5,$C$4:C111))</f>
        <v/>
      </c>
      <c r="C111" s="70" t="str">
        <f ca="1"><![CDATA[IFERROR(INDEX(الجدول3[],MATCH(_xlfn.AGGREGATE(15,6,الجدول3[D_T]*1/--(الجدول3[باقي]=1),ROW()-3),الجدول3[D_T],0),COLUMN(E108)),"")]]></f>
        <v/>
      </c>
      <c r="D111" s="70" t="str">
        <f ca="1"><![CDATA[IFERROR(INDEX(الجدول3[],MATCH(_xlfn.AGGREGATE(15,6,الجدول3[D_T]*1/--(الجدول3[باقي]=1),ROW()-3),الجدول3[D_T],0),COLUMN(F108)),"")]]></f>
        <v/>
      </c>
      <c r="E111" s="72" t="str">
        <f ca="1"><![CDATA[IFERROR(INDEX(الجدول3[],MATCH(_xlfn.AGGREGATE(15,6,الجدول3[D_T]*1/--(الجدول3[باقي]=1),ROW()-3),الجدول3[D_T],0),COLUMN(G108)),"")]]></f>
        <v/>
      </c>
      <c r="F111" s="71" t="str">
        <f t="shared" ca="1" si="1"/>
        <v/>
      </c>
      <c r="G111" s="70" t="str">
        <f ca="1" unprintable=""><![CDATA[IFERROR(IF(INDEX(الجدول3[],MATCH(_xlfn.AGGREGATE(15,6,الجدول3[D_T]*1/--(الجدول3[باقي]=1),ROW()-3),الجدول3[D_T],0),COLUMN(M108))=0,"لم ينفذ",
INDEX(الجدول3[],MATCH(_xlfn.AGGREGATE(15,6,الجدول3[D_T]*1/--(الجدول3[باقي]=1),ROW()-3),الجدول3[D_T],0),COLUMN(M108))),"")]]></f>
        <v/>
      </c>
    </row>
    <row r="112" spans="2:7" x14ac:dyDescent="0.4">
      <c r="B112" s="70" t="str">
        <f ca="1">IF(C112="","",_xlfn.AGGREGATE(3,5,$C$4:C112))</f>
        <v/>
      </c>
      <c r="C112" s="70" t="str">
        <f ca="1"><![CDATA[IFERROR(INDEX(الجدول3[],MATCH(_xlfn.AGGREGATE(15,6,الجدول3[D_T]*1/--(الجدول3[باقي]=1),ROW()-3),الجدول3[D_T],0),COLUMN(E109)),"")]]></f>
        <v/>
      </c>
      <c r="D112" s="70" t="str">
        <f ca="1"><![CDATA[IFERROR(INDEX(الجدول3[],MATCH(_xlfn.AGGREGATE(15,6,الجدول3[D_T]*1/--(الجدول3[باقي]=1),ROW()-3),الجدول3[D_T],0),COLUMN(F109)),"")]]></f>
        <v/>
      </c>
      <c r="E112" s="72" t="str">
        <f ca="1"><![CDATA[IFERROR(INDEX(الجدول3[],MATCH(_xlfn.AGGREGATE(15,6,الجدول3[D_T]*1/--(الجدول3[باقي]=1),ROW()-3),الجدول3[D_T],0),COLUMN(G109)),"")]]></f>
        <v/>
      </c>
      <c r="F112" s="71" t="str">
        <f t="shared" ca="1" si="1"/>
        <v/>
      </c>
      <c r="G112" s="70" t="str">
        <f ca="1" unprintable=""><![CDATA[IFERROR(IF(INDEX(الجدول3[],MATCH(_xlfn.AGGREGATE(15,6,الجدول3[D_T]*1/--(الجدول3[باقي]=1),ROW()-3),الجدول3[D_T],0),COLUMN(M109))=0,"لم ينفذ",
INDEX(الجدول3[],MATCH(_xlfn.AGGREGATE(15,6,الجدول3[D_T]*1/--(الجدول3[باقي]=1),ROW()-3),الجدول3[D_T],0),COLUMN(M109))),"")]]></f>
        <v/>
      </c>
    </row>
    <row r="113" spans="2:7" x14ac:dyDescent="0.4">
      <c r="B113" s="70" t="str">
        <f ca="1">IF(C113="","",_xlfn.AGGREGATE(3,5,$C$4:C113))</f>
        <v/>
      </c>
      <c r="C113" s="70" t="str">
        <f ca="1"><![CDATA[IFERROR(INDEX(الجدول3[],MATCH(_xlfn.AGGREGATE(15,6,الجدول3[D_T]*1/--(الجدول3[باقي]=1),ROW()-3),الجدول3[D_T],0),COLUMN(E110)),"")]]></f>
        <v/>
      </c>
      <c r="D113" s="70" t="str">
        <f ca="1"><![CDATA[IFERROR(INDEX(الجدول3[],MATCH(_xlfn.AGGREGATE(15,6,الجدول3[D_T]*1/--(الجدول3[باقي]=1),ROW()-3),الجدول3[D_T],0),COLUMN(F110)),"")]]></f>
        <v/>
      </c>
      <c r="E113" s="72" t="str">
        <f ca="1"><![CDATA[IFERROR(INDEX(الجدول3[],MATCH(_xlfn.AGGREGATE(15,6,الجدول3[D_T]*1/--(الجدول3[باقي]=1),ROW()-3),الجدول3[D_T],0),COLUMN(G110)),"")]]></f>
        <v/>
      </c>
      <c r="F113" s="71" t="str">
        <f t="shared" ca="1" si="1"/>
        <v/>
      </c>
      <c r="G113" s="70" t="str">
        <f ca="1" unprintable=""><![CDATA[IFERROR(IF(INDEX(الجدول3[],MATCH(_xlfn.AGGREGATE(15,6,الجدول3[D_T]*1/--(الجدول3[باقي]=1),ROW()-3),الجدول3[D_T],0),COLUMN(M110))=0,"لم ينفذ",
INDEX(الجدول3[],MATCH(_xlfn.AGGREGATE(15,6,الجدول3[D_T]*1/--(الجدول3[باقي]=1),ROW()-3),الجدول3[D_T],0),COLUMN(M110))),"")]]></f>
        <v/>
      </c>
    </row>
    <row r="114" spans="2:7" x14ac:dyDescent="0.4">
      <c r="B114" s="70" t="str">
        <f ca="1">IF(C114="","",_xlfn.AGGREGATE(3,5,$C$4:C114))</f>
        <v/>
      </c>
      <c r="C114" s="70" t="str">
        <f ca="1"><![CDATA[IFERROR(INDEX(الجدول3[],MATCH(_xlfn.AGGREGATE(15,6,الجدول3[D_T]*1/--(الجدول3[باقي]=1),ROW()-3),الجدول3[D_T],0),COLUMN(E111)),"")]]></f>
        <v/>
      </c>
      <c r="D114" s="70" t="str">
        <f ca="1"><![CDATA[IFERROR(INDEX(الجدول3[],MATCH(_xlfn.AGGREGATE(15,6,الجدول3[D_T]*1/--(الجدول3[باقي]=1),ROW()-3),الجدول3[D_T],0),COLUMN(F111)),"")]]></f>
        <v/>
      </c>
      <c r="E114" s="72" t="str">
        <f ca="1"><![CDATA[IFERROR(INDEX(الجدول3[],MATCH(_xlfn.AGGREGATE(15,6,الجدول3[D_T]*1/--(الجدول3[باقي]=1),ROW()-3),الجدول3[D_T],0),COLUMN(G111)),"")]]></f>
        <v/>
      </c>
      <c r="F114" s="71" t="str">
        <f t="shared" ca="1" si="1"/>
        <v/>
      </c>
      <c r="G114" s="70" t="str">
        <f ca="1" unprintable=""><![CDATA[IFERROR(IF(INDEX(الجدول3[],MATCH(_xlfn.AGGREGATE(15,6,الجدول3[D_T]*1/--(الجدول3[باقي]=1),ROW()-3),الجدول3[D_T],0),COLUMN(M111))=0,"لم ينفذ",
INDEX(الجدول3[],MATCH(_xlfn.AGGREGATE(15,6,الجدول3[D_T]*1/--(الجدول3[باقي]=1),ROW()-3),الجدول3[D_T],0),COLUMN(M111))),"")]]></f>
        <v/>
      </c>
    </row>
    <row r="115" spans="2:7" x14ac:dyDescent="0.4">
      <c r="B115" s="70" t="str">
        <f ca="1">IF(C115="","",_xlfn.AGGREGATE(3,5,$C$4:C115))</f>
        <v/>
      </c>
      <c r="C115" s="70" t="str">
        <f ca="1"><![CDATA[IFERROR(INDEX(الجدول3[],MATCH(_xlfn.AGGREGATE(15,6,الجدول3[D_T]*1/--(الجدول3[باقي]=1),ROW()-3),الجدول3[D_T],0),COLUMN(E112)),"")]]></f>
        <v/>
      </c>
      <c r="D115" s="70" t="str">
        <f ca="1"><![CDATA[IFERROR(INDEX(الجدول3[],MATCH(_xlfn.AGGREGATE(15,6,الجدول3[D_T]*1/--(الجدول3[باقي]=1),ROW()-3),الجدول3[D_T],0),COLUMN(F112)),"")]]></f>
        <v/>
      </c>
      <c r="E115" s="72" t="str">
        <f ca="1"><![CDATA[IFERROR(INDEX(الجدول3[],MATCH(_xlfn.AGGREGATE(15,6,الجدول3[D_T]*1/--(الجدول3[باقي]=1),ROW()-3),الجدول3[D_T],0),COLUMN(G112)),"")]]></f>
        <v/>
      </c>
      <c r="F115" s="71" t="str">
        <f t="shared" ca="1" si="1"/>
        <v/>
      </c>
      <c r="G115" s="70" t="str">
        <f ca="1" unprintable=""><![CDATA[IFERROR(IF(INDEX(الجدول3[],MATCH(_xlfn.AGGREGATE(15,6,الجدول3[D_T]*1/--(الجدول3[باقي]=1),ROW()-3),الجدول3[D_T],0),COLUMN(M112))=0,"لم ينفذ",
INDEX(الجدول3[],MATCH(_xlfn.AGGREGATE(15,6,الجدول3[D_T]*1/--(الجدول3[باقي]=1),ROW()-3),الجدول3[D_T],0),COLUMN(M112))),"")]]></f>
        <v/>
      </c>
    </row>
    <row r="116" spans="2:7" x14ac:dyDescent="0.4">
      <c r="B116" s="70" t="str">
        <f ca="1">IF(C116="","",_xlfn.AGGREGATE(3,5,$C$4:C116))</f>
        <v/>
      </c>
      <c r="C116" s="70" t="str">
        <f ca="1"><![CDATA[IFERROR(INDEX(الجدول3[],MATCH(_xlfn.AGGREGATE(15,6,الجدول3[D_T]*1/--(الجدول3[باقي]=1),ROW()-3),الجدول3[D_T],0),COLUMN(E113)),"")]]></f>
        <v/>
      </c>
      <c r="D116" s="70" t="str">
        <f ca="1"><![CDATA[IFERROR(INDEX(الجدول3[],MATCH(_xlfn.AGGREGATE(15,6,الجدول3[D_T]*1/--(الجدول3[باقي]=1),ROW()-3),الجدول3[D_T],0),COLUMN(F113)),"")]]></f>
        <v/>
      </c>
      <c r="E116" s="72" t="str">
        <f ca="1"><![CDATA[IFERROR(INDEX(الجدول3[],MATCH(_xlfn.AGGREGATE(15,6,الجدول3[D_T]*1/--(الجدول3[باقي]=1),ROW()-3),الجدول3[D_T],0),COLUMN(G113)),"")]]></f>
        <v/>
      </c>
      <c r="F116" s="71" t="str">
        <f t="shared" ca="1" si="1"/>
        <v/>
      </c>
      <c r="G116" s="70" t="str">
        <f ca="1" unprintable=""><![CDATA[IFERROR(IF(INDEX(الجدول3[],MATCH(_xlfn.AGGREGATE(15,6,الجدول3[D_T]*1/--(الجدول3[باقي]=1),ROW()-3),الجدول3[D_T],0),COLUMN(M113))=0,"لم ينفذ",
INDEX(الجدول3[],MATCH(_xlfn.AGGREGATE(15,6,الجدول3[D_T]*1/--(الجدول3[باقي]=1),ROW()-3),الجدول3[D_T],0),COLUMN(M113))),"")]]></f>
        <v/>
      </c>
    </row>
    <row r="117" spans="2:7" x14ac:dyDescent="0.4">
      <c r="B117" s="70" t="str">
        <f ca="1">IF(C117="","",_xlfn.AGGREGATE(3,5,$C$4:C117))</f>
        <v/>
      </c>
      <c r="C117" s="70" t="str">
        <f ca="1"><![CDATA[IFERROR(INDEX(الجدول3[],MATCH(_xlfn.AGGREGATE(15,6,الجدول3[D_T]*1/--(الجدول3[باقي]=1),ROW()-3),الجدول3[D_T],0),COLUMN(E114)),"")]]></f>
        <v/>
      </c>
      <c r="D117" s="70" t="str">
        <f ca="1"><![CDATA[IFERROR(INDEX(الجدول3[],MATCH(_xlfn.AGGREGATE(15,6,الجدول3[D_T]*1/--(الجدول3[باقي]=1),ROW()-3),الجدول3[D_T],0),COLUMN(F114)),"")]]></f>
        <v/>
      </c>
      <c r="E117" s="72" t="str">
        <f ca="1"><![CDATA[IFERROR(INDEX(الجدول3[],MATCH(_xlfn.AGGREGATE(15,6,الجدول3[D_T]*1/--(الجدول3[باقي]=1),ROW()-3),الجدول3[D_T],0),COLUMN(G114)),"")]]></f>
        <v/>
      </c>
      <c r="F117" s="71" t="str">
        <f t="shared" ca="1" si="1"/>
        <v/>
      </c>
      <c r="G117" s="70" t="str">
        <f ca="1" unprintable=""><![CDATA[IFERROR(IF(INDEX(الجدول3[],MATCH(_xlfn.AGGREGATE(15,6,الجدول3[D_T]*1/--(الجدول3[باقي]=1),ROW()-3),الجدول3[D_T],0),COLUMN(M114))=0,"لم ينفذ",
INDEX(الجدول3[],MATCH(_xlfn.AGGREGATE(15,6,الجدول3[D_T]*1/--(الجدول3[باقي]=1),ROW()-3),الجدول3[D_T],0),COLUMN(M114))),"")]]></f>
        <v/>
      </c>
    </row>
    <row r="118" spans="2:7" x14ac:dyDescent="0.4">
      <c r="B118" s="70" t="str">
        <f ca="1">IF(C118="","",_xlfn.AGGREGATE(3,5,$C$4:C118))</f>
        <v/>
      </c>
      <c r="C118" s="70" t="str">
        <f ca="1"><![CDATA[IFERROR(INDEX(الجدول3[],MATCH(_xlfn.AGGREGATE(15,6,الجدول3[D_T]*1/--(الجدول3[باقي]=1),ROW()-3),الجدول3[D_T],0),COLUMN(E115)),"")]]></f>
        <v/>
      </c>
      <c r="D118" s="70" t="str">
        <f ca="1"><![CDATA[IFERROR(INDEX(الجدول3[],MATCH(_xlfn.AGGREGATE(15,6,الجدول3[D_T]*1/--(الجدول3[باقي]=1),ROW()-3),الجدول3[D_T],0),COLUMN(F115)),"")]]></f>
        <v/>
      </c>
      <c r="E118" s="72" t="str">
        <f ca="1"><![CDATA[IFERROR(INDEX(الجدول3[],MATCH(_xlfn.AGGREGATE(15,6,الجدول3[D_T]*1/--(الجدول3[باقي]=1),ROW()-3),الجدول3[D_T],0),COLUMN(G115)),"")]]></f>
        <v/>
      </c>
      <c r="F118" s="71" t="str">
        <f t="shared" ca="1" si="1"/>
        <v/>
      </c>
      <c r="G118" s="70" t="str">
        <f ca="1" unprintable=""><![CDATA[IFERROR(IF(INDEX(الجدول3[],MATCH(_xlfn.AGGREGATE(15,6,الجدول3[D_T]*1/--(الجدول3[باقي]=1),ROW()-3),الجدول3[D_T],0),COLUMN(M115))=0,"لم ينفذ",
INDEX(الجدول3[],MATCH(_xlfn.AGGREGATE(15,6,الجدول3[D_T]*1/--(الجدول3[باقي]=1),ROW()-3),الجدول3[D_T],0),COLUMN(M115))),"")]]></f>
        <v/>
      </c>
    </row>
    <row r="119" spans="2:7" x14ac:dyDescent="0.4">
      <c r="B119" s="70" t="str">
        <f ca="1">IF(C119="","",_xlfn.AGGREGATE(3,5,$C$4:C119))</f>
        <v/>
      </c>
      <c r="C119" s="70" t="str">
        <f ca="1"><![CDATA[IFERROR(INDEX(الجدول3[],MATCH(_xlfn.AGGREGATE(15,6,الجدول3[D_T]*1/--(الجدول3[باقي]=1),ROW()-3),الجدول3[D_T],0),COLUMN(E116)),"")]]></f>
        <v/>
      </c>
      <c r="D119" s="70" t="str">
        <f ca="1"><![CDATA[IFERROR(INDEX(الجدول3[],MATCH(_xlfn.AGGREGATE(15,6,الجدول3[D_T]*1/--(الجدول3[باقي]=1),ROW()-3),الجدول3[D_T],0),COLUMN(F116)),"")]]></f>
        <v/>
      </c>
      <c r="E119" s="72" t="str">
        <f ca="1"><![CDATA[IFERROR(INDEX(الجدول3[],MATCH(_xlfn.AGGREGATE(15,6,الجدول3[D_T]*1/--(الجدول3[باقي]=1),ROW()-3),الجدول3[D_T],0),COLUMN(G116)),"")]]></f>
        <v/>
      </c>
      <c r="F119" s="71" t="str">
        <f t="shared" ca="1" si="1"/>
        <v/>
      </c>
      <c r="G119" s="70" t="str">
        <f ca="1" unprintable=""><![CDATA[IFERROR(IF(INDEX(الجدول3[],MATCH(_xlfn.AGGREGATE(15,6,الجدول3[D_T]*1/--(الجدول3[باقي]=1),ROW()-3),الجدول3[D_T],0),COLUMN(M116))=0,"لم ينفذ",
INDEX(الجدول3[],MATCH(_xlfn.AGGREGATE(15,6,الجدول3[D_T]*1/--(الجدول3[باقي]=1),ROW()-3),الجدول3[D_T],0),COLUMN(M116))),"")]]></f>
        <v/>
      </c>
    </row>
    <row r="120" spans="2:7" x14ac:dyDescent="0.4">
      <c r="B120" s="70" t="str">
        <f ca="1">IF(C120="","",_xlfn.AGGREGATE(3,5,$C$4:C120))</f>
        <v/>
      </c>
      <c r="C120" s="70" t="str">
        <f ca="1"><![CDATA[IFERROR(INDEX(الجدول3[],MATCH(_xlfn.AGGREGATE(15,6,الجدول3[D_T]*1/--(الجدول3[باقي]=1),ROW()-3),الجدول3[D_T],0),COLUMN(E117)),"")]]></f>
        <v/>
      </c>
      <c r="D120" s="70" t="str">
        <f ca="1"><![CDATA[IFERROR(INDEX(الجدول3[],MATCH(_xlfn.AGGREGATE(15,6,الجدول3[D_T]*1/--(الجدول3[باقي]=1),ROW()-3),الجدول3[D_T],0),COLUMN(F117)),"")]]></f>
        <v/>
      </c>
      <c r="E120" s="72" t="str">
        <f ca="1"><![CDATA[IFERROR(INDEX(الجدول3[],MATCH(_xlfn.AGGREGATE(15,6,الجدول3[D_T]*1/--(الجدول3[باقي]=1),ROW()-3),الجدول3[D_T],0),COLUMN(G117)),"")]]></f>
        <v/>
      </c>
      <c r="F120" s="71" t="str">
        <f t="shared" ca="1" si="1"/>
        <v/>
      </c>
      <c r="G120" s="70" t="str">
        <f ca="1" unprintable=""><![CDATA[IFERROR(IF(INDEX(الجدول3[],MATCH(_xlfn.AGGREGATE(15,6,الجدول3[D_T]*1/--(الجدول3[باقي]=1),ROW()-3),الجدول3[D_T],0),COLUMN(M117))=0,"لم ينفذ",
INDEX(الجدول3[],MATCH(_xlfn.AGGREGATE(15,6,الجدول3[D_T]*1/--(الجدول3[باقي]=1),ROW()-3),الجدول3[D_T],0),COLUMN(M117))),"")]]></f>
        <v/>
      </c>
    </row>
    <row r="121" spans="2:7" x14ac:dyDescent="0.4">
      <c r="B121" s="70" t="str">
        <f ca="1">IF(C121="","",_xlfn.AGGREGATE(3,5,$C$4:C121))</f>
        <v/>
      </c>
      <c r="C121" s="70" t="str">
        <f ca="1"><![CDATA[IFERROR(INDEX(الجدول3[],MATCH(_xlfn.AGGREGATE(15,6,الجدول3[D_T]*1/--(الجدول3[باقي]=1),ROW()-3),الجدول3[D_T],0),COLUMN(E118)),"")]]></f>
        <v/>
      </c>
      <c r="D121" s="70" t="str">
        <f ca="1"><![CDATA[IFERROR(INDEX(الجدول3[],MATCH(_xlfn.AGGREGATE(15,6,الجدول3[D_T]*1/--(الجدول3[باقي]=1),ROW()-3),الجدول3[D_T],0),COLUMN(F118)),"")]]></f>
        <v/>
      </c>
      <c r="E121" s="72" t="str">
        <f ca="1"><![CDATA[IFERROR(INDEX(الجدول3[],MATCH(_xlfn.AGGREGATE(15,6,الجدول3[D_T]*1/--(الجدول3[باقي]=1),ROW()-3),الجدول3[D_T],0),COLUMN(G118)),"")]]></f>
        <v/>
      </c>
      <c r="F121" s="71" t="str">
        <f t="shared" ca="1" si="1"/>
        <v/>
      </c>
      <c r="G121" s="70" t="str">
        <f ca="1" unprintable=""><![CDATA[IFERROR(IF(INDEX(الجدول3[],MATCH(_xlfn.AGGREGATE(15,6,الجدول3[D_T]*1/--(الجدول3[باقي]=1),ROW()-3),الجدول3[D_T],0),COLUMN(M118))=0,"لم ينفذ",
INDEX(الجدول3[],MATCH(_xlfn.AGGREGATE(15,6,الجدول3[D_T]*1/--(الجدول3[باقي]=1),ROW()-3),الجدول3[D_T],0),COLUMN(M118))),"")]]></f>
        <v/>
      </c>
    </row>
    <row r="122" spans="2:7" x14ac:dyDescent="0.4">
      <c r="B122" s="70" t="str">
        <f ca="1">IF(C122="","",_xlfn.AGGREGATE(3,5,$C$4:C122))</f>
        <v/>
      </c>
      <c r="C122" s="70" t="str">
        <f ca="1"><![CDATA[IFERROR(INDEX(الجدول3[],MATCH(_xlfn.AGGREGATE(15,6,الجدول3[D_T]*1/--(الجدول3[باقي]=1),ROW()-3),الجدول3[D_T],0),COLUMN(E119)),"")]]></f>
        <v/>
      </c>
      <c r="D122" s="70" t="str">
        <f ca="1"><![CDATA[IFERROR(INDEX(الجدول3[],MATCH(_xlfn.AGGREGATE(15,6,الجدول3[D_T]*1/--(الجدول3[باقي]=1),ROW()-3),الجدول3[D_T],0),COLUMN(F119)),"")]]></f>
        <v/>
      </c>
      <c r="E122" s="72" t="str">
        <f ca="1"><![CDATA[IFERROR(INDEX(الجدول3[],MATCH(_xlfn.AGGREGATE(15,6,الجدول3[D_T]*1/--(الجدول3[باقي]=1),ROW()-3),الجدول3[D_T],0),COLUMN(G119)),"")]]></f>
        <v/>
      </c>
      <c r="F122" s="71" t="str">
        <f t="shared" ca="1" si="1"/>
        <v/>
      </c>
      <c r="G122" s="70" t="str">
        <f ca="1" unprintable=""><![CDATA[IFERROR(IF(INDEX(الجدول3[],MATCH(_xlfn.AGGREGATE(15,6,الجدول3[D_T]*1/--(الجدول3[باقي]=1),ROW()-3),الجدول3[D_T],0),COLUMN(M119))=0,"لم ينفذ",
INDEX(الجدول3[],MATCH(_xlfn.AGGREGATE(15,6,الجدول3[D_T]*1/--(الجدول3[باقي]=1),ROW()-3),الجدول3[D_T],0),COLUMN(M119))),"")]]></f>
        <v/>
      </c>
    </row>
    <row r="123" spans="2:7" x14ac:dyDescent="0.4">
      <c r="B123" s="70" t="str">
        <f ca="1">IF(C123="","",_xlfn.AGGREGATE(3,5,$C$4:C123))</f>
        <v/>
      </c>
      <c r="C123" s="70" t="str">
        <f ca="1"><![CDATA[IFERROR(INDEX(الجدول3[],MATCH(_xlfn.AGGREGATE(15,6,الجدول3[D_T]*1/--(الجدول3[باقي]=1),ROW()-3),الجدول3[D_T],0),COLUMN(E120)),"")]]></f>
        <v/>
      </c>
      <c r="D123" s="70" t="str">
        <f ca="1"><![CDATA[IFERROR(INDEX(الجدول3[],MATCH(_xlfn.AGGREGATE(15,6,الجدول3[D_T]*1/--(الجدول3[باقي]=1),ROW()-3),الجدول3[D_T],0),COLUMN(F120)),"")]]></f>
        <v/>
      </c>
      <c r="E123" s="72" t="str">
        <f ca="1"><![CDATA[IFERROR(INDEX(الجدول3[],MATCH(_xlfn.AGGREGATE(15,6,الجدول3[D_T]*1/--(الجدول3[باقي]=1),ROW()-3),الجدول3[D_T],0),COLUMN(G120)),"")]]></f>
        <v/>
      </c>
      <c r="F123" s="71" t="str">
        <f t="shared" ca="1" si="1"/>
        <v/>
      </c>
      <c r="G123" s="70" t="str">
        <f ca="1" unprintable=""><![CDATA[IFERROR(IF(INDEX(الجدول3[],MATCH(_xlfn.AGGREGATE(15,6,الجدول3[D_T]*1/--(الجدول3[باقي]=1),ROW()-3),الجدول3[D_T],0),COLUMN(M120))=0,"لم ينفذ",
INDEX(الجدول3[],MATCH(_xlfn.AGGREGATE(15,6,الجدول3[D_T]*1/--(الجدول3[باقي]=1),ROW()-3),الجدول3[D_T],0),COLUMN(M120))),"")]]></f>
        <v/>
      </c>
    </row>
    <row r="124" spans="2:7" x14ac:dyDescent="0.4">
      <c r="B124" s="70" t="str">
        <f ca="1">IF(C124="","",_xlfn.AGGREGATE(3,5,$C$4:C124))</f>
        <v/>
      </c>
      <c r="C124" s="70" t="str">
        <f ca="1"><![CDATA[IFERROR(INDEX(الجدول3[],MATCH(_xlfn.AGGREGATE(15,6,الجدول3[D_T]*1/--(الجدول3[باقي]=1),ROW()-3),الجدول3[D_T],0),COLUMN(E121)),"")]]></f>
        <v/>
      </c>
      <c r="D124" s="70" t="str">
        <f ca="1"><![CDATA[IFERROR(INDEX(الجدول3[],MATCH(_xlfn.AGGREGATE(15,6,الجدول3[D_T]*1/--(الجدول3[باقي]=1),ROW()-3),الجدول3[D_T],0),COLUMN(F121)),"")]]></f>
        <v/>
      </c>
      <c r="E124" s="72" t="str">
        <f ca="1"><![CDATA[IFERROR(INDEX(الجدول3[],MATCH(_xlfn.AGGREGATE(15,6,الجدول3[D_T]*1/--(الجدول3[باقي]=1),ROW()-3),الجدول3[D_T],0),COLUMN(G121)),"")]]></f>
        <v/>
      </c>
      <c r="F124" s="71" t="str">
        <f t="shared" ca="1" si="1"/>
        <v/>
      </c>
      <c r="G124" s="70" t="str">
        <f ca="1" unprintable=""><![CDATA[IFERROR(IF(INDEX(الجدول3[],MATCH(_xlfn.AGGREGATE(15,6,الجدول3[D_T]*1/--(الجدول3[باقي]=1),ROW()-3),الجدول3[D_T],0),COLUMN(M121))=0,"لم ينفذ",
INDEX(الجدول3[],MATCH(_xlfn.AGGREGATE(15,6,الجدول3[D_T]*1/--(الجدول3[باقي]=1),ROW()-3),الجدول3[D_T],0),COLUMN(M121))),"")]]></f>
        <v/>
      </c>
    </row>
    <row r="125" spans="2:7" x14ac:dyDescent="0.4">
      <c r="B125" s="70" t="str">
        <f ca="1">IF(C125="","",_xlfn.AGGREGATE(3,5,$C$4:C125))</f>
        <v/>
      </c>
      <c r="C125" s="70" t="str">
        <f ca="1"><![CDATA[IFERROR(INDEX(الجدول3[],MATCH(_xlfn.AGGREGATE(15,6,الجدول3[D_T]*1/--(الجدول3[باقي]=1),ROW()-3),الجدول3[D_T],0),COLUMN(E122)),"")]]></f>
        <v/>
      </c>
      <c r="D125" s="70" t="str">
        <f ca="1"><![CDATA[IFERROR(INDEX(الجدول3[],MATCH(_xlfn.AGGREGATE(15,6,الجدول3[D_T]*1/--(الجدول3[باقي]=1),ROW()-3),الجدول3[D_T],0),COLUMN(F122)),"")]]></f>
        <v/>
      </c>
      <c r="E125" s="72" t="str">
        <f ca="1"><![CDATA[IFERROR(INDEX(الجدول3[],MATCH(_xlfn.AGGREGATE(15,6,الجدول3[D_T]*1/--(الجدول3[باقي]=1),ROW()-3),الجدول3[D_T],0),COLUMN(G122)),"")]]></f>
        <v/>
      </c>
      <c r="F125" s="71" t="str">
        <f t="shared" ca="1" si="1"/>
        <v/>
      </c>
      <c r="G125" s="70" t="str">
        <f ca="1" unprintable=""><![CDATA[IFERROR(IF(INDEX(الجدول3[],MATCH(_xlfn.AGGREGATE(15,6,الجدول3[D_T]*1/--(الجدول3[باقي]=1),ROW()-3),الجدول3[D_T],0),COLUMN(M122))=0,"لم ينفذ",
INDEX(الجدول3[],MATCH(_xlfn.AGGREGATE(15,6,الجدول3[D_T]*1/--(الجدول3[باقي]=1),ROW()-3),الجدول3[D_T],0),COLUMN(M122))),"")]]></f>
        <v/>
      </c>
    </row>
    <row r="126" spans="2:7" x14ac:dyDescent="0.4">
      <c r="B126" s="70" t="str">
        <f ca="1">IF(C126="","",_xlfn.AGGREGATE(3,5,$C$4:C126))</f>
        <v/>
      </c>
      <c r="C126" s="70" t="str">
        <f ca="1"><![CDATA[IFERROR(INDEX(الجدول3[],MATCH(_xlfn.AGGREGATE(15,6,الجدول3[D_T]*1/--(الجدول3[باقي]=1),ROW()-3),الجدول3[D_T],0),COLUMN(E123)),"")]]></f>
        <v/>
      </c>
      <c r="D126" s="70" t="str">
        <f ca="1"><![CDATA[IFERROR(INDEX(الجدول3[],MATCH(_xlfn.AGGREGATE(15,6,الجدول3[D_T]*1/--(الجدول3[باقي]=1),ROW()-3),الجدول3[D_T],0),COLUMN(F123)),"")]]></f>
        <v/>
      </c>
      <c r="E126" s="72" t="str">
        <f ca="1"><![CDATA[IFERROR(INDEX(الجدول3[],MATCH(_xlfn.AGGREGATE(15,6,الجدول3[D_T]*1/--(الجدول3[باقي]=1),ROW()-3),الجدول3[D_T],0),COLUMN(G123)),"")]]></f>
        <v/>
      </c>
      <c r="F126" s="71" t="str">
        <f t="shared" ca="1" si="1"/>
        <v/>
      </c>
      <c r="G126" s="70" t="str">
        <f ca="1" unprintable=""><![CDATA[IFERROR(IF(INDEX(الجدول3[],MATCH(_xlfn.AGGREGATE(15,6,الجدول3[D_T]*1/--(الجدول3[باقي]=1),ROW()-3),الجدول3[D_T],0),COLUMN(M123))=0,"لم ينفذ",
INDEX(الجدول3[],MATCH(_xlfn.AGGREGATE(15,6,الجدول3[D_T]*1/--(الجدول3[باقي]=1),ROW()-3),الجدول3[D_T],0),COLUMN(M123))),"")]]></f>
        <v/>
      </c>
    </row>
    <row r="127" spans="2:7" x14ac:dyDescent="0.4">
      <c r="B127" s="70" t="str">
        <f ca="1">IF(C127="","",_xlfn.AGGREGATE(3,5,$C$4:C127))</f>
        <v/>
      </c>
      <c r="C127" s="70" t="str">
        <f ca="1"><![CDATA[IFERROR(INDEX(الجدول3[],MATCH(_xlfn.AGGREGATE(15,6,الجدول3[D_T]*1/--(الجدول3[باقي]=1),ROW()-3),الجدول3[D_T],0),COLUMN(E124)),"")]]></f>
        <v/>
      </c>
      <c r="D127" s="70" t="str">
        <f ca="1"><![CDATA[IFERROR(INDEX(الجدول3[],MATCH(_xlfn.AGGREGATE(15,6,الجدول3[D_T]*1/--(الجدول3[باقي]=1),ROW()-3),الجدول3[D_T],0),COLUMN(F124)),"")]]></f>
        <v/>
      </c>
      <c r="E127" s="72" t="str">
        <f ca="1"><![CDATA[IFERROR(INDEX(الجدول3[],MATCH(_xlfn.AGGREGATE(15,6,الجدول3[D_T]*1/--(الجدول3[باقي]=1),ROW()-3),الجدول3[D_T],0),COLUMN(G124)),"")]]></f>
        <v/>
      </c>
      <c r="F127" s="71" t="str">
        <f t="shared" ca="1" si="1"/>
        <v/>
      </c>
      <c r="G127" s="70" t="str">
        <f ca="1" unprintable=""><![CDATA[IFERROR(IF(INDEX(الجدول3[],MATCH(_xlfn.AGGREGATE(15,6,الجدول3[D_T]*1/--(الجدول3[باقي]=1),ROW()-3),الجدول3[D_T],0),COLUMN(M124))=0,"لم ينفذ",
INDEX(الجدول3[],MATCH(_xlfn.AGGREGATE(15,6,الجدول3[D_T]*1/--(الجدول3[باقي]=1),ROW()-3),الجدول3[D_T],0),COLUMN(M124))),"")]]></f>
        <v/>
      </c>
    </row>
    <row r="128" spans="2:7" x14ac:dyDescent="0.4">
      <c r="B128" s="70" t="str">
        <f ca="1">IF(C128="","",_xlfn.AGGREGATE(3,5,$C$4:C128))</f>
        <v/>
      </c>
      <c r="C128" s="70" t="str">
        <f ca="1"><![CDATA[IFERROR(INDEX(الجدول3[],MATCH(_xlfn.AGGREGATE(15,6,الجدول3[D_T]*1/--(الجدول3[باقي]=1),ROW()-3),الجدول3[D_T],0),COLUMN(E125)),"")]]></f>
        <v/>
      </c>
      <c r="D128" s="70" t="str">
        <f ca="1"><![CDATA[IFERROR(INDEX(الجدول3[],MATCH(_xlfn.AGGREGATE(15,6,الجدول3[D_T]*1/--(الجدول3[باقي]=1),ROW()-3),الجدول3[D_T],0),COLUMN(F125)),"")]]></f>
        <v/>
      </c>
      <c r="E128" s="72" t="str">
        <f ca="1"><![CDATA[IFERROR(INDEX(الجدول3[],MATCH(_xlfn.AGGREGATE(15,6,الجدول3[D_T]*1/--(الجدول3[باقي]=1),ROW()-3),الجدول3[D_T],0),COLUMN(G125)),"")]]></f>
        <v/>
      </c>
      <c r="F128" s="71" t="str">
        <f t="shared" ca="1" si="1"/>
        <v/>
      </c>
      <c r="G128" s="70" t="str">
        <f ca="1" unprintable=""><![CDATA[IFERROR(IF(INDEX(الجدول3[],MATCH(_xlfn.AGGREGATE(15,6,الجدول3[D_T]*1/--(الجدول3[باقي]=1),ROW()-3),الجدول3[D_T],0),COLUMN(M125))=0,"لم ينفذ",
INDEX(الجدول3[],MATCH(_xlfn.AGGREGATE(15,6,الجدول3[D_T]*1/--(الجدول3[باقي]=1),ROW()-3),الجدول3[D_T],0),COLUMN(M125))),"")]]></f>
        <v/>
      </c>
    </row>
    <row r="129" spans="2:7" x14ac:dyDescent="0.4">
      <c r="B129" s="70" t="str">
        <f ca="1">IF(C129="","",_xlfn.AGGREGATE(3,5,$C$4:C129))</f>
        <v/>
      </c>
      <c r="C129" s="70" t="str">
        <f ca="1"><![CDATA[IFERROR(INDEX(الجدول3[],MATCH(_xlfn.AGGREGATE(15,6,الجدول3[D_T]*1/--(الجدول3[باقي]=1),ROW()-3),الجدول3[D_T],0),COLUMN(E126)),"")]]></f>
        <v/>
      </c>
      <c r="D129" s="70" t="str">
        <f ca="1"><![CDATA[IFERROR(INDEX(الجدول3[],MATCH(_xlfn.AGGREGATE(15,6,الجدول3[D_T]*1/--(الجدول3[باقي]=1),ROW()-3),الجدول3[D_T],0),COLUMN(F126)),"")]]></f>
        <v/>
      </c>
      <c r="E129" s="72" t="str">
        <f ca="1"><![CDATA[IFERROR(INDEX(الجدول3[],MATCH(_xlfn.AGGREGATE(15,6,الجدول3[D_T]*1/--(الجدول3[باقي]=1),ROW()-3),الجدول3[D_T],0),COLUMN(G126)),"")]]></f>
        <v/>
      </c>
      <c r="F129" s="71" t="str">
        <f t="shared" ca="1" si="1"/>
        <v/>
      </c>
      <c r="G129" s="70" t="str">
        <f ca="1" unprintable=""><![CDATA[IFERROR(IF(INDEX(الجدول3[],MATCH(_xlfn.AGGREGATE(15,6,الجدول3[D_T]*1/--(الجدول3[باقي]=1),ROW()-3),الجدول3[D_T],0),COLUMN(M126))=0,"لم ينفذ",
INDEX(الجدول3[],MATCH(_xlfn.AGGREGATE(15,6,الجدول3[D_T]*1/--(الجدول3[باقي]=1),ROW()-3),الجدول3[D_T],0),COLUMN(M126))),"")]]></f>
        <v/>
      </c>
    </row>
    <row r="130" spans="2:7" x14ac:dyDescent="0.4">
      <c r="B130" s="70" t="str">
        <f ca="1">IF(C130="","",_xlfn.AGGREGATE(3,5,$C$4:C130))</f>
        <v/>
      </c>
      <c r="C130" s="70" t="str">
        <f ca="1"><![CDATA[IFERROR(INDEX(الجدول3[],MATCH(_xlfn.AGGREGATE(15,6,الجدول3[D_T]*1/--(الجدول3[باقي]=1),ROW()-3),الجدول3[D_T],0),COLUMN(E127)),"")]]></f>
        <v/>
      </c>
      <c r="D130" s="70" t="str">
        <f ca="1"><![CDATA[IFERROR(INDEX(الجدول3[],MATCH(_xlfn.AGGREGATE(15,6,الجدول3[D_T]*1/--(الجدول3[باقي]=1),ROW()-3),الجدول3[D_T],0),COLUMN(F127)),"")]]></f>
        <v/>
      </c>
      <c r="E130" s="72" t="str">
        <f ca="1"><![CDATA[IFERROR(INDEX(الجدول3[],MATCH(_xlfn.AGGREGATE(15,6,الجدول3[D_T]*1/--(الجدول3[باقي]=1),ROW()-3),الجدول3[D_T],0),COLUMN(G127)),"")]]></f>
        <v/>
      </c>
      <c r="F130" s="71" t="str">
        <f t="shared" ca="1" si="1"/>
        <v/>
      </c>
      <c r="G130" s="70" t="str">
        <f ca="1" unprintable=""><![CDATA[IFERROR(IF(INDEX(الجدول3[],MATCH(_xlfn.AGGREGATE(15,6,الجدول3[D_T]*1/--(الجدول3[باقي]=1),ROW()-3),الجدول3[D_T],0),COLUMN(M127))=0,"لم ينفذ",
INDEX(الجدول3[],MATCH(_xlfn.AGGREGATE(15,6,الجدول3[D_T]*1/--(الجدول3[باقي]=1),ROW()-3),الجدول3[D_T],0),COLUMN(M127))),"")]]></f>
        <v/>
      </c>
    </row>
    <row r="131" spans="2:7" x14ac:dyDescent="0.4">
      <c r="B131" s="70" t="str">
        <f ca="1">IF(C131="","",_xlfn.AGGREGATE(3,5,$C$4:C131))</f>
        <v/>
      </c>
      <c r="C131" s="70" t="str">
        <f ca="1"><![CDATA[IFERROR(INDEX(الجدول3[],MATCH(_xlfn.AGGREGATE(15,6,الجدول3[D_T]*1/--(الجدول3[باقي]=1),ROW()-3),الجدول3[D_T],0),COLUMN(E128)),"")]]></f>
        <v/>
      </c>
      <c r="D131" s="70" t="str">
        <f ca="1"><![CDATA[IFERROR(INDEX(الجدول3[],MATCH(_xlfn.AGGREGATE(15,6,الجدول3[D_T]*1/--(الجدول3[باقي]=1),ROW()-3),الجدول3[D_T],0),COLUMN(F128)),"")]]></f>
        <v/>
      </c>
      <c r="E131" s="72" t="str">
        <f ca="1"><![CDATA[IFERROR(INDEX(الجدول3[],MATCH(_xlfn.AGGREGATE(15,6,الجدول3[D_T]*1/--(الجدول3[باقي]=1),ROW()-3),الجدول3[D_T],0),COLUMN(G128)),"")]]></f>
        <v/>
      </c>
      <c r="F131" s="71" t="str">
        <f t="shared" ca="1" si="1"/>
        <v/>
      </c>
      <c r="G131" s="70" t="str">
        <f ca="1" unprintable=""><![CDATA[IFERROR(IF(INDEX(الجدول3[],MATCH(_xlfn.AGGREGATE(15,6,الجدول3[D_T]*1/--(الجدول3[باقي]=1),ROW()-3),الجدول3[D_T],0),COLUMN(M128))=0,"لم ينفذ",
INDEX(الجدول3[],MATCH(_xlfn.AGGREGATE(15,6,الجدول3[D_T]*1/--(الجدول3[باقي]=1),ROW()-3),الجدول3[D_T],0),COLUMN(M128))),"")]]></f>
        <v/>
      </c>
    </row>
    <row r="132" spans="2:7" x14ac:dyDescent="0.4">
      <c r="B132" s="70" t="str">
        <f ca="1">IF(C132="","",_xlfn.AGGREGATE(3,5,$C$4:C132))</f>
        <v/>
      </c>
      <c r="C132" s="70" t="str">
        <f ca="1"><![CDATA[IFERROR(INDEX(الجدول3[],MATCH(_xlfn.AGGREGATE(15,6,الجدول3[D_T]*1/--(الجدول3[باقي]=1),ROW()-3),الجدول3[D_T],0),COLUMN(E129)),"")]]></f>
        <v/>
      </c>
      <c r="D132" s="70" t="str">
        <f ca="1"><![CDATA[IFERROR(INDEX(الجدول3[],MATCH(_xlfn.AGGREGATE(15,6,الجدول3[D_T]*1/--(الجدول3[باقي]=1),ROW()-3),الجدول3[D_T],0),COLUMN(F129)),"")]]></f>
        <v/>
      </c>
      <c r="E132" s="72" t="str">
        <f ca="1"><![CDATA[IFERROR(INDEX(الجدول3[],MATCH(_xlfn.AGGREGATE(15,6,الجدول3[D_T]*1/--(الجدول3[باقي]=1),ROW()-3),الجدول3[D_T],0),COLUMN(G129)),"")]]></f>
        <v/>
      </c>
      <c r="F132" s="71" t="str">
        <f t="shared" ca="1" si="1"/>
        <v/>
      </c>
      <c r="G132" s="70" t="str">
        <f ca="1" unprintable=""><![CDATA[IFERROR(IF(INDEX(الجدول3[],MATCH(_xlfn.AGGREGATE(15,6,الجدول3[D_T]*1/--(الجدول3[باقي]=1),ROW()-3),الجدول3[D_T],0),COLUMN(M129))=0,"لم ينفذ",
INDEX(الجدول3[],MATCH(_xlfn.AGGREGATE(15,6,الجدول3[D_T]*1/--(الجدول3[باقي]=1),ROW()-3),الجدول3[D_T],0),COLUMN(M129))),"")]]></f>
        <v/>
      </c>
    </row>
    <row r="133" spans="2:7" x14ac:dyDescent="0.4">
      <c r="B133" s="70" t="str">
        <f ca="1">IF(C133="","",_xlfn.AGGREGATE(3,5,$C$4:C133))</f>
        <v/>
      </c>
      <c r="C133" s="70" t="str">
        <f ca="1"><![CDATA[IFERROR(INDEX(الجدول3[],MATCH(_xlfn.AGGREGATE(15,6,الجدول3[D_T]*1/--(الجدول3[باقي]=1),ROW()-3),الجدول3[D_T],0),COLUMN(E130)),"")]]></f>
        <v/>
      </c>
      <c r="D133" s="70" t="str">
        <f ca="1"><![CDATA[IFERROR(INDEX(الجدول3[],MATCH(_xlfn.AGGREGATE(15,6,الجدول3[D_T]*1/--(الجدول3[باقي]=1),ROW()-3),الجدول3[D_T],0),COLUMN(F130)),"")]]></f>
        <v/>
      </c>
      <c r="E133" s="72" t="str">
        <f ca="1"><![CDATA[IFERROR(INDEX(الجدول3[],MATCH(_xlfn.AGGREGATE(15,6,الجدول3[D_T]*1/--(الجدول3[باقي]=1),ROW()-3),الجدول3[D_T],0),COLUMN(G130)),"")]]></f>
        <v/>
      </c>
      <c r="F133" s="71" t="str">
        <f t="shared" ref="F133:F179" ca="1" si="2">IF(E133&lt;&gt;"",TEXT(E133,"dddd"),"")</f>
        <v/>
      </c>
      <c r="G133" s="70" t="str">
        <f ca="1" unprintable=""><![CDATA[IFERROR(IF(INDEX(الجدول3[],MATCH(_xlfn.AGGREGATE(15,6,الجدول3[D_T]*1/--(الجدول3[باقي]=1),ROW()-3),الجدول3[D_T],0),COLUMN(M130))=0,"لم ينفذ",
INDEX(الجدول3[],MATCH(_xlfn.AGGREGATE(15,6,الجدول3[D_T]*1/--(الجدول3[باقي]=1),ROW()-3),الجدول3[D_T],0),COLUMN(M130))),"")]]></f>
        <v/>
      </c>
    </row>
    <row r="134" spans="2:7" x14ac:dyDescent="0.4">
      <c r="B134" s="70" t="str">
        <f ca="1">IF(C134="","",_xlfn.AGGREGATE(3,5,$C$4:C134))</f>
        <v/>
      </c>
      <c r="C134" s="70" t="str">
        <f ca="1"><![CDATA[IFERROR(INDEX(الجدول3[],MATCH(_xlfn.AGGREGATE(15,6,الجدول3[D_T]*1/--(الجدول3[باقي]=1),ROW()-3),الجدول3[D_T],0),COLUMN(E131)),"")]]></f>
        <v/>
      </c>
      <c r="D134" s="70" t="str">
        <f ca="1"><![CDATA[IFERROR(INDEX(الجدول3[],MATCH(_xlfn.AGGREGATE(15,6,الجدول3[D_T]*1/--(الجدول3[باقي]=1),ROW()-3),الجدول3[D_T],0),COLUMN(F131)),"")]]></f>
        <v/>
      </c>
      <c r="E134" s="72" t="str">
        <f ca="1"><![CDATA[IFERROR(INDEX(الجدول3[],MATCH(_xlfn.AGGREGATE(15,6,الجدول3[D_T]*1/--(الجدول3[باقي]=1),ROW()-3),الجدول3[D_T],0),COLUMN(G131)),"")]]></f>
        <v/>
      </c>
      <c r="F134" s="71" t="str">
        <f t="shared" ca="1" si="2"/>
        <v/>
      </c>
      <c r="G134" s="70" t="str">
        <f ca="1" unprintable=""><![CDATA[IFERROR(IF(INDEX(الجدول3[],MATCH(_xlfn.AGGREGATE(15,6,الجدول3[D_T]*1/--(الجدول3[باقي]=1),ROW()-3),الجدول3[D_T],0),COLUMN(M131))=0,"لم ينفذ",
INDEX(الجدول3[],MATCH(_xlfn.AGGREGATE(15,6,الجدول3[D_T]*1/--(الجدول3[باقي]=1),ROW()-3),الجدول3[D_T],0),COLUMN(M131))),"")]]></f>
        <v/>
      </c>
    </row>
    <row r="135" spans="2:7" x14ac:dyDescent="0.4">
      <c r="B135" s="70" t="str">
        <f ca="1">IF(C135="","",_xlfn.AGGREGATE(3,5,$C$4:C135))</f>
        <v/>
      </c>
      <c r="C135" s="70" t="str">
        <f ca="1"><![CDATA[IFERROR(INDEX(الجدول3[],MATCH(_xlfn.AGGREGATE(15,6,الجدول3[D_T]*1/--(الجدول3[باقي]=1),ROW()-3),الجدول3[D_T],0),COLUMN(E132)),"")]]></f>
        <v/>
      </c>
      <c r="D135" s="70" t="str">
        <f ca="1"><![CDATA[IFERROR(INDEX(الجدول3[],MATCH(_xlfn.AGGREGATE(15,6,الجدول3[D_T]*1/--(الجدول3[باقي]=1),ROW()-3),الجدول3[D_T],0),COLUMN(F132)),"")]]></f>
        <v/>
      </c>
      <c r="E135" s="72" t="str">
        <f ca="1"><![CDATA[IFERROR(INDEX(الجدول3[],MATCH(_xlfn.AGGREGATE(15,6,الجدول3[D_T]*1/--(الجدول3[باقي]=1),ROW()-3),الجدول3[D_T],0),COLUMN(G132)),"")]]></f>
        <v/>
      </c>
      <c r="F135" s="71" t="str">
        <f t="shared" ca="1" si="2"/>
        <v/>
      </c>
      <c r="G135" s="70" t="str">
        <f ca="1" unprintable=""><![CDATA[IFERROR(IF(INDEX(الجدول3[],MATCH(_xlfn.AGGREGATE(15,6,الجدول3[D_T]*1/--(الجدول3[باقي]=1),ROW()-3),الجدول3[D_T],0),COLUMN(M132))=0,"لم ينفذ",
INDEX(الجدول3[],MATCH(_xlfn.AGGREGATE(15,6,الجدول3[D_T]*1/--(الجدول3[باقي]=1),ROW()-3),الجدول3[D_T],0),COLUMN(M132))),"")]]></f>
        <v/>
      </c>
    </row>
    <row r="136" spans="2:7" x14ac:dyDescent="0.4">
      <c r="B136" s="70" t="str">
        <f ca="1">IF(C136="","",_xlfn.AGGREGATE(3,5,$C$4:C136))</f>
        <v/>
      </c>
      <c r="C136" s="70" t="str">
        <f ca="1"><![CDATA[IFERROR(INDEX(الجدول3[],MATCH(_xlfn.AGGREGATE(15,6,الجدول3[D_T]*1/--(الجدول3[باقي]=1),ROW()-3),الجدول3[D_T],0),COLUMN(E133)),"")]]></f>
        <v/>
      </c>
      <c r="D136" s="70" t="str">
        <f ca="1"><![CDATA[IFERROR(INDEX(الجدول3[],MATCH(_xlfn.AGGREGATE(15,6,الجدول3[D_T]*1/--(الجدول3[باقي]=1),ROW()-3),الجدول3[D_T],0),COLUMN(F133)),"")]]></f>
        <v/>
      </c>
      <c r="E136" s="72" t="str">
        <f ca="1"><![CDATA[IFERROR(INDEX(الجدول3[],MATCH(_xlfn.AGGREGATE(15,6,الجدول3[D_T]*1/--(الجدول3[باقي]=1),ROW()-3),الجدول3[D_T],0),COLUMN(G133)),"")]]></f>
        <v/>
      </c>
      <c r="F136" s="71" t="str">
        <f t="shared" ca="1" si="2"/>
        <v/>
      </c>
      <c r="G136" s="70" t="str">
        <f ca="1" unprintable=""><![CDATA[IFERROR(IF(INDEX(الجدول3[],MATCH(_xlfn.AGGREGATE(15,6,الجدول3[D_T]*1/--(الجدول3[باقي]=1),ROW()-3),الجدول3[D_T],0),COLUMN(M133))=0,"لم ينفذ",
INDEX(الجدول3[],MATCH(_xlfn.AGGREGATE(15,6,الجدول3[D_T]*1/--(الجدول3[باقي]=1),ROW()-3),الجدول3[D_T],0),COLUMN(M133))),"")]]></f>
        <v/>
      </c>
    </row>
    <row r="137" spans="2:7" x14ac:dyDescent="0.4">
      <c r="B137" s="70" t="str">
        <f ca="1">IF(C137="","",_xlfn.AGGREGATE(3,5,$C$4:C137))</f>
        <v/>
      </c>
      <c r="C137" s="70" t="str">
        <f ca="1"><![CDATA[IFERROR(INDEX(الجدول3[],MATCH(_xlfn.AGGREGATE(15,6,الجدول3[D_T]*1/--(الجدول3[باقي]=1),ROW()-3),الجدول3[D_T],0),COLUMN(E134)),"")]]></f>
        <v/>
      </c>
      <c r="D137" s="70" t="str">
        <f ca="1"><![CDATA[IFERROR(INDEX(الجدول3[],MATCH(_xlfn.AGGREGATE(15,6,الجدول3[D_T]*1/--(الجدول3[باقي]=1),ROW()-3),الجدول3[D_T],0),COLUMN(F134)),"")]]></f>
        <v/>
      </c>
      <c r="E137" s="72" t="str">
        <f ca="1"><![CDATA[IFERROR(INDEX(الجدول3[],MATCH(_xlfn.AGGREGATE(15,6,الجدول3[D_T]*1/--(الجدول3[باقي]=1),ROW()-3),الجدول3[D_T],0),COLUMN(G134)),"")]]></f>
        <v/>
      </c>
      <c r="F137" s="71" t="str">
        <f t="shared" ca="1" si="2"/>
        <v/>
      </c>
      <c r="G137" s="70" t="str">
        <f ca="1" unprintable=""><![CDATA[IFERROR(IF(INDEX(الجدول3[],MATCH(_xlfn.AGGREGATE(15,6,الجدول3[D_T]*1/--(الجدول3[باقي]=1),ROW()-3),الجدول3[D_T],0),COLUMN(M134))=0,"لم ينفذ",
INDEX(الجدول3[],MATCH(_xlfn.AGGREGATE(15,6,الجدول3[D_T]*1/--(الجدول3[باقي]=1),ROW()-3),الجدول3[D_T],0),COLUMN(M134))),"")]]></f>
        <v/>
      </c>
    </row>
    <row r="138" spans="2:7" x14ac:dyDescent="0.4">
      <c r="B138" s="70" t="str">
        <f ca="1">IF(C138="","",_xlfn.AGGREGATE(3,5,$C$4:C138))</f>
        <v/>
      </c>
      <c r="C138" s="70" t="str">
        <f ca="1"><![CDATA[IFERROR(INDEX(الجدول3[],MATCH(_xlfn.AGGREGATE(15,6,الجدول3[D_T]*1/--(الجدول3[باقي]=1),ROW()-3),الجدول3[D_T],0),COLUMN(E135)),"")]]></f>
        <v/>
      </c>
      <c r="D138" s="70" t="str">
        <f ca="1"><![CDATA[IFERROR(INDEX(الجدول3[],MATCH(_xlfn.AGGREGATE(15,6,الجدول3[D_T]*1/--(الجدول3[باقي]=1),ROW()-3),الجدول3[D_T],0),COLUMN(F135)),"")]]></f>
        <v/>
      </c>
      <c r="E138" s="72" t="str">
        <f ca="1"><![CDATA[IFERROR(INDEX(الجدول3[],MATCH(_xlfn.AGGREGATE(15,6,الجدول3[D_T]*1/--(الجدول3[باقي]=1),ROW()-3),الجدول3[D_T],0),COLUMN(G135)),"")]]></f>
        <v/>
      </c>
      <c r="F138" s="71" t="str">
        <f t="shared" ca="1" si="2"/>
        <v/>
      </c>
      <c r="G138" s="70" t="str">
        <f ca="1" unprintable=""><![CDATA[IFERROR(IF(INDEX(الجدول3[],MATCH(_xlfn.AGGREGATE(15,6,الجدول3[D_T]*1/--(الجدول3[باقي]=1),ROW()-3),الجدول3[D_T],0),COLUMN(M135))=0,"لم ينفذ",
INDEX(الجدول3[],MATCH(_xlfn.AGGREGATE(15,6,الجدول3[D_T]*1/--(الجدول3[باقي]=1),ROW()-3),الجدول3[D_T],0),COLUMN(M135))),"")]]></f>
        <v/>
      </c>
    </row>
    <row r="139" spans="2:7" x14ac:dyDescent="0.4">
      <c r="B139" s="70" t="str">
        <f ca="1">IF(C139="","",_xlfn.AGGREGATE(3,5,$C$4:C139))</f>
        <v/>
      </c>
      <c r="C139" s="70" t="str">
        <f ca="1"><![CDATA[IFERROR(INDEX(الجدول3[],MATCH(_xlfn.AGGREGATE(15,6,الجدول3[D_T]*1/--(الجدول3[باقي]=1),ROW()-3),الجدول3[D_T],0),COLUMN(E136)),"")]]></f>
        <v/>
      </c>
      <c r="D139" s="70" t="str">
        <f ca="1"><![CDATA[IFERROR(INDEX(الجدول3[],MATCH(_xlfn.AGGREGATE(15,6,الجدول3[D_T]*1/--(الجدول3[باقي]=1),ROW()-3),الجدول3[D_T],0),COLUMN(F136)),"")]]></f>
        <v/>
      </c>
      <c r="E139" s="72" t="str">
        <f ca="1"><![CDATA[IFERROR(INDEX(الجدول3[],MATCH(_xlfn.AGGREGATE(15,6,الجدول3[D_T]*1/--(الجدول3[باقي]=1),ROW()-3),الجدول3[D_T],0),COLUMN(G136)),"")]]></f>
        <v/>
      </c>
      <c r="F139" s="71" t="str">
        <f t="shared" ca="1" si="2"/>
        <v/>
      </c>
      <c r="G139" s="70" t="str">
        <f ca="1" unprintable=""><![CDATA[IFERROR(IF(INDEX(الجدول3[],MATCH(_xlfn.AGGREGATE(15,6,الجدول3[D_T]*1/--(الجدول3[باقي]=1),ROW()-3),الجدول3[D_T],0),COLUMN(M136))=0,"لم ينفذ",
INDEX(الجدول3[],MATCH(_xlfn.AGGREGATE(15,6,الجدول3[D_T]*1/--(الجدول3[باقي]=1),ROW()-3),الجدول3[D_T],0),COLUMN(M136))),"")]]></f>
        <v/>
      </c>
    </row>
    <row r="140" spans="2:7" x14ac:dyDescent="0.4">
      <c r="B140" s="70" t="str">
        <f ca="1">IF(C140="","",_xlfn.AGGREGATE(3,5,$C$4:C140))</f>
        <v/>
      </c>
      <c r="C140" s="70" t="str">
        <f ca="1"><![CDATA[IFERROR(INDEX(الجدول3[],MATCH(_xlfn.AGGREGATE(15,6,الجدول3[D_T]*1/--(الجدول3[باقي]=1),ROW()-3),الجدول3[D_T],0),COLUMN(E137)),"")]]></f>
        <v/>
      </c>
      <c r="D140" s="70" t="str">
        <f ca="1"><![CDATA[IFERROR(INDEX(الجدول3[],MATCH(_xlfn.AGGREGATE(15,6,الجدول3[D_T]*1/--(الجدول3[باقي]=1),ROW()-3),الجدول3[D_T],0),COLUMN(F137)),"")]]></f>
        <v/>
      </c>
      <c r="E140" s="72" t="str">
        <f ca="1"><![CDATA[IFERROR(INDEX(الجدول3[],MATCH(_xlfn.AGGREGATE(15,6,الجدول3[D_T]*1/--(الجدول3[باقي]=1),ROW()-3),الجدول3[D_T],0),COLUMN(G137)),"")]]></f>
        <v/>
      </c>
      <c r="F140" s="71" t="str">
        <f t="shared" ca="1" si="2"/>
        <v/>
      </c>
      <c r="G140" s="70" t="str">
        <f ca="1" unprintable=""><![CDATA[IFERROR(IF(INDEX(الجدول3[],MATCH(_xlfn.AGGREGATE(15,6,الجدول3[D_T]*1/--(الجدول3[باقي]=1),ROW()-3),الجدول3[D_T],0),COLUMN(M137))=0,"لم ينفذ",
INDEX(الجدول3[],MATCH(_xlfn.AGGREGATE(15,6,الجدول3[D_T]*1/--(الجدول3[باقي]=1),ROW()-3),الجدول3[D_T],0),COLUMN(M137))),"")]]></f>
        <v/>
      </c>
    </row>
    <row r="141" spans="2:7" x14ac:dyDescent="0.4">
      <c r="B141" s="70" t="str">
        <f ca="1">IF(C141="","",_xlfn.AGGREGATE(3,5,$C$4:C141))</f>
        <v/>
      </c>
      <c r="C141" s="70" t="str">
        <f ca="1"><![CDATA[IFERROR(INDEX(الجدول3[],MATCH(_xlfn.AGGREGATE(15,6,الجدول3[D_T]*1/--(الجدول3[باقي]=1),ROW()-3),الجدول3[D_T],0),COLUMN(E138)),"")]]></f>
        <v/>
      </c>
      <c r="D141" s="70" t="str">
        <f ca="1"><![CDATA[IFERROR(INDEX(الجدول3[],MATCH(_xlfn.AGGREGATE(15,6,الجدول3[D_T]*1/--(الجدول3[باقي]=1),ROW()-3),الجدول3[D_T],0),COLUMN(F138)),"")]]></f>
        <v/>
      </c>
      <c r="E141" s="72" t="str">
        <f ca="1"><![CDATA[IFERROR(INDEX(الجدول3[],MATCH(_xlfn.AGGREGATE(15,6,الجدول3[D_T]*1/--(الجدول3[باقي]=1),ROW()-3),الجدول3[D_T],0),COLUMN(G138)),"")]]></f>
        <v/>
      </c>
      <c r="F141" s="71" t="str">
        <f t="shared" ca="1" si="2"/>
        <v/>
      </c>
      <c r="G141" s="70" t="str">
        <f ca="1" unprintable=""><![CDATA[IFERROR(IF(INDEX(الجدول3[],MATCH(_xlfn.AGGREGATE(15,6,الجدول3[D_T]*1/--(الجدول3[باقي]=1),ROW()-3),الجدول3[D_T],0),COLUMN(M138))=0,"لم ينفذ",
INDEX(الجدول3[],MATCH(_xlfn.AGGREGATE(15,6,الجدول3[D_T]*1/--(الجدول3[باقي]=1),ROW()-3),الجدول3[D_T],0),COLUMN(M138))),"")]]></f>
        <v/>
      </c>
    </row>
    <row r="142" spans="2:7" x14ac:dyDescent="0.4">
      <c r="B142" s="70" t="str">
        <f ca="1">IF(C142="","",_xlfn.AGGREGATE(3,5,$C$4:C142))</f>
        <v/>
      </c>
      <c r="C142" s="70" t="str">
        <f ca="1"><![CDATA[IFERROR(INDEX(الجدول3[],MATCH(_xlfn.AGGREGATE(15,6,الجدول3[D_T]*1/--(الجدول3[باقي]=1),ROW()-3),الجدول3[D_T],0),COLUMN(E139)),"")]]></f>
        <v/>
      </c>
      <c r="D142" s="70" t="str">
        <f ca="1"><![CDATA[IFERROR(INDEX(الجدول3[],MATCH(_xlfn.AGGREGATE(15,6,الجدول3[D_T]*1/--(الجدول3[باقي]=1),ROW()-3),الجدول3[D_T],0),COLUMN(F139)),"")]]></f>
        <v/>
      </c>
      <c r="E142" s="72" t="str">
        <f ca="1"><![CDATA[IFERROR(INDEX(الجدول3[],MATCH(_xlfn.AGGREGATE(15,6,الجدول3[D_T]*1/--(الجدول3[باقي]=1),ROW()-3),الجدول3[D_T],0),COLUMN(G139)),"")]]></f>
        <v/>
      </c>
      <c r="F142" s="71" t="str">
        <f t="shared" ca="1" si="2"/>
        <v/>
      </c>
      <c r="G142" s="70" t="str">
        <f ca="1" unprintable=""><![CDATA[IFERROR(IF(INDEX(الجدول3[],MATCH(_xlfn.AGGREGATE(15,6,الجدول3[D_T]*1/--(الجدول3[باقي]=1),ROW()-3),الجدول3[D_T],0),COLUMN(M139))=0,"لم ينفذ",
INDEX(الجدول3[],MATCH(_xlfn.AGGREGATE(15,6,الجدول3[D_T]*1/--(الجدول3[باقي]=1),ROW()-3),الجدول3[D_T],0),COLUMN(M139))),"")]]></f>
        <v/>
      </c>
    </row>
    <row r="143" spans="2:7" x14ac:dyDescent="0.4">
      <c r="B143" s="70" t="str">
        <f ca="1">IF(C143="","",_xlfn.AGGREGATE(3,5,$C$4:C143))</f>
        <v/>
      </c>
      <c r="C143" s="70" t="str">
        <f ca="1"><![CDATA[IFERROR(INDEX(الجدول3[],MATCH(_xlfn.AGGREGATE(15,6,الجدول3[D_T]*1/--(الجدول3[باقي]=1),ROW()-3),الجدول3[D_T],0),COLUMN(E140)),"")]]></f>
        <v/>
      </c>
      <c r="D143" s="70" t="str">
        <f ca="1"><![CDATA[IFERROR(INDEX(الجدول3[],MATCH(_xlfn.AGGREGATE(15,6,الجدول3[D_T]*1/--(الجدول3[باقي]=1),ROW()-3),الجدول3[D_T],0),COLUMN(F140)),"")]]></f>
        <v/>
      </c>
      <c r="E143" s="72" t="str">
        <f ca="1"><![CDATA[IFERROR(INDEX(الجدول3[],MATCH(_xlfn.AGGREGATE(15,6,الجدول3[D_T]*1/--(الجدول3[باقي]=1),ROW()-3),الجدول3[D_T],0),COLUMN(G140)),"")]]></f>
        <v/>
      </c>
      <c r="F143" s="71" t="str">
        <f t="shared" ca="1" si="2"/>
        <v/>
      </c>
      <c r="G143" s="70" t="str">
        <f ca="1" unprintable=""><![CDATA[IFERROR(IF(INDEX(الجدول3[],MATCH(_xlfn.AGGREGATE(15,6,الجدول3[D_T]*1/--(الجدول3[باقي]=1),ROW()-3),الجدول3[D_T],0),COLUMN(M140))=0,"لم ينفذ",
INDEX(الجدول3[],MATCH(_xlfn.AGGREGATE(15,6,الجدول3[D_T]*1/--(الجدول3[باقي]=1),ROW()-3),الجدول3[D_T],0),COLUMN(M140))),"")]]></f>
        <v/>
      </c>
    </row>
    <row r="144" spans="2:7" x14ac:dyDescent="0.4">
      <c r="B144" s="70" t="str">
        <f ca="1">IF(C144="","",_xlfn.AGGREGATE(3,5,$C$4:C144))</f>
        <v/>
      </c>
      <c r="C144" s="70" t="str">
        <f ca="1"><![CDATA[IFERROR(INDEX(الجدول3[],MATCH(_xlfn.AGGREGATE(15,6,الجدول3[D_T]*1/--(الجدول3[باقي]=1),ROW()-3),الجدول3[D_T],0),COLUMN(E141)),"")]]></f>
        <v/>
      </c>
      <c r="D144" s="70" t="str">
        <f ca="1"><![CDATA[IFERROR(INDEX(الجدول3[],MATCH(_xlfn.AGGREGATE(15,6,الجدول3[D_T]*1/--(الجدول3[باقي]=1),ROW()-3),الجدول3[D_T],0),COLUMN(F141)),"")]]></f>
        <v/>
      </c>
      <c r="E144" s="72" t="str">
        <f ca="1"><![CDATA[IFERROR(INDEX(الجدول3[],MATCH(_xlfn.AGGREGATE(15,6,الجدول3[D_T]*1/--(الجدول3[باقي]=1),ROW()-3),الجدول3[D_T],0),COLUMN(G141)),"")]]></f>
        <v/>
      </c>
      <c r="F144" s="71" t="str">
        <f t="shared" ca="1" si="2"/>
        <v/>
      </c>
      <c r="G144" s="70" t="str">
        <f ca="1" unprintable=""><![CDATA[IFERROR(IF(INDEX(الجدول3[],MATCH(_xlfn.AGGREGATE(15,6,الجدول3[D_T]*1/--(الجدول3[باقي]=1),ROW()-3),الجدول3[D_T],0),COLUMN(M141))=0,"لم ينفذ",
INDEX(الجدول3[],MATCH(_xlfn.AGGREGATE(15,6,الجدول3[D_T]*1/--(الجدول3[باقي]=1),ROW()-3),الجدول3[D_T],0),COLUMN(M141))),"")]]></f>
        <v/>
      </c>
    </row>
    <row r="145" spans="2:7" x14ac:dyDescent="0.4">
      <c r="B145" s="70" t="str">
        <f ca="1">IF(C145="","",_xlfn.AGGREGATE(3,5,$C$4:C145))</f>
        <v/>
      </c>
      <c r="C145" s="70" t="str">
        <f ca="1"><![CDATA[IFERROR(INDEX(الجدول3[],MATCH(_xlfn.AGGREGATE(15,6,الجدول3[D_T]*1/--(الجدول3[باقي]=1),ROW()-3),الجدول3[D_T],0),COLUMN(E142)),"")]]></f>
        <v/>
      </c>
      <c r="D145" s="70" t="str">
        <f ca="1"><![CDATA[IFERROR(INDEX(الجدول3[],MATCH(_xlfn.AGGREGATE(15,6,الجدول3[D_T]*1/--(الجدول3[باقي]=1),ROW()-3),الجدول3[D_T],0),COLUMN(F142)),"")]]></f>
        <v/>
      </c>
      <c r="E145" s="72" t="str">
        <f ca="1"><![CDATA[IFERROR(INDEX(الجدول3[],MATCH(_xlfn.AGGREGATE(15,6,الجدول3[D_T]*1/--(الجدول3[باقي]=1),ROW()-3),الجدول3[D_T],0),COLUMN(G142)),"")]]></f>
        <v/>
      </c>
      <c r="F145" s="71" t="str">
        <f t="shared" ca="1" si="2"/>
        <v/>
      </c>
      <c r="G145" s="70" t="str">
        <f ca="1" unprintable=""><![CDATA[IFERROR(IF(INDEX(الجدول3[],MATCH(_xlfn.AGGREGATE(15,6,الجدول3[D_T]*1/--(الجدول3[باقي]=1),ROW()-3),الجدول3[D_T],0),COLUMN(M142))=0,"لم ينفذ",
INDEX(الجدول3[],MATCH(_xlfn.AGGREGATE(15,6,الجدول3[D_T]*1/--(الجدول3[باقي]=1),ROW()-3),الجدول3[D_T],0),COLUMN(M142))),"")]]></f>
        <v/>
      </c>
    </row>
    <row r="146" spans="2:7" x14ac:dyDescent="0.4">
      <c r="B146" s="70" t="str">
        <f ca="1">IF(C146="","",_xlfn.AGGREGATE(3,5,$C$4:C146))</f>
        <v/>
      </c>
      <c r="C146" s="70" t="str">
        <f ca="1"><![CDATA[IFERROR(INDEX(الجدول3[],MATCH(_xlfn.AGGREGATE(15,6,الجدول3[D_T]*1/--(الجدول3[باقي]=1),ROW()-3),الجدول3[D_T],0),COLUMN(E143)),"")]]></f>
        <v/>
      </c>
      <c r="D146" s="70" t="str">
        <f ca="1"><![CDATA[IFERROR(INDEX(الجدول3[],MATCH(_xlfn.AGGREGATE(15,6,الجدول3[D_T]*1/--(الجدول3[باقي]=1),ROW()-3),الجدول3[D_T],0),COLUMN(F143)),"")]]></f>
        <v/>
      </c>
      <c r="E146" s="72" t="str">
        <f ca="1"><![CDATA[IFERROR(INDEX(الجدول3[],MATCH(_xlfn.AGGREGATE(15,6,الجدول3[D_T]*1/--(الجدول3[باقي]=1),ROW()-3),الجدول3[D_T],0),COLUMN(G143)),"")]]></f>
        <v/>
      </c>
      <c r="F146" s="71" t="str">
        <f t="shared" ca="1" si="2"/>
        <v/>
      </c>
      <c r="G146" s="70" t="str">
        <f ca="1" unprintable=""><![CDATA[IFERROR(IF(INDEX(الجدول3[],MATCH(_xlfn.AGGREGATE(15,6,الجدول3[D_T]*1/--(الجدول3[باقي]=1),ROW()-3),الجدول3[D_T],0),COLUMN(M143))=0,"لم ينفذ",
INDEX(الجدول3[],MATCH(_xlfn.AGGREGATE(15,6,الجدول3[D_T]*1/--(الجدول3[باقي]=1),ROW()-3),الجدول3[D_T],0),COLUMN(M143))),"")]]></f>
        <v/>
      </c>
    </row>
    <row r="147" spans="2:7" x14ac:dyDescent="0.4">
      <c r="B147" s="70" t="str">
        <f ca="1">IF(C147="","",_xlfn.AGGREGATE(3,5,$C$4:C147))</f>
        <v/>
      </c>
      <c r="C147" s="70" t="str">
        <f ca="1"><![CDATA[IFERROR(INDEX(الجدول3[],MATCH(_xlfn.AGGREGATE(15,6,الجدول3[D_T]*1/--(الجدول3[باقي]=1),ROW()-3),الجدول3[D_T],0),COLUMN(E144)),"")]]></f>
        <v/>
      </c>
      <c r="D147" s="70" t="str">
        <f ca="1"><![CDATA[IFERROR(INDEX(الجدول3[],MATCH(_xlfn.AGGREGATE(15,6,الجدول3[D_T]*1/--(الجدول3[باقي]=1),ROW()-3),الجدول3[D_T],0),COLUMN(F144)),"")]]></f>
        <v/>
      </c>
      <c r="E147" s="72" t="str">
        <f ca="1"><![CDATA[IFERROR(INDEX(الجدول3[],MATCH(_xlfn.AGGREGATE(15,6,الجدول3[D_T]*1/--(الجدول3[باقي]=1),ROW()-3),الجدول3[D_T],0),COLUMN(G144)),"")]]></f>
        <v/>
      </c>
      <c r="F147" s="71" t="str">
        <f t="shared" ca="1" si="2"/>
        <v/>
      </c>
      <c r="G147" s="70" t="str">
        <f ca="1" unprintable=""><![CDATA[IFERROR(IF(INDEX(الجدول3[],MATCH(_xlfn.AGGREGATE(15,6,الجدول3[D_T]*1/--(الجدول3[باقي]=1),ROW()-3),الجدول3[D_T],0),COLUMN(M144))=0,"لم ينفذ",
INDEX(الجدول3[],MATCH(_xlfn.AGGREGATE(15,6,الجدول3[D_T]*1/--(الجدول3[باقي]=1),ROW()-3),الجدول3[D_T],0),COLUMN(M144))),"")]]></f>
        <v/>
      </c>
    </row>
    <row r="148" spans="2:7" x14ac:dyDescent="0.4">
      <c r="B148" s="70" t="str">
        <f ca="1">IF(C148="","",_xlfn.AGGREGATE(3,5,$C$4:C148))</f>
        <v/>
      </c>
      <c r="C148" s="70" t="str">
        <f ca="1"><![CDATA[IFERROR(INDEX(الجدول3[],MATCH(_xlfn.AGGREGATE(15,6,الجدول3[D_T]*1/--(الجدول3[باقي]=1),ROW()-3),الجدول3[D_T],0),COLUMN(E145)),"")]]></f>
        <v/>
      </c>
      <c r="D148" s="70" t="str">
        <f ca="1"><![CDATA[IFERROR(INDEX(الجدول3[],MATCH(_xlfn.AGGREGATE(15,6,الجدول3[D_T]*1/--(الجدول3[باقي]=1),ROW()-3),الجدول3[D_T],0),COLUMN(F145)),"")]]></f>
        <v/>
      </c>
      <c r="E148" s="72" t="str">
        <f ca="1"><![CDATA[IFERROR(INDEX(الجدول3[],MATCH(_xlfn.AGGREGATE(15,6,الجدول3[D_T]*1/--(الجدول3[باقي]=1),ROW()-3),الجدول3[D_T],0),COLUMN(G145)),"")]]></f>
        <v/>
      </c>
      <c r="F148" s="71" t="str">
        <f t="shared" ca="1" si="2"/>
        <v/>
      </c>
      <c r="G148" s="70" t="str">
        <f ca="1" unprintable=""><![CDATA[IFERROR(IF(INDEX(الجدول3[],MATCH(_xlfn.AGGREGATE(15,6,الجدول3[D_T]*1/--(الجدول3[باقي]=1),ROW()-3),الجدول3[D_T],0),COLUMN(M145))=0,"لم ينفذ",
INDEX(الجدول3[],MATCH(_xlfn.AGGREGATE(15,6,الجدول3[D_T]*1/--(الجدول3[باقي]=1),ROW()-3),الجدول3[D_T],0),COLUMN(M145))),"")]]></f>
        <v/>
      </c>
    </row>
    <row r="149" spans="2:7" x14ac:dyDescent="0.4">
      <c r="B149" s="70" t="str">
        <f ca="1">IF(C149="","",_xlfn.AGGREGATE(3,5,$C$4:C149))</f>
        <v/>
      </c>
      <c r="C149" s="70" t="str">
        <f ca="1"><![CDATA[IFERROR(INDEX(الجدول3[],MATCH(_xlfn.AGGREGATE(15,6,الجدول3[D_T]*1/--(الجدول3[باقي]=1),ROW()-3),الجدول3[D_T],0),COLUMN(E146)),"")]]></f>
        <v/>
      </c>
      <c r="D149" s="70" t="str">
        <f ca="1"><![CDATA[IFERROR(INDEX(الجدول3[],MATCH(_xlfn.AGGREGATE(15,6,الجدول3[D_T]*1/--(الجدول3[باقي]=1),ROW()-3),الجدول3[D_T],0),COLUMN(F146)),"")]]></f>
        <v/>
      </c>
      <c r="E149" s="72" t="str">
        <f ca="1"><![CDATA[IFERROR(INDEX(الجدول3[],MATCH(_xlfn.AGGREGATE(15,6,الجدول3[D_T]*1/--(الجدول3[باقي]=1),ROW()-3),الجدول3[D_T],0),COLUMN(G146)),"")]]></f>
        <v/>
      </c>
      <c r="F149" s="71" t="str">
        <f t="shared" ca="1" si="2"/>
        <v/>
      </c>
      <c r="G149" s="70" t="str">
        <f ca="1" unprintable=""><![CDATA[IFERROR(IF(INDEX(الجدول3[],MATCH(_xlfn.AGGREGATE(15,6,الجدول3[D_T]*1/--(الجدول3[باقي]=1),ROW()-3),الجدول3[D_T],0),COLUMN(M146))=0,"لم ينفذ",
INDEX(الجدول3[],MATCH(_xlfn.AGGREGATE(15,6,الجدول3[D_T]*1/--(الجدول3[باقي]=1),ROW()-3),الجدول3[D_T],0),COLUMN(M146))),"")]]></f>
        <v/>
      </c>
    </row>
    <row r="150" spans="2:7" x14ac:dyDescent="0.4">
      <c r="B150" s="70" t="str">
        <f ca="1">IF(C150="","",_xlfn.AGGREGATE(3,5,$C$4:C150))</f>
        <v/>
      </c>
      <c r="C150" s="70" t="str">
        <f ca="1"><![CDATA[IFERROR(INDEX(الجدول3[],MATCH(_xlfn.AGGREGATE(15,6,الجدول3[D_T]*1/--(الجدول3[باقي]=1),ROW()-3),الجدول3[D_T],0),COLUMN(E147)),"")]]></f>
        <v/>
      </c>
      <c r="D150" s="70" t="str">
        <f ca="1"><![CDATA[IFERROR(INDEX(الجدول3[],MATCH(_xlfn.AGGREGATE(15,6,الجدول3[D_T]*1/--(الجدول3[باقي]=1),ROW()-3),الجدول3[D_T],0),COLUMN(F147)),"")]]></f>
        <v/>
      </c>
      <c r="E150" s="72" t="str">
        <f ca="1"><![CDATA[IFERROR(INDEX(الجدول3[],MATCH(_xlfn.AGGREGATE(15,6,الجدول3[D_T]*1/--(الجدول3[باقي]=1),ROW()-3),الجدول3[D_T],0),COLUMN(G147)),"")]]></f>
        <v/>
      </c>
      <c r="F150" s="71" t="str">
        <f t="shared" ca="1" si="2"/>
        <v/>
      </c>
      <c r="G150" s="70" t="str">
        <f ca="1" unprintable=""><![CDATA[IFERROR(IF(INDEX(الجدول3[],MATCH(_xlfn.AGGREGATE(15,6,الجدول3[D_T]*1/--(الجدول3[باقي]=1),ROW()-3),الجدول3[D_T],0),COLUMN(M147))=0,"لم ينفذ",
INDEX(الجدول3[],MATCH(_xlfn.AGGREGATE(15,6,الجدول3[D_T]*1/--(الجدول3[باقي]=1),ROW()-3),الجدول3[D_T],0),COLUMN(M147))),"")]]></f>
        <v/>
      </c>
    </row>
    <row r="151" spans="2:7" x14ac:dyDescent="0.4">
      <c r="B151" s="70" t="str">
        <f ca="1">IF(C151="","",_xlfn.AGGREGATE(3,5,$C$4:C151))</f>
        <v/>
      </c>
      <c r="C151" s="70" t="str">
        <f ca="1"><![CDATA[IFERROR(INDEX(الجدول3[],MATCH(_xlfn.AGGREGATE(15,6,الجدول3[D_T]*1/--(الجدول3[باقي]=1),ROW()-3),الجدول3[D_T],0),COLUMN(E148)),"")]]></f>
        <v/>
      </c>
      <c r="D151" s="70" t="str">
        <f ca="1"><![CDATA[IFERROR(INDEX(الجدول3[],MATCH(_xlfn.AGGREGATE(15,6,الجدول3[D_T]*1/--(الجدول3[باقي]=1),ROW()-3),الجدول3[D_T],0),COLUMN(F148)),"")]]></f>
        <v/>
      </c>
      <c r="E151" s="72" t="str">
        <f ca="1"><![CDATA[IFERROR(INDEX(الجدول3[],MATCH(_xlfn.AGGREGATE(15,6,الجدول3[D_T]*1/--(الجدول3[باقي]=1),ROW()-3),الجدول3[D_T],0),COLUMN(G148)),"")]]></f>
        <v/>
      </c>
      <c r="F151" s="71" t="str">
        <f t="shared" ca="1" si="2"/>
        <v/>
      </c>
      <c r="G151" s="70" t="str">
        <f ca="1" unprintable=""><![CDATA[IFERROR(IF(INDEX(الجدول3[],MATCH(_xlfn.AGGREGATE(15,6,الجدول3[D_T]*1/--(الجدول3[باقي]=1),ROW()-3),الجدول3[D_T],0),COLUMN(M148))=0,"لم ينفذ",
INDEX(الجدول3[],MATCH(_xlfn.AGGREGATE(15,6,الجدول3[D_T]*1/--(الجدول3[باقي]=1),ROW()-3),الجدول3[D_T],0),COLUMN(M148))),"")]]></f>
        <v/>
      </c>
    </row>
    <row r="152" spans="2:7" x14ac:dyDescent="0.4">
      <c r="B152" s="70" t="str">
        <f ca="1">IF(C152="","",_xlfn.AGGREGATE(3,5,$C$4:C152))</f>
        <v/>
      </c>
      <c r="C152" s="70" t="str">
        <f ca="1"><![CDATA[IFERROR(INDEX(الجدول3[],MATCH(_xlfn.AGGREGATE(15,6,الجدول3[D_T]*1/--(الجدول3[باقي]=1),ROW()-3),الجدول3[D_T],0),COLUMN(E149)),"")]]></f>
        <v/>
      </c>
      <c r="D152" s="70" t="str">
        <f ca="1"><![CDATA[IFERROR(INDEX(الجدول3[],MATCH(_xlfn.AGGREGATE(15,6,الجدول3[D_T]*1/--(الجدول3[باقي]=1),ROW()-3),الجدول3[D_T],0),COLUMN(F149)),"")]]></f>
        <v/>
      </c>
      <c r="E152" s="72" t="str">
        <f ca="1"><![CDATA[IFERROR(INDEX(الجدول3[],MATCH(_xlfn.AGGREGATE(15,6,الجدول3[D_T]*1/--(الجدول3[باقي]=1),ROW()-3),الجدول3[D_T],0),COLUMN(G149)),"")]]></f>
        <v/>
      </c>
      <c r="F152" s="71" t="str">
        <f t="shared" ca="1" si="2"/>
        <v/>
      </c>
      <c r="G152" s="70" t="str">
        <f ca="1" unprintable=""><![CDATA[IFERROR(IF(INDEX(الجدول3[],MATCH(_xlfn.AGGREGATE(15,6,الجدول3[D_T]*1/--(الجدول3[باقي]=1),ROW()-3),الجدول3[D_T],0),COLUMN(M149))=0,"لم ينفذ",
INDEX(الجدول3[],MATCH(_xlfn.AGGREGATE(15,6,الجدول3[D_T]*1/--(الجدول3[باقي]=1),ROW()-3),الجدول3[D_T],0),COLUMN(M149))),"")]]></f>
        <v/>
      </c>
    </row>
    <row r="153" spans="2:7" x14ac:dyDescent="0.4">
      <c r="B153" s="70" t="str">
        <f ca="1">IF(C153="","",_xlfn.AGGREGATE(3,5,$C$4:C153))</f>
        <v/>
      </c>
      <c r="C153" s="70" t="str">
        <f ca="1"><![CDATA[IFERROR(INDEX(الجدول3[],MATCH(_xlfn.AGGREGATE(15,6,الجدول3[D_T]*1/--(الجدول3[باقي]=1),ROW()-3),الجدول3[D_T],0),COLUMN(E150)),"")]]></f>
        <v/>
      </c>
      <c r="D153" s="70" t="str">
        <f ca="1"><![CDATA[IFERROR(INDEX(الجدول3[],MATCH(_xlfn.AGGREGATE(15,6,الجدول3[D_T]*1/--(الجدول3[باقي]=1),ROW()-3),الجدول3[D_T],0),COLUMN(F150)),"")]]></f>
        <v/>
      </c>
      <c r="E153" s="72" t="str">
        <f ca="1"><![CDATA[IFERROR(INDEX(الجدول3[],MATCH(_xlfn.AGGREGATE(15,6,الجدول3[D_T]*1/--(الجدول3[باقي]=1),ROW()-3),الجدول3[D_T],0),COLUMN(G150)),"")]]></f>
        <v/>
      </c>
      <c r="F153" s="71" t="str">
        <f t="shared" ca="1" si="2"/>
        <v/>
      </c>
      <c r="G153" s="70" t="str">
        <f ca="1" unprintable=""><![CDATA[IFERROR(IF(INDEX(الجدول3[],MATCH(_xlfn.AGGREGATE(15,6,الجدول3[D_T]*1/--(الجدول3[باقي]=1),ROW()-3),الجدول3[D_T],0),COLUMN(M150))=0,"لم ينفذ",
INDEX(الجدول3[],MATCH(_xlfn.AGGREGATE(15,6,الجدول3[D_T]*1/--(الجدول3[باقي]=1),ROW()-3),الجدول3[D_T],0),COLUMN(M150))),"")]]></f>
        <v/>
      </c>
    </row>
    <row r="154" spans="2:7" x14ac:dyDescent="0.4">
      <c r="B154" s="70" t="str">
        <f ca="1">IF(C154="","",_xlfn.AGGREGATE(3,5,$C$4:C154))</f>
        <v/>
      </c>
      <c r="C154" s="70" t="str">
        <f ca="1"><![CDATA[IFERROR(INDEX(الجدول3[],MATCH(_xlfn.AGGREGATE(15,6,الجدول3[D_T]*1/--(الجدول3[باقي]=1),ROW()-3),الجدول3[D_T],0),COLUMN(E151)),"")]]></f>
        <v/>
      </c>
      <c r="D154" s="70" t="str">
        <f ca="1"><![CDATA[IFERROR(INDEX(الجدول3[],MATCH(_xlfn.AGGREGATE(15,6,الجدول3[D_T]*1/--(الجدول3[باقي]=1),ROW()-3),الجدول3[D_T],0),COLUMN(F151)),"")]]></f>
        <v/>
      </c>
      <c r="E154" s="72" t="str">
        <f ca="1"><![CDATA[IFERROR(INDEX(الجدول3[],MATCH(_xlfn.AGGREGATE(15,6,الجدول3[D_T]*1/--(الجدول3[باقي]=1),ROW()-3),الجدول3[D_T],0),COLUMN(G151)),"")]]></f>
        <v/>
      </c>
      <c r="F154" s="71" t="str">
        <f t="shared" ca="1" si="2"/>
        <v/>
      </c>
      <c r="G154" s="70" t="str">
        <f ca="1" unprintable=""><![CDATA[IFERROR(IF(INDEX(الجدول3[],MATCH(_xlfn.AGGREGATE(15,6,الجدول3[D_T]*1/--(الجدول3[باقي]=1),ROW()-3),الجدول3[D_T],0),COLUMN(M151))=0,"لم ينفذ",
INDEX(الجدول3[],MATCH(_xlfn.AGGREGATE(15,6,الجدول3[D_T]*1/--(الجدول3[باقي]=1),ROW()-3),الجدول3[D_T],0),COLUMN(M151))),"")]]></f>
        <v/>
      </c>
    </row>
    <row r="155" spans="2:7" x14ac:dyDescent="0.4">
      <c r="B155" s="70" t="str">
        <f ca="1">IF(C155="","",_xlfn.AGGREGATE(3,5,$C$4:C155))</f>
        <v/>
      </c>
      <c r="C155" s="70" t="str">
        <f ca="1"><![CDATA[IFERROR(INDEX(الجدول3[],MATCH(_xlfn.AGGREGATE(15,6,الجدول3[D_T]*1/--(الجدول3[باقي]=1),ROW()-3),الجدول3[D_T],0),COLUMN(E152)),"")]]></f>
        <v/>
      </c>
      <c r="D155" s="70" t="str">
        <f ca="1"><![CDATA[IFERROR(INDEX(الجدول3[],MATCH(_xlfn.AGGREGATE(15,6,الجدول3[D_T]*1/--(الجدول3[باقي]=1),ROW()-3),الجدول3[D_T],0),COLUMN(F152)),"")]]></f>
        <v/>
      </c>
      <c r="E155" s="72" t="str">
        <f ca="1"><![CDATA[IFERROR(INDEX(الجدول3[],MATCH(_xlfn.AGGREGATE(15,6,الجدول3[D_T]*1/--(الجدول3[باقي]=1),ROW()-3),الجدول3[D_T],0),COLUMN(G152)),"")]]></f>
        <v/>
      </c>
      <c r="F155" s="71" t="str">
        <f t="shared" ca="1" si="2"/>
        <v/>
      </c>
      <c r="G155" s="70" t="str">
        <f ca="1" unprintable=""><![CDATA[IFERROR(IF(INDEX(الجدول3[],MATCH(_xlfn.AGGREGATE(15,6,الجدول3[D_T]*1/--(الجدول3[باقي]=1),ROW()-3),الجدول3[D_T],0),COLUMN(M152))=0,"لم ينفذ",
INDEX(الجدول3[],MATCH(_xlfn.AGGREGATE(15,6,الجدول3[D_T]*1/--(الجدول3[باقي]=1),ROW()-3),الجدول3[D_T],0),COLUMN(M152))),"")]]></f>
        <v/>
      </c>
    </row>
    <row r="156" spans="2:7" x14ac:dyDescent="0.4">
      <c r="B156" s="70" t="str">
        <f ca="1">IF(C156="","",_xlfn.AGGREGATE(3,5,$C$4:C156))</f>
        <v/>
      </c>
      <c r="C156" s="70" t="str">
        <f ca="1"><![CDATA[IFERROR(INDEX(الجدول3[],MATCH(_xlfn.AGGREGATE(15,6,الجدول3[D_T]*1/--(الجدول3[باقي]=1),ROW()-3),الجدول3[D_T],0),COLUMN(E153)),"")]]></f>
        <v/>
      </c>
      <c r="D156" s="70" t="str">
        <f ca="1"><![CDATA[IFERROR(INDEX(الجدول3[],MATCH(_xlfn.AGGREGATE(15,6,الجدول3[D_T]*1/--(الجدول3[باقي]=1),ROW()-3),الجدول3[D_T],0),COLUMN(F153)),"")]]></f>
        <v/>
      </c>
      <c r="E156" s="72" t="str">
        <f ca="1"><![CDATA[IFERROR(INDEX(الجدول3[],MATCH(_xlfn.AGGREGATE(15,6,الجدول3[D_T]*1/--(الجدول3[باقي]=1),ROW()-3),الجدول3[D_T],0),COLUMN(G153)),"")]]></f>
        <v/>
      </c>
      <c r="F156" s="71" t="str">
        <f t="shared" ca="1" si="2"/>
        <v/>
      </c>
      <c r="G156" s="70" t="str">
        <f ca="1" unprintable=""><![CDATA[IFERROR(IF(INDEX(الجدول3[],MATCH(_xlfn.AGGREGATE(15,6,الجدول3[D_T]*1/--(الجدول3[باقي]=1),ROW()-3),الجدول3[D_T],0),COLUMN(M153))=0,"لم ينفذ",
INDEX(الجدول3[],MATCH(_xlfn.AGGREGATE(15,6,الجدول3[D_T]*1/--(الجدول3[باقي]=1),ROW()-3),الجدول3[D_T],0),COLUMN(M153))),"")]]></f>
        <v/>
      </c>
    </row>
    <row r="157" spans="2:7" x14ac:dyDescent="0.4">
      <c r="B157" s="70" t="str">
        <f ca="1">IF(C157="","",_xlfn.AGGREGATE(3,5,$C$4:C157))</f>
        <v/>
      </c>
      <c r="C157" s="70" t="str">
        <f ca="1"><![CDATA[IFERROR(INDEX(الجدول3[],MATCH(_xlfn.AGGREGATE(15,6,الجدول3[D_T]*1/--(الجدول3[باقي]=1),ROW()-3),الجدول3[D_T],0),COLUMN(E154)),"")]]></f>
        <v/>
      </c>
      <c r="D157" s="70" t="str">
        <f ca="1"><![CDATA[IFERROR(INDEX(الجدول3[],MATCH(_xlfn.AGGREGATE(15,6,الجدول3[D_T]*1/--(الجدول3[باقي]=1),ROW()-3),الجدول3[D_T],0),COLUMN(F154)),"")]]></f>
        <v/>
      </c>
      <c r="E157" s="72" t="str">
        <f ca="1"><![CDATA[IFERROR(INDEX(الجدول3[],MATCH(_xlfn.AGGREGATE(15,6,الجدول3[D_T]*1/--(الجدول3[باقي]=1),ROW()-3),الجدول3[D_T],0),COLUMN(G154)),"")]]></f>
        <v/>
      </c>
      <c r="F157" s="71" t="str">
        <f t="shared" ca="1" si="2"/>
        <v/>
      </c>
      <c r="G157" s="70" t="str">
        <f ca="1" unprintable=""><![CDATA[IFERROR(IF(INDEX(الجدول3[],MATCH(_xlfn.AGGREGATE(15,6,الجدول3[D_T]*1/--(الجدول3[باقي]=1),ROW()-3),الجدول3[D_T],0),COLUMN(M154))=0,"لم ينفذ",
INDEX(الجدول3[],MATCH(_xlfn.AGGREGATE(15,6,الجدول3[D_T]*1/--(الجدول3[باقي]=1),ROW()-3),الجدول3[D_T],0),COLUMN(M154))),"")]]></f>
        <v/>
      </c>
    </row>
    <row r="158" spans="2:7" x14ac:dyDescent="0.4">
      <c r="B158" s="70" t="str">
        <f ca="1">IF(C158="","",_xlfn.AGGREGATE(3,5,$C$4:C158))</f>
        <v/>
      </c>
      <c r="C158" s="70" t="str">
        <f ca="1"><![CDATA[IFERROR(INDEX(الجدول3[],MATCH(_xlfn.AGGREGATE(15,6,الجدول3[D_T]*1/--(الجدول3[باقي]=1),ROW()-3),الجدول3[D_T],0),COLUMN(E155)),"")]]></f>
        <v/>
      </c>
      <c r="D158" s="70" t="str">
        <f ca="1"><![CDATA[IFERROR(INDEX(الجدول3[],MATCH(_xlfn.AGGREGATE(15,6,الجدول3[D_T]*1/--(الجدول3[باقي]=1),ROW()-3),الجدول3[D_T],0),COLUMN(F155)),"")]]></f>
        <v/>
      </c>
      <c r="E158" s="72" t="str">
        <f ca="1"><![CDATA[IFERROR(INDEX(الجدول3[],MATCH(_xlfn.AGGREGATE(15,6,الجدول3[D_T]*1/--(الجدول3[باقي]=1),ROW()-3),الجدول3[D_T],0),COLUMN(G155)),"")]]></f>
        <v/>
      </c>
      <c r="F158" s="71" t="str">
        <f t="shared" ca="1" si="2"/>
        <v/>
      </c>
      <c r="G158" s="70" t="str">
        <f ca="1" unprintable=""><![CDATA[IFERROR(IF(INDEX(الجدول3[],MATCH(_xlfn.AGGREGATE(15,6,الجدول3[D_T]*1/--(الجدول3[باقي]=1),ROW()-3),الجدول3[D_T],0),COLUMN(M155))=0,"لم ينفذ",
INDEX(الجدول3[],MATCH(_xlfn.AGGREGATE(15,6,الجدول3[D_T]*1/--(الجدول3[باقي]=1),ROW()-3),الجدول3[D_T],0),COLUMN(M155))),"")]]></f>
        <v/>
      </c>
    </row>
    <row r="159" spans="2:7" x14ac:dyDescent="0.4">
      <c r="B159" s="70" t="str">
        <f ca="1">IF(C159="","",_xlfn.AGGREGATE(3,5,$C$4:C159))</f>
        <v/>
      </c>
      <c r="C159" s="70" t="str">
        <f ca="1"><![CDATA[IFERROR(INDEX(الجدول3[],MATCH(_xlfn.AGGREGATE(15,6,الجدول3[D_T]*1/--(الجدول3[باقي]=1),ROW()-3),الجدول3[D_T],0),COLUMN(E156)),"")]]></f>
        <v/>
      </c>
      <c r="D159" s="70" t="str">
        <f ca="1"><![CDATA[IFERROR(INDEX(الجدول3[],MATCH(_xlfn.AGGREGATE(15,6,الجدول3[D_T]*1/--(الجدول3[باقي]=1),ROW()-3),الجدول3[D_T],0),COLUMN(F156)),"")]]></f>
        <v/>
      </c>
      <c r="E159" s="72" t="str">
        <f ca="1"><![CDATA[IFERROR(INDEX(الجدول3[],MATCH(_xlfn.AGGREGATE(15,6,الجدول3[D_T]*1/--(الجدول3[باقي]=1),ROW()-3),الجدول3[D_T],0),COLUMN(G156)),"")]]></f>
        <v/>
      </c>
      <c r="F159" s="71" t="str">
        <f t="shared" ca="1" si="2"/>
        <v/>
      </c>
      <c r="G159" s="70" t="str">
        <f ca="1" unprintable=""><![CDATA[IFERROR(IF(INDEX(الجدول3[],MATCH(_xlfn.AGGREGATE(15,6,الجدول3[D_T]*1/--(الجدول3[باقي]=1),ROW()-3),الجدول3[D_T],0),COLUMN(M156))=0,"لم ينفذ",
INDEX(الجدول3[],MATCH(_xlfn.AGGREGATE(15,6,الجدول3[D_T]*1/--(الجدول3[باقي]=1),ROW()-3),الجدول3[D_T],0),COLUMN(M156))),"")]]></f>
        <v/>
      </c>
    </row>
    <row r="160" spans="2:7" x14ac:dyDescent="0.4">
      <c r="B160" s="70" t="str">
        <f ca="1">IF(C160="","",_xlfn.AGGREGATE(3,5,$C$4:C160))</f>
        <v/>
      </c>
      <c r="C160" s="70" t="str">
        <f ca="1"><![CDATA[IFERROR(INDEX(الجدول3[],MATCH(_xlfn.AGGREGATE(15,6,الجدول3[D_T]*1/--(الجدول3[باقي]=1),ROW()-3),الجدول3[D_T],0),COLUMN(E157)),"")]]></f>
        <v/>
      </c>
      <c r="D160" s="70" t="str">
        <f ca="1"><![CDATA[IFERROR(INDEX(الجدول3[],MATCH(_xlfn.AGGREGATE(15,6,الجدول3[D_T]*1/--(الجدول3[باقي]=1),ROW()-3),الجدول3[D_T],0),COLUMN(F157)),"")]]></f>
        <v/>
      </c>
      <c r="E160" s="72" t="str">
        <f ca="1"><![CDATA[IFERROR(INDEX(الجدول3[],MATCH(_xlfn.AGGREGATE(15,6,الجدول3[D_T]*1/--(الجدول3[باقي]=1),ROW()-3),الجدول3[D_T],0),COLUMN(G157)),"")]]></f>
        <v/>
      </c>
      <c r="F160" s="71" t="str">
        <f t="shared" ca="1" si="2"/>
        <v/>
      </c>
      <c r="G160" s="70" t="str">
        <f ca="1" unprintable=""><![CDATA[IFERROR(IF(INDEX(الجدول3[],MATCH(_xlfn.AGGREGATE(15,6,الجدول3[D_T]*1/--(الجدول3[باقي]=1),ROW()-3),الجدول3[D_T],0),COLUMN(M157))=0,"لم ينفذ",
INDEX(الجدول3[],MATCH(_xlfn.AGGREGATE(15,6,الجدول3[D_T]*1/--(الجدول3[باقي]=1),ROW()-3),الجدول3[D_T],0),COLUMN(M157))),"")]]></f>
        <v/>
      </c>
    </row>
    <row r="161" spans="2:7" x14ac:dyDescent="0.4">
      <c r="B161" s="70" t="str">
        <f ca="1">IF(C161="","",_xlfn.AGGREGATE(3,5,$C$4:C161))</f>
        <v/>
      </c>
      <c r="C161" s="70" t="str">
        <f ca="1"><![CDATA[IFERROR(INDEX(الجدول3[],MATCH(_xlfn.AGGREGATE(15,6,الجدول3[D_T]*1/--(الجدول3[باقي]=1),ROW()-3),الجدول3[D_T],0),COLUMN(E158)),"")]]></f>
        <v/>
      </c>
      <c r="D161" s="70" t="str">
        <f ca="1"><![CDATA[IFERROR(INDEX(الجدول3[],MATCH(_xlfn.AGGREGATE(15,6,الجدول3[D_T]*1/--(الجدول3[باقي]=1),ROW()-3),الجدول3[D_T],0),COLUMN(F158)),"")]]></f>
        <v/>
      </c>
      <c r="E161" s="72" t="str">
        <f ca="1"><![CDATA[IFERROR(INDEX(الجدول3[],MATCH(_xlfn.AGGREGATE(15,6,الجدول3[D_T]*1/--(الجدول3[باقي]=1),ROW()-3),الجدول3[D_T],0),COLUMN(G158)),"")]]></f>
        <v/>
      </c>
      <c r="F161" s="71" t="str">
        <f t="shared" ca="1" si="2"/>
        <v/>
      </c>
      <c r="G161" s="70" t="str">
        <f ca="1" unprintable=""><![CDATA[IFERROR(IF(INDEX(الجدول3[],MATCH(_xlfn.AGGREGATE(15,6,الجدول3[D_T]*1/--(الجدول3[باقي]=1),ROW()-3),الجدول3[D_T],0),COLUMN(M158))=0,"لم ينفذ",
INDEX(الجدول3[],MATCH(_xlfn.AGGREGATE(15,6,الجدول3[D_T]*1/--(الجدول3[باقي]=1),ROW()-3),الجدول3[D_T],0),COLUMN(M158))),"")]]></f>
        <v/>
      </c>
    </row>
    <row r="162" spans="2:7" x14ac:dyDescent="0.4">
      <c r="B162" s="70" t="str">
        <f ca="1">IF(C162="","",_xlfn.AGGREGATE(3,5,$C$4:C162))</f>
        <v/>
      </c>
      <c r="C162" s="70" t="str">
        <f ca="1"><![CDATA[IFERROR(INDEX(الجدول3[],MATCH(_xlfn.AGGREGATE(15,6,الجدول3[D_T]*1/--(الجدول3[باقي]=1),ROW()-3),الجدول3[D_T],0),COLUMN(E159)),"")]]></f>
        <v/>
      </c>
      <c r="D162" s="70" t="str">
        <f ca="1"><![CDATA[IFERROR(INDEX(الجدول3[],MATCH(_xlfn.AGGREGATE(15,6,الجدول3[D_T]*1/--(الجدول3[باقي]=1),ROW()-3),الجدول3[D_T],0),COLUMN(F159)),"")]]></f>
        <v/>
      </c>
      <c r="E162" s="72" t="str">
        <f ca="1"><![CDATA[IFERROR(INDEX(الجدول3[],MATCH(_xlfn.AGGREGATE(15,6,الجدول3[D_T]*1/--(الجدول3[باقي]=1),ROW()-3),الجدول3[D_T],0),COLUMN(G159)),"")]]></f>
        <v/>
      </c>
      <c r="F162" s="71" t="str">
        <f t="shared" ca="1" si="2"/>
        <v/>
      </c>
      <c r="G162" s="70" t="str">
        <f ca="1" unprintable=""><![CDATA[IFERROR(IF(INDEX(الجدول3[],MATCH(_xlfn.AGGREGATE(15,6,الجدول3[D_T]*1/--(الجدول3[باقي]=1),ROW()-3),الجدول3[D_T],0),COLUMN(M159))=0,"لم ينفذ",
INDEX(الجدول3[],MATCH(_xlfn.AGGREGATE(15,6,الجدول3[D_T]*1/--(الجدول3[باقي]=1),ROW()-3),الجدول3[D_T],0),COLUMN(M159))),"")]]></f>
        <v/>
      </c>
    </row>
    <row r="163" spans="2:7" x14ac:dyDescent="0.4">
      <c r="B163" s="70" t="str">
        <f ca="1">IF(C163="","",_xlfn.AGGREGATE(3,5,$C$4:C163))</f>
        <v/>
      </c>
      <c r="C163" s="70" t="str">
        <f ca="1"><![CDATA[IFERROR(INDEX(الجدول3[],MATCH(_xlfn.AGGREGATE(15,6,الجدول3[D_T]*1/--(الجدول3[باقي]=1),ROW()-3),الجدول3[D_T],0),COLUMN(E160)),"")]]></f>
        <v/>
      </c>
      <c r="D163" s="70" t="str">
        <f ca="1"><![CDATA[IFERROR(INDEX(الجدول3[],MATCH(_xlfn.AGGREGATE(15,6,الجدول3[D_T]*1/--(الجدول3[باقي]=1),ROW()-3),الجدول3[D_T],0),COLUMN(F160)),"")]]></f>
        <v/>
      </c>
      <c r="E163" s="72" t="str">
        <f ca="1"><![CDATA[IFERROR(INDEX(الجدول3[],MATCH(_xlfn.AGGREGATE(15,6,الجدول3[D_T]*1/--(الجدول3[باقي]=1),ROW()-3),الجدول3[D_T],0),COLUMN(G160)),"")]]></f>
        <v/>
      </c>
      <c r="F163" s="71" t="str">
        <f t="shared" ca="1" si="2"/>
        <v/>
      </c>
      <c r="G163" s="70" t="str">
        <f ca="1" unprintable=""><![CDATA[IFERROR(IF(INDEX(الجدول3[],MATCH(_xlfn.AGGREGATE(15,6,الجدول3[D_T]*1/--(الجدول3[باقي]=1),ROW()-3),الجدول3[D_T],0),COLUMN(M160))=0,"لم ينفذ",
INDEX(الجدول3[],MATCH(_xlfn.AGGREGATE(15,6,الجدول3[D_T]*1/--(الجدول3[باقي]=1),ROW()-3),الجدول3[D_T],0),COLUMN(M160))),"")]]></f>
        <v/>
      </c>
    </row>
    <row r="164" spans="2:7" x14ac:dyDescent="0.4">
      <c r="B164" s="70" t="str">
        <f ca="1">IF(C164="","",_xlfn.AGGREGATE(3,5,$C$4:C164))</f>
        <v/>
      </c>
      <c r="C164" s="70" t="str">
        <f ca="1"><![CDATA[IFERROR(INDEX(الجدول3[],MATCH(_xlfn.AGGREGATE(15,6,الجدول3[D_T]*1/--(الجدول3[باقي]=1),ROW()-3),الجدول3[D_T],0),COLUMN(E161)),"")]]></f>
        <v/>
      </c>
      <c r="D164" s="70" t="str">
        <f ca="1"><![CDATA[IFERROR(INDEX(الجدول3[],MATCH(_xlfn.AGGREGATE(15,6,الجدول3[D_T]*1/--(الجدول3[باقي]=1),ROW()-3),الجدول3[D_T],0),COLUMN(F161)),"")]]></f>
        <v/>
      </c>
      <c r="E164" s="72" t="str">
        <f ca="1"><![CDATA[IFERROR(INDEX(الجدول3[],MATCH(_xlfn.AGGREGATE(15,6,الجدول3[D_T]*1/--(الجدول3[باقي]=1),ROW()-3),الجدول3[D_T],0),COLUMN(G161)),"")]]></f>
        <v/>
      </c>
      <c r="F164" s="71" t="str">
        <f t="shared" ca="1" si="2"/>
        <v/>
      </c>
      <c r="G164" s="70" t="str">
        <f ca="1" unprintable=""><![CDATA[IFERROR(IF(INDEX(الجدول3[],MATCH(_xlfn.AGGREGATE(15,6,الجدول3[D_T]*1/--(الجدول3[باقي]=1),ROW()-3),الجدول3[D_T],0),COLUMN(M161))=0,"لم ينفذ",
INDEX(الجدول3[],MATCH(_xlfn.AGGREGATE(15,6,الجدول3[D_T]*1/--(الجدول3[باقي]=1),ROW()-3),الجدول3[D_T],0),COLUMN(M161))),"")]]></f>
        <v/>
      </c>
    </row>
    <row r="165" spans="2:7" x14ac:dyDescent="0.4">
      <c r="B165" s="70" t="str">
        <f ca="1">IF(C165="","",_xlfn.AGGREGATE(3,5,$C$4:C165))</f>
        <v/>
      </c>
      <c r="C165" s="70" t="str">
        <f ca="1"><![CDATA[IFERROR(INDEX(الجدول3[],MATCH(_xlfn.AGGREGATE(15,6,الجدول3[D_T]*1/--(الجدول3[باقي]=1),ROW()-3),الجدول3[D_T],0),COLUMN(E162)),"")]]></f>
        <v/>
      </c>
      <c r="D165" s="70" t="str">
        <f ca="1"><![CDATA[IFERROR(INDEX(الجدول3[],MATCH(_xlfn.AGGREGATE(15,6,الجدول3[D_T]*1/--(الجدول3[باقي]=1),ROW()-3),الجدول3[D_T],0),COLUMN(F162)),"")]]></f>
        <v/>
      </c>
      <c r="E165" s="72" t="str">
        <f ca="1"><![CDATA[IFERROR(INDEX(الجدول3[],MATCH(_xlfn.AGGREGATE(15,6,الجدول3[D_T]*1/--(الجدول3[باقي]=1),ROW()-3),الجدول3[D_T],0),COLUMN(G162)),"")]]></f>
        <v/>
      </c>
      <c r="F165" s="71" t="str">
        <f t="shared" ca="1" si="2"/>
        <v/>
      </c>
      <c r="G165" s="70" t="str">
        <f ca="1" unprintable=""><![CDATA[IFERROR(IF(INDEX(الجدول3[],MATCH(_xlfn.AGGREGATE(15,6,الجدول3[D_T]*1/--(الجدول3[باقي]=1),ROW()-3),الجدول3[D_T],0),COLUMN(M162))=0,"لم ينفذ",
INDEX(الجدول3[],MATCH(_xlfn.AGGREGATE(15,6,الجدول3[D_T]*1/--(الجدول3[باقي]=1),ROW()-3),الجدول3[D_T],0),COLUMN(M162))),"")]]></f>
        <v/>
      </c>
    </row>
    <row r="166" spans="2:7" x14ac:dyDescent="0.4">
      <c r="B166" s="70" t="str">
        <f ca="1">IF(C166="","",_xlfn.AGGREGATE(3,5,$C$4:C166))</f>
        <v/>
      </c>
      <c r="C166" s="70" t="str">
        <f ca="1"><![CDATA[IFERROR(INDEX(الجدول3[],MATCH(_xlfn.AGGREGATE(15,6,الجدول3[D_T]*1/--(الجدول3[باقي]=1),ROW()-3),الجدول3[D_T],0),COLUMN(E163)),"")]]></f>
        <v/>
      </c>
      <c r="D166" s="70" t="str">
        <f ca="1"><![CDATA[IFERROR(INDEX(الجدول3[],MATCH(_xlfn.AGGREGATE(15,6,الجدول3[D_T]*1/--(الجدول3[باقي]=1),ROW()-3),الجدول3[D_T],0),COLUMN(F163)),"")]]></f>
        <v/>
      </c>
      <c r="E166" s="72" t="str">
        <f ca="1"><![CDATA[IFERROR(INDEX(الجدول3[],MATCH(_xlfn.AGGREGATE(15,6,الجدول3[D_T]*1/--(الجدول3[باقي]=1),ROW()-3),الجدول3[D_T],0),COLUMN(G163)),"")]]></f>
        <v/>
      </c>
      <c r="F166" s="71" t="str">
        <f t="shared" ca="1" si="2"/>
        <v/>
      </c>
      <c r="G166" s="70" t="str">
        <f ca="1" unprintable=""><![CDATA[IFERROR(IF(INDEX(الجدول3[],MATCH(_xlfn.AGGREGATE(15,6,الجدول3[D_T]*1/--(الجدول3[باقي]=1),ROW()-3),الجدول3[D_T],0),COLUMN(M163))=0,"لم ينفذ",
INDEX(الجدول3[],MATCH(_xlfn.AGGREGATE(15,6,الجدول3[D_T]*1/--(الجدول3[باقي]=1),ROW()-3),الجدول3[D_T],0),COLUMN(M163))),"")]]></f>
        <v/>
      </c>
    </row>
    <row r="167" spans="2:7" x14ac:dyDescent="0.4">
      <c r="B167" s="70" t="str">
        <f ca="1">IF(C167="","",_xlfn.AGGREGATE(3,5,$C$4:C167))</f>
        <v/>
      </c>
      <c r="C167" s="70" t="str">
        <f ca="1"><![CDATA[IFERROR(INDEX(الجدول3[],MATCH(_xlfn.AGGREGATE(15,6,الجدول3[D_T]*1/--(الجدول3[باقي]=1),ROW()-3),الجدول3[D_T],0),COLUMN(E164)),"")]]></f>
        <v/>
      </c>
      <c r="D167" s="70" t="str">
        <f ca="1"><![CDATA[IFERROR(INDEX(الجدول3[],MATCH(_xlfn.AGGREGATE(15,6,الجدول3[D_T]*1/--(الجدول3[باقي]=1),ROW()-3),الجدول3[D_T],0),COLUMN(F164)),"")]]></f>
        <v/>
      </c>
      <c r="E167" s="72" t="str">
        <f ca="1"><![CDATA[IFERROR(INDEX(الجدول3[],MATCH(_xlfn.AGGREGATE(15,6,الجدول3[D_T]*1/--(الجدول3[باقي]=1),ROW()-3),الجدول3[D_T],0),COLUMN(G164)),"")]]></f>
        <v/>
      </c>
      <c r="F167" s="71" t="str">
        <f t="shared" ca="1" si="2"/>
        <v/>
      </c>
      <c r="G167" s="70" t="str">
        <f ca="1" unprintable=""><![CDATA[IFERROR(IF(INDEX(الجدول3[],MATCH(_xlfn.AGGREGATE(15,6,الجدول3[D_T]*1/--(الجدول3[باقي]=1),ROW()-3),الجدول3[D_T],0),COLUMN(M164))=0,"لم ينفذ",
INDEX(الجدول3[],MATCH(_xlfn.AGGREGATE(15,6,الجدول3[D_T]*1/--(الجدول3[باقي]=1),ROW()-3),الجدول3[D_T],0),COLUMN(M164))),"")]]></f>
        <v/>
      </c>
    </row>
    <row r="168" spans="2:7" x14ac:dyDescent="0.4">
      <c r="B168" s="70" t="str">
        <f ca="1">IF(C168="","",_xlfn.AGGREGATE(3,5,$C$4:C168))</f>
        <v/>
      </c>
      <c r="C168" s="70" t="str">
        <f ca="1"><![CDATA[IFERROR(INDEX(الجدول3[],MATCH(_xlfn.AGGREGATE(15,6,الجدول3[D_T]*1/--(الجدول3[باقي]=1),ROW()-3),الجدول3[D_T],0),COLUMN(E165)),"")]]></f>
        <v/>
      </c>
      <c r="D168" s="70" t="str">
        <f ca="1"><![CDATA[IFERROR(INDEX(الجدول3[],MATCH(_xlfn.AGGREGATE(15,6,الجدول3[D_T]*1/--(الجدول3[باقي]=1),ROW()-3),الجدول3[D_T],0),COLUMN(F165)),"")]]></f>
        <v/>
      </c>
      <c r="E168" s="72" t="str">
        <f ca="1"><![CDATA[IFERROR(INDEX(الجدول3[],MATCH(_xlfn.AGGREGATE(15,6,الجدول3[D_T]*1/--(الجدول3[باقي]=1),ROW()-3),الجدول3[D_T],0),COLUMN(G165)),"")]]></f>
        <v/>
      </c>
      <c r="F168" s="71" t="str">
        <f t="shared" ca="1" si="2"/>
        <v/>
      </c>
      <c r="G168" s="70" t="str">
        <f ca="1" unprintable=""><![CDATA[IFERROR(IF(INDEX(الجدول3[],MATCH(_xlfn.AGGREGATE(15,6,الجدول3[D_T]*1/--(الجدول3[باقي]=1),ROW()-3),الجدول3[D_T],0),COLUMN(M165))=0,"لم ينفذ",
INDEX(الجدول3[],MATCH(_xlfn.AGGREGATE(15,6,الجدول3[D_T]*1/--(الجدول3[باقي]=1),ROW()-3),الجدول3[D_T],0),COLUMN(M165))),"")]]></f>
        <v/>
      </c>
    </row>
    <row r="169" spans="2:7" x14ac:dyDescent="0.4">
      <c r="B169" s="70" t="str">
        <f ca="1">IF(C169="","",_xlfn.AGGREGATE(3,5,$C$4:C169))</f>
        <v/>
      </c>
      <c r="C169" s="70" t="str">
        <f ca="1"><![CDATA[IFERROR(INDEX(الجدول3[],MATCH(_xlfn.AGGREGATE(15,6,الجدول3[D_T]*1/--(الجدول3[باقي]=1),ROW()-3),الجدول3[D_T],0),COLUMN(E166)),"")]]></f>
        <v/>
      </c>
      <c r="D169" s="70" t="str">
        <f ca="1"><![CDATA[IFERROR(INDEX(الجدول3[],MATCH(_xlfn.AGGREGATE(15,6,الجدول3[D_T]*1/--(الجدول3[باقي]=1),ROW()-3),الجدول3[D_T],0),COLUMN(F166)),"")]]></f>
        <v/>
      </c>
      <c r="E169" s="72" t="str">
        <f ca="1"><![CDATA[IFERROR(INDEX(الجدول3[],MATCH(_xlfn.AGGREGATE(15,6,الجدول3[D_T]*1/--(الجدول3[باقي]=1),ROW()-3),الجدول3[D_T],0),COLUMN(G166)),"")]]></f>
        <v/>
      </c>
      <c r="F169" s="71" t="str">
        <f t="shared" ca="1" si="2"/>
        <v/>
      </c>
      <c r="G169" s="70" t="str">
        <f ca="1" unprintable=""><![CDATA[IFERROR(IF(INDEX(الجدول3[],MATCH(_xlfn.AGGREGATE(15,6,الجدول3[D_T]*1/--(الجدول3[باقي]=1),ROW()-3),الجدول3[D_T],0),COLUMN(M166))=0,"لم ينفذ",
INDEX(الجدول3[],MATCH(_xlfn.AGGREGATE(15,6,الجدول3[D_T]*1/--(الجدول3[باقي]=1),ROW()-3),الجدول3[D_T],0),COLUMN(M166))),"")]]></f>
        <v/>
      </c>
    </row>
    <row r="170" spans="2:7" x14ac:dyDescent="0.4">
      <c r="B170" s="70" t="str">
        <f ca="1">IF(C170="","",_xlfn.AGGREGATE(3,5,$C$4:C170))</f>
        <v/>
      </c>
      <c r="C170" s="70" t="str">
        <f ca="1"><![CDATA[IFERROR(INDEX(الجدول3[],MATCH(_xlfn.AGGREGATE(15,6,الجدول3[D_T]*1/--(الجدول3[باقي]=1),ROW()-3),الجدول3[D_T],0),COLUMN(E167)),"")]]></f>
        <v/>
      </c>
      <c r="D170" s="70" t="str">
        <f ca="1"><![CDATA[IFERROR(INDEX(الجدول3[],MATCH(_xlfn.AGGREGATE(15,6,الجدول3[D_T]*1/--(الجدول3[باقي]=1),ROW()-3),الجدول3[D_T],0),COLUMN(F167)),"")]]></f>
        <v/>
      </c>
      <c r="E170" s="72" t="str">
        <f ca="1"><![CDATA[IFERROR(INDEX(الجدول3[],MATCH(_xlfn.AGGREGATE(15,6,الجدول3[D_T]*1/--(الجدول3[باقي]=1),ROW()-3),الجدول3[D_T],0),COLUMN(G167)),"")]]></f>
        <v/>
      </c>
      <c r="F170" s="71" t="str">
        <f t="shared" ca="1" si="2"/>
        <v/>
      </c>
      <c r="G170" s="70" t="str">
        <f ca="1" unprintable=""><![CDATA[IFERROR(IF(INDEX(الجدول3[],MATCH(_xlfn.AGGREGATE(15,6,الجدول3[D_T]*1/--(الجدول3[باقي]=1),ROW()-3),الجدول3[D_T],0),COLUMN(M167))=0,"لم ينفذ",
INDEX(الجدول3[],MATCH(_xlfn.AGGREGATE(15,6,الجدول3[D_T]*1/--(الجدول3[باقي]=1),ROW()-3),الجدول3[D_T],0),COLUMN(M167))),"")]]></f>
        <v/>
      </c>
    </row>
    <row r="171" spans="2:7" x14ac:dyDescent="0.4">
      <c r="B171" s="70" t="str">
        <f ca="1">IF(C171="","",_xlfn.AGGREGATE(3,5,$C$4:C171))</f>
        <v/>
      </c>
      <c r="C171" s="70" t="str">
        <f ca="1"><![CDATA[IFERROR(INDEX(الجدول3[],MATCH(_xlfn.AGGREGATE(15,6,الجدول3[D_T]*1/--(الجدول3[باقي]=1),ROW()-3),الجدول3[D_T],0),COLUMN(E168)),"")]]></f>
        <v/>
      </c>
      <c r="D171" s="70" t="str">
        <f ca="1"><![CDATA[IFERROR(INDEX(الجدول3[],MATCH(_xlfn.AGGREGATE(15,6,الجدول3[D_T]*1/--(الجدول3[باقي]=1),ROW()-3),الجدول3[D_T],0),COLUMN(F168)),"")]]></f>
        <v/>
      </c>
      <c r="E171" s="72" t="str">
        <f ca="1"><![CDATA[IFERROR(INDEX(الجدول3[],MATCH(_xlfn.AGGREGATE(15,6,الجدول3[D_T]*1/--(الجدول3[باقي]=1),ROW()-3),الجدول3[D_T],0),COLUMN(G168)),"")]]></f>
        <v/>
      </c>
      <c r="F171" s="71" t="str">
        <f t="shared" ca="1" si="2"/>
        <v/>
      </c>
      <c r="G171" s="70" t="str">
        <f ca="1" unprintable=""><![CDATA[IFERROR(IF(INDEX(الجدول3[],MATCH(_xlfn.AGGREGATE(15,6,الجدول3[D_T]*1/--(الجدول3[باقي]=1),ROW()-3),الجدول3[D_T],0),COLUMN(M168))=0,"لم ينفذ",
INDEX(الجدول3[],MATCH(_xlfn.AGGREGATE(15,6,الجدول3[D_T]*1/--(الجدول3[باقي]=1),ROW()-3),الجدول3[D_T],0),COLUMN(M168))),"")]]></f>
        <v/>
      </c>
    </row>
    <row r="172" spans="2:7" x14ac:dyDescent="0.4">
      <c r="B172" s="70" t="str">
        <f ca="1">IF(C172="","",_xlfn.AGGREGATE(3,5,$C$4:C172))</f>
        <v/>
      </c>
      <c r="C172" s="70" t="str">
        <f ca="1"><![CDATA[IFERROR(INDEX(الجدول3[],MATCH(_xlfn.AGGREGATE(15,6,الجدول3[D_T]*1/--(الجدول3[باقي]=1),ROW()-3),الجدول3[D_T],0),COLUMN(E169)),"")]]></f>
        <v/>
      </c>
      <c r="D172" s="70" t="str">
        <f ca="1"><![CDATA[IFERROR(INDEX(الجدول3[],MATCH(_xlfn.AGGREGATE(15,6,الجدول3[D_T]*1/--(الجدول3[باقي]=1),ROW()-3),الجدول3[D_T],0),COLUMN(F169)),"")]]></f>
        <v/>
      </c>
      <c r="E172" s="72" t="str">
        <f ca="1"><![CDATA[IFERROR(INDEX(الجدول3[],MATCH(_xlfn.AGGREGATE(15,6,الجدول3[D_T]*1/--(الجدول3[باقي]=1),ROW()-3),الجدول3[D_T],0),COLUMN(G169)),"")]]></f>
        <v/>
      </c>
      <c r="F172" s="71" t="str">
        <f t="shared" ca="1" si="2"/>
        <v/>
      </c>
      <c r="G172" s="70" t="str">
        <f ca="1" unprintable=""><![CDATA[IFERROR(IF(INDEX(الجدول3[],MATCH(_xlfn.AGGREGATE(15,6,الجدول3[D_T]*1/--(الجدول3[باقي]=1),ROW()-3),الجدول3[D_T],0),COLUMN(M169))=0,"لم ينفذ",
INDEX(الجدول3[],MATCH(_xlfn.AGGREGATE(15,6,الجدول3[D_T]*1/--(الجدول3[باقي]=1),ROW()-3),الجدول3[D_T],0),COLUMN(M169))),"")]]></f>
        <v/>
      </c>
    </row>
    <row r="173" spans="2:7" x14ac:dyDescent="0.4">
      <c r="B173" s="70" t="str">
        <f ca="1">IF(C173="","",_xlfn.AGGREGATE(3,5,$C$4:C173))</f>
        <v/>
      </c>
      <c r="C173" s="70" t="str">
        <f ca="1"><![CDATA[IFERROR(INDEX(الجدول3[],MATCH(_xlfn.AGGREGATE(15,6,الجدول3[D_T]*1/--(الجدول3[باقي]=1),ROW()-3),الجدول3[D_T],0),COLUMN(E170)),"")]]></f>
        <v/>
      </c>
      <c r="D173" s="70" t="str">
        <f ca="1"><![CDATA[IFERROR(INDEX(الجدول3[],MATCH(_xlfn.AGGREGATE(15,6,الجدول3[D_T]*1/--(الجدول3[باقي]=1),ROW()-3),الجدول3[D_T],0),COLUMN(F170)),"")]]></f>
        <v/>
      </c>
      <c r="E173" s="72" t="str">
        <f ca="1"><![CDATA[IFERROR(INDEX(الجدول3[],MATCH(_xlfn.AGGREGATE(15,6,الجدول3[D_T]*1/--(الجدول3[باقي]=1),ROW()-3),الجدول3[D_T],0),COLUMN(G170)),"")]]></f>
        <v/>
      </c>
      <c r="F173" s="71" t="str">
        <f t="shared" ca="1" si="2"/>
        <v/>
      </c>
      <c r="G173" s="70" t="str">
        <f ca="1" unprintable=""><![CDATA[IFERROR(IF(INDEX(الجدول3[],MATCH(_xlfn.AGGREGATE(15,6,الجدول3[D_T]*1/--(الجدول3[باقي]=1),ROW()-3),الجدول3[D_T],0),COLUMN(M170))=0,"لم ينفذ",
INDEX(الجدول3[],MATCH(_xlfn.AGGREGATE(15,6,الجدول3[D_T]*1/--(الجدول3[باقي]=1),ROW()-3),الجدول3[D_T],0),COLUMN(M170))),"")]]></f>
        <v/>
      </c>
    </row>
    <row r="174" spans="2:7" x14ac:dyDescent="0.4">
      <c r="B174" s="70" t="str">
        <f ca="1">IF(C174="","",_xlfn.AGGREGATE(3,5,$C$4:C174))</f>
        <v/>
      </c>
      <c r="C174" s="70" t="str">
        <f ca="1"><![CDATA[IFERROR(INDEX(الجدول3[],MATCH(_xlfn.AGGREGATE(15,6,الجدول3[D_T]*1/--(الجدول3[باقي]=1),ROW()-3),الجدول3[D_T],0),COLUMN(E171)),"")]]></f>
        <v/>
      </c>
      <c r="D174" s="70" t="str">
        <f ca="1"><![CDATA[IFERROR(INDEX(الجدول3[],MATCH(_xlfn.AGGREGATE(15,6,الجدول3[D_T]*1/--(الجدول3[باقي]=1),ROW()-3),الجدول3[D_T],0),COLUMN(F171)),"")]]></f>
        <v/>
      </c>
      <c r="E174" s="72" t="str">
        <f ca="1"><![CDATA[IFERROR(INDEX(الجدول3[],MATCH(_xlfn.AGGREGATE(15,6,الجدول3[D_T]*1/--(الجدول3[باقي]=1),ROW()-3),الجدول3[D_T],0),COLUMN(G171)),"")]]></f>
        <v/>
      </c>
      <c r="F174" s="71" t="str">
        <f t="shared" ca="1" si="2"/>
        <v/>
      </c>
      <c r="G174" s="70" t="str">
        <f ca="1" unprintable=""><![CDATA[IFERROR(IF(INDEX(الجدول3[],MATCH(_xlfn.AGGREGATE(15,6,الجدول3[D_T]*1/--(الجدول3[باقي]=1),ROW()-3),الجدول3[D_T],0),COLUMN(M171))=0,"لم ينفذ",
INDEX(الجدول3[],MATCH(_xlfn.AGGREGATE(15,6,الجدول3[D_T]*1/--(الجدول3[باقي]=1),ROW()-3),الجدول3[D_T],0),COLUMN(M171))),"")]]></f>
        <v/>
      </c>
    </row>
    <row r="175" spans="2:7" x14ac:dyDescent="0.4">
      <c r="B175" s="70" t="str">
        <f ca="1">IF(C175="","",_xlfn.AGGREGATE(3,5,$C$4:C175))</f>
        <v/>
      </c>
      <c r="C175" s="70" t="str">
        <f ca="1"><![CDATA[IFERROR(INDEX(الجدول3[],MATCH(_xlfn.AGGREGATE(15,6,الجدول3[D_T]*1/--(الجدول3[باقي]=1),ROW()-3),الجدول3[D_T],0),COLUMN(E172)),"")]]></f>
        <v/>
      </c>
      <c r="D175" s="70" t="str">
        <f ca="1"><![CDATA[IFERROR(INDEX(الجدول3[],MATCH(_xlfn.AGGREGATE(15,6,الجدول3[D_T]*1/--(الجدول3[باقي]=1),ROW()-3),الجدول3[D_T],0),COLUMN(F172)),"")]]></f>
        <v/>
      </c>
      <c r="E175" s="72" t="str">
        <f ca="1"><![CDATA[IFERROR(INDEX(الجدول3[],MATCH(_xlfn.AGGREGATE(15,6,الجدول3[D_T]*1/--(الجدول3[باقي]=1),ROW()-3),الجدول3[D_T],0),COLUMN(G172)),"")]]></f>
        <v/>
      </c>
      <c r="F175" s="71" t="str">
        <f t="shared" ca="1" si="2"/>
        <v/>
      </c>
      <c r="G175" s="70" t="str">
        <f ca="1" unprintable=""><![CDATA[IFERROR(IF(INDEX(الجدول3[],MATCH(_xlfn.AGGREGATE(15,6,الجدول3[D_T]*1/--(الجدول3[باقي]=1),ROW()-3),الجدول3[D_T],0),COLUMN(M172))=0,"لم ينفذ",
INDEX(الجدول3[],MATCH(_xlfn.AGGREGATE(15,6,الجدول3[D_T]*1/--(الجدول3[باقي]=1),ROW()-3),الجدول3[D_T],0),COLUMN(M172))),"")]]></f>
        <v/>
      </c>
    </row>
    <row r="176" spans="2:7" x14ac:dyDescent="0.4">
      <c r="B176" s="70" t="str">
        <f ca="1">IF(C176="","",_xlfn.AGGREGATE(3,5,$C$4:C176))</f>
        <v/>
      </c>
      <c r="C176" s="70" t="str">
        <f ca="1"><![CDATA[IFERROR(INDEX(الجدول3[],MATCH(_xlfn.AGGREGATE(15,6,الجدول3[D_T]*1/--(الجدول3[باقي]=1),ROW()-3),الجدول3[D_T],0),COLUMN(E173)),"")]]></f>
        <v/>
      </c>
      <c r="D176" s="70" t="str">
        <f ca="1"><![CDATA[IFERROR(INDEX(الجدول3[],MATCH(_xlfn.AGGREGATE(15,6,الجدول3[D_T]*1/--(الجدول3[باقي]=1),ROW()-3),الجدول3[D_T],0),COLUMN(F173)),"")]]></f>
        <v/>
      </c>
      <c r="E176" s="72" t="str">
        <f ca="1"><![CDATA[IFERROR(INDEX(الجدول3[],MATCH(_xlfn.AGGREGATE(15,6,الجدول3[D_T]*1/--(الجدول3[باقي]=1),ROW()-3),الجدول3[D_T],0),COLUMN(G173)),"")]]></f>
        <v/>
      </c>
      <c r="F176" s="71" t="str">
        <f t="shared" ca="1" si="2"/>
        <v/>
      </c>
      <c r="G176" s="70" t="str">
        <f ca="1" unprintable=""><![CDATA[IFERROR(IF(INDEX(الجدول3[],MATCH(_xlfn.AGGREGATE(15,6,الجدول3[D_T]*1/--(الجدول3[باقي]=1),ROW()-3),الجدول3[D_T],0),COLUMN(M173))=0,"لم ينفذ",
INDEX(الجدول3[],MATCH(_xlfn.AGGREGATE(15,6,الجدول3[D_T]*1/--(الجدول3[باقي]=1),ROW()-3),الجدول3[D_T],0),COLUMN(M173))),"")]]></f>
        <v/>
      </c>
    </row>
    <row r="177" spans="2:7" x14ac:dyDescent="0.4">
      <c r="B177" s="70" t="str">
        <f ca="1">IF(C177="","",_xlfn.AGGREGATE(3,5,$C$4:C177))</f>
        <v/>
      </c>
      <c r="C177" s="70" t="str">
        <f ca="1"><![CDATA[IFERROR(INDEX(الجدول3[],MATCH(_xlfn.AGGREGATE(15,6,الجدول3[D_T]*1/--(الجدول3[باقي]=1),ROW()-3),الجدول3[D_T],0),COLUMN(E174)),"")]]></f>
        <v/>
      </c>
      <c r="D177" s="70" t="str">
        <f ca="1"><![CDATA[IFERROR(INDEX(الجدول3[],MATCH(_xlfn.AGGREGATE(15,6,الجدول3[D_T]*1/--(الجدول3[باقي]=1),ROW()-3),الجدول3[D_T],0),COLUMN(F174)),"")]]></f>
        <v/>
      </c>
      <c r="E177" s="72" t="str">
        <f ca="1"><![CDATA[IFERROR(INDEX(الجدول3[],MATCH(_xlfn.AGGREGATE(15,6,الجدول3[D_T]*1/--(الجدول3[باقي]=1),ROW()-3),الجدول3[D_T],0),COLUMN(G174)),"")]]></f>
        <v/>
      </c>
      <c r="F177" s="71" t="str">
        <f t="shared" ca="1" si="2"/>
        <v/>
      </c>
      <c r="G177" s="70" t="str">
        <f ca="1" unprintable=""><![CDATA[IFERROR(IF(INDEX(الجدول3[],MATCH(_xlfn.AGGREGATE(15,6,الجدول3[D_T]*1/--(الجدول3[باقي]=1),ROW()-3),الجدول3[D_T],0),COLUMN(M174))=0,"لم ينفذ",
INDEX(الجدول3[],MATCH(_xlfn.AGGREGATE(15,6,الجدول3[D_T]*1/--(الجدول3[باقي]=1),ROW()-3),الجدول3[D_T],0),COLUMN(M174))),"")]]></f>
        <v/>
      </c>
    </row>
    <row r="178" spans="2:7" x14ac:dyDescent="0.4">
      <c r="B178" s="70" t="str">
        <f ca="1">IF(C178="","",_xlfn.AGGREGATE(3,5,$C$4:C178))</f>
        <v/>
      </c>
      <c r="C178" s="70" t="str">
        <f ca="1"><![CDATA[IFERROR(INDEX(الجدول3[],MATCH(_xlfn.AGGREGATE(15,6,الجدول3[D_T]*1/--(الجدول3[باقي]=1),ROW()-3),الجدول3[D_T],0),COLUMN(E175)),"")]]></f>
        <v/>
      </c>
      <c r="D178" s="70" t="str">
        <f ca="1"><![CDATA[IFERROR(INDEX(الجدول3[],MATCH(_xlfn.AGGREGATE(15,6,الجدول3[D_T]*1/--(الجدول3[باقي]=1),ROW()-3),الجدول3[D_T],0),COLUMN(F175)),"")]]></f>
        <v/>
      </c>
      <c r="E178" s="72" t="str">
        <f ca="1"><![CDATA[IFERROR(INDEX(الجدول3[],MATCH(_xlfn.AGGREGATE(15,6,الجدول3[D_T]*1/--(الجدول3[باقي]=1),ROW()-3),الجدول3[D_T],0),COLUMN(G175)),"")]]></f>
        <v/>
      </c>
      <c r="F178" s="71" t="str">
        <f t="shared" ca="1" si="2"/>
        <v/>
      </c>
      <c r="G178" s="70" t="str">
        <f ca="1" unprintable=""><![CDATA[IFERROR(IF(INDEX(الجدول3[],MATCH(_xlfn.AGGREGATE(15,6,الجدول3[D_T]*1/--(الجدول3[باقي]=1),ROW()-3),الجدول3[D_T],0),COLUMN(M175))=0,"لم ينفذ",
INDEX(الجدول3[],MATCH(_xlfn.AGGREGATE(15,6,الجدول3[D_T]*1/--(الجدول3[باقي]=1),ROW()-3),الجدول3[D_T],0),COLUMN(M175))),"")]]></f>
        <v/>
      </c>
    </row>
    <row r="179" spans="2:7" x14ac:dyDescent="0.4">
      <c r="B179" s="70" t="str">
        <f ca="1">IF(C179="","",_xlfn.AGGREGATE(3,5,$C$4:C179))</f>
        <v/>
      </c>
      <c r="C179" s="70" t="str">
        <f ca="1"><![CDATA[IFERROR(INDEX(الجدول3[],MATCH(_xlfn.AGGREGATE(15,6,الجدول3[D_T]*1/--(الجدول3[باقي]=1),ROW()-3),الجدول3[D_T],0),COLUMN(E176)),"")]]></f>
        <v/>
      </c>
      <c r="D179" s="70" t="str">
        <f ca="1"><![CDATA[IFERROR(INDEX(الجدول3[],MATCH(_xlfn.AGGREGATE(15,6,الجدول3[D_T]*1/--(الجدول3[باقي]=1),ROW()-3),الجدول3[D_T],0),COLUMN(F176)),"")]]></f>
        <v/>
      </c>
      <c r="E179" s="72" t="str">
        <f ca="1"><![CDATA[IFERROR(INDEX(الجدول3[],MATCH(_xlfn.AGGREGATE(15,6,الجدول3[D_T]*1/--(الجدول3[باقي]=1),ROW()-3),الجدول3[D_T],0),COLUMN(G176)),"")]]></f>
        <v/>
      </c>
      <c r="F179" s="71" t="str">
        <f t="shared" ca="1" si="2"/>
        <v/>
      </c>
      <c r="G179" s="70" t="str">
        <f ca="1" unprintable=""><![CDATA[IFERROR(IF(INDEX(الجدول3[],MATCH(_xlfn.AGGREGATE(15,6,الجدول3[D_T]*1/--(الجدول3[باقي]=1),ROW()-3),الجدول3[D_T],0),COLUMN(M176))=0,"لم ينفذ",
INDEX(الجدول3[],MATCH(_xlfn.AGGREGATE(15,6,الجدول3[D_T]*1/--(الجدول3[باقي]=1),ROW()-3),الجدول3[D_T],0),COLUMN(M176))),"")]]></f>
        <v/>
      </c>
    </row>
    <row r="180" spans="2:7" x14ac:dyDescent="0.4"/>
    <row r="181" spans="2:7" hidden="1" x14ac:dyDescent="0.4"/>
    <row r="182" spans="2:7" hidden="1" x14ac:dyDescent="0.4"/>
    <row r="183" spans="2:7" hidden="1" x14ac:dyDescent="0.4"/>
    <row r="184" spans="2:7" hidden="1" x14ac:dyDescent="0.4"/>
    <row r="185" spans="2:7" hidden="1" x14ac:dyDescent="0.4"/>
    <row r="186" spans="2:7" hidden="1" x14ac:dyDescent="0.4"/>
  </sheetData>
  <mergeCells count="1">
    <mergeCell ref="B2:G2"/>
  </mergeCells>
  <conditionalFormatting sqref="B4:G179">
    <cfRule type="expression" dxfId="21" priority="301">
      <formula><![CDATA[$G4="نفذ"]]>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99"/>
  </sheetPr>
  <dimension ref="A1:XFC186"/>
  <sheetViews>
    <sheetView showGridLines="0" showRowColHeaders="0" rightToLeft="1" zoomScale="172" zoomScaleNormal="172" workbookViewId="0">
      <pane ySplit="3" topLeftCell="A4" activePane="bottomLeft" state="frozen"/>
      <selection activeCell="E12" sqref="E12"/>
      <selection pane="bottomLeft" activeCell="B2" sqref="B2:G2"/>
    </sheetView>
  </sheetViews>
  <sheetFormatPr defaultColWidth="0" defaultRowHeight="18" zeroHeight="1" x14ac:dyDescent="0.4"/>
  <cols>
    <col min="1" max="1" width="6.58203125" style="76" customWidth="1"/>
    <col min="2" max="2" width="6.75" style="70" customWidth="1"/>
    <col min="3" max="3" width="21.58203125" style="70" customWidth="1"/>
    <col min="4" max="4" width="15.33203125" style="76" customWidth="1"/>
    <col min="5" max="5" width="13.5" style="76" bestFit="1" customWidth="1"/>
    <col min="6" max="6" width="8.58203125" style="76" customWidth="1"/>
    <col min="7" max="7" width="5.33203125" style="70" bestFit="1" customWidth="1"/>
    <col min="8" max="8" width="6.5" style="70" customWidth="1"/>
    <col min="9" max="10" width="8.58203125" style="70" hidden="1" customWidth="1"/>
    <col min="11" max="11" width="0" style="70" hidden="1" customWidth="1"/>
    <col min="12" max="16383" width="8.58203125" style="70" hidden="1"/>
    <col min="16384" max="16384" width="4.58203125" style="70" hidden="1" customWidth="1"/>
  </cols>
  <sheetData>
    <row r="1" spans="2:7" x14ac:dyDescent="0.4"/>
    <row r="2" spans="2:7" x14ac:dyDescent="0.4">
      <c r="B2" s="134" t="s">
        <v>69</v>
      </c>
      <c r="C2" s="134"/>
      <c r="D2" s="134"/>
      <c r="E2" s="134"/>
      <c r="F2" s="134"/>
      <c r="G2" s="134"/>
    </row>
    <row r="3" spans="2:7" x14ac:dyDescent="0.4">
      <c r="B3" s="73" t="s">
        <v>52</v>
      </c>
      <c r="C3" s="73" t="s">
        <v>56</v>
      </c>
      <c r="D3" s="73" t="s">
        <v>53</v>
      </c>
      <c r="E3" s="73" t="s">
        <v>67</v>
      </c>
      <c r="F3" s="73" t="s">
        <v>3</v>
      </c>
      <c r="G3" s="78" t="s">
        <v>72</v>
      </c>
    </row>
    <row r="4" spans="2:7" x14ac:dyDescent="0.4">
      <c r="B4" s="77" t="str">
        <f ca="1">IF(C4="","",_xlfn.AGGREGATE(3,5,$C$4:C4))</f>
        <v/>
      </c>
      <c r="C4" s="75" t="str">
        <f ca="1"><![CDATA[IFERROR(INDEX(الجدول3[],MATCH(_xlfn.AGGREGATE(15,6,الجدول3[D_T]*1/--(الجدول3[باقي]=0),ROW()-3),الجدول3[D_T],0),COLUMN(E1)),"")]]></f>
        <v/>
      </c>
      <c r="D4" s="75" t="str">
        <f ca="1"><![CDATA[IFERROR(INDEX(الجدول3[],MATCH(_xlfn.AGGREGATE(15,6,الجدول3[D_T]*1/--(الجدول3[باقي]=0),ROW()-3),الجدول3[D_T],0),COLUMN(F1)),"")]]></f>
        <v/>
      </c>
      <c r="E4" s="81" t="str">
        <f ca="1"><![CDATA[IFERROR(INDEX(الجدول3[],MATCH(_xlfn.AGGREGATE(15,6,الجدول3[D_T]*1/--(الجدول3[باقي]=0),ROW()-3),الجدول3[D_T],0),COLUMN(G1)),"")]]></f>
        <v/>
      </c>
      <c r="F4" s="79" t="str">
        <f ca="1">IF(E4&lt;&gt;"",TEXT(E4,"dddd"),"")</f>
        <v/>
      </c>
      <c r="G4" s="80" t="str">
        <f ca="1" unprintable=""><![CDATA[IFERROR(IF(INDEX(الجدول3[],MATCH(_xlfn.AGGREGATE(15,6,الجدول3[D_T]*1/--(الجدول3[باقي]=0),ROW()-3),الجدول3[D_T],0),COLUMN(M1))=0,"لم ينفذ",
INDEX(الجدول3[],MATCH(_xlfn.AGGREGATE(15,6,الجدول3[D_T]*1/--(الجدول3[باقي]=0),ROW()-3),الجدول3[D_T],0),COLUMN(M1))),"")]]></f>
        <v/>
      </c>
    </row>
    <row r="5" spans="2:7" x14ac:dyDescent="0.4">
      <c r="B5" s="77" t="str">
        <f ca="1">IF(C5="","",_xlfn.AGGREGATE(3,5,$C$4:C5))</f>
        <v/>
      </c>
      <c r="C5" s="75" t="str">
        <f ca="1"><![CDATA[IFERROR(INDEX(الجدول3[],MATCH(_xlfn.AGGREGATE(15,6,الجدول3[D_T]*1/--(الجدول3[باقي]=0),ROW()-3),الجدول3[D_T],0),COLUMN(E2)),"")]]></f>
        <v/>
      </c>
      <c r="D5" s="75" t="str">
        <f ca="1"><![CDATA[IFERROR(INDEX(الجدول3[],MATCH(_xlfn.AGGREGATE(15,6,الجدول3[D_T]*1/--(الجدول3[باقي]=0),ROW()-3),الجدول3[D_T],0),COLUMN(F2)),"")]]></f>
        <v/>
      </c>
      <c r="E5" s="81" t="str">
        <f ca="1"><![CDATA[IFERROR(INDEX(الجدول3[],MATCH(_xlfn.AGGREGATE(15,6,الجدول3[D_T]*1/--(الجدول3[باقي]=0),ROW()-3),الجدول3[D_T],0),COLUMN(G2)),"")]]></f>
        <v/>
      </c>
      <c r="F5" s="79" t="str">
        <f t="shared" ref="F5:F68" ca="1" si="0">IF(E5&lt;&gt;"",TEXT(E5,"dddd"),"")</f>
        <v/>
      </c>
      <c r="G5" s="80" t="str">
        <f ca="1" unprintable=""><![CDATA[IFERROR(IF(INDEX(الجدول3[],MATCH(_xlfn.AGGREGATE(15,6,الجدول3[D_T]*1/--(الجدول3[باقي]=0),ROW()-3),الجدول3[D_T],0),COLUMN(M2))=0,"لم ينفذ",
INDEX(الجدول3[],MATCH(_xlfn.AGGREGATE(15,6,الجدول3[D_T]*1/--(الجدول3[باقي]=0),ROW()-3),الجدول3[D_T],0),COLUMN(M2))),"")]]></f>
        <v/>
      </c>
    </row>
    <row r="6" spans="2:7" x14ac:dyDescent="0.4">
      <c r="B6" s="77" t="str">
        <f ca="1">IF(C6="","",_xlfn.AGGREGATE(3,5,$C$4:C6))</f>
        <v/>
      </c>
      <c r="C6" s="75" t="str">
        <f ca="1"><![CDATA[IFERROR(INDEX(الجدول3[],MATCH(_xlfn.AGGREGATE(15,6,الجدول3[D_T]*1/--(الجدول3[باقي]=0),ROW()-3),الجدول3[D_T],0),COLUMN(E3)),"")]]></f>
        <v/>
      </c>
      <c r="D6" s="75" t="str">
        <f ca="1"><![CDATA[IFERROR(INDEX(الجدول3[],MATCH(_xlfn.AGGREGATE(15,6,الجدول3[D_T]*1/--(الجدول3[باقي]=0),ROW()-3),الجدول3[D_T],0),COLUMN(F3)),"")]]></f>
        <v/>
      </c>
      <c r="E6" s="81" t="str">
        <f ca="1"><![CDATA[IFERROR(INDEX(الجدول3[],MATCH(_xlfn.AGGREGATE(15,6,الجدول3[D_T]*1/--(الجدول3[باقي]=0),ROW()-3),الجدول3[D_T],0),COLUMN(G3)),"")]]></f>
        <v/>
      </c>
      <c r="F6" s="79" t="str">
        <f t="shared" ca="1" si="0"/>
        <v/>
      </c>
      <c r="G6" s="80" t="str">
        <f ca="1" unprintable=""><![CDATA[IFERROR(IF(INDEX(الجدول3[],MATCH(_xlfn.AGGREGATE(15,6,الجدول3[D_T]*1/--(الجدول3[باقي]=0),ROW()-3),الجدول3[D_T],0),COLUMN(M3))=0,"لم ينفذ",
INDEX(الجدول3[],MATCH(_xlfn.AGGREGATE(15,6,الجدول3[D_T]*1/--(الجدول3[باقي]=0),ROW()-3),الجدول3[D_T],0),COLUMN(M3))),"")]]></f>
        <v/>
      </c>
    </row>
    <row r="7" spans="2:7" x14ac:dyDescent="0.4">
      <c r="B7" s="77" t="str">
        <f ca="1">IF(C7="","",_xlfn.AGGREGATE(3,5,$C$4:C7))</f>
        <v/>
      </c>
      <c r="C7" s="75" t="str">
        <f ca="1"><![CDATA[IFERROR(INDEX(الجدول3[],MATCH(_xlfn.AGGREGATE(15,6,الجدول3[D_T]*1/--(الجدول3[باقي]=0),ROW()-3),الجدول3[D_T],0),COLUMN(E4)),"")]]></f>
        <v/>
      </c>
      <c r="D7" s="75" t="str">
        <f ca="1"><![CDATA[IFERROR(INDEX(الجدول3[],MATCH(_xlfn.AGGREGATE(15,6,الجدول3[D_T]*1/--(الجدول3[باقي]=0),ROW()-3),الجدول3[D_T],0),COLUMN(F4)),"")]]></f>
        <v/>
      </c>
      <c r="E7" s="81" t="str">
        <f ca="1"><![CDATA[IFERROR(INDEX(الجدول3[],MATCH(_xlfn.AGGREGATE(15,6,الجدول3[D_T]*1/--(الجدول3[باقي]=0),ROW()-3),الجدول3[D_T],0),COLUMN(G4)),"")]]></f>
        <v/>
      </c>
      <c r="F7" s="79" t="str">
        <f t="shared" ca="1" si="0"/>
        <v/>
      </c>
      <c r="G7" s="80" t="str">
        <f ca="1" unprintable=""><![CDATA[IFERROR(IF(INDEX(الجدول3[],MATCH(_xlfn.AGGREGATE(15,6,الجدول3[D_T]*1/--(الجدول3[باقي]=0),ROW()-3),الجدول3[D_T],0),COLUMN(M4))=0,"لم ينفذ",
INDEX(الجدول3[],MATCH(_xlfn.AGGREGATE(15,6,الجدول3[D_T]*1/--(الجدول3[باقي]=0),ROW()-3),الجدول3[D_T],0),COLUMN(M4))),"")]]></f>
        <v/>
      </c>
    </row>
    <row r="8" spans="2:7" x14ac:dyDescent="0.4">
      <c r="B8" s="77" t="str">
        <f ca="1">IF(C8="","",_xlfn.AGGREGATE(3,5,$C$4:C8))</f>
        <v/>
      </c>
      <c r="C8" s="75" t="str">
        <f ca="1"><![CDATA[IFERROR(INDEX(الجدول3[],MATCH(_xlfn.AGGREGATE(15,6,الجدول3[D_T]*1/--(الجدول3[باقي]=0),ROW()-3),الجدول3[D_T],0),COLUMN(E5)),"")]]></f>
        <v/>
      </c>
      <c r="D8" s="75" t="str">
        <f ca="1"><![CDATA[IFERROR(INDEX(الجدول3[],MATCH(_xlfn.AGGREGATE(15,6,الجدول3[D_T]*1/--(الجدول3[باقي]=0),ROW()-3),الجدول3[D_T],0),COLUMN(F5)),"")]]></f>
        <v/>
      </c>
      <c r="E8" s="81" t="str">
        <f ca="1"><![CDATA[IFERROR(INDEX(الجدول3[],MATCH(_xlfn.AGGREGATE(15,6,الجدول3[D_T]*1/--(الجدول3[باقي]=0),ROW()-3),الجدول3[D_T],0),COLUMN(G5)),"")]]></f>
        <v/>
      </c>
      <c r="F8" s="79" t="str">
        <f t="shared" ca="1" si="0"/>
        <v/>
      </c>
      <c r="G8" s="80" t="str">
        <f ca="1" unprintable=""><![CDATA[IFERROR(IF(INDEX(الجدول3[],MATCH(_xlfn.AGGREGATE(15,6,الجدول3[D_T]*1/--(الجدول3[باقي]=0),ROW()-3),الجدول3[D_T],0),COLUMN(M5))=0,"لم ينفذ",
INDEX(الجدول3[],MATCH(_xlfn.AGGREGATE(15,6,الجدول3[D_T]*1/--(الجدول3[باقي]=0),ROW()-3),الجدول3[D_T],0),COLUMN(M5))),"")]]></f>
        <v/>
      </c>
    </row>
    <row r="9" spans="2:7" x14ac:dyDescent="0.4">
      <c r="B9" s="77" t="str">
        <f ca="1">IF(C9="","",_xlfn.AGGREGATE(3,5,$C$4:C9))</f>
        <v/>
      </c>
      <c r="C9" s="75" t="str">
        <f ca="1"><![CDATA[IFERROR(INDEX(الجدول3[],MATCH(_xlfn.AGGREGATE(15,6,الجدول3[D_T]*1/--(الجدول3[باقي]=0),ROW()-3),الجدول3[D_T],0),COLUMN(E6)),"")]]></f>
        <v/>
      </c>
      <c r="D9" s="75" t="str">
        <f ca="1"><![CDATA[IFERROR(INDEX(الجدول3[],MATCH(_xlfn.AGGREGATE(15,6,الجدول3[D_T]*1/--(الجدول3[باقي]=0),ROW()-3),الجدول3[D_T],0),COLUMN(F6)),"")]]></f>
        <v/>
      </c>
      <c r="E9" s="81" t="str">
        <f ca="1"><![CDATA[IFERROR(INDEX(الجدول3[],MATCH(_xlfn.AGGREGATE(15,6,الجدول3[D_T]*1/--(الجدول3[باقي]=0),ROW()-3),الجدول3[D_T],0),COLUMN(G6)),"")]]></f>
        <v/>
      </c>
      <c r="F9" s="79" t="str">
        <f t="shared" ca="1" si="0"/>
        <v/>
      </c>
      <c r="G9" s="80" t="str">
        <f ca="1" unprintable=""><![CDATA[IFERROR(IF(INDEX(الجدول3[],MATCH(_xlfn.AGGREGATE(15,6,الجدول3[D_T]*1/--(الجدول3[باقي]=0),ROW()-3),الجدول3[D_T],0),COLUMN(M6))=0,"لم ينفذ",
INDEX(الجدول3[],MATCH(_xlfn.AGGREGATE(15,6,الجدول3[D_T]*1/--(الجدول3[باقي]=0),ROW()-3),الجدول3[D_T],0),COLUMN(M6))),"")]]></f>
        <v/>
      </c>
    </row>
    <row r="10" spans="2:7" x14ac:dyDescent="0.4">
      <c r="B10" s="77" t="str">
        <f ca="1">IF(C10="","",_xlfn.AGGREGATE(3,5,$C$4:C10))</f>
        <v/>
      </c>
      <c r="C10" s="75" t="str">
        <f ca="1"><![CDATA[IFERROR(INDEX(الجدول3[],MATCH(_xlfn.AGGREGATE(15,6,الجدول3[D_T]*1/--(الجدول3[باقي]=0),ROW()-3),الجدول3[D_T],0),COLUMN(E7)),"")]]></f>
        <v/>
      </c>
      <c r="D10" s="75" t="str">
        <f ca="1"><![CDATA[IFERROR(INDEX(الجدول3[],MATCH(_xlfn.AGGREGATE(15,6,الجدول3[D_T]*1/--(الجدول3[باقي]=0),ROW()-3),الجدول3[D_T],0),COLUMN(F7)),"")]]></f>
        <v/>
      </c>
      <c r="E10" s="81" t="str">
        <f ca="1"><![CDATA[IFERROR(INDEX(الجدول3[],MATCH(_xlfn.AGGREGATE(15,6,الجدول3[D_T]*1/--(الجدول3[باقي]=0),ROW()-3),الجدول3[D_T],0),COLUMN(G7)),"")]]></f>
        <v/>
      </c>
      <c r="F10" s="79" t="str">
        <f t="shared" ca="1" si="0"/>
        <v/>
      </c>
      <c r="G10" s="80" t="str">
        <f ca="1" unprintable=""><![CDATA[IFERROR(IF(INDEX(الجدول3[],MATCH(_xlfn.AGGREGATE(15,6,الجدول3[D_T]*1/--(الجدول3[باقي]=0),ROW()-3),الجدول3[D_T],0),COLUMN(M7))=0,"لم ينفذ",
INDEX(الجدول3[],MATCH(_xlfn.AGGREGATE(15,6,الجدول3[D_T]*1/--(الجدول3[باقي]=0),ROW()-3),الجدول3[D_T],0),COLUMN(M7))),"")]]></f>
        <v/>
      </c>
    </row>
    <row r="11" spans="2:7" x14ac:dyDescent="0.4">
      <c r="B11" s="77" t="str">
        <f ca="1">IF(C11="","",_xlfn.AGGREGATE(3,5,$C$4:C11))</f>
        <v/>
      </c>
      <c r="C11" s="75" t="str">
        <f ca="1"><![CDATA[IFERROR(INDEX(الجدول3[],MATCH(_xlfn.AGGREGATE(15,6,الجدول3[D_T]*1/--(الجدول3[باقي]=0),ROW()-3),الجدول3[D_T],0),COLUMN(E8)),"")]]></f>
        <v/>
      </c>
      <c r="D11" s="75" t="str">
        <f ca="1"><![CDATA[IFERROR(INDEX(الجدول3[],MATCH(_xlfn.AGGREGATE(15,6,الجدول3[D_T]*1/--(الجدول3[باقي]=0),ROW()-3),الجدول3[D_T],0),COLUMN(F8)),"")]]></f>
        <v/>
      </c>
      <c r="E11" s="81" t="str">
        <f ca="1"><![CDATA[IFERROR(INDEX(الجدول3[],MATCH(_xlfn.AGGREGATE(15,6,الجدول3[D_T]*1/--(الجدول3[باقي]=0),ROW()-3),الجدول3[D_T],0),COLUMN(G8)),"")]]></f>
        <v/>
      </c>
      <c r="F11" s="79" t="str">
        <f t="shared" ca="1" si="0"/>
        <v/>
      </c>
      <c r="G11" s="80" t="str">
        <f ca="1" unprintable=""><![CDATA[IFERROR(IF(INDEX(الجدول3[],MATCH(_xlfn.AGGREGATE(15,6,الجدول3[D_T]*1/--(الجدول3[باقي]=0),ROW()-3),الجدول3[D_T],0),COLUMN(M8))=0,"لم ينفذ",
INDEX(الجدول3[],MATCH(_xlfn.AGGREGATE(15,6,الجدول3[D_T]*1/--(الجدول3[باقي]=0),ROW()-3),الجدول3[D_T],0),COLUMN(M8))),"")]]></f>
        <v/>
      </c>
    </row>
    <row r="12" spans="2:7" x14ac:dyDescent="0.4">
      <c r="B12" s="77" t="str">
        <f ca="1">IF(C12="","",_xlfn.AGGREGATE(3,5,$C$4:C12))</f>
        <v/>
      </c>
      <c r="C12" s="75" t="str">
        <f ca="1"><![CDATA[IFERROR(INDEX(الجدول3[],MATCH(_xlfn.AGGREGATE(15,6,الجدول3[D_T]*1/--(الجدول3[باقي]=0),ROW()-3),الجدول3[D_T],0),COLUMN(E9)),"")]]></f>
        <v/>
      </c>
      <c r="D12" s="75" t="str">
        <f ca="1"><![CDATA[IFERROR(INDEX(الجدول3[],MATCH(_xlfn.AGGREGATE(15,6,الجدول3[D_T]*1/--(الجدول3[باقي]=0),ROW()-3),الجدول3[D_T],0),COLUMN(F9)),"")]]></f>
        <v/>
      </c>
      <c r="E12" s="81" t="str">
        <f ca="1"><![CDATA[IFERROR(INDEX(الجدول3[],MATCH(_xlfn.AGGREGATE(15,6,الجدول3[D_T]*1/--(الجدول3[باقي]=0),ROW()-3),الجدول3[D_T],0),COLUMN(G9)),"")]]></f>
        <v/>
      </c>
      <c r="F12" s="79" t="str">
        <f t="shared" ca="1" si="0"/>
        <v/>
      </c>
      <c r="G12" s="80" t="str">
        <f ca="1" unprintable=""><![CDATA[IFERROR(IF(INDEX(الجدول3[],MATCH(_xlfn.AGGREGATE(15,6,الجدول3[D_T]*1/--(الجدول3[باقي]=0),ROW()-3),الجدول3[D_T],0),COLUMN(M9))=0,"لم ينفذ",
INDEX(الجدول3[],MATCH(_xlfn.AGGREGATE(15,6,الجدول3[D_T]*1/--(الجدول3[باقي]=0),ROW()-3),الجدول3[D_T],0),COLUMN(M9))),"")]]></f>
        <v/>
      </c>
    </row>
    <row r="13" spans="2:7" x14ac:dyDescent="0.4">
      <c r="B13" s="77" t="str">
        <f ca="1">IF(C13="","",_xlfn.AGGREGATE(3,5,$C$4:C13))</f>
        <v/>
      </c>
      <c r="C13" s="75" t="str">
        <f ca="1"><![CDATA[IFERROR(INDEX(الجدول3[],MATCH(_xlfn.AGGREGATE(15,6,الجدول3[D_T]*1/--(الجدول3[باقي]=0),ROW()-3),الجدول3[D_T],0),COLUMN(E10)),"")]]></f>
        <v/>
      </c>
      <c r="D13" s="75" t="str">
        <f ca="1"><![CDATA[IFERROR(INDEX(الجدول3[],MATCH(_xlfn.AGGREGATE(15,6,الجدول3[D_T]*1/--(الجدول3[باقي]=0),ROW()-3),الجدول3[D_T],0),COLUMN(F10)),"")]]></f>
        <v/>
      </c>
      <c r="E13" s="81" t="str">
        <f ca="1"><![CDATA[IFERROR(INDEX(الجدول3[],MATCH(_xlfn.AGGREGATE(15,6,الجدول3[D_T]*1/--(الجدول3[باقي]=0),ROW()-3),الجدول3[D_T],0),COLUMN(G10)),"")]]></f>
        <v/>
      </c>
      <c r="F13" s="79" t="str">
        <f t="shared" ca="1" si="0"/>
        <v/>
      </c>
      <c r="G13" s="80" t="str">
        <f ca="1" unprintable=""><![CDATA[IFERROR(IF(INDEX(الجدول3[],MATCH(_xlfn.AGGREGATE(15,6,الجدول3[D_T]*1/--(الجدول3[باقي]=0),ROW()-3),الجدول3[D_T],0),COLUMN(M10))=0,"لم ينفذ",
INDEX(الجدول3[],MATCH(_xlfn.AGGREGATE(15,6,الجدول3[D_T]*1/--(الجدول3[باقي]=0),ROW()-3),الجدول3[D_T],0),COLUMN(M10))),"")]]></f>
        <v/>
      </c>
    </row>
    <row r="14" spans="2:7" x14ac:dyDescent="0.4">
      <c r="B14" s="77" t="str">
        <f ca="1">IF(C14="","",_xlfn.AGGREGATE(3,5,$C$4:C14))</f>
        <v/>
      </c>
      <c r="C14" s="75" t="str">
        <f ca="1"><![CDATA[IFERROR(INDEX(الجدول3[],MATCH(_xlfn.AGGREGATE(15,6,الجدول3[D_T]*1/--(الجدول3[باقي]=0),ROW()-3),الجدول3[D_T],0),COLUMN(E11)),"")]]></f>
        <v/>
      </c>
      <c r="D14" s="75" t="str">
        <f ca="1"><![CDATA[IFERROR(INDEX(الجدول3[],MATCH(_xlfn.AGGREGATE(15,6,الجدول3[D_T]*1/--(الجدول3[باقي]=0),ROW()-3),الجدول3[D_T],0),COLUMN(F11)),"")]]></f>
        <v/>
      </c>
      <c r="E14" s="81" t="str">
        <f ca="1"><![CDATA[IFERROR(INDEX(الجدول3[],MATCH(_xlfn.AGGREGATE(15,6,الجدول3[D_T]*1/--(الجدول3[باقي]=0),ROW()-3),الجدول3[D_T],0),COLUMN(G11)),"")]]></f>
        <v/>
      </c>
      <c r="F14" s="79" t="str">
        <f t="shared" ca="1" si="0"/>
        <v/>
      </c>
      <c r="G14" s="80" t="str">
        <f ca="1" unprintable=""><![CDATA[IFERROR(IF(INDEX(الجدول3[],MATCH(_xlfn.AGGREGATE(15,6,الجدول3[D_T]*1/--(الجدول3[باقي]=0),ROW()-3),الجدول3[D_T],0),COLUMN(M11))=0,"لم ينفذ",
INDEX(الجدول3[],MATCH(_xlfn.AGGREGATE(15,6,الجدول3[D_T]*1/--(الجدول3[باقي]=0),ROW()-3),الجدول3[D_T],0),COLUMN(M11))),"")]]></f>
        <v/>
      </c>
    </row>
    <row r="15" spans="2:7" x14ac:dyDescent="0.4">
      <c r="B15" s="77" t="str">
        <f ca="1">IF(C15="","",_xlfn.AGGREGATE(3,5,$C$4:C15))</f>
        <v/>
      </c>
      <c r="C15" s="75" t="str">
        <f ca="1"><![CDATA[IFERROR(INDEX(الجدول3[],MATCH(_xlfn.AGGREGATE(15,6,الجدول3[D_T]*1/--(الجدول3[باقي]=0),ROW()-3),الجدول3[D_T],0),COLUMN(E12)),"")]]></f>
        <v/>
      </c>
      <c r="D15" s="75" t="str">
        <f ca="1"><![CDATA[IFERROR(INDEX(الجدول3[],MATCH(_xlfn.AGGREGATE(15,6,الجدول3[D_T]*1/--(الجدول3[باقي]=0),ROW()-3),الجدول3[D_T],0),COLUMN(F12)),"")]]></f>
        <v/>
      </c>
      <c r="E15" s="81" t="str">
        <f ca="1"><![CDATA[IFERROR(INDEX(الجدول3[],MATCH(_xlfn.AGGREGATE(15,6,الجدول3[D_T]*1/--(الجدول3[باقي]=0),ROW()-3),الجدول3[D_T],0),COLUMN(G12)),"")]]></f>
        <v/>
      </c>
      <c r="F15" s="79" t="str">
        <f t="shared" ca="1" si="0"/>
        <v/>
      </c>
      <c r="G15" s="80" t="str">
        <f ca="1" unprintable=""><![CDATA[IFERROR(IF(INDEX(الجدول3[],MATCH(_xlfn.AGGREGATE(15,6,الجدول3[D_T]*1/--(الجدول3[باقي]=0),ROW()-3),الجدول3[D_T],0),COLUMN(M12))=0,"لم ينفذ",
INDEX(الجدول3[],MATCH(_xlfn.AGGREGATE(15,6,الجدول3[D_T]*1/--(الجدول3[باقي]=0),ROW()-3),الجدول3[D_T],0),COLUMN(M12))),"")]]></f>
        <v/>
      </c>
    </row>
    <row r="16" spans="2:7" x14ac:dyDescent="0.4">
      <c r="B16" s="77" t="str">
        <f ca="1">IF(C16="","",_xlfn.AGGREGATE(3,5,$C$4:C16))</f>
        <v/>
      </c>
      <c r="C16" s="75" t="str">
        <f ca="1"><![CDATA[IFERROR(INDEX(الجدول3[],MATCH(_xlfn.AGGREGATE(15,6,الجدول3[D_T]*1/--(الجدول3[باقي]=0),ROW()-3),الجدول3[D_T],0),COLUMN(E13)),"")]]></f>
        <v/>
      </c>
      <c r="D16" s="75" t="str">
        <f ca="1"><![CDATA[IFERROR(INDEX(الجدول3[],MATCH(_xlfn.AGGREGATE(15,6,الجدول3[D_T]*1/--(الجدول3[باقي]=0),ROW()-3),الجدول3[D_T],0),COLUMN(F13)),"")]]></f>
        <v/>
      </c>
      <c r="E16" s="81" t="str">
        <f ca="1"><![CDATA[IFERROR(INDEX(الجدول3[],MATCH(_xlfn.AGGREGATE(15,6,الجدول3[D_T]*1/--(الجدول3[باقي]=0),ROW()-3),الجدول3[D_T],0),COLUMN(G13)),"")]]></f>
        <v/>
      </c>
      <c r="F16" s="79" t="str">
        <f t="shared" ca="1" si="0"/>
        <v/>
      </c>
      <c r="G16" s="80" t="str">
        <f ca="1" unprintable=""><![CDATA[IFERROR(IF(INDEX(الجدول3[],MATCH(_xlfn.AGGREGATE(15,6,الجدول3[D_T]*1/--(الجدول3[باقي]=0),ROW()-3),الجدول3[D_T],0),COLUMN(M13))=0,"لم ينفذ",
INDEX(الجدول3[],MATCH(_xlfn.AGGREGATE(15,6,الجدول3[D_T]*1/--(الجدول3[باقي]=0),ROW()-3),الجدول3[D_T],0),COLUMN(M13))),"")]]></f>
        <v/>
      </c>
    </row>
    <row r="17" spans="2:7" x14ac:dyDescent="0.4">
      <c r="B17" s="77" t="str">
        <f ca="1">IF(C17="","",_xlfn.AGGREGATE(3,5,$C$4:C17))</f>
        <v/>
      </c>
      <c r="C17" s="75" t="str">
        <f ca="1"><![CDATA[IFERROR(INDEX(الجدول3[],MATCH(_xlfn.AGGREGATE(15,6,الجدول3[D_T]*1/--(الجدول3[باقي]=0),ROW()-3),الجدول3[D_T],0),COLUMN(E14)),"")]]></f>
        <v/>
      </c>
      <c r="D17" s="75" t="str">
        <f ca="1"><![CDATA[IFERROR(INDEX(الجدول3[],MATCH(_xlfn.AGGREGATE(15,6,الجدول3[D_T]*1/--(الجدول3[باقي]=0),ROW()-3),الجدول3[D_T],0),COLUMN(F14)),"")]]></f>
        <v/>
      </c>
      <c r="E17" s="81" t="str">
        <f ca="1"><![CDATA[IFERROR(INDEX(الجدول3[],MATCH(_xlfn.AGGREGATE(15,6,الجدول3[D_T]*1/--(الجدول3[باقي]=0),ROW()-3),الجدول3[D_T],0),COLUMN(G14)),"")]]></f>
        <v/>
      </c>
      <c r="F17" s="79" t="str">
        <f t="shared" ca="1" si="0"/>
        <v/>
      </c>
      <c r="G17" s="80" t="str">
        <f ca="1" unprintable=""><![CDATA[IFERROR(IF(INDEX(الجدول3[],MATCH(_xlfn.AGGREGATE(15,6,الجدول3[D_T]*1/--(الجدول3[باقي]=0),ROW()-3),الجدول3[D_T],0),COLUMN(M14))=0,"لم ينفذ",
INDEX(الجدول3[],MATCH(_xlfn.AGGREGATE(15,6,الجدول3[D_T]*1/--(الجدول3[باقي]=0),ROW()-3),الجدول3[D_T],0),COLUMN(M14))),"")]]></f>
        <v/>
      </c>
    </row>
    <row r="18" spans="2:7" x14ac:dyDescent="0.4">
      <c r="B18" s="77" t="str">
        <f ca="1">IF(C18="","",_xlfn.AGGREGATE(3,5,$C$4:C18))</f>
        <v/>
      </c>
      <c r="C18" s="75" t="str">
        <f ca="1"><![CDATA[IFERROR(INDEX(الجدول3[],MATCH(_xlfn.AGGREGATE(15,6,الجدول3[D_T]*1/--(الجدول3[باقي]=0),ROW()-3),الجدول3[D_T],0),COLUMN(E15)),"")]]></f>
        <v/>
      </c>
      <c r="D18" s="75" t="str">
        <f ca="1"><![CDATA[IFERROR(INDEX(الجدول3[],MATCH(_xlfn.AGGREGATE(15,6,الجدول3[D_T]*1/--(الجدول3[باقي]=0),ROW()-3),الجدول3[D_T],0),COLUMN(F15)),"")]]></f>
        <v/>
      </c>
      <c r="E18" s="81" t="str">
        <f ca="1"><![CDATA[IFERROR(INDEX(الجدول3[],MATCH(_xlfn.AGGREGATE(15,6,الجدول3[D_T]*1/--(الجدول3[باقي]=0),ROW()-3),الجدول3[D_T],0),COLUMN(G15)),"")]]></f>
        <v/>
      </c>
      <c r="F18" s="79" t="str">
        <f t="shared" ca="1" si="0"/>
        <v/>
      </c>
      <c r="G18" s="80" t="str">
        <f ca="1" unprintable=""><![CDATA[IFERROR(IF(INDEX(الجدول3[],MATCH(_xlfn.AGGREGATE(15,6,الجدول3[D_T]*1/--(الجدول3[باقي]=0),ROW()-3),الجدول3[D_T],0),COLUMN(M15))=0,"لم ينفذ",
INDEX(الجدول3[],MATCH(_xlfn.AGGREGATE(15,6,الجدول3[D_T]*1/--(الجدول3[باقي]=0),ROW()-3),الجدول3[D_T],0),COLUMN(M15))),"")]]></f>
        <v/>
      </c>
    </row>
    <row r="19" spans="2:7" x14ac:dyDescent="0.4">
      <c r="B19" s="77" t="str">
        <f ca="1">IF(C19="","",_xlfn.AGGREGATE(3,5,$C$4:C19))</f>
        <v/>
      </c>
      <c r="C19" s="75" t="str">
        <f ca="1"><![CDATA[IFERROR(INDEX(الجدول3[],MATCH(_xlfn.AGGREGATE(15,6,الجدول3[D_T]*1/--(الجدول3[باقي]=0),ROW()-3),الجدول3[D_T],0),COLUMN(E16)),"")]]></f>
        <v/>
      </c>
      <c r="D19" s="75" t="str">
        <f ca="1"><![CDATA[IFERROR(INDEX(الجدول3[],MATCH(_xlfn.AGGREGATE(15,6,الجدول3[D_T]*1/--(الجدول3[باقي]=0),ROW()-3),الجدول3[D_T],0),COLUMN(F16)),"")]]></f>
        <v/>
      </c>
      <c r="E19" s="81" t="str">
        <f ca="1"><![CDATA[IFERROR(INDEX(الجدول3[],MATCH(_xlfn.AGGREGATE(15,6,الجدول3[D_T]*1/--(الجدول3[باقي]=0),ROW()-3),الجدول3[D_T],0),COLUMN(G16)),"")]]></f>
        <v/>
      </c>
      <c r="F19" s="79" t="str">
        <f t="shared" ca="1" si="0"/>
        <v/>
      </c>
      <c r="G19" s="80" t="str">
        <f ca="1" unprintable=""><![CDATA[IFERROR(IF(INDEX(الجدول3[],MATCH(_xlfn.AGGREGATE(15,6,الجدول3[D_T]*1/--(الجدول3[باقي]=0),ROW()-3),الجدول3[D_T],0),COLUMN(M16))=0,"لم ينفذ",
INDEX(الجدول3[],MATCH(_xlfn.AGGREGATE(15,6,الجدول3[D_T]*1/--(الجدول3[باقي]=0),ROW()-3),الجدول3[D_T],0),COLUMN(M16))),"")]]></f>
        <v/>
      </c>
    </row>
    <row r="20" spans="2:7" x14ac:dyDescent="0.4">
      <c r="B20" s="77" t="str">
        <f ca="1">IF(C20="","",_xlfn.AGGREGATE(3,5,$C$4:C20))</f>
        <v/>
      </c>
      <c r="C20" s="75" t="str">
        <f ca="1"><![CDATA[IFERROR(INDEX(الجدول3[],MATCH(_xlfn.AGGREGATE(15,6,الجدول3[D_T]*1/--(الجدول3[باقي]=0),ROW()-3),الجدول3[D_T],0),COLUMN(E17)),"")]]></f>
        <v/>
      </c>
      <c r="D20" s="75" t="str">
        <f ca="1"><![CDATA[IFERROR(INDEX(الجدول3[],MATCH(_xlfn.AGGREGATE(15,6,الجدول3[D_T]*1/--(الجدول3[باقي]=0),ROW()-3),الجدول3[D_T],0),COLUMN(F17)),"")]]></f>
        <v/>
      </c>
      <c r="E20" s="81" t="str">
        <f ca="1"><![CDATA[IFERROR(INDEX(الجدول3[],MATCH(_xlfn.AGGREGATE(15,6,الجدول3[D_T]*1/--(الجدول3[باقي]=0),ROW()-3),الجدول3[D_T],0),COLUMN(G17)),"")]]></f>
        <v/>
      </c>
      <c r="F20" s="79" t="str">
        <f t="shared" ca="1" si="0"/>
        <v/>
      </c>
      <c r="G20" s="80" t="str">
        <f ca="1" unprintable=""><![CDATA[IFERROR(IF(INDEX(الجدول3[],MATCH(_xlfn.AGGREGATE(15,6,الجدول3[D_T]*1/--(الجدول3[باقي]=0),ROW()-3),الجدول3[D_T],0),COLUMN(M17))=0,"لم ينفذ",
INDEX(الجدول3[],MATCH(_xlfn.AGGREGATE(15,6,الجدول3[D_T]*1/--(الجدول3[باقي]=0),ROW()-3),الجدول3[D_T],0),COLUMN(M17))),"")]]></f>
        <v/>
      </c>
    </row>
    <row r="21" spans="2:7" x14ac:dyDescent="0.4">
      <c r="B21" s="77" t="str">
        <f ca="1">IF(C21="","",_xlfn.AGGREGATE(3,5,$C$4:C21))</f>
        <v/>
      </c>
      <c r="C21" s="75" t="str">
        <f ca="1"><![CDATA[IFERROR(INDEX(الجدول3[],MATCH(_xlfn.AGGREGATE(15,6,الجدول3[D_T]*1/--(الجدول3[باقي]=0),ROW()-3),الجدول3[D_T],0),COLUMN(E18)),"")]]></f>
        <v/>
      </c>
      <c r="D21" s="75" t="str">
        <f ca="1"><![CDATA[IFERROR(INDEX(الجدول3[],MATCH(_xlfn.AGGREGATE(15,6,الجدول3[D_T]*1/--(الجدول3[باقي]=0),ROW()-3),الجدول3[D_T],0),COLUMN(F18)),"")]]></f>
        <v/>
      </c>
      <c r="E21" s="81" t="str">
        <f ca="1"><![CDATA[IFERROR(INDEX(الجدول3[],MATCH(_xlfn.AGGREGATE(15,6,الجدول3[D_T]*1/--(الجدول3[باقي]=0),ROW()-3),الجدول3[D_T],0),COLUMN(G18)),"")]]></f>
        <v/>
      </c>
      <c r="F21" s="79" t="str">
        <f t="shared" ca="1" si="0"/>
        <v/>
      </c>
      <c r="G21" s="80" t="str">
        <f ca="1" unprintable=""><![CDATA[IFERROR(IF(INDEX(الجدول3[],MATCH(_xlfn.AGGREGATE(15,6,الجدول3[D_T]*1/--(الجدول3[باقي]=0),ROW()-3),الجدول3[D_T],0),COLUMN(M18))=0,"لم ينفذ",
INDEX(الجدول3[],MATCH(_xlfn.AGGREGATE(15,6,الجدول3[D_T]*1/--(الجدول3[باقي]=0),ROW()-3),الجدول3[D_T],0),COLUMN(M18))),"")]]></f>
        <v/>
      </c>
    </row>
    <row r="22" spans="2:7" x14ac:dyDescent="0.4">
      <c r="B22" s="77" t="str">
        <f ca="1">IF(C22="","",_xlfn.AGGREGATE(3,5,$C$4:C22))</f>
        <v/>
      </c>
      <c r="C22" s="75" t="str">
        <f ca="1"><![CDATA[IFERROR(INDEX(الجدول3[],MATCH(_xlfn.AGGREGATE(15,6,الجدول3[D_T]*1/--(الجدول3[باقي]=0),ROW()-3),الجدول3[D_T],0),COLUMN(E19)),"")]]></f>
        <v/>
      </c>
      <c r="D22" s="75" t="str">
        <f ca="1"><![CDATA[IFERROR(INDEX(الجدول3[],MATCH(_xlfn.AGGREGATE(15,6,الجدول3[D_T]*1/--(الجدول3[باقي]=0),ROW()-3),الجدول3[D_T],0),COLUMN(F19)),"")]]></f>
        <v/>
      </c>
      <c r="E22" s="81" t="str">
        <f ca="1"><![CDATA[IFERROR(INDEX(الجدول3[],MATCH(_xlfn.AGGREGATE(15,6,الجدول3[D_T]*1/--(الجدول3[باقي]=0),ROW()-3),الجدول3[D_T],0),COLUMN(G19)),"")]]></f>
        <v/>
      </c>
      <c r="F22" s="79" t="str">
        <f t="shared" ca="1" si="0"/>
        <v/>
      </c>
      <c r="G22" s="80" t="str">
        <f ca="1" unprintable=""><![CDATA[IFERROR(IF(INDEX(الجدول3[],MATCH(_xlfn.AGGREGATE(15,6,الجدول3[D_T]*1/--(الجدول3[باقي]=0),ROW()-3),الجدول3[D_T],0),COLUMN(M19))=0,"لم ينفذ",
INDEX(الجدول3[],MATCH(_xlfn.AGGREGATE(15,6,الجدول3[D_T]*1/--(الجدول3[باقي]=0),ROW()-3),الجدول3[D_T],0),COLUMN(M19))),"")]]></f>
        <v/>
      </c>
    </row>
    <row r="23" spans="2:7" x14ac:dyDescent="0.4">
      <c r="B23" s="77" t="str">
        <f ca="1">IF(C23="","",_xlfn.AGGREGATE(3,5,$C$4:C23))</f>
        <v/>
      </c>
      <c r="C23" s="75" t="str">
        <f ca="1"><![CDATA[IFERROR(INDEX(الجدول3[],MATCH(_xlfn.AGGREGATE(15,6,الجدول3[D_T]*1/--(الجدول3[باقي]=0),ROW()-3),الجدول3[D_T],0),COLUMN(E20)),"")]]></f>
        <v/>
      </c>
      <c r="D23" s="75" t="str">
        <f ca="1"><![CDATA[IFERROR(INDEX(الجدول3[],MATCH(_xlfn.AGGREGATE(15,6,الجدول3[D_T]*1/--(الجدول3[باقي]=0),ROW()-3),الجدول3[D_T],0),COLUMN(F20)),"")]]></f>
        <v/>
      </c>
      <c r="E23" s="81" t="str">
        <f ca="1"><![CDATA[IFERROR(INDEX(الجدول3[],MATCH(_xlfn.AGGREGATE(15,6,الجدول3[D_T]*1/--(الجدول3[باقي]=0),ROW()-3),الجدول3[D_T],0),COLUMN(G20)),"")]]></f>
        <v/>
      </c>
      <c r="F23" s="79" t="str">
        <f t="shared" ca="1" si="0"/>
        <v/>
      </c>
      <c r="G23" s="80" t="str">
        <f ca="1" unprintable=""><![CDATA[IFERROR(IF(INDEX(الجدول3[],MATCH(_xlfn.AGGREGATE(15,6,الجدول3[D_T]*1/--(الجدول3[باقي]=0),ROW()-3),الجدول3[D_T],0),COLUMN(M20))=0,"لم ينفذ",
INDEX(الجدول3[],MATCH(_xlfn.AGGREGATE(15,6,الجدول3[D_T]*1/--(الجدول3[باقي]=0),ROW()-3),الجدول3[D_T],0),COLUMN(M20))),"")]]></f>
        <v/>
      </c>
    </row>
    <row r="24" spans="2:7" x14ac:dyDescent="0.4">
      <c r="B24" s="77" t="str">
        <f ca="1">IF(C24="","",_xlfn.AGGREGATE(3,5,$C$4:C24))</f>
        <v/>
      </c>
      <c r="C24" s="75" t="str">
        <f ca="1"><![CDATA[IFERROR(INDEX(الجدول3[],MATCH(_xlfn.AGGREGATE(15,6,الجدول3[D_T]*1/--(الجدول3[باقي]=0),ROW()-3),الجدول3[D_T],0),COLUMN(E21)),"")]]></f>
        <v/>
      </c>
      <c r="D24" s="75" t="str">
        <f ca="1"><![CDATA[IFERROR(INDEX(الجدول3[],MATCH(_xlfn.AGGREGATE(15,6,الجدول3[D_T]*1/--(الجدول3[باقي]=0),ROW()-3),الجدول3[D_T],0),COLUMN(F21)),"")]]></f>
        <v/>
      </c>
      <c r="E24" s="81" t="str">
        <f ca="1"><![CDATA[IFERROR(INDEX(الجدول3[],MATCH(_xlfn.AGGREGATE(15,6,الجدول3[D_T]*1/--(الجدول3[باقي]=0),ROW()-3),الجدول3[D_T],0),COLUMN(G21)),"")]]></f>
        <v/>
      </c>
      <c r="F24" s="79" t="str">
        <f t="shared" ca="1" si="0"/>
        <v/>
      </c>
      <c r="G24" s="80" t="str">
        <f ca="1" unprintable=""><![CDATA[IFERROR(IF(INDEX(الجدول3[],MATCH(_xlfn.AGGREGATE(15,6,الجدول3[D_T]*1/--(الجدول3[باقي]=0),ROW()-3),الجدول3[D_T],0),COLUMN(M21))=0,"لم ينفذ",
INDEX(الجدول3[],MATCH(_xlfn.AGGREGATE(15,6,الجدول3[D_T]*1/--(الجدول3[باقي]=0),ROW()-3),الجدول3[D_T],0),COLUMN(M21))),"")]]></f>
        <v/>
      </c>
    </row>
    <row r="25" spans="2:7" x14ac:dyDescent="0.4">
      <c r="B25" s="77" t="str">
        <f ca="1">IF(C25="","",_xlfn.AGGREGATE(3,5,$C$4:C25))</f>
        <v/>
      </c>
      <c r="C25" s="75" t="str">
        <f ca="1"><![CDATA[IFERROR(INDEX(الجدول3[],MATCH(_xlfn.AGGREGATE(15,6,الجدول3[D_T]*1/--(الجدول3[باقي]=0),ROW()-3),الجدول3[D_T],0),COLUMN(E22)),"")]]></f>
        <v/>
      </c>
      <c r="D25" s="75" t="str">
        <f ca="1"><![CDATA[IFERROR(INDEX(الجدول3[],MATCH(_xlfn.AGGREGATE(15,6,الجدول3[D_T]*1/--(الجدول3[باقي]=0),ROW()-3),الجدول3[D_T],0),COLUMN(F22)),"")]]></f>
        <v/>
      </c>
      <c r="E25" s="81" t="str">
        <f ca="1"><![CDATA[IFERROR(INDEX(الجدول3[],MATCH(_xlfn.AGGREGATE(15,6,الجدول3[D_T]*1/--(الجدول3[باقي]=0),ROW()-3),الجدول3[D_T],0),COLUMN(G22)),"")]]></f>
        <v/>
      </c>
      <c r="F25" s="79" t="str">
        <f t="shared" ca="1" si="0"/>
        <v/>
      </c>
      <c r="G25" s="80" t="str">
        <f ca="1" unprintable=""><![CDATA[IFERROR(IF(INDEX(الجدول3[],MATCH(_xlfn.AGGREGATE(15,6,الجدول3[D_T]*1/--(الجدول3[باقي]=0),ROW()-3),الجدول3[D_T],0),COLUMN(M22))=0,"لم ينفذ",
INDEX(الجدول3[],MATCH(_xlfn.AGGREGATE(15,6,الجدول3[D_T]*1/--(الجدول3[باقي]=0),ROW()-3),الجدول3[D_T],0),COLUMN(M22))),"")]]></f>
        <v/>
      </c>
    </row>
    <row r="26" spans="2:7" x14ac:dyDescent="0.4">
      <c r="B26" s="77" t="str">
        <f ca="1">IF(C26="","",_xlfn.AGGREGATE(3,5,$C$4:C26))</f>
        <v/>
      </c>
      <c r="C26" s="75" t="str">
        <f ca="1"><![CDATA[IFERROR(INDEX(الجدول3[],MATCH(_xlfn.AGGREGATE(15,6,الجدول3[D_T]*1/--(الجدول3[باقي]=0),ROW()-3),الجدول3[D_T],0),COLUMN(E23)),"")]]></f>
        <v/>
      </c>
      <c r="D26" s="75" t="str">
        <f ca="1"><![CDATA[IFERROR(INDEX(الجدول3[],MATCH(_xlfn.AGGREGATE(15,6,الجدول3[D_T]*1/--(الجدول3[باقي]=0),ROW()-3),الجدول3[D_T],0),COLUMN(F23)),"")]]></f>
        <v/>
      </c>
      <c r="E26" s="81" t="str">
        <f ca="1"><![CDATA[IFERROR(INDEX(الجدول3[],MATCH(_xlfn.AGGREGATE(15,6,الجدول3[D_T]*1/--(الجدول3[باقي]=0),ROW()-3),الجدول3[D_T],0),COLUMN(G23)),"")]]></f>
        <v/>
      </c>
      <c r="F26" s="79" t="str">
        <f t="shared" ca="1" si="0"/>
        <v/>
      </c>
      <c r="G26" s="80" t="str">
        <f ca="1" unprintable=""><![CDATA[IFERROR(IF(INDEX(الجدول3[],MATCH(_xlfn.AGGREGATE(15,6,الجدول3[D_T]*1/--(الجدول3[باقي]=0),ROW()-3),الجدول3[D_T],0),COLUMN(M23))=0,"لم ينفذ",
INDEX(الجدول3[],MATCH(_xlfn.AGGREGATE(15,6,الجدول3[D_T]*1/--(الجدول3[باقي]=0),ROW()-3),الجدول3[D_T],0),COLUMN(M23))),"")]]></f>
        <v/>
      </c>
    </row>
    <row r="27" spans="2:7" x14ac:dyDescent="0.4">
      <c r="B27" s="77" t="str">
        <f ca="1">IF(C27="","",_xlfn.AGGREGATE(3,5,$C$4:C27))</f>
        <v/>
      </c>
      <c r="C27" s="75" t="str">
        <f ca="1"><![CDATA[IFERROR(INDEX(الجدول3[],MATCH(_xlfn.AGGREGATE(15,6,الجدول3[D_T]*1/--(الجدول3[باقي]=0),ROW()-3),الجدول3[D_T],0),COLUMN(E24)),"")]]></f>
        <v/>
      </c>
      <c r="D27" s="75" t="str">
        <f ca="1"><![CDATA[IFERROR(INDEX(الجدول3[],MATCH(_xlfn.AGGREGATE(15,6,الجدول3[D_T]*1/--(الجدول3[باقي]=0),ROW()-3),الجدول3[D_T],0),COLUMN(F24)),"")]]></f>
        <v/>
      </c>
      <c r="E27" s="81" t="str">
        <f ca="1"><![CDATA[IFERROR(INDEX(الجدول3[],MATCH(_xlfn.AGGREGATE(15,6,الجدول3[D_T]*1/--(الجدول3[باقي]=0),ROW()-3),الجدول3[D_T],0),COLUMN(G24)),"")]]></f>
        <v/>
      </c>
      <c r="F27" s="79" t="str">
        <f t="shared" ca="1" si="0"/>
        <v/>
      </c>
      <c r="G27" s="80" t="str">
        <f ca="1" unprintable=""><![CDATA[IFERROR(IF(INDEX(الجدول3[],MATCH(_xlfn.AGGREGATE(15,6,الجدول3[D_T]*1/--(الجدول3[باقي]=0),ROW()-3),الجدول3[D_T],0),COLUMN(M24))=0,"لم ينفذ",
INDEX(الجدول3[],MATCH(_xlfn.AGGREGATE(15,6,الجدول3[D_T]*1/--(الجدول3[باقي]=0),ROW()-3),الجدول3[D_T],0),COLUMN(M24))),"")]]></f>
        <v/>
      </c>
    </row>
    <row r="28" spans="2:7" x14ac:dyDescent="0.4">
      <c r="B28" s="77" t="str">
        <f ca="1">IF(C28="","",_xlfn.AGGREGATE(3,5,$C$4:C28))</f>
        <v/>
      </c>
      <c r="C28" s="75" t="str">
        <f ca="1"><![CDATA[IFERROR(INDEX(الجدول3[],MATCH(_xlfn.AGGREGATE(15,6,الجدول3[D_T]*1/--(الجدول3[باقي]=0),ROW()-3),الجدول3[D_T],0),COLUMN(E25)),"")]]></f>
        <v/>
      </c>
      <c r="D28" s="75" t="str">
        <f ca="1"><![CDATA[IFERROR(INDEX(الجدول3[],MATCH(_xlfn.AGGREGATE(15,6,الجدول3[D_T]*1/--(الجدول3[باقي]=0),ROW()-3),الجدول3[D_T],0),COLUMN(F25)),"")]]></f>
        <v/>
      </c>
      <c r="E28" s="81" t="str">
        <f ca="1"><![CDATA[IFERROR(INDEX(الجدول3[],MATCH(_xlfn.AGGREGATE(15,6,الجدول3[D_T]*1/--(الجدول3[باقي]=0),ROW()-3),الجدول3[D_T],0),COLUMN(G25)),"")]]></f>
        <v/>
      </c>
      <c r="F28" s="79" t="str">
        <f t="shared" ca="1" si="0"/>
        <v/>
      </c>
      <c r="G28" s="80" t="str">
        <f ca="1" unprintable=""><![CDATA[IFERROR(IF(INDEX(الجدول3[],MATCH(_xlfn.AGGREGATE(15,6,الجدول3[D_T]*1/--(الجدول3[باقي]=0),ROW()-3),الجدول3[D_T],0),COLUMN(M25))=0,"لم ينفذ",
INDEX(الجدول3[],MATCH(_xlfn.AGGREGATE(15,6,الجدول3[D_T]*1/--(الجدول3[باقي]=0),ROW()-3),الجدول3[D_T],0),COLUMN(M25))),"")]]></f>
        <v/>
      </c>
    </row>
    <row r="29" spans="2:7" x14ac:dyDescent="0.4">
      <c r="B29" s="77" t="str">
        <f ca="1">IF(C29="","",_xlfn.AGGREGATE(3,5,$C$4:C29))</f>
        <v/>
      </c>
      <c r="C29" s="75" t="str">
        <f ca="1"><![CDATA[IFERROR(INDEX(الجدول3[],MATCH(_xlfn.AGGREGATE(15,6,الجدول3[D_T]*1/--(الجدول3[باقي]=0),ROW()-3),الجدول3[D_T],0),COLUMN(E26)),"")]]></f>
        <v/>
      </c>
      <c r="D29" s="75" t="str">
        <f ca="1"><![CDATA[IFERROR(INDEX(الجدول3[],MATCH(_xlfn.AGGREGATE(15,6,الجدول3[D_T]*1/--(الجدول3[باقي]=0),ROW()-3),الجدول3[D_T],0),COLUMN(F26)),"")]]></f>
        <v/>
      </c>
      <c r="E29" s="81" t="str">
        <f ca="1"><![CDATA[IFERROR(INDEX(الجدول3[],MATCH(_xlfn.AGGREGATE(15,6,الجدول3[D_T]*1/--(الجدول3[باقي]=0),ROW()-3),الجدول3[D_T],0),COLUMN(G26)),"")]]></f>
        <v/>
      </c>
      <c r="F29" s="79" t="str">
        <f t="shared" ca="1" si="0"/>
        <v/>
      </c>
      <c r="G29" s="80" t="str">
        <f ca="1" unprintable=""><![CDATA[IFERROR(IF(INDEX(الجدول3[],MATCH(_xlfn.AGGREGATE(15,6,الجدول3[D_T]*1/--(الجدول3[باقي]=0),ROW()-3),الجدول3[D_T],0),COLUMN(M26))=0,"لم ينفذ",
INDEX(الجدول3[],MATCH(_xlfn.AGGREGATE(15,6,الجدول3[D_T]*1/--(الجدول3[باقي]=0),ROW()-3),الجدول3[D_T],0),COLUMN(M26))),"")]]></f>
        <v/>
      </c>
    </row>
    <row r="30" spans="2:7" x14ac:dyDescent="0.4">
      <c r="B30" s="77" t="str">
        <f ca="1">IF(C30="","",_xlfn.AGGREGATE(3,5,$C$4:C30))</f>
        <v/>
      </c>
      <c r="C30" s="75" t="str">
        <f ca="1"><![CDATA[IFERROR(INDEX(الجدول3[],MATCH(_xlfn.AGGREGATE(15,6,الجدول3[D_T]*1/--(الجدول3[باقي]=0),ROW()-3),الجدول3[D_T],0),COLUMN(E27)),"")]]></f>
        <v/>
      </c>
      <c r="D30" s="75" t="str">
        <f ca="1"><![CDATA[IFERROR(INDEX(الجدول3[],MATCH(_xlfn.AGGREGATE(15,6,الجدول3[D_T]*1/--(الجدول3[باقي]=0),ROW()-3),الجدول3[D_T],0),COLUMN(F27)),"")]]></f>
        <v/>
      </c>
      <c r="E30" s="81" t="str">
        <f ca="1"><![CDATA[IFERROR(INDEX(الجدول3[],MATCH(_xlfn.AGGREGATE(15,6,الجدول3[D_T]*1/--(الجدول3[باقي]=0),ROW()-3),الجدول3[D_T],0),COLUMN(G27)),"")]]></f>
        <v/>
      </c>
      <c r="F30" s="79" t="str">
        <f t="shared" ca="1" si="0"/>
        <v/>
      </c>
      <c r="G30" s="80" t="str">
        <f ca="1" unprintable=""><![CDATA[IFERROR(IF(INDEX(الجدول3[],MATCH(_xlfn.AGGREGATE(15,6,الجدول3[D_T]*1/--(الجدول3[باقي]=0),ROW()-3),الجدول3[D_T],0),COLUMN(M27))=0,"لم ينفذ",
INDEX(الجدول3[],MATCH(_xlfn.AGGREGATE(15,6,الجدول3[D_T]*1/--(الجدول3[باقي]=0),ROW()-3),الجدول3[D_T],0),COLUMN(M27))),"")]]></f>
        <v/>
      </c>
    </row>
    <row r="31" spans="2:7" x14ac:dyDescent="0.4">
      <c r="B31" s="77" t="str">
        <f ca="1">IF(C31="","",_xlfn.AGGREGATE(3,5,$C$4:C31))</f>
        <v/>
      </c>
      <c r="C31" s="75" t="str">
        <f ca="1"><![CDATA[IFERROR(INDEX(الجدول3[],MATCH(_xlfn.AGGREGATE(15,6,الجدول3[D_T]*1/--(الجدول3[باقي]=0),ROW()-3),الجدول3[D_T],0),COLUMN(E28)),"")]]></f>
        <v/>
      </c>
      <c r="D31" s="75" t="str">
        <f ca="1"><![CDATA[IFERROR(INDEX(الجدول3[],MATCH(_xlfn.AGGREGATE(15,6,الجدول3[D_T]*1/--(الجدول3[باقي]=0),ROW()-3),الجدول3[D_T],0),COLUMN(F28)),"")]]></f>
        <v/>
      </c>
      <c r="E31" s="81" t="str">
        <f ca="1"><![CDATA[IFERROR(INDEX(الجدول3[],MATCH(_xlfn.AGGREGATE(15,6,الجدول3[D_T]*1/--(الجدول3[باقي]=0),ROW()-3),الجدول3[D_T],0),COLUMN(G28)),"")]]></f>
        <v/>
      </c>
      <c r="F31" s="79" t="str">
        <f t="shared" ca="1" si="0"/>
        <v/>
      </c>
      <c r="G31" s="80" t="str">
        <f ca="1" unprintable=""><![CDATA[IFERROR(IF(INDEX(الجدول3[],MATCH(_xlfn.AGGREGATE(15,6,الجدول3[D_T]*1/--(الجدول3[باقي]=0),ROW()-3),الجدول3[D_T],0),COLUMN(M28))=0,"لم ينفذ",
INDEX(الجدول3[],MATCH(_xlfn.AGGREGATE(15,6,الجدول3[D_T]*1/--(الجدول3[باقي]=0),ROW()-3),الجدول3[D_T],0),COLUMN(M28))),"")]]></f>
        <v/>
      </c>
    </row>
    <row r="32" spans="2:7" x14ac:dyDescent="0.4">
      <c r="B32" s="77" t="str">
        <f ca="1">IF(C32="","",_xlfn.AGGREGATE(3,5,$C$4:C32))</f>
        <v/>
      </c>
      <c r="C32" s="75" t="str">
        <f ca="1"><![CDATA[IFERROR(INDEX(الجدول3[],MATCH(_xlfn.AGGREGATE(15,6,الجدول3[D_T]*1/--(الجدول3[باقي]=0),ROW()-3),الجدول3[D_T],0),COLUMN(E29)),"")]]></f>
        <v/>
      </c>
      <c r="D32" s="75" t="str">
        <f ca="1"><![CDATA[IFERROR(INDEX(الجدول3[],MATCH(_xlfn.AGGREGATE(15,6,الجدول3[D_T]*1/--(الجدول3[باقي]=0),ROW()-3),الجدول3[D_T],0),COLUMN(F29)),"")]]></f>
        <v/>
      </c>
      <c r="E32" s="81" t="str">
        <f ca="1"><![CDATA[IFERROR(INDEX(الجدول3[],MATCH(_xlfn.AGGREGATE(15,6,الجدول3[D_T]*1/--(الجدول3[باقي]=0),ROW()-3),الجدول3[D_T],0),COLUMN(G29)),"")]]></f>
        <v/>
      </c>
      <c r="F32" s="79" t="str">
        <f t="shared" ca="1" si="0"/>
        <v/>
      </c>
      <c r="G32" s="80" t="str">
        <f ca="1" unprintable=""><![CDATA[IFERROR(IF(INDEX(الجدول3[],MATCH(_xlfn.AGGREGATE(15,6,الجدول3[D_T]*1/--(الجدول3[باقي]=0),ROW()-3),الجدول3[D_T],0),COLUMN(M29))=0,"لم ينفذ",
INDEX(الجدول3[],MATCH(_xlfn.AGGREGATE(15,6,الجدول3[D_T]*1/--(الجدول3[باقي]=0),ROW()-3),الجدول3[D_T],0),COLUMN(M29))),"")]]></f>
        <v/>
      </c>
    </row>
    <row r="33" spans="2:7" x14ac:dyDescent="0.4">
      <c r="B33" s="77" t="str">
        <f ca="1">IF(C33="","",_xlfn.AGGREGATE(3,5,$C$4:C33))</f>
        <v/>
      </c>
      <c r="C33" s="75" t="str">
        <f ca="1"><![CDATA[IFERROR(INDEX(الجدول3[],MATCH(_xlfn.AGGREGATE(15,6,الجدول3[D_T]*1/--(الجدول3[باقي]=0),ROW()-3),الجدول3[D_T],0),COLUMN(E30)),"")]]></f>
        <v/>
      </c>
      <c r="D33" s="75" t="str">
        <f ca="1"><![CDATA[IFERROR(INDEX(الجدول3[],MATCH(_xlfn.AGGREGATE(15,6,الجدول3[D_T]*1/--(الجدول3[باقي]=0),ROW()-3),الجدول3[D_T],0),COLUMN(F30)),"")]]></f>
        <v/>
      </c>
      <c r="E33" s="81" t="str">
        <f ca="1"><![CDATA[IFERROR(INDEX(الجدول3[],MATCH(_xlfn.AGGREGATE(15,6,الجدول3[D_T]*1/--(الجدول3[باقي]=0),ROW()-3),الجدول3[D_T],0),COLUMN(G30)),"")]]></f>
        <v/>
      </c>
      <c r="F33" s="79" t="str">
        <f t="shared" ca="1" si="0"/>
        <v/>
      </c>
      <c r="G33" s="80" t="str">
        <f ca="1" unprintable=""><![CDATA[IFERROR(IF(INDEX(الجدول3[],MATCH(_xlfn.AGGREGATE(15,6,الجدول3[D_T]*1/--(الجدول3[باقي]=0),ROW()-3),الجدول3[D_T],0),COLUMN(M30))=0,"لم ينفذ",
INDEX(الجدول3[],MATCH(_xlfn.AGGREGATE(15,6,الجدول3[D_T]*1/--(الجدول3[باقي]=0),ROW()-3),الجدول3[D_T],0),COLUMN(M30))),"")]]></f>
        <v/>
      </c>
    </row>
    <row r="34" spans="2:7" x14ac:dyDescent="0.4">
      <c r="B34" s="77" t="str">
        <f ca="1">IF(C34="","",_xlfn.AGGREGATE(3,5,$C$4:C34))</f>
        <v/>
      </c>
      <c r="C34" s="75" t="str">
        <f ca="1"><![CDATA[IFERROR(INDEX(الجدول3[],MATCH(_xlfn.AGGREGATE(15,6,الجدول3[D_T]*1/--(الجدول3[باقي]=0),ROW()-3),الجدول3[D_T],0),COLUMN(E31)),"")]]></f>
        <v/>
      </c>
      <c r="D34" s="75" t="str">
        <f ca="1"><![CDATA[IFERROR(INDEX(الجدول3[],MATCH(_xlfn.AGGREGATE(15,6,الجدول3[D_T]*1/--(الجدول3[باقي]=0),ROW()-3),الجدول3[D_T],0),COLUMN(F31)),"")]]></f>
        <v/>
      </c>
      <c r="E34" s="81" t="str">
        <f ca="1"><![CDATA[IFERROR(INDEX(الجدول3[],MATCH(_xlfn.AGGREGATE(15,6,الجدول3[D_T]*1/--(الجدول3[باقي]=0),ROW()-3),الجدول3[D_T],0),COLUMN(G31)),"")]]></f>
        <v/>
      </c>
      <c r="F34" s="79" t="str">
        <f t="shared" ca="1" si="0"/>
        <v/>
      </c>
      <c r="G34" s="80" t="str">
        <f ca="1" unprintable=""><![CDATA[IFERROR(IF(INDEX(الجدول3[],MATCH(_xlfn.AGGREGATE(15,6,الجدول3[D_T]*1/--(الجدول3[باقي]=0),ROW()-3),الجدول3[D_T],0),COLUMN(M31))=0,"لم ينفذ",
INDEX(الجدول3[],MATCH(_xlfn.AGGREGATE(15,6,الجدول3[D_T]*1/--(الجدول3[باقي]=0),ROW()-3),الجدول3[D_T],0),COLUMN(M31))),"")]]></f>
        <v/>
      </c>
    </row>
    <row r="35" spans="2:7" x14ac:dyDescent="0.4">
      <c r="B35" s="77" t="str">
        <f ca="1">IF(C35="","",_xlfn.AGGREGATE(3,5,$C$4:C35))</f>
        <v/>
      </c>
      <c r="C35" s="75" t="str">
        <f ca="1"><![CDATA[IFERROR(INDEX(الجدول3[],MATCH(_xlfn.AGGREGATE(15,6,الجدول3[D_T]*1/--(الجدول3[باقي]=0),ROW()-3),الجدول3[D_T],0),COLUMN(E32)),"")]]></f>
        <v/>
      </c>
      <c r="D35" s="75" t="str">
        <f ca="1"><![CDATA[IFERROR(INDEX(الجدول3[],MATCH(_xlfn.AGGREGATE(15,6,الجدول3[D_T]*1/--(الجدول3[باقي]=0),ROW()-3),الجدول3[D_T],0),COLUMN(F32)),"")]]></f>
        <v/>
      </c>
      <c r="E35" s="81" t="str">
        <f ca="1"><![CDATA[IFERROR(INDEX(الجدول3[],MATCH(_xlfn.AGGREGATE(15,6,الجدول3[D_T]*1/--(الجدول3[باقي]=0),ROW()-3),الجدول3[D_T],0),COLUMN(G32)),"")]]></f>
        <v/>
      </c>
      <c r="F35" s="79" t="str">
        <f t="shared" ca="1" si="0"/>
        <v/>
      </c>
      <c r="G35" s="80" t="str">
        <f ca="1" unprintable=""><![CDATA[IFERROR(IF(INDEX(الجدول3[],MATCH(_xlfn.AGGREGATE(15,6,الجدول3[D_T]*1/--(الجدول3[باقي]=0),ROW()-3),الجدول3[D_T],0),COLUMN(M32))=0,"لم ينفذ",
INDEX(الجدول3[],MATCH(_xlfn.AGGREGATE(15,6,الجدول3[D_T]*1/--(الجدول3[باقي]=0),ROW()-3),الجدول3[D_T],0),COLUMN(M32))),"")]]></f>
        <v/>
      </c>
    </row>
    <row r="36" spans="2:7" x14ac:dyDescent="0.4">
      <c r="B36" s="77" t="str">
        <f ca="1">IF(C36="","",_xlfn.AGGREGATE(3,5,$C$4:C36))</f>
        <v/>
      </c>
      <c r="C36" s="75" t="str">
        <f ca="1"><![CDATA[IFERROR(INDEX(الجدول3[],MATCH(_xlfn.AGGREGATE(15,6,الجدول3[D_T]*1/--(الجدول3[باقي]=0),ROW()-3),الجدول3[D_T],0),COLUMN(E33)),"")]]></f>
        <v/>
      </c>
      <c r="D36" s="75" t="str">
        <f ca="1"><![CDATA[IFERROR(INDEX(الجدول3[],MATCH(_xlfn.AGGREGATE(15,6,الجدول3[D_T]*1/--(الجدول3[باقي]=0),ROW()-3),الجدول3[D_T],0),COLUMN(F33)),"")]]></f>
        <v/>
      </c>
      <c r="E36" s="81" t="str">
        <f ca="1"><![CDATA[IFERROR(INDEX(الجدول3[],MATCH(_xlfn.AGGREGATE(15,6,الجدول3[D_T]*1/--(الجدول3[باقي]=0),ROW()-3),الجدول3[D_T],0),COLUMN(G33)),"")]]></f>
        <v/>
      </c>
      <c r="F36" s="79" t="str">
        <f t="shared" ca="1" si="0"/>
        <v/>
      </c>
      <c r="G36" s="80" t="str">
        <f ca="1" unprintable=""><![CDATA[IFERROR(IF(INDEX(الجدول3[],MATCH(_xlfn.AGGREGATE(15,6,الجدول3[D_T]*1/--(الجدول3[باقي]=0),ROW()-3),الجدول3[D_T],0),COLUMN(M33))=0,"لم ينفذ",
INDEX(الجدول3[],MATCH(_xlfn.AGGREGATE(15,6,الجدول3[D_T]*1/--(الجدول3[باقي]=0),ROW()-3),الجدول3[D_T],0),COLUMN(M33))),"")]]></f>
        <v/>
      </c>
    </row>
    <row r="37" spans="2:7" x14ac:dyDescent="0.4">
      <c r="B37" s="77" t="str">
        <f ca="1">IF(C37="","",_xlfn.AGGREGATE(3,5,$C$4:C37))</f>
        <v/>
      </c>
      <c r="C37" s="75" t="str">
        <f ca="1"><![CDATA[IFERROR(INDEX(الجدول3[],MATCH(_xlfn.AGGREGATE(15,6,الجدول3[D_T]*1/--(الجدول3[باقي]=0),ROW()-3),الجدول3[D_T],0),COLUMN(E34)),"")]]></f>
        <v/>
      </c>
      <c r="D37" s="75" t="str">
        <f ca="1"><![CDATA[IFERROR(INDEX(الجدول3[],MATCH(_xlfn.AGGREGATE(15,6,الجدول3[D_T]*1/--(الجدول3[باقي]=0),ROW()-3),الجدول3[D_T],0),COLUMN(F34)),"")]]></f>
        <v/>
      </c>
      <c r="E37" s="81" t="str">
        <f ca="1"><![CDATA[IFERROR(INDEX(الجدول3[],MATCH(_xlfn.AGGREGATE(15,6,الجدول3[D_T]*1/--(الجدول3[باقي]=0),ROW()-3),الجدول3[D_T],0),COLUMN(G34)),"")]]></f>
        <v/>
      </c>
      <c r="F37" s="79" t="str">
        <f t="shared" ca="1" si="0"/>
        <v/>
      </c>
      <c r="G37" s="80" t="str">
        <f ca="1" unprintable=""><![CDATA[IFERROR(IF(INDEX(الجدول3[],MATCH(_xlfn.AGGREGATE(15,6,الجدول3[D_T]*1/--(الجدول3[باقي]=0),ROW()-3),الجدول3[D_T],0),COLUMN(M34))=0,"لم ينفذ",
INDEX(الجدول3[],MATCH(_xlfn.AGGREGATE(15,6,الجدول3[D_T]*1/--(الجدول3[باقي]=0),ROW()-3),الجدول3[D_T],0),COLUMN(M34))),"")]]></f>
        <v/>
      </c>
    </row>
    <row r="38" spans="2:7" x14ac:dyDescent="0.4">
      <c r="B38" s="77" t="str">
        <f ca="1">IF(C38="","",_xlfn.AGGREGATE(3,5,$C$4:C38))</f>
        <v/>
      </c>
      <c r="C38" s="75" t="str">
        <f ca="1"><![CDATA[IFERROR(INDEX(الجدول3[],MATCH(_xlfn.AGGREGATE(15,6,الجدول3[D_T]*1/--(الجدول3[باقي]=0),ROW()-3),الجدول3[D_T],0),COLUMN(E35)),"")]]></f>
        <v/>
      </c>
      <c r="D38" s="75" t="str">
        <f ca="1"><![CDATA[IFERROR(INDEX(الجدول3[],MATCH(_xlfn.AGGREGATE(15,6,الجدول3[D_T]*1/--(الجدول3[باقي]=0),ROW()-3),الجدول3[D_T],0),COLUMN(F35)),"")]]></f>
        <v/>
      </c>
      <c r="E38" s="81" t="str">
        <f ca="1"><![CDATA[IFERROR(INDEX(الجدول3[],MATCH(_xlfn.AGGREGATE(15,6,الجدول3[D_T]*1/--(الجدول3[باقي]=0),ROW()-3),الجدول3[D_T],0),COLUMN(G35)),"")]]></f>
        <v/>
      </c>
      <c r="F38" s="79" t="str">
        <f t="shared" ca="1" si="0"/>
        <v/>
      </c>
      <c r="G38" s="80" t="str">
        <f ca="1" unprintable=""><![CDATA[IFERROR(IF(INDEX(الجدول3[],MATCH(_xlfn.AGGREGATE(15,6,الجدول3[D_T]*1/--(الجدول3[باقي]=0),ROW()-3),الجدول3[D_T],0),COLUMN(M35))=0,"لم ينفذ",
INDEX(الجدول3[],MATCH(_xlfn.AGGREGATE(15,6,الجدول3[D_T]*1/--(الجدول3[باقي]=0),ROW()-3),الجدول3[D_T],0),COLUMN(M35))),"")]]></f>
        <v/>
      </c>
    </row>
    <row r="39" spans="2:7" x14ac:dyDescent="0.4">
      <c r="B39" s="77" t="str">
        <f ca="1">IF(C39="","",_xlfn.AGGREGATE(3,5,$C$4:C39))</f>
        <v/>
      </c>
      <c r="C39" s="75" t="str">
        <f ca="1"><![CDATA[IFERROR(INDEX(الجدول3[],MATCH(_xlfn.AGGREGATE(15,6,الجدول3[D_T]*1/--(الجدول3[باقي]=0),ROW()-3),الجدول3[D_T],0),COLUMN(E36)),"")]]></f>
        <v/>
      </c>
      <c r="D39" s="75" t="str">
        <f ca="1"><![CDATA[IFERROR(INDEX(الجدول3[],MATCH(_xlfn.AGGREGATE(15,6,الجدول3[D_T]*1/--(الجدول3[باقي]=0),ROW()-3),الجدول3[D_T],0),COLUMN(F36)),"")]]></f>
        <v/>
      </c>
      <c r="E39" s="81" t="str">
        <f ca="1"><![CDATA[IFERROR(INDEX(الجدول3[],MATCH(_xlfn.AGGREGATE(15,6,الجدول3[D_T]*1/--(الجدول3[باقي]=0),ROW()-3),الجدول3[D_T],0),COLUMN(G36)),"")]]></f>
        <v/>
      </c>
      <c r="F39" s="79" t="str">
        <f t="shared" ca="1" si="0"/>
        <v/>
      </c>
      <c r="G39" s="80" t="str">
        <f ca="1" unprintable=""><![CDATA[IFERROR(IF(INDEX(الجدول3[],MATCH(_xlfn.AGGREGATE(15,6,الجدول3[D_T]*1/--(الجدول3[باقي]=0),ROW()-3),الجدول3[D_T],0),COLUMN(M36))=0,"لم ينفذ",
INDEX(الجدول3[],MATCH(_xlfn.AGGREGATE(15,6,الجدول3[D_T]*1/--(الجدول3[باقي]=0),ROW()-3),الجدول3[D_T],0),COLUMN(M36))),"")]]></f>
        <v/>
      </c>
    </row>
    <row r="40" spans="2:7" x14ac:dyDescent="0.4">
      <c r="B40" s="77" t="str">
        <f ca="1">IF(C40="","",_xlfn.AGGREGATE(3,5,$C$4:C40))</f>
        <v/>
      </c>
      <c r="C40" s="75" t="str">
        <f ca="1"><![CDATA[IFERROR(INDEX(الجدول3[],MATCH(_xlfn.AGGREGATE(15,6,الجدول3[D_T]*1/--(الجدول3[باقي]=0),ROW()-3),الجدول3[D_T],0),COLUMN(E37)),"")]]></f>
        <v/>
      </c>
      <c r="D40" s="75" t="str">
        <f ca="1"><![CDATA[IFERROR(INDEX(الجدول3[],MATCH(_xlfn.AGGREGATE(15,6,الجدول3[D_T]*1/--(الجدول3[باقي]=0),ROW()-3),الجدول3[D_T],0),COLUMN(F37)),"")]]></f>
        <v/>
      </c>
      <c r="E40" s="81" t="str">
        <f ca="1"><![CDATA[IFERROR(INDEX(الجدول3[],MATCH(_xlfn.AGGREGATE(15,6,الجدول3[D_T]*1/--(الجدول3[باقي]=0),ROW()-3),الجدول3[D_T],0),COLUMN(G37)),"")]]></f>
        <v/>
      </c>
      <c r="F40" s="79" t="str">
        <f t="shared" ca="1" si="0"/>
        <v/>
      </c>
      <c r="G40" s="80" t="str">
        <f ca="1" unprintable=""><![CDATA[IFERROR(IF(INDEX(الجدول3[],MATCH(_xlfn.AGGREGATE(15,6,الجدول3[D_T]*1/--(الجدول3[باقي]=0),ROW()-3),الجدول3[D_T],0),COLUMN(M37))=0,"لم ينفذ",
INDEX(الجدول3[],MATCH(_xlfn.AGGREGATE(15,6,الجدول3[D_T]*1/--(الجدول3[باقي]=0),ROW()-3),الجدول3[D_T],0),COLUMN(M37))),"")]]></f>
        <v/>
      </c>
    </row>
    <row r="41" spans="2:7" x14ac:dyDescent="0.4">
      <c r="B41" s="77" t="str">
        <f ca="1">IF(C41="","",_xlfn.AGGREGATE(3,5,$C$4:C41))</f>
        <v/>
      </c>
      <c r="C41" s="75" t="str">
        <f ca="1"><![CDATA[IFERROR(INDEX(الجدول3[],MATCH(_xlfn.AGGREGATE(15,6,الجدول3[D_T]*1/--(الجدول3[باقي]=0),ROW()-3),الجدول3[D_T],0),COLUMN(E38)),"")]]></f>
        <v/>
      </c>
      <c r="D41" s="75" t="str">
        <f ca="1"><![CDATA[IFERROR(INDEX(الجدول3[],MATCH(_xlfn.AGGREGATE(15,6,الجدول3[D_T]*1/--(الجدول3[باقي]=0),ROW()-3),الجدول3[D_T],0),COLUMN(F38)),"")]]></f>
        <v/>
      </c>
      <c r="E41" s="81" t="str">
        <f ca="1"><![CDATA[IFERROR(INDEX(الجدول3[],MATCH(_xlfn.AGGREGATE(15,6,الجدول3[D_T]*1/--(الجدول3[باقي]=0),ROW()-3),الجدول3[D_T],0),COLUMN(G38)),"")]]></f>
        <v/>
      </c>
      <c r="F41" s="79" t="str">
        <f t="shared" ca="1" si="0"/>
        <v/>
      </c>
      <c r="G41" s="80" t="str">
        <f ca="1" unprintable=""><![CDATA[IFERROR(IF(INDEX(الجدول3[],MATCH(_xlfn.AGGREGATE(15,6,الجدول3[D_T]*1/--(الجدول3[باقي]=0),ROW()-3),الجدول3[D_T],0),COLUMN(M38))=0,"لم ينفذ",
INDEX(الجدول3[],MATCH(_xlfn.AGGREGATE(15,6,الجدول3[D_T]*1/--(الجدول3[باقي]=0),ROW()-3),الجدول3[D_T],0),COLUMN(M38))),"")]]></f>
        <v/>
      </c>
    </row>
    <row r="42" spans="2:7" x14ac:dyDescent="0.4">
      <c r="B42" s="77" t="str">
        <f ca="1">IF(C42="","",_xlfn.AGGREGATE(3,5,$C$4:C42))</f>
        <v/>
      </c>
      <c r="C42" s="75" t="str">
        <f ca="1"><![CDATA[IFERROR(INDEX(الجدول3[],MATCH(_xlfn.AGGREGATE(15,6,الجدول3[D_T]*1/--(الجدول3[باقي]=0),ROW()-3),الجدول3[D_T],0),COLUMN(E39)),"")]]></f>
        <v/>
      </c>
      <c r="D42" s="75" t="str">
        <f ca="1"><![CDATA[IFERROR(INDEX(الجدول3[],MATCH(_xlfn.AGGREGATE(15,6,الجدول3[D_T]*1/--(الجدول3[باقي]=0),ROW()-3),الجدول3[D_T],0),COLUMN(F39)),"")]]></f>
        <v/>
      </c>
      <c r="E42" s="81" t="str">
        <f ca="1"><![CDATA[IFERROR(INDEX(الجدول3[],MATCH(_xlfn.AGGREGATE(15,6,الجدول3[D_T]*1/--(الجدول3[باقي]=0),ROW()-3),الجدول3[D_T],0),COLUMN(G39)),"")]]></f>
        <v/>
      </c>
      <c r="F42" s="79" t="str">
        <f t="shared" ca="1" si="0"/>
        <v/>
      </c>
      <c r="G42" s="80" t="str">
        <f ca="1" unprintable=""><![CDATA[IFERROR(IF(INDEX(الجدول3[],MATCH(_xlfn.AGGREGATE(15,6,الجدول3[D_T]*1/--(الجدول3[باقي]=0),ROW()-3),الجدول3[D_T],0),COLUMN(M39))=0,"لم ينفذ",
INDEX(الجدول3[],MATCH(_xlfn.AGGREGATE(15,6,الجدول3[D_T]*1/--(الجدول3[باقي]=0),ROW()-3),الجدول3[D_T],0),COLUMN(M39))),"")]]></f>
        <v/>
      </c>
    </row>
    <row r="43" spans="2:7" x14ac:dyDescent="0.4">
      <c r="B43" s="77" t="str">
        <f ca="1">IF(C43="","",_xlfn.AGGREGATE(3,5,$C$4:C43))</f>
        <v/>
      </c>
      <c r="C43" s="75" t="str">
        <f ca="1"><![CDATA[IFERROR(INDEX(الجدول3[],MATCH(_xlfn.AGGREGATE(15,6,الجدول3[D_T]*1/--(الجدول3[باقي]=0),ROW()-3),الجدول3[D_T],0),COLUMN(E40)),"")]]></f>
        <v/>
      </c>
      <c r="D43" s="75" t="str">
        <f ca="1"><![CDATA[IFERROR(INDEX(الجدول3[],MATCH(_xlfn.AGGREGATE(15,6,الجدول3[D_T]*1/--(الجدول3[باقي]=0),ROW()-3),الجدول3[D_T],0),COLUMN(F40)),"")]]></f>
        <v/>
      </c>
      <c r="E43" s="81" t="str">
        <f ca="1"><![CDATA[IFERROR(INDEX(الجدول3[],MATCH(_xlfn.AGGREGATE(15,6,الجدول3[D_T]*1/--(الجدول3[باقي]=0),ROW()-3),الجدول3[D_T],0),COLUMN(G40)),"")]]></f>
        <v/>
      </c>
      <c r="F43" s="79" t="str">
        <f t="shared" ca="1" si="0"/>
        <v/>
      </c>
      <c r="G43" s="80" t="str">
        <f ca="1" unprintable=""><![CDATA[IFERROR(IF(INDEX(الجدول3[],MATCH(_xlfn.AGGREGATE(15,6,الجدول3[D_T]*1/--(الجدول3[باقي]=0),ROW()-3),الجدول3[D_T],0),COLUMN(M40))=0,"لم ينفذ",
INDEX(الجدول3[],MATCH(_xlfn.AGGREGATE(15,6,الجدول3[D_T]*1/--(الجدول3[باقي]=0),ROW()-3),الجدول3[D_T],0),COLUMN(M40))),"")]]></f>
        <v/>
      </c>
    </row>
    <row r="44" spans="2:7" x14ac:dyDescent="0.4">
      <c r="B44" s="77" t="str">
        <f ca="1">IF(C44="","",_xlfn.AGGREGATE(3,5,$C$4:C44))</f>
        <v/>
      </c>
      <c r="C44" s="75" t="str">
        <f ca="1"><![CDATA[IFERROR(INDEX(الجدول3[],MATCH(_xlfn.AGGREGATE(15,6,الجدول3[D_T]*1/--(الجدول3[باقي]=0),ROW()-3),الجدول3[D_T],0),COLUMN(E41)),"")]]></f>
        <v/>
      </c>
      <c r="D44" s="75" t="str">
        <f ca="1"><![CDATA[IFERROR(INDEX(الجدول3[],MATCH(_xlfn.AGGREGATE(15,6,الجدول3[D_T]*1/--(الجدول3[باقي]=0),ROW()-3),الجدول3[D_T],0),COLUMN(F41)),"")]]></f>
        <v/>
      </c>
      <c r="E44" s="81" t="str">
        <f ca="1"><![CDATA[IFERROR(INDEX(الجدول3[],MATCH(_xlfn.AGGREGATE(15,6,الجدول3[D_T]*1/--(الجدول3[باقي]=0),ROW()-3),الجدول3[D_T],0),COLUMN(G41)),"")]]></f>
        <v/>
      </c>
      <c r="F44" s="79" t="str">
        <f t="shared" ca="1" si="0"/>
        <v/>
      </c>
      <c r="G44" s="80" t="str">
        <f ca="1" unprintable=""><![CDATA[IFERROR(IF(INDEX(الجدول3[],MATCH(_xlfn.AGGREGATE(15,6,الجدول3[D_T]*1/--(الجدول3[باقي]=0),ROW()-3),الجدول3[D_T],0),COLUMN(M41))=0,"لم ينفذ",
INDEX(الجدول3[],MATCH(_xlfn.AGGREGATE(15,6,الجدول3[D_T]*1/--(الجدول3[باقي]=0),ROW()-3),الجدول3[D_T],0),COLUMN(M41))),"")]]></f>
        <v/>
      </c>
    </row>
    <row r="45" spans="2:7" x14ac:dyDescent="0.4">
      <c r="B45" s="77" t="str">
        <f ca="1">IF(C45="","",_xlfn.AGGREGATE(3,5,$C$4:C45))</f>
        <v/>
      </c>
      <c r="C45" s="75" t="str">
        <f ca="1"><![CDATA[IFERROR(INDEX(الجدول3[],MATCH(_xlfn.AGGREGATE(15,6,الجدول3[D_T]*1/--(الجدول3[باقي]=0),ROW()-3),الجدول3[D_T],0),COLUMN(E42)),"")]]></f>
        <v/>
      </c>
      <c r="D45" s="75" t="str">
        <f ca="1"><![CDATA[IFERROR(INDEX(الجدول3[],MATCH(_xlfn.AGGREGATE(15,6,الجدول3[D_T]*1/--(الجدول3[باقي]=0),ROW()-3),الجدول3[D_T],0),COLUMN(F42)),"")]]></f>
        <v/>
      </c>
      <c r="E45" s="81" t="str">
        <f ca="1"><![CDATA[IFERROR(INDEX(الجدول3[],MATCH(_xlfn.AGGREGATE(15,6,الجدول3[D_T]*1/--(الجدول3[باقي]=0),ROW()-3),الجدول3[D_T],0),COLUMN(G42)),"")]]></f>
        <v/>
      </c>
      <c r="F45" s="79" t="str">
        <f t="shared" ca="1" si="0"/>
        <v/>
      </c>
      <c r="G45" s="80" t="str">
        <f ca="1" unprintable=""><![CDATA[IFERROR(IF(INDEX(الجدول3[],MATCH(_xlfn.AGGREGATE(15,6,الجدول3[D_T]*1/--(الجدول3[باقي]=0),ROW()-3),الجدول3[D_T],0),COLUMN(M42))=0,"لم ينفذ",
INDEX(الجدول3[],MATCH(_xlfn.AGGREGATE(15,6,الجدول3[D_T]*1/--(الجدول3[باقي]=0),ROW()-3),الجدول3[D_T],0),COLUMN(M42))),"")]]></f>
        <v/>
      </c>
    </row>
    <row r="46" spans="2:7" x14ac:dyDescent="0.4">
      <c r="B46" s="77" t="str">
        <f ca="1">IF(C46="","",_xlfn.AGGREGATE(3,5,$C$4:C46))</f>
        <v/>
      </c>
      <c r="C46" s="75" t="str">
        <f ca="1"><![CDATA[IFERROR(INDEX(الجدول3[],MATCH(_xlfn.AGGREGATE(15,6,الجدول3[D_T]*1/--(الجدول3[باقي]=0),ROW()-3),الجدول3[D_T],0),COLUMN(E43)),"")]]></f>
        <v/>
      </c>
      <c r="D46" s="75" t="str">
        <f ca="1"><![CDATA[IFERROR(INDEX(الجدول3[],MATCH(_xlfn.AGGREGATE(15,6,الجدول3[D_T]*1/--(الجدول3[باقي]=0),ROW()-3),الجدول3[D_T],0),COLUMN(F43)),"")]]></f>
        <v/>
      </c>
      <c r="E46" s="81" t="str">
        <f ca="1"><![CDATA[IFERROR(INDEX(الجدول3[],MATCH(_xlfn.AGGREGATE(15,6,الجدول3[D_T]*1/--(الجدول3[باقي]=0),ROW()-3),الجدول3[D_T],0),COLUMN(G43)),"")]]></f>
        <v/>
      </c>
      <c r="F46" s="79" t="str">
        <f t="shared" ca="1" si="0"/>
        <v/>
      </c>
      <c r="G46" s="80" t="str">
        <f ca="1" unprintable=""><![CDATA[IFERROR(IF(INDEX(الجدول3[],MATCH(_xlfn.AGGREGATE(15,6,الجدول3[D_T]*1/--(الجدول3[باقي]=0),ROW()-3),الجدول3[D_T],0),COLUMN(M43))=0,"لم ينفذ",
INDEX(الجدول3[],MATCH(_xlfn.AGGREGATE(15,6,الجدول3[D_T]*1/--(الجدول3[باقي]=0),ROW()-3),الجدول3[D_T],0),COLUMN(M43))),"")]]></f>
        <v/>
      </c>
    </row>
    <row r="47" spans="2:7" x14ac:dyDescent="0.4">
      <c r="B47" s="77" t="str">
        <f ca="1">IF(C47="","",_xlfn.AGGREGATE(3,5,$C$4:C47))</f>
        <v/>
      </c>
      <c r="C47" s="75" t="str">
        <f ca="1"><![CDATA[IFERROR(INDEX(الجدول3[],MATCH(_xlfn.AGGREGATE(15,6,الجدول3[D_T]*1/--(الجدول3[باقي]=0),ROW()-3),الجدول3[D_T],0),COLUMN(E44)),"")]]></f>
        <v/>
      </c>
      <c r="D47" s="75" t="str">
        <f ca="1"><![CDATA[IFERROR(INDEX(الجدول3[],MATCH(_xlfn.AGGREGATE(15,6,الجدول3[D_T]*1/--(الجدول3[باقي]=0),ROW()-3),الجدول3[D_T],0),COLUMN(F44)),"")]]></f>
        <v/>
      </c>
      <c r="E47" s="81" t="str">
        <f ca="1"><![CDATA[IFERROR(INDEX(الجدول3[],MATCH(_xlfn.AGGREGATE(15,6,الجدول3[D_T]*1/--(الجدول3[باقي]=0),ROW()-3),الجدول3[D_T],0),COLUMN(G44)),"")]]></f>
        <v/>
      </c>
      <c r="F47" s="79" t="str">
        <f t="shared" ca="1" si="0"/>
        <v/>
      </c>
      <c r="G47" s="80" t="str">
        <f ca="1" unprintable=""><![CDATA[IFERROR(IF(INDEX(الجدول3[],MATCH(_xlfn.AGGREGATE(15,6,الجدول3[D_T]*1/--(الجدول3[باقي]=0),ROW()-3),الجدول3[D_T],0),COLUMN(M44))=0,"لم ينفذ",
INDEX(الجدول3[],MATCH(_xlfn.AGGREGATE(15,6,الجدول3[D_T]*1/--(الجدول3[باقي]=0),ROW()-3),الجدول3[D_T],0),COLUMN(M44))),"")]]></f>
        <v/>
      </c>
    </row>
    <row r="48" spans="2:7" x14ac:dyDescent="0.4">
      <c r="B48" s="77" t="str">
        <f ca="1">IF(C48="","",_xlfn.AGGREGATE(3,5,$C$4:C48))</f>
        <v/>
      </c>
      <c r="C48" s="75" t="str">
        <f ca="1"><![CDATA[IFERROR(INDEX(الجدول3[],MATCH(_xlfn.AGGREGATE(15,6,الجدول3[D_T]*1/--(الجدول3[باقي]=0),ROW()-3),الجدول3[D_T],0),COLUMN(E45)),"")]]></f>
        <v/>
      </c>
      <c r="D48" s="75" t="str">
        <f ca="1"><![CDATA[IFERROR(INDEX(الجدول3[],MATCH(_xlfn.AGGREGATE(15,6,الجدول3[D_T]*1/--(الجدول3[باقي]=0),ROW()-3),الجدول3[D_T],0),COLUMN(F45)),"")]]></f>
        <v/>
      </c>
      <c r="E48" s="81" t="str">
        <f ca="1"><![CDATA[IFERROR(INDEX(الجدول3[],MATCH(_xlfn.AGGREGATE(15,6,الجدول3[D_T]*1/--(الجدول3[باقي]=0),ROW()-3),الجدول3[D_T],0),COLUMN(G45)),"")]]></f>
        <v/>
      </c>
      <c r="F48" s="79" t="str">
        <f t="shared" ca="1" si="0"/>
        <v/>
      </c>
      <c r="G48" s="80" t="str">
        <f ca="1" unprintable=""><![CDATA[IFERROR(IF(INDEX(الجدول3[],MATCH(_xlfn.AGGREGATE(15,6,الجدول3[D_T]*1/--(الجدول3[باقي]=0),ROW()-3),الجدول3[D_T],0),COLUMN(M45))=0,"لم ينفذ",
INDEX(الجدول3[],MATCH(_xlfn.AGGREGATE(15,6,الجدول3[D_T]*1/--(الجدول3[باقي]=0),ROW()-3),الجدول3[D_T],0),COLUMN(M45))),"")]]></f>
        <v/>
      </c>
    </row>
    <row r="49" spans="2:7" x14ac:dyDescent="0.4">
      <c r="B49" s="77" t="str">
        <f ca="1">IF(C49="","",_xlfn.AGGREGATE(3,5,$C$4:C49))</f>
        <v/>
      </c>
      <c r="C49" s="75" t="str">
        <f ca="1"><![CDATA[IFERROR(INDEX(الجدول3[],MATCH(_xlfn.AGGREGATE(15,6,الجدول3[D_T]*1/--(الجدول3[باقي]=0),ROW()-3),الجدول3[D_T],0),COLUMN(E46)),"")]]></f>
        <v/>
      </c>
      <c r="D49" s="75" t="str">
        <f ca="1"><![CDATA[IFERROR(INDEX(الجدول3[],MATCH(_xlfn.AGGREGATE(15,6,الجدول3[D_T]*1/--(الجدول3[باقي]=0),ROW()-3),الجدول3[D_T],0),COLUMN(F46)),"")]]></f>
        <v/>
      </c>
      <c r="E49" s="81" t="str">
        <f ca="1"><![CDATA[IFERROR(INDEX(الجدول3[],MATCH(_xlfn.AGGREGATE(15,6,الجدول3[D_T]*1/--(الجدول3[باقي]=0),ROW()-3),الجدول3[D_T],0),COLUMN(G46)),"")]]></f>
        <v/>
      </c>
      <c r="F49" s="79" t="str">
        <f t="shared" ca="1" si="0"/>
        <v/>
      </c>
      <c r="G49" s="80" t="str">
        <f ca="1" unprintable=""><![CDATA[IFERROR(IF(INDEX(الجدول3[],MATCH(_xlfn.AGGREGATE(15,6,الجدول3[D_T]*1/--(الجدول3[باقي]=0),ROW()-3),الجدول3[D_T],0),COLUMN(M46))=0,"لم ينفذ",
INDEX(الجدول3[],MATCH(_xlfn.AGGREGATE(15,6,الجدول3[D_T]*1/--(الجدول3[باقي]=0),ROW()-3),الجدول3[D_T],0),COLUMN(M46))),"")]]></f>
        <v/>
      </c>
    </row>
    <row r="50" spans="2:7" x14ac:dyDescent="0.4">
      <c r="B50" s="77" t="str">
        <f ca="1">IF(C50="","",_xlfn.AGGREGATE(3,5,$C$4:C50))</f>
        <v/>
      </c>
      <c r="C50" s="75" t="str">
        <f ca="1"><![CDATA[IFERROR(INDEX(الجدول3[],MATCH(_xlfn.AGGREGATE(15,6,الجدول3[D_T]*1/--(الجدول3[باقي]=0),ROW()-3),الجدول3[D_T],0),COLUMN(E47)),"")]]></f>
        <v/>
      </c>
      <c r="D50" s="75" t="str">
        <f ca="1"><![CDATA[IFERROR(INDEX(الجدول3[],MATCH(_xlfn.AGGREGATE(15,6,الجدول3[D_T]*1/--(الجدول3[باقي]=0),ROW()-3),الجدول3[D_T],0),COLUMN(F47)),"")]]></f>
        <v/>
      </c>
      <c r="E50" s="81" t="str">
        <f ca="1"><![CDATA[IFERROR(INDEX(الجدول3[],MATCH(_xlfn.AGGREGATE(15,6,الجدول3[D_T]*1/--(الجدول3[باقي]=0),ROW()-3),الجدول3[D_T],0),COLUMN(G47)),"")]]></f>
        <v/>
      </c>
      <c r="F50" s="79" t="str">
        <f t="shared" ca="1" si="0"/>
        <v/>
      </c>
      <c r="G50" s="80" t="str">
        <f ca="1" unprintable=""><![CDATA[IFERROR(IF(INDEX(الجدول3[],MATCH(_xlfn.AGGREGATE(15,6,الجدول3[D_T]*1/--(الجدول3[باقي]=0),ROW()-3),الجدول3[D_T],0),COLUMN(M47))=0,"لم ينفذ",
INDEX(الجدول3[],MATCH(_xlfn.AGGREGATE(15,6,الجدول3[D_T]*1/--(الجدول3[باقي]=0),ROW()-3),الجدول3[D_T],0),COLUMN(M47))),"")]]></f>
        <v/>
      </c>
    </row>
    <row r="51" spans="2:7" x14ac:dyDescent="0.4">
      <c r="B51" s="77" t="str">
        <f ca="1">IF(C51="","",_xlfn.AGGREGATE(3,5,$C$4:C51))</f>
        <v/>
      </c>
      <c r="C51" s="75" t="str">
        <f ca="1"><![CDATA[IFERROR(INDEX(الجدول3[],MATCH(_xlfn.AGGREGATE(15,6,الجدول3[D_T]*1/--(الجدول3[باقي]=0),ROW()-3),الجدول3[D_T],0),COLUMN(E48)),"")]]></f>
        <v/>
      </c>
      <c r="D51" s="75" t="str">
        <f ca="1"><![CDATA[IFERROR(INDEX(الجدول3[],MATCH(_xlfn.AGGREGATE(15,6,الجدول3[D_T]*1/--(الجدول3[باقي]=0),ROW()-3),الجدول3[D_T],0),COLUMN(F48)),"")]]></f>
        <v/>
      </c>
      <c r="E51" s="81" t="str">
        <f ca="1"><![CDATA[IFERROR(INDEX(الجدول3[],MATCH(_xlfn.AGGREGATE(15,6,الجدول3[D_T]*1/--(الجدول3[باقي]=0),ROW()-3),الجدول3[D_T],0),COLUMN(G48)),"")]]></f>
        <v/>
      </c>
      <c r="F51" s="79" t="str">
        <f t="shared" ca="1" si="0"/>
        <v/>
      </c>
      <c r="G51" s="80" t="str">
        <f ca="1" unprintable=""><![CDATA[IFERROR(IF(INDEX(الجدول3[],MATCH(_xlfn.AGGREGATE(15,6,الجدول3[D_T]*1/--(الجدول3[باقي]=0),ROW()-3),الجدول3[D_T],0),COLUMN(M48))=0,"لم ينفذ",
INDEX(الجدول3[],MATCH(_xlfn.AGGREGATE(15,6,الجدول3[D_T]*1/--(الجدول3[باقي]=0),ROW()-3),الجدول3[D_T],0),COLUMN(M48))),"")]]></f>
        <v/>
      </c>
    </row>
    <row r="52" spans="2:7" x14ac:dyDescent="0.4">
      <c r="B52" s="77" t="str">
        <f ca="1">IF(C52="","",_xlfn.AGGREGATE(3,5,$C$4:C52))</f>
        <v/>
      </c>
      <c r="C52" s="75" t="str">
        <f ca="1"><![CDATA[IFERROR(INDEX(الجدول3[],MATCH(_xlfn.AGGREGATE(15,6,الجدول3[D_T]*1/--(الجدول3[باقي]=0),ROW()-3),الجدول3[D_T],0),COLUMN(E49)),"")]]></f>
        <v/>
      </c>
      <c r="D52" s="75" t="str">
        <f ca="1"><![CDATA[IFERROR(INDEX(الجدول3[],MATCH(_xlfn.AGGREGATE(15,6,الجدول3[D_T]*1/--(الجدول3[باقي]=0),ROW()-3),الجدول3[D_T],0),COLUMN(F49)),"")]]></f>
        <v/>
      </c>
      <c r="E52" s="81" t="str">
        <f ca="1"><![CDATA[IFERROR(INDEX(الجدول3[],MATCH(_xlfn.AGGREGATE(15,6,الجدول3[D_T]*1/--(الجدول3[باقي]=0),ROW()-3),الجدول3[D_T],0),COLUMN(G49)),"")]]></f>
        <v/>
      </c>
      <c r="F52" s="79" t="str">
        <f t="shared" ca="1" si="0"/>
        <v/>
      </c>
      <c r="G52" s="80" t="str">
        <f ca="1" unprintable=""><![CDATA[IFERROR(IF(INDEX(الجدول3[],MATCH(_xlfn.AGGREGATE(15,6,الجدول3[D_T]*1/--(الجدول3[باقي]=0),ROW()-3),الجدول3[D_T],0),COLUMN(M49))=0,"لم ينفذ",
INDEX(الجدول3[],MATCH(_xlfn.AGGREGATE(15,6,الجدول3[D_T]*1/--(الجدول3[باقي]=0),ROW()-3),الجدول3[D_T],0),COLUMN(M49))),"")]]></f>
        <v/>
      </c>
    </row>
    <row r="53" spans="2:7" x14ac:dyDescent="0.4">
      <c r="B53" s="77" t="str">
        <f ca="1">IF(C53="","",_xlfn.AGGREGATE(3,5,$C$4:C53))</f>
        <v/>
      </c>
      <c r="C53" s="75" t="str">
        <f ca="1"><![CDATA[IFERROR(INDEX(الجدول3[],MATCH(_xlfn.AGGREGATE(15,6,الجدول3[D_T]*1/--(الجدول3[باقي]=0),ROW()-3),الجدول3[D_T],0),COLUMN(E50)),"")]]></f>
        <v/>
      </c>
      <c r="D53" s="75" t="str">
        <f ca="1"><![CDATA[IFERROR(INDEX(الجدول3[],MATCH(_xlfn.AGGREGATE(15,6,الجدول3[D_T]*1/--(الجدول3[باقي]=0),ROW()-3),الجدول3[D_T],0),COLUMN(F50)),"")]]></f>
        <v/>
      </c>
      <c r="E53" s="81" t="str">
        <f ca="1"><![CDATA[IFERROR(INDEX(الجدول3[],MATCH(_xlfn.AGGREGATE(15,6,الجدول3[D_T]*1/--(الجدول3[باقي]=0),ROW()-3),الجدول3[D_T],0),COLUMN(G50)),"")]]></f>
        <v/>
      </c>
      <c r="F53" s="79" t="str">
        <f t="shared" ca="1" si="0"/>
        <v/>
      </c>
      <c r="G53" s="80" t="str">
        <f ca="1" unprintable=""><![CDATA[IFERROR(IF(INDEX(الجدول3[],MATCH(_xlfn.AGGREGATE(15,6,الجدول3[D_T]*1/--(الجدول3[باقي]=0),ROW()-3),الجدول3[D_T],0),COLUMN(M50))=0,"لم ينفذ",
INDEX(الجدول3[],MATCH(_xlfn.AGGREGATE(15,6,الجدول3[D_T]*1/--(الجدول3[باقي]=0),ROW()-3),الجدول3[D_T],0),COLUMN(M50))),"")]]></f>
        <v/>
      </c>
    </row>
    <row r="54" spans="2:7" x14ac:dyDescent="0.4">
      <c r="B54" s="77" t="str">
        <f ca="1">IF(C54="","",_xlfn.AGGREGATE(3,5,$C$4:C54))</f>
        <v/>
      </c>
      <c r="C54" s="75" t="str">
        <f ca="1"><![CDATA[IFERROR(INDEX(الجدول3[],MATCH(_xlfn.AGGREGATE(15,6,الجدول3[D_T]*1/--(الجدول3[باقي]=0),ROW()-3),الجدول3[D_T],0),COLUMN(E51)),"")]]></f>
        <v/>
      </c>
      <c r="D54" s="75" t="str">
        <f ca="1"><![CDATA[IFERROR(INDEX(الجدول3[],MATCH(_xlfn.AGGREGATE(15,6,الجدول3[D_T]*1/--(الجدول3[باقي]=0),ROW()-3),الجدول3[D_T],0),COLUMN(F51)),"")]]></f>
        <v/>
      </c>
      <c r="E54" s="81" t="str">
        <f ca="1"><![CDATA[IFERROR(INDEX(الجدول3[],MATCH(_xlfn.AGGREGATE(15,6,الجدول3[D_T]*1/--(الجدول3[باقي]=0),ROW()-3),الجدول3[D_T],0),COLUMN(G51)),"")]]></f>
        <v/>
      </c>
      <c r="F54" s="79" t="str">
        <f t="shared" ca="1" si="0"/>
        <v/>
      </c>
      <c r="G54" s="80" t="str">
        <f ca="1" unprintable=""><![CDATA[IFERROR(IF(INDEX(الجدول3[],MATCH(_xlfn.AGGREGATE(15,6,الجدول3[D_T]*1/--(الجدول3[باقي]=0),ROW()-3),الجدول3[D_T],0),COLUMN(M51))=0,"لم ينفذ",
INDEX(الجدول3[],MATCH(_xlfn.AGGREGATE(15,6,الجدول3[D_T]*1/--(الجدول3[باقي]=0),ROW()-3),الجدول3[D_T],0),COLUMN(M51))),"")]]></f>
        <v/>
      </c>
    </row>
    <row r="55" spans="2:7" x14ac:dyDescent="0.4">
      <c r="B55" s="77" t="str">
        <f ca="1">IF(C55="","",_xlfn.AGGREGATE(3,5,$C$4:C55))</f>
        <v/>
      </c>
      <c r="C55" s="75" t="str">
        <f ca="1"><![CDATA[IFERROR(INDEX(الجدول3[],MATCH(_xlfn.AGGREGATE(15,6,الجدول3[D_T]*1/--(الجدول3[باقي]=0),ROW()-3),الجدول3[D_T],0),COLUMN(E52)),"")]]></f>
        <v/>
      </c>
      <c r="D55" s="75" t="str">
        <f ca="1"><![CDATA[IFERROR(INDEX(الجدول3[],MATCH(_xlfn.AGGREGATE(15,6,الجدول3[D_T]*1/--(الجدول3[باقي]=0),ROW()-3),الجدول3[D_T],0),COLUMN(F52)),"")]]></f>
        <v/>
      </c>
      <c r="E55" s="81" t="str">
        <f ca="1"><![CDATA[IFERROR(INDEX(الجدول3[],MATCH(_xlfn.AGGREGATE(15,6,الجدول3[D_T]*1/--(الجدول3[باقي]=0),ROW()-3),الجدول3[D_T],0),COLUMN(G52)),"")]]></f>
        <v/>
      </c>
      <c r="F55" s="79" t="str">
        <f t="shared" ca="1" si="0"/>
        <v/>
      </c>
      <c r="G55" s="80" t="str">
        <f ca="1" unprintable=""><![CDATA[IFERROR(IF(INDEX(الجدول3[],MATCH(_xlfn.AGGREGATE(15,6,الجدول3[D_T]*1/--(الجدول3[باقي]=0),ROW()-3),الجدول3[D_T],0),COLUMN(M52))=0,"لم ينفذ",
INDEX(الجدول3[],MATCH(_xlfn.AGGREGATE(15,6,الجدول3[D_T]*1/--(الجدول3[باقي]=0),ROW()-3),الجدول3[D_T],0),COLUMN(M52))),"")]]></f>
        <v/>
      </c>
    </row>
    <row r="56" spans="2:7" x14ac:dyDescent="0.4">
      <c r="B56" s="77" t="str">
        <f ca="1">IF(C56="","",_xlfn.AGGREGATE(3,5,$C$4:C56))</f>
        <v/>
      </c>
      <c r="C56" s="75" t="str">
        <f ca="1"><![CDATA[IFERROR(INDEX(الجدول3[],MATCH(_xlfn.AGGREGATE(15,6,الجدول3[D_T]*1/--(الجدول3[باقي]=0),ROW()-3),الجدول3[D_T],0),COLUMN(E53)),"")]]></f>
        <v/>
      </c>
      <c r="D56" s="75" t="str">
        <f ca="1"><![CDATA[IFERROR(INDEX(الجدول3[],MATCH(_xlfn.AGGREGATE(15,6,الجدول3[D_T]*1/--(الجدول3[باقي]=0),ROW()-3),الجدول3[D_T],0),COLUMN(F53)),"")]]></f>
        <v/>
      </c>
      <c r="E56" s="81" t="str">
        <f ca="1"><![CDATA[IFERROR(INDEX(الجدول3[],MATCH(_xlfn.AGGREGATE(15,6,الجدول3[D_T]*1/--(الجدول3[باقي]=0),ROW()-3),الجدول3[D_T],0),COLUMN(G53)),"")]]></f>
        <v/>
      </c>
      <c r="F56" s="79" t="str">
        <f t="shared" ca="1" si="0"/>
        <v/>
      </c>
      <c r="G56" s="80" t="str">
        <f ca="1" unprintable=""><![CDATA[IFERROR(IF(INDEX(الجدول3[],MATCH(_xlfn.AGGREGATE(15,6,الجدول3[D_T]*1/--(الجدول3[باقي]=0),ROW()-3),الجدول3[D_T],0),COLUMN(M53))=0,"لم ينفذ",
INDEX(الجدول3[],MATCH(_xlfn.AGGREGATE(15,6,الجدول3[D_T]*1/--(الجدول3[باقي]=0),ROW()-3),الجدول3[D_T],0),COLUMN(M53))),"")]]></f>
        <v/>
      </c>
    </row>
    <row r="57" spans="2:7" x14ac:dyDescent="0.4">
      <c r="B57" s="77" t="str">
        <f ca="1">IF(C57="","",_xlfn.AGGREGATE(3,5,$C$4:C57))</f>
        <v/>
      </c>
      <c r="C57" s="75" t="str">
        <f ca="1"><![CDATA[IFERROR(INDEX(الجدول3[],MATCH(_xlfn.AGGREGATE(15,6,الجدول3[D_T]*1/--(الجدول3[باقي]=0),ROW()-3),الجدول3[D_T],0),COLUMN(E54)),"")]]></f>
        <v/>
      </c>
      <c r="D57" s="75" t="str">
        <f ca="1"><![CDATA[IFERROR(INDEX(الجدول3[],MATCH(_xlfn.AGGREGATE(15,6,الجدول3[D_T]*1/--(الجدول3[باقي]=0),ROW()-3),الجدول3[D_T],0),COLUMN(F54)),"")]]></f>
        <v/>
      </c>
      <c r="E57" s="81" t="str">
        <f ca="1"><![CDATA[IFERROR(INDEX(الجدول3[],MATCH(_xlfn.AGGREGATE(15,6,الجدول3[D_T]*1/--(الجدول3[باقي]=0),ROW()-3),الجدول3[D_T],0),COLUMN(G54)),"")]]></f>
        <v/>
      </c>
      <c r="F57" s="79" t="str">
        <f t="shared" ca="1" si="0"/>
        <v/>
      </c>
      <c r="G57" s="80" t="str">
        <f ca="1" unprintable=""><![CDATA[IFERROR(IF(INDEX(الجدول3[],MATCH(_xlfn.AGGREGATE(15,6,الجدول3[D_T]*1/--(الجدول3[باقي]=0),ROW()-3),الجدول3[D_T],0),COLUMN(M54))=0,"لم ينفذ",
INDEX(الجدول3[],MATCH(_xlfn.AGGREGATE(15,6,الجدول3[D_T]*1/--(الجدول3[باقي]=0),ROW()-3),الجدول3[D_T],0),COLUMN(M54))),"")]]></f>
        <v/>
      </c>
    </row>
    <row r="58" spans="2:7" x14ac:dyDescent="0.4">
      <c r="B58" s="77" t="str">
        <f ca="1">IF(C58="","",_xlfn.AGGREGATE(3,5,$C$4:C58))</f>
        <v/>
      </c>
      <c r="C58" s="75" t="str">
        <f ca="1"><![CDATA[IFERROR(INDEX(الجدول3[],MATCH(_xlfn.AGGREGATE(15,6,الجدول3[D_T]*1/--(الجدول3[باقي]=0),ROW()-3),الجدول3[D_T],0),COLUMN(E55)),"")]]></f>
        <v/>
      </c>
      <c r="D58" s="75" t="str">
        <f ca="1"><![CDATA[IFERROR(INDEX(الجدول3[],MATCH(_xlfn.AGGREGATE(15,6,الجدول3[D_T]*1/--(الجدول3[باقي]=0),ROW()-3),الجدول3[D_T],0),COLUMN(F55)),"")]]></f>
        <v/>
      </c>
      <c r="E58" s="81" t="str">
        <f ca="1"><![CDATA[IFERROR(INDEX(الجدول3[],MATCH(_xlfn.AGGREGATE(15,6,الجدول3[D_T]*1/--(الجدول3[باقي]=0),ROW()-3),الجدول3[D_T],0),COLUMN(G55)),"")]]></f>
        <v/>
      </c>
      <c r="F58" s="79" t="str">
        <f t="shared" ca="1" si="0"/>
        <v/>
      </c>
      <c r="G58" s="80" t="str">
        <f ca="1" unprintable=""><![CDATA[IFERROR(IF(INDEX(الجدول3[],MATCH(_xlfn.AGGREGATE(15,6,الجدول3[D_T]*1/--(الجدول3[باقي]=0),ROW()-3),الجدول3[D_T],0),COLUMN(M55))=0,"لم ينفذ",
INDEX(الجدول3[],MATCH(_xlfn.AGGREGATE(15,6,الجدول3[D_T]*1/--(الجدول3[باقي]=0),ROW()-3),الجدول3[D_T],0),COLUMN(M55))),"")]]></f>
        <v/>
      </c>
    </row>
    <row r="59" spans="2:7" x14ac:dyDescent="0.4">
      <c r="B59" s="77" t="str">
        <f ca="1">IF(C59="","",_xlfn.AGGREGATE(3,5,$C$4:C59))</f>
        <v/>
      </c>
      <c r="C59" s="75" t="str">
        <f ca="1"><![CDATA[IFERROR(INDEX(الجدول3[],MATCH(_xlfn.AGGREGATE(15,6,الجدول3[D_T]*1/--(الجدول3[باقي]=0),ROW()-3),الجدول3[D_T],0),COLUMN(E56)),"")]]></f>
        <v/>
      </c>
      <c r="D59" s="75" t="str">
        <f ca="1"><![CDATA[IFERROR(INDEX(الجدول3[],MATCH(_xlfn.AGGREGATE(15,6,الجدول3[D_T]*1/--(الجدول3[باقي]=0),ROW()-3),الجدول3[D_T],0),COLUMN(F56)),"")]]></f>
        <v/>
      </c>
      <c r="E59" s="81" t="str">
        <f ca="1"><![CDATA[IFERROR(INDEX(الجدول3[],MATCH(_xlfn.AGGREGATE(15,6,الجدول3[D_T]*1/--(الجدول3[باقي]=0),ROW()-3),الجدول3[D_T],0),COLUMN(G56)),"")]]></f>
        <v/>
      </c>
      <c r="F59" s="79" t="str">
        <f t="shared" ca="1" si="0"/>
        <v/>
      </c>
      <c r="G59" s="80" t="str">
        <f ca="1" unprintable=""><![CDATA[IFERROR(IF(INDEX(الجدول3[],MATCH(_xlfn.AGGREGATE(15,6,الجدول3[D_T]*1/--(الجدول3[باقي]=0),ROW()-3),الجدول3[D_T],0),COLUMN(M56))=0,"لم ينفذ",
INDEX(الجدول3[],MATCH(_xlfn.AGGREGATE(15,6,الجدول3[D_T]*1/--(الجدول3[باقي]=0),ROW()-3),الجدول3[D_T],0),COLUMN(M56))),"")]]></f>
        <v/>
      </c>
    </row>
    <row r="60" spans="2:7" x14ac:dyDescent="0.4">
      <c r="B60" s="77" t="str">
        <f ca="1">IF(C60="","",_xlfn.AGGREGATE(3,5,$C$4:C60))</f>
        <v/>
      </c>
      <c r="C60" s="75" t="str">
        <f ca="1"><![CDATA[IFERROR(INDEX(الجدول3[],MATCH(_xlfn.AGGREGATE(15,6,الجدول3[D_T]*1/--(الجدول3[باقي]=0),ROW()-3),الجدول3[D_T],0),COLUMN(E57)),"")]]></f>
        <v/>
      </c>
      <c r="D60" s="75" t="str">
        <f ca="1"><![CDATA[IFERROR(INDEX(الجدول3[],MATCH(_xlfn.AGGREGATE(15,6,الجدول3[D_T]*1/--(الجدول3[باقي]=0),ROW()-3),الجدول3[D_T],0),COLUMN(F57)),"")]]></f>
        <v/>
      </c>
      <c r="E60" s="81" t="str">
        <f ca="1"><![CDATA[IFERROR(INDEX(الجدول3[],MATCH(_xlfn.AGGREGATE(15,6,الجدول3[D_T]*1/--(الجدول3[باقي]=0),ROW()-3),الجدول3[D_T],0),COLUMN(G57)),"")]]></f>
        <v/>
      </c>
      <c r="F60" s="79" t="str">
        <f t="shared" ca="1" si="0"/>
        <v/>
      </c>
      <c r="G60" s="80" t="str">
        <f ca="1" unprintable=""><![CDATA[IFERROR(IF(INDEX(الجدول3[],MATCH(_xlfn.AGGREGATE(15,6,الجدول3[D_T]*1/--(الجدول3[باقي]=0),ROW()-3),الجدول3[D_T],0),COLUMN(M57))=0,"لم ينفذ",
INDEX(الجدول3[],MATCH(_xlfn.AGGREGATE(15,6,الجدول3[D_T]*1/--(الجدول3[باقي]=0),ROW()-3),الجدول3[D_T],0),COLUMN(M57))),"")]]></f>
        <v/>
      </c>
    </row>
    <row r="61" spans="2:7" x14ac:dyDescent="0.4">
      <c r="B61" s="77" t="str">
        <f ca="1">IF(C61="","",_xlfn.AGGREGATE(3,5,$C$4:C61))</f>
        <v/>
      </c>
      <c r="C61" s="75" t="str">
        <f ca="1"><![CDATA[IFERROR(INDEX(الجدول3[],MATCH(_xlfn.AGGREGATE(15,6,الجدول3[D_T]*1/--(الجدول3[باقي]=0),ROW()-3),الجدول3[D_T],0),COLUMN(E58)),"")]]></f>
        <v/>
      </c>
      <c r="D61" s="75" t="str">
        <f ca="1"><![CDATA[IFERROR(INDEX(الجدول3[],MATCH(_xlfn.AGGREGATE(15,6,الجدول3[D_T]*1/--(الجدول3[باقي]=0),ROW()-3),الجدول3[D_T],0),COLUMN(F58)),"")]]></f>
        <v/>
      </c>
      <c r="E61" s="81" t="str">
        <f ca="1"><![CDATA[IFERROR(INDEX(الجدول3[],MATCH(_xlfn.AGGREGATE(15,6,الجدول3[D_T]*1/--(الجدول3[باقي]=0),ROW()-3),الجدول3[D_T],0),COLUMN(G58)),"")]]></f>
        <v/>
      </c>
      <c r="F61" s="79" t="str">
        <f t="shared" ca="1" si="0"/>
        <v/>
      </c>
      <c r="G61" s="80" t="str">
        <f ca="1" unprintable=""><![CDATA[IFERROR(IF(INDEX(الجدول3[],MATCH(_xlfn.AGGREGATE(15,6,الجدول3[D_T]*1/--(الجدول3[باقي]=0),ROW()-3),الجدول3[D_T],0),COLUMN(M58))=0,"لم ينفذ",
INDEX(الجدول3[],MATCH(_xlfn.AGGREGATE(15,6,الجدول3[D_T]*1/--(الجدول3[باقي]=0),ROW()-3),الجدول3[D_T],0),COLUMN(M58))),"")]]></f>
        <v/>
      </c>
    </row>
    <row r="62" spans="2:7" x14ac:dyDescent="0.4">
      <c r="B62" s="77" t="str">
        <f ca="1">IF(C62="","",_xlfn.AGGREGATE(3,5,$C$4:C62))</f>
        <v/>
      </c>
      <c r="C62" s="75" t="str">
        <f ca="1"><![CDATA[IFERROR(INDEX(الجدول3[],MATCH(_xlfn.AGGREGATE(15,6,الجدول3[D_T]*1/--(الجدول3[باقي]=0),ROW()-3),الجدول3[D_T],0),COLUMN(E59)),"")]]></f>
        <v/>
      </c>
      <c r="D62" s="75" t="str">
        <f ca="1"><![CDATA[IFERROR(INDEX(الجدول3[],MATCH(_xlfn.AGGREGATE(15,6,الجدول3[D_T]*1/--(الجدول3[باقي]=0),ROW()-3),الجدول3[D_T],0),COLUMN(F59)),"")]]></f>
        <v/>
      </c>
      <c r="E62" s="81" t="str">
        <f ca="1"><![CDATA[IFERROR(INDEX(الجدول3[],MATCH(_xlfn.AGGREGATE(15,6,الجدول3[D_T]*1/--(الجدول3[باقي]=0),ROW()-3),الجدول3[D_T],0),COLUMN(G59)),"")]]></f>
        <v/>
      </c>
      <c r="F62" s="79" t="str">
        <f t="shared" ca="1" si="0"/>
        <v/>
      </c>
      <c r="G62" s="80" t="str">
        <f ca="1" unprintable=""><![CDATA[IFERROR(IF(INDEX(الجدول3[],MATCH(_xlfn.AGGREGATE(15,6,الجدول3[D_T]*1/--(الجدول3[باقي]=0),ROW()-3),الجدول3[D_T],0),COLUMN(M59))=0,"لم ينفذ",
INDEX(الجدول3[],MATCH(_xlfn.AGGREGATE(15,6,الجدول3[D_T]*1/--(الجدول3[باقي]=0),ROW()-3),الجدول3[D_T],0),COLUMN(M59))),"")]]></f>
        <v/>
      </c>
    </row>
    <row r="63" spans="2:7" x14ac:dyDescent="0.4">
      <c r="B63" s="77" t="str">
        <f ca="1">IF(C63="","",_xlfn.AGGREGATE(3,5,$C$4:C63))</f>
        <v/>
      </c>
      <c r="C63" s="75" t="str">
        <f ca="1"><![CDATA[IFERROR(INDEX(الجدول3[],MATCH(_xlfn.AGGREGATE(15,6,الجدول3[D_T]*1/--(الجدول3[باقي]=0),ROW()-3),الجدول3[D_T],0),COLUMN(E60)),"")]]></f>
        <v/>
      </c>
      <c r="D63" s="75" t="str">
        <f ca="1"><![CDATA[IFERROR(INDEX(الجدول3[],MATCH(_xlfn.AGGREGATE(15,6,الجدول3[D_T]*1/--(الجدول3[باقي]=0),ROW()-3),الجدول3[D_T],0),COLUMN(F60)),"")]]></f>
        <v/>
      </c>
      <c r="E63" s="81" t="str">
        <f ca="1"><![CDATA[IFERROR(INDEX(الجدول3[],MATCH(_xlfn.AGGREGATE(15,6,الجدول3[D_T]*1/--(الجدول3[باقي]=0),ROW()-3),الجدول3[D_T],0),COLUMN(G60)),"")]]></f>
        <v/>
      </c>
      <c r="F63" s="79" t="str">
        <f t="shared" ca="1" si="0"/>
        <v/>
      </c>
      <c r="G63" s="80" t="str">
        <f ca="1" unprintable=""><![CDATA[IFERROR(IF(INDEX(الجدول3[],MATCH(_xlfn.AGGREGATE(15,6,الجدول3[D_T]*1/--(الجدول3[باقي]=0),ROW()-3),الجدول3[D_T],0),COLUMN(M60))=0,"لم ينفذ",
INDEX(الجدول3[],MATCH(_xlfn.AGGREGATE(15,6,الجدول3[D_T]*1/--(الجدول3[باقي]=0),ROW()-3),الجدول3[D_T],0),COLUMN(M60))),"")]]></f>
        <v/>
      </c>
    </row>
    <row r="64" spans="2:7" x14ac:dyDescent="0.4">
      <c r="B64" s="77" t="str">
        <f ca="1">IF(C64="","",_xlfn.AGGREGATE(3,5,$C$4:C64))</f>
        <v/>
      </c>
      <c r="C64" s="75" t="str">
        <f ca="1"><![CDATA[IFERROR(INDEX(الجدول3[],MATCH(_xlfn.AGGREGATE(15,6,الجدول3[D_T]*1/--(الجدول3[باقي]=0),ROW()-3),الجدول3[D_T],0),COLUMN(E61)),"")]]></f>
        <v/>
      </c>
      <c r="D64" s="75" t="str">
        <f ca="1"><![CDATA[IFERROR(INDEX(الجدول3[],MATCH(_xlfn.AGGREGATE(15,6,الجدول3[D_T]*1/--(الجدول3[باقي]=0),ROW()-3),الجدول3[D_T],0),COLUMN(F61)),"")]]></f>
        <v/>
      </c>
      <c r="E64" s="81" t="str">
        <f ca="1"><![CDATA[IFERROR(INDEX(الجدول3[],MATCH(_xlfn.AGGREGATE(15,6,الجدول3[D_T]*1/--(الجدول3[باقي]=0),ROW()-3),الجدول3[D_T],0),COLUMN(G61)),"")]]></f>
        <v/>
      </c>
      <c r="F64" s="79" t="str">
        <f t="shared" ca="1" si="0"/>
        <v/>
      </c>
      <c r="G64" s="80" t="str">
        <f ca="1" unprintable=""><![CDATA[IFERROR(IF(INDEX(الجدول3[],MATCH(_xlfn.AGGREGATE(15,6,الجدول3[D_T]*1/--(الجدول3[باقي]=0),ROW()-3),الجدول3[D_T],0),COLUMN(M61))=0,"لم ينفذ",
INDEX(الجدول3[],MATCH(_xlfn.AGGREGATE(15,6,الجدول3[D_T]*1/--(الجدول3[باقي]=0),ROW()-3),الجدول3[D_T],0),COLUMN(M61))),"")]]></f>
        <v/>
      </c>
    </row>
    <row r="65" spans="2:7" x14ac:dyDescent="0.4">
      <c r="B65" s="77" t="str">
        <f ca="1">IF(C65="","",_xlfn.AGGREGATE(3,5,$C$4:C65))</f>
        <v/>
      </c>
      <c r="C65" s="75" t="str">
        <f ca="1"><![CDATA[IFERROR(INDEX(الجدول3[],MATCH(_xlfn.AGGREGATE(15,6,الجدول3[D_T]*1/--(الجدول3[باقي]=0),ROW()-3),الجدول3[D_T],0),COLUMN(E62)),"")]]></f>
        <v/>
      </c>
      <c r="D65" s="75" t="str">
        <f ca="1"><![CDATA[IFERROR(INDEX(الجدول3[],MATCH(_xlfn.AGGREGATE(15,6,الجدول3[D_T]*1/--(الجدول3[باقي]=0),ROW()-3),الجدول3[D_T],0),COLUMN(F62)),"")]]></f>
        <v/>
      </c>
      <c r="E65" s="81" t="str">
        <f ca="1"><![CDATA[IFERROR(INDEX(الجدول3[],MATCH(_xlfn.AGGREGATE(15,6,الجدول3[D_T]*1/--(الجدول3[باقي]=0),ROW()-3),الجدول3[D_T],0),COLUMN(G62)),"")]]></f>
        <v/>
      </c>
      <c r="F65" s="79" t="str">
        <f t="shared" ca="1" si="0"/>
        <v/>
      </c>
      <c r="G65" s="80" t="str">
        <f ca="1" unprintable=""><![CDATA[IFERROR(IF(INDEX(الجدول3[],MATCH(_xlfn.AGGREGATE(15,6,الجدول3[D_T]*1/--(الجدول3[باقي]=0),ROW()-3),الجدول3[D_T],0),COLUMN(M62))=0,"لم ينفذ",
INDEX(الجدول3[],MATCH(_xlfn.AGGREGATE(15,6,الجدول3[D_T]*1/--(الجدول3[باقي]=0),ROW()-3),الجدول3[D_T],0),COLUMN(M62))),"")]]></f>
        <v/>
      </c>
    </row>
    <row r="66" spans="2:7" x14ac:dyDescent="0.4">
      <c r="B66" s="77" t="str">
        <f ca="1">IF(C66="","",_xlfn.AGGREGATE(3,5,$C$4:C66))</f>
        <v/>
      </c>
      <c r="C66" s="75" t="str">
        <f ca="1"><![CDATA[IFERROR(INDEX(الجدول3[],MATCH(_xlfn.AGGREGATE(15,6,الجدول3[D_T]*1/--(الجدول3[باقي]=0),ROW()-3),الجدول3[D_T],0),COLUMN(E63)),"")]]></f>
        <v/>
      </c>
      <c r="D66" s="75" t="str">
        <f ca="1"><![CDATA[IFERROR(INDEX(الجدول3[],MATCH(_xlfn.AGGREGATE(15,6,الجدول3[D_T]*1/--(الجدول3[باقي]=0),ROW()-3),الجدول3[D_T],0),COLUMN(F63)),"")]]></f>
        <v/>
      </c>
      <c r="E66" s="81" t="str">
        <f ca="1"><![CDATA[IFERROR(INDEX(الجدول3[],MATCH(_xlfn.AGGREGATE(15,6,الجدول3[D_T]*1/--(الجدول3[باقي]=0),ROW()-3),الجدول3[D_T],0),COLUMN(G63)),"")]]></f>
        <v/>
      </c>
      <c r="F66" s="79" t="str">
        <f t="shared" ca="1" si="0"/>
        <v/>
      </c>
      <c r="G66" s="80" t="str">
        <f ca="1" unprintable=""><![CDATA[IFERROR(IF(INDEX(الجدول3[],MATCH(_xlfn.AGGREGATE(15,6,الجدول3[D_T]*1/--(الجدول3[باقي]=0),ROW()-3),الجدول3[D_T],0),COLUMN(M63))=0,"لم ينفذ",
INDEX(الجدول3[],MATCH(_xlfn.AGGREGATE(15,6,الجدول3[D_T]*1/--(الجدول3[باقي]=0),ROW()-3),الجدول3[D_T],0),COLUMN(M63))),"")]]></f>
        <v/>
      </c>
    </row>
    <row r="67" spans="2:7" x14ac:dyDescent="0.4">
      <c r="B67" s="77" t="str">
        <f ca="1">IF(C67="","",_xlfn.AGGREGATE(3,5,$C$4:C67))</f>
        <v/>
      </c>
      <c r="C67" s="75" t="str">
        <f ca="1"><![CDATA[IFERROR(INDEX(الجدول3[],MATCH(_xlfn.AGGREGATE(15,6,الجدول3[D_T]*1/--(الجدول3[باقي]=0),ROW()-3),الجدول3[D_T],0),COLUMN(E64)),"")]]></f>
        <v/>
      </c>
      <c r="D67" s="75" t="str">
        <f ca="1"><![CDATA[IFERROR(INDEX(الجدول3[],MATCH(_xlfn.AGGREGATE(15,6,الجدول3[D_T]*1/--(الجدول3[باقي]=0),ROW()-3),الجدول3[D_T],0),COLUMN(F64)),"")]]></f>
        <v/>
      </c>
      <c r="E67" s="81" t="str">
        <f ca="1"><![CDATA[IFERROR(INDEX(الجدول3[],MATCH(_xlfn.AGGREGATE(15,6,الجدول3[D_T]*1/--(الجدول3[باقي]=0),ROW()-3),الجدول3[D_T],0),COLUMN(G64)),"")]]></f>
        <v/>
      </c>
      <c r="F67" s="79" t="str">
        <f t="shared" ca="1" si="0"/>
        <v/>
      </c>
      <c r="G67" s="80" t="str">
        <f ca="1" unprintable=""><![CDATA[IFERROR(IF(INDEX(الجدول3[],MATCH(_xlfn.AGGREGATE(15,6,الجدول3[D_T]*1/--(الجدول3[باقي]=0),ROW()-3),الجدول3[D_T],0),COLUMN(M64))=0,"لم ينفذ",
INDEX(الجدول3[],MATCH(_xlfn.AGGREGATE(15,6,الجدول3[D_T]*1/--(الجدول3[باقي]=0),ROW()-3),الجدول3[D_T],0),COLUMN(M64))),"")]]></f>
        <v/>
      </c>
    </row>
    <row r="68" spans="2:7" x14ac:dyDescent="0.4">
      <c r="B68" s="77" t="str">
        <f ca="1">IF(C68="","",_xlfn.AGGREGATE(3,5,$C$4:C68))</f>
        <v/>
      </c>
      <c r="C68" s="75" t="str">
        <f ca="1"><![CDATA[IFERROR(INDEX(الجدول3[],MATCH(_xlfn.AGGREGATE(15,6,الجدول3[D_T]*1/--(الجدول3[باقي]=0),ROW()-3),الجدول3[D_T],0),COLUMN(E65)),"")]]></f>
        <v/>
      </c>
      <c r="D68" s="75" t="str">
        <f ca="1"><![CDATA[IFERROR(INDEX(الجدول3[],MATCH(_xlfn.AGGREGATE(15,6,الجدول3[D_T]*1/--(الجدول3[باقي]=0),ROW()-3),الجدول3[D_T],0),COLUMN(F65)),"")]]></f>
        <v/>
      </c>
      <c r="E68" s="81" t="str">
        <f ca="1"><![CDATA[IFERROR(INDEX(الجدول3[],MATCH(_xlfn.AGGREGATE(15,6,الجدول3[D_T]*1/--(الجدول3[باقي]=0),ROW()-3),الجدول3[D_T],0),COLUMN(G65)),"")]]></f>
        <v/>
      </c>
      <c r="F68" s="79" t="str">
        <f t="shared" ca="1" si="0"/>
        <v/>
      </c>
      <c r="G68" s="80" t="str">
        <f ca="1" unprintable=""><![CDATA[IFERROR(IF(INDEX(الجدول3[],MATCH(_xlfn.AGGREGATE(15,6,الجدول3[D_T]*1/--(الجدول3[باقي]=0),ROW()-3),الجدول3[D_T],0),COLUMN(M65))=0,"لم ينفذ",
INDEX(الجدول3[],MATCH(_xlfn.AGGREGATE(15,6,الجدول3[D_T]*1/--(الجدول3[باقي]=0),ROW()-3),الجدول3[D_T],0),COLUMN(M65))),"")]]></f>
        <v/>
      </c>
    </row>
    <row r="69" spans="2:7" x14ac:dyDescent="0.4">
      <c r="B69" s="77" t="str">
        <f ca="1">IF(C69="","",_xlfn.AGGREGATE(3,5,$C$4:C69))</f>
        <v/>
      </c>
      <c r="C69" s="75" t="str">
        <f ca="1"><![CDATA[IFERROR(INDEX(الجدول3[],MATCH(_xlfn.AGGREGATE(15,6,الجدول3[D_T]*1/--(الجدول3[باقي]=0),ROW()-3),الجدول3[D_T],0),COLUMN(E66)),"")]]></f>
        <v/>
      </c>
      <c r="D69" s="75" t="str">
        <f ca="1"><![CDATA[IFERROR(INDEX(الجدول3[],MATCH(_xlfn.AGGREGATE(15,6,الجدول3[D_T]*1/--(الجدول3[باقي]=0),ROW()-3),الجدول3[D_T],0),COLUMN(F66)),"")]]></f>
        <v/>
      </c>
      <c r="E69" s="81" t="str">
        <f ca="1"><![CDATA[IFERROR(INDEX(الجدول3[],MATCH(_xlfn.AGGREGATE(15,6,الجدول3[D_T]*1/--(الجدول3[باقي]=0),ROW()-3),الجدول3[D_T],0),COLUMN(G66)),"")]]></f>
        <v/>
      </c>
      <c r="F69" s="79" t="str">
        <f t="shared" ref="F69:F132" ca="1" si="1">IF(E69&lt;&gt;"",TEXT(E69,"dddd"),"")</f>
        <v/>
      </c>
      <c r="G69" s="80" t="str">
        <f ca="1" unprintable=""><![CDATA[IFERROR(IF(INDEX(الجدول3[],MATCH(_xlfn.AGGREGATE(15,6,الجدول3[D_T]*1/--(الجدول3[باقي]=0),ROW()-3),الجدول3[D_T],0),COLUMN(M66))=0,"لم ينفذ",
INDEX(الجدول3[],MATCH(_xlfn.AGGREGATE(15,6,الجدول3[D_T]*1/--(الجدول3[باقي]=0),ROW()-3),الجدول3[D_T],0),COLUMN(M66))),"")]]></f>
        <v/>
      </c>
    </row>
    <row r="70" spans="2:7" x14ac:dyDescent="0.4">
      <c r="B70" s="77" t="str">
        <f ca="1">IF(C70="","",_xlfn.AGGREGATE(3,5,$C$4:C70))</f>
        <v/>
      </c>
      <c r="C70" s="75" t="str">
        <f ca="1"><![CDATA[IFERROR(INDEX(الجدول3[],MATCH(_xlfn.AGGREGATE(15,6,الجدول3[D_T]*1/--(الجدول3[باقي]=0),ROW()-3),الجدول3[D_T],0),COLUMN(E67)),"")]]></f>
        <v/>
      </c>
      <c r="D70" s="75" t="str">
        <f ca="1"><![CDATA[IFERROR(INDEX(الجدول3[],MATCH(_xlfn.AGGREGATE(15,6,الجدول3[D_T]*1/--(الجدول3[باقي]=0),ROW()-3),الجدول3[D_T],0),COLUMN(F67)),"")]]></f>
        <v/>
      </c>
      <c r="E70" s="81" t="str">
        <f ca="1"><![CDATA[IFERROR(INDEX(الجدول3[],MATCH(_xlfn.AGGREGATE(15,6,الجدول3[D_T]*1/--(الجدول3[باقي]=0),ROW()-3),الجدول3[D_T],0),COLUMN(G67)),"")]]></f>
        <v/>
      </c>
      <c r="F70" s="79" t="str">
        <f t="shared" ca="1" si="1"/>
        <v/>
      </c>
      <c r="G70" s="80" t="str">
        <f ca="1" unprintable=""><![CDATA[IFERROR(IF(INDEX(الجدول3[],MATCH(_xlfn.AGGREGATE(15,6,الجدول3[D_T]*1/--(الجدول3[باقي]=0),ROW()-3),الجدول3[D_T],0),COLUMN(M67))=0,"لم ينفذ",
INDEX(الجدول3[],MATCH(_xlfn.AGGREGATE(15,6,الجدول3[D_T]*1/--(الجدول3[باقي]=0),ROW()-3),الجدول3[D_T],0),COLUMN(M67))),"")]]></f>
        <v/>
      </c>
    </row>
    <row r="71" spans="2:7" x14ac:dyDescent="0.4">
      <c r="B71" s="77" t="str">
        <f ca="1">IF(C71="","",_xlfn.AGGREGATE(3,5,$C$4:C71))</f>
        <v/>
      </c>
      <c r="C71" s="75" t="str">
        <f ca="1"><![CDATA[IFERROR(INDEX(الجدول3[],MATCH(_xlfn.AGGREGATE(15,6,الجدول3[D_T]*1/--(الجدول3[باقي]=0),ROW()-3),الجدول3[D_T],0),COLUMN(E68)),"")]]></f>
        <v/>
      </c>
      <c r="D71" s="75" t="str">
        <f ca="1"><![CDATA[IFERROR(INDEX(الجدول3[],MATCH(_xlfn.AGGREGATE(15,6,الجدول3[D_T]*1/--(الجدول3[باقي]=0),ROW()-3),الجدول3[D_T],0),COLUMN(F68)),"")]]></f>
        <v/>
      </c>
      <c r="E71" s="81" t="str">
        <f ca="1"><![CDATA[IFERROR(INDEX(الجدول3[],MATCH(_xlfn.AGGREGATE(15,6,الجدول3[D_T]*1/--(الجدول3[باقي]=0),ROW()-3),الجدول3[D_T],0),COLUMN(G68)),"")]]></f>
        <v/>
      </c>
      <c r="F71" s="79" t="str">
        <f t="shared" ca="1" si="1"/>
        <v/>
      </c>
      <c r="G71" s="80" t="str">
        <f ca="1" unprintable=""><![CDATA[IFERROR(IF(INDEX(الجدول3[],MATCH(_xlfn.AGGREGATE(15,6,الجدول3[D_T]*1/--(الجدول3[باقي]=0),ROW()-3),الجدول3[D_T],0),COLUMN(M68))=0,"لم ينفذ",
INDEX(الجدول3[],MATCH(_xlfn.AGGREGATE(15,6,الجدول3[D_T]*1/--(الجدول3[باقي]=0),ROW()-3),الجدول3[D_T],0),COLUMN(M68))),"")]]></f>
        <v/>
      </c>
    </row>
    <row r="72" spans="2:7" x14ac:dyDescent="0.4">
      <c r="B72" s="77" t="str">
        <f ca="1">IF(C72="","",_xlfn.AGGREGATE(3,5,$C$4:C72))</f>
        <v/>
      </c>
      <c r="C72" s="75" t="str">
        <f ca="1"><![CDATA[IFERROR(INDEX(الجدول3[],MATCH(_xlfn.AGGREGATE(15,6,الجدول3[D_T]*1/--(الجدول3[باقي]=0),ROW()-3),الجدول3[D_T],0),COLUMN(E69)),"")]]></f>
        <v/>
      </c>
      <c r="D72" s="75" t="str">
        <f ca="1"><![CDATA[IFERROR(INDEX(الجدول3[],MATCH(_xlfn.AGGREGATE(15,6,الجدول3[D_T]*1/--(الجدول3[باقي]=0),ROW()-3),الجدول3[D_T],0),COLUMN(F69)),"")]]></f>
        <v/>
      </c>
      <c r="E72" s="81" t="str">
        <f ca="1"><![CDATA[IFERROR(INDEX(الجدول3[],MATCH(_xlfn.AGGREGATE(15,6,الجدول3[D_T]*1/--(الجدول3[باقي]=0),ROW()-3),الجدول3[D_T],0),COLUMN(G69)),"")]]></f>
        <v/>
      </c>
      <c r="F72" s="79" t="str">
        <f t="shared" ca="1" si="1"/>
        <v/>
      </c>
      <c r="G72" s="80" t="str">
        <f ca="1" unprintable=""><![CDATA[IFERROR(IF(INDEX(الجدول3[],MATCH(_xlfn.AGGREGATE(15,6,الجدول3[D_T]*1/--(الجدول3[باقي]=0),ROW()-3),الجدول3[D_T],0),COLUMN(M69))=0,"لم ينفذ",
INDEX(الجدول3[],MATCH(_xlfn.AGGREGATE(15,6,الجدول3[D_T]*1/--(الجدول3[باقي]=0),ROW()-3),الجدول3[D_T],0),COLUMN(M69))),"")]]></f>
        <v/>
      </c>
    </row>
    <row r="73" spans="2:7" x14ac:dyDescent="0.4">
      <c r="B73" s="77" t="str">
        <f ca="1">IF(C73="","",_xlfn.AGGREGATE(3,5,$C$4:C73))</f>
        <v/>
      </c>
      <c r="C73" s="75" t="str">
        <f ca="1"><![CDATA[IFERROR(INDEX(الجدول3[],MATCH(_xlfn.AGGREGATE(15,6,الجدول3[D_T]*1/--(الجدول3[باقي]=0),ROW()-3),الجدول3[D_T],0),COLUMN(E70)),"")]]></f>
        <v/>
      </c>
      <c r="D73" s="75" t="str">
        <f ca="1"><![CDATA[IFERROR(INDEX(الجدول3[],MATCH(_xlfn.AGGREGATE(15,6,الجدول3[D_T]*1/--(الجدول3[باقي]=0),ROW()-3),الجدول3[D_T],0),COLUMN(F70)),"")]]></f>
        <v/>
      </c>
      <c r="E73" s="81" t="str">
        <f ca="1"><![CDATA[IFERROR(INDEX(الجدول3[],MATCH(_xlfn.AGGREGATE(15,6,الجدول3[D_T]*1/--(الجدول3[باقي]=0),ROW()-3),الجدول3[D_T],0),COLUMN(G70)),"")]]></f>
        <v/>
      </c>
      <c r="F73" s="79" t="str">
        <f t="shared" ca="1" si="1"/>
        <v/>
      </c>
      <c r="G73" s="80" t="str">
        <f ca="1" unprintable=""><![CDATA[IFERROR(IF(INDEX(الجدول3[],MATCH(_xlfn.AGGREGATE(15,6,الجدول3[D_T]*1/--(الجدول3[باقي]=0),ROW()-3),الجدول3[D_T],0),COLUMN(M70))=0,"لم ينفذ",
INDEX(الجدول3[],MATCH(_xlfn.AGGREGATE(15,6,الجدول3[D_T]*1/--(الجدول3[باقي]=0),ROW()-3),الجدول3[D_T],0),COLUMN(M70))),"")]]></f>
        <v/>
      </c>
    </row>
    <row r="74" spans="2:7" x14ac:dyDescent="0.4">
      <c r="B74" s="77" t="str">
        <f ca="1">IF(C74="","",_xlfn.AGGREGATE(3,5,$C$4:C74))</f>
        <v/>
      </c>
      <c r="C74" s="75" t="str">
        <f ca="1"><![CDATA[IFERROR(INDEX(الجدول3[],MATCH(_xlfn.AGGREGATE(15,6,الجدول3[D_T]*1/--(الجدول3[باقي]=0),ROW()-3),الجدول3[D_T],0),COLUMN(E71)),"")]]></f>
        <v/>
      </c>
      <c r="D74" s="75" t="str">
        <f ca="1"><![CDATA[IFERROR(INDEX(الجدول3[],MATCH(_xlfn.AGGREGATE(15,6,الجدول3[D_T]*1/--(الجدول3[باقي]=0),ROW()-3),الجدول3[D_T],0),COLUMN(F71)),"")]]></f>
        <v/>
      </c>
      <c r="E74" s="81" t="str">
        <f ca="1"><![CDATA[IFERROR(INDEX(الجدول3[],MATCH(_xlfn.AGGREGATE(15,6,الجدول3[D_T]*1/--(الجدول3[باقي]=0),ROW()-3),الجدول3[D_T],0),COLUMN(G71)),"")]]></f>
        <v/>
      </c>
      <c r="F74" s="79" t="str">
        <f t="shared" ca="1" si="1"/>
        <v/>
      </c>
      <c r="G74" s="80" t="str">
        <f ca="1" unprintable=""><![CDATA[IFERROR(IF(INDEX(الجدول3[],MATCH(_xlfn.AGGREGATE(15,6,الجدول3[D_T]*1/--(الجدول3[باقي]=0),ROW()-3),الجدول3[D_T],0),COLUMN(M71))=0,"لم ينفذ",
INDEX(الجدول3[],MATCH(_xlfn.AGGREGATE(15,6,الجدول3[D_T]*1/--(الجدول3[باقي]=0),ROW()-3),الجدول3[D_T],0),COLUMN(M71))),"")]]></f>
        <v/>
      </c>
    </row>
    <row r="75" spans="2:7" x14ac:dyDescent="0.4">
      <c r="B75" s="77" t="str">
        <f ca="1">IF(C75="","",_xlfn.AGGREGATE(3,5,$C$4:C75))</f>
        <v/>
      </c>
      <c r="C75" s="75" t="str">
        <f ca="1"><![CDATA[IFERROR(INDEX(الجدول3[],MATCH(_xlfn.AGGREGATE(15,6,الجدول3[D_T]*1/--(الجدول3[باقي]=0),ROW()-3),الجدول3[D_T],0),COLUMN(E72)),"")]]></f>
        <v/>
      </c>
      <c r="D75" s="75" t="str">
        <f ca="1"><![CDATA[IFERROR(INDEX(الجدول3[],MATCH(_xlfn.AGGREGATE(15,6,الجدول3[D_T]*1/--(الجدول3[باقي]=0),ROW()-3),الجدول3[D_T],0),COLUMN(F72)),"")]]></f>
        <v/>
      </c>
      <c r="E75" s="81" t="str">
        <f ca="1"><![CDATA[IFERROR(INDEX(الجدول3[],MATCH(_xlfn.AGGREGATE(15,6,الجدول3[D_T]*1/--(الجدول3[باقي]=0),ROW()-3),الجدول3[D_T],0),COLUMN(G72)),"")]]></f>
        <v/>
      </c>
      <c r="F75" s="79" t="str">
        <f t="shared" ca="1" si="1"/>
        <v/>
      </c>
      <c r="G75" s="80" t="str">
        <f ca="1" unprintable=""><![CDATA[IFERROR(IF(INDEX(الجدول3[],MATCH(_xlfn.AGGREGATE(15,6,الجدول3[D_T]*1/--(الجدول3[باقي]=0),ROW()-3),الجدول3[D_T],0),COLUMN(M72))=0,"لم ينفذ",
INDEX(الجدول3[],MATCH(_xlfn.AGGREGATE(15,6,الجدول3[D_T]*1/--(الجدول3[باقي]=0),ROW()-3),الجدول3[D_T],0),COLUMN(M72))),"")]]></f>
        <v/>
      </c>
    </row>
    <row r="76" spans="2:7" x14ac:dyDescent="0.4">
      <c r="B76" s="77" t="str">
        <f ca="1">IF(C76="","",_xlfn.AGGREGATE(3,5,$C$4:C76))</f>
        <v/>
      </c>
      <c r="C76" s="75" t="str">
        <f ca="1"><![CDATA[IFERROR(INDEX(الجدول3[],MATCH(_xlfn.AGGREGATE(15,6,الجدول3[D_T]*1/--(الجدول3[باقي]=0),ROW()-3),الجدول3[D_T],0),COLUMN(E73)),"")]]></f>
        <v/>
      </c>
      <c r="D76" s="75" t="str">
        <f ca="1"><![CDATA[IFERROR(INDEX(الجدول3[],MATCH(_xlfn.AGGREGATE(15,6,الجدول3[D_T]*1/--(الجدول3[باقي]=0),ROW()-3),الجدول3[D_T],0),COLUMN(F73)),"")]]></f>
        <v/>
      </c>
      <c r="E76" s="81" t="str">
        <f ca="1"><![CDATA[IFERROR(INDEX(الجدول3[],MATCH(_xlfn.AGGREGATE(15,6,الجدول3[D_T]*1/--(الجدول3[باقي]=0),ROW()-3),الجدول3[D_T],0),COLUMN(G73)),"")]]></f>
        <v/>
      </c>
      <c r="F76" s="79" t="str">
        <f t="shared" ca="1" si="1"/>
        <v/>
      </c>
      <c r="G76" s="80" t="str">
        <f ca="1" unprintable=""><![CDATA[IFERROR(IF(INDEX(الجدول3[],MATCH(_xlfn.AGGREGATE(15,6,الجدول3[D_T]*1/--(الجدول3[باقي]=0),ROW()-3),الجدول3[D_T],0),COLUMN(M73))=0,"لم ينفذ",
INDEX(الجدول3[],MATCH(_xlfn.AGGREGATE(15,6,الجدول3[D_T]*1/--(الجدول3[باقي]=0),ROW()-3),الجدول3[D_T],0),COLUMN(M73))),"")]]></f>
        <v/>
      </c>
    </row>
    <row r="77" spans="2:7" x14ac:dyDescent="0.4">
      <c r="B77" s="77" t="str">
        <f ca="1">IF(C77="","",_xlfn.AGGREGATE(3,5,$C$4:C77))</f>
        <v/>
      </c>
      <c r="C77" s="75" t="str">
        <f ca="1"><![CDATA[IFERROR(INDEX(الجدول3[],MATCH(_xlfn.AGGREGATE(15,6,الجدول3[D_T]*1/--(الجدول3[باقي]=0),ROW()-3),الجدول3[D_T],0),COLUMN(E74)),"")]]></f>
        <v/>
      </c>
      <c r="D77" s="75" t="str">
        <f ca="1"><![CDATA[IFERROR(INDEX(الجدول3[],MATCH(_xlfn.AGGREGATE(15,6,الجدول3[D_T]*1/--(الجدول3[باقي]=0),ROW()-3),الجدول3[D_T],0),COLUMN(F74)),"")]]></f>
        <v/>
      </c>
      <c r="E77" s="81" t="str">
        <f ca="1"><![CDATA[IFERROR(INDEX(الجدول3[],MATCH(_xlfn.AGGREGATE(15,6,الجدول3[D_T]*1/--(الجدول3[باقي]=0),ROW()-3),الجدول3[D_T],0),COLUMN(G74)),"")]]></f>
        <v/>
      </c>
      <c r="F77" s="79" t="str">
        <f t="shared" ca="1" si="1"/>
        <v/>
      </c>
      <c r="G77" s="80" t="str">
        <f ca="1" unprintable=""><![CDATA[IFERROR(IF(INDEX(الجدول3[],MATCH(_xlfn.AGGREGATE(15,6,الجدول3[D_T]*1/--(الجدول3[باقي]=0),ROW()-3),الجدول3[D_T],0),COLUMN(M74))=0,"لم ينفذ",
INDEX(الجدول3[],MATCH(_xlfn.AGGREGATE(15,6,الجدول3[D_T]*1/--(الجدول3[باقي]=0),ROW()-3),الجدول3[D_T],0),COLUMN(M74))),"")]]></f>
        <v/>
      </c>
    </row>
    <row r="78" spans="2:7" x14ac:dyDescent="0.4">
      <c r="B78" s="77" t="str">
        <f ca="1">IF(C78="","",_xlfn.AGGREGATE(3,5,$C$4:C78))</f>
        <v/>
      </c>
      <c r="C78" s="75" t="str">
        <f ca="1"><![CDATA[IFERROR(INDEX(الجدول3[],MATCH(_xlfn.AGGREGATE(15,6,الجدول3[D_T]*1/--(الجدول3[باقي]=0),ROW()-3),الجدول3[D_T],0),COLUMN(E75)),"")]]></f>
        <v/>
      </c>
      <c r="D78" s="75" t="str">
        <f ca="1"><![CDATA[IFERROR(INDEX(الجدول3[],MATCH(_xlfn.AGGREGATE(15,6,الجدول3[D_T]*1/--(الجدول3[باقي]=0),ROW()-3),الجدول3[D_T],0),COLUMN(F75)),"")]]></f>
        <v/>
      </c>
      <c r="E78" s="81" t="str">
        <f ca="1"><![CDATA[IFERROR(INDEX(الجدول3[],MATCH(_xlfn.AGGREGATE(15,6,الجدول3[D_T]*1/--(الجدول3[باقي]=0),ROW()-3),الجدول3[D_T],0),COLUMN(G75)),"")]]></f>
        <v/>
      </c>
      <c r="F78" s="79" t="str">
        <f t="shared" ca="1" si="1"/>
        <v/>
      </c>
      <c r="G78" s="80" t="str">
        <f ca="1" unprintable=""><![CDATA[IFERROR(IF(INDEX(الجدول3[],MATCH(_xlfn.AGGREGATE(15,6,الجدول3[D_T]*1/--(الجدول3[باقي]=0),ROW()-3),الجدول3[D_T],0),COLUMN(M75))=0,"لم ينفذ",
INDEX(الجدول3[],MATCH(_xlfn.AGGREGATE(15,6,الجدول3[D_T]*1/--(الجدول3[باقي]=0),ROW()-3),الجدول3[D_T],0),COLUMN(M75))),"")]]></f>
        <v/>
      </c>
    </row>
    <row r="79" spans="2:7" x14ac:dyDescent="0.4">
      <c r="B79" s="77" t="str">
        <f ca="1">IF(C79="","",_xlfn.AGGREGATE(3,5,$C$4:C79))</f>
        <v/>
      </c>
      <c r="C79" s="75" t="str">
        <f ca="1"><![CDATA[IFERROR(INDEX(الجدول3[],MATCH(_xlfn.AGGREGATE(15,6,الجدول3[D_T]*1/--(الجدول3[باقي]=0),ROW()-3),الجدول3[D_T],0),COLUMN(E76)),"")]]></f>
        <v/>
      </c>
      <c r="D79" s="75" t="str">
        <f ca="1"><![CDATA[IFERROR(INDEX(الجدول3[],MATCH(_xlfn.AGGREGATE(15,6,الجدول3[D_T]*1/--(الجدول3[باقي]=0),ROW()-3),الجدول3[D_T],0),COLUMN(F76)),"")]]></f>
        <v/>
      </c>
      <c r="E79" s="81" t="str">
        <f ca="1"><![CDATA[IFERROR(INDEX(الجدول3[],MATCH(_xlfn.AGGREGATE(15,6,الجدول3[D_T]*1/--(الجدول3[باقي]=0),ROW()-3),الجدول3[D_T],0),COLUMN(G76)),"")]]></f>
        <v/>
      </c>
      <c r="F79" s="79" t="str">
        <f t="shared" ca="1" si="1"/>
        <v/>
      </c>
      <c r="G79" s="80" t="str">
        <f ca="1" unprintable=""><![CDATA[IFERROR(IF(INDEX(الجدول3[],MATCH(_xlfn.AGGREGATE(15,6,الجدول3[D_T]*1/--(الجدول3[باقي]=0),ROW()-3),الجدول3[D_T],0),COLUMN(M76))=0,"لم ينفذ",
INDEX(الجدول3[],MATCH(_xlfn.AGGREGATE(15,6,الجدول3[D_T]*1/--(الجدول3[باقي]=0),ROW()-3),الجدول3[D_T],0),COLUMN(M76))),"")]]></f>
        <v/>
      </c>
    </row>
    <row r="80" spans="2:7" x14ac:dyDescent="0.4">
      <c r="B80" s="77" t="str">
        <f ca="1">IF(C80="","",_xlfn.AGGREGATE(3,5,$C$4:C80))</f>
        <v/>
      </c>
      <c r="C80" s="75" t="str">
        <f ca="1"><![CDATA[IFERROR(INDEX(الجدول3[],MATCH(_xlfn.AGGREGATE(15,6,الجدول3[D_T]*1/--(الجدول3[باقي]=0),ROW()-3),الجدول3[D_T],0),COLUMN(E77)),"")]]></f>
        <v/>
      </c>
      <c r="D80" s="75" t="str">
        <f ca="1"><![CDATA[IFERROR(INDEX(الجدول3[],MATCH(_xlfn.AGGREGATE(15,6,الجدول3[D_T]*1/--(الجدول3[باقي]=0),ROW()-3),الجدول3[D_T],0),COLUMN(F77)),"")]]></f>
        <v/>
      </c>
      <c r="E80" s="81" t="str">
        <f ca="1"><![CDATA[IFERROR(INDEX(الجدول3[],MATCH(_xlfn.AGGREGATE(15,6,الجدول3[D_T]*1/--(الجدول3[باقي]=0),ROW()-3),الجدول3[D_T],0),COLUMN(G77)),"")]]></f>
        <v/>
      </c>
      <c r="F80" s="79" t="str">
        <f t="shared" ca="1" si="1"/>
        <v/>
      </c>
      <c r="G80" s="80" t="str">
        <f ca="1" unprintable=""><![CDATA[IFERROR(IF(INDEX(الجدول3[],MATCH(_xlfn.AGGREGATE(15,6,الجدول3[D_T]*1/--(الجدول3[باقي]=0),ROW()-3),الجدول3[D_T],0),COLUMN(M77))=0,"لم ينفذ",
INDEX(الجدول3[],MATCH(_xlfn.AGGREGATE(15,6,الجدول3[D_T]*1/--(الجدول3[باقي]=0),ROW()-3),الجدول3[D_T],0),COLUMN(M77))),"")]]></f>
        <v/>
      </c>
    </row>
    <row r="81" spans="2:7" x14ac:dyDescent="0.4">
      <c r="B81" s="77" t="str">
        <f ca="1">IF(C81="","",_xlfn.AGGREGATE(3,5,$C$4:C81))</f>
        <v/>
      </c>
      <c r="C81" s="75" t="str">
        <f ca="1"><![CDATA[IFERROR(INDEX(الجدول3[],MATCH(_xlfn.AGGREGATE(15,6,الجدول3[D_T]*1/--(الجدول3[باقي]=0),ROW()-3),الجدول3[D_T],0),COLUMN(E78)),"")]]></f>
        <v/>
      </c>
      <c r="D81" s="75" t="str">
        <f ca="1"><![CDATA[IFERROR(INDEX(الجدول3[],MATCH(_xlfn.AGGREGATE(15,6,الجدول3[D_T]*1/--(الجدول3[باقي]=0),ROW()-3),الجدول3[D_T],0),COLUMN(F78)),"")]]></f>
        <v/>
      </c>
      <c r="E81" s="81" t="str">
        <f ca="1"><![CDATA[IFERROR(INDEX(الجدول3[],MATCH(_xlfn.AGGREGATE(15,6,الجدول3[D_T]*1/--(الجدول3[باقي]=0),ROW()-3),الجدول3[D_T],0),COLUMN(G78)),"")]]></f>
        <v/>
      </c>
      <c r="F81" s="79" t="str">
        <f t="shared" ca="1" si="1"/>
        <v/>
      </c>
      <c r="G81" s="80" t="str">
        <f ca="1" unprintable=""><![CDATA[IFERROR(IF(INDEX(الجدول3[],MATCH(_xlfn.AGGREGATE(15,6,الجدول3[D_T]*1/--(الجدول3[باقي]=0),ROW()-3),الجدول3[D_T],0),COLUMN(M78))=0,"لم ينفذ",
INDEX(الجدول3[],MATCH(_xlfn.AGGREGATE(15,6,الجدول3[D_T]*1/--(الجدول3[باقي]=0),ROW()-3),الجدول3[D_T],0),COLUMN(M78))),"")]]></f>
        <v/>
      </c>
    </row>
    <row r="82" spans="2:7" x14ac:dyDescent="0.4">
      <c r="B82" s="77" t="str">
        <f ca="1">IF(C82="","",_xlfn.AGGREGATE(3,5,$C$4:C82))</f>
        <v/>
      </c>
      <c r="C82" s="75" t="str">
        <f ca="1"><![CDATA[IFERROR(INDEX(الجدول3[],MATCH(_xlfn.AGGREGATE(15,6,الجدول3[D_T]*1/--(الجدول3[باقي]=0),ROW()-3),الجدول3[D_T],0),COLUMN(E79)),"")]]></f>
        <v/>
      </c>
      <c r="D82" s="75" t="str">
        <f ca="1"><![CDATA[IFERROR(INDEX(الجدول3[],MATCH(_xlfn.AGGREGATE(15,6,الجدول3[D_T]*1/--(الجدول3[باقي]=0),ROW()-3),الجدول3[D_T],0),COLUMN(F79)),"")]]></f>
        <v/>
      </c>
      <c r="E82" s="81" t="str">
        <f ca="1"><![CDATA[IFERROR(INDEX(الجدول3[],MATCH(_xlfn.AGGREGATE(15,6,الجدول3[D_T]*1/--(الجدول3[باقي]=0),ROW()-3),الجدول3[D_T],0),COLUMN(G79)),"")]]></f>
        <v/>
      </c>
      <c r="F82" s="79" t="str">
        <f t="shared" ca="1" si="1"/>
        <v/>
      </c>
      <c r="G82" s="80" t="str">
        <f ca="1" unprintable=""><![CDATA[IFERROR(IF(INDEX(الجدول3[],MATCH(_xlfn.AGGREGATE(15,6,الجدول3[D_T]*1/--(الجدول3[باقي]=0),ROW()-3),الجدول3[D_T],0),COLUMN(M79))=0,"لم ينفذ",
INDEX(الجدول3[],MATCH(_xlfn.AGGREGATE(15,6,الجدول3[D_T]*1/--(الجدول3[باقي]=0),ROW()-3),الجدول3[D_T],0),COLUMN(M79))),"")]]></f>
        <v/>
      </c>
    </row>
    <row r="83" spans="2:7" x14ac:dyDescent="0.4">
      <c r="B83" s="77" t="str">
        <f ca="1">IF(C83="","",_xlfn.AGGREGATE(3,5,$C$4:C83))</f>
        <v/>
      </c>
      <c r="C83" s="75" t="str">
        <f ca="1"><![CDATA[IFERROR(INDEX(الجدول3[],MATCH(_xlfn.AGGREGATE(15,6,الجدول3[D_T]*1/--(الجدول3[باقي]=0),ROW()-3),الجدول3[D_T],0),COLUMN(E80)),"")]]></f>
        <v/>
      </c>
      <c r="D83" s="75" t="str">
        <f ca="1"><![CDATA[IFERROR(INDEX(الجدول3[],MATCH(_xlfn.AGGREGATE(15,6,الجدول3[D_T]*1/--(الجدول3[باقي]=0),ROW()-3),الجدول3[D_T],0),COLUMN(F80)),"")]]></f>
        <v/>
      </c>
      <c r="E83" s="81" t="str">
        <f ca="1"><![CDATA[IFERROR(INDEX(الجدول3[],MATCH(_xlfn.AGGREGATE(15,6,الجدول3[D_T]*1/--(الجدول3[باقي]=0),ROW()-3),الجدول3[D_T],0),COLUMN(G80)),"")]]></f>
        <v/>
      </c>
      <c r="F83" s="79" t="str">
        <f t="shared" ca="1" si="1"/>
        <v/>
      </c>
      <c r="G83" s="80" t="str">
        <f ca="1" unprintable=""><![CDATA[IFERROR(IF(INDEX(الجدول3[],MATCH(_xlfn.AGGREGATE(15,6,الجدول3[D_T]*1/--(الجدول3[باقي]=0),ROW()-3),الجدول3[D_T],0),COLUMN(M80))=0,"لم ينفذ",
INDEX(الجدول3[],MATCH(_xlfn.AGGREGATE(15,6,الجدول3[D_T]*1/--(الجدول3[باقي]=0),ROW()-3),الجدول3[D_T],0),COLUMN(M80))),"")]]></f>
        <v/>
      </c>
    </row>
    <row r="84" spans="2:7" x14ac:dyDescent="0.4">
      <c r="B84" s="77" t="str">
        <f ca="1">IF(C84="","",_xlfn.AGGREGATE(3,5,$C$4:C84))</f>
        <v/>
      </c>
      <c r="C84" s="75" t="str">
        <f ca="1"><![CDATA[IFERROR(INDEX(الجدول3[],MATCH(_xlfn.AGGREGATE(15,6,الجدول3[D_T]*1/--(الجدول3[باقي]=0),ROW()-3),الجدول3[D_T],0),COLUMN(E81)),"")]]></f>
        <v/>
      </c>
      <c r="D84" s="75" t="str">
        <f ca="1"><![CDATA[IFERROR(INDEX(الجدول3[],MATCH(_xlfn.AGGREGATE(15,6,الجدول3[D_T]*1/--(الجدول3[باقي]=0),ROW()-3),الجدول3[D_T],0),COLUMN(F81)),"")]]></f>
        <v/>
      </c>
      <c r="E84" s="81" t="str">
        <f ca="1"><![CDATA[IFERROR(INDEX(الجدول3[],MATCH(_xlfn.AGGREGATE(15,6,الجدول3[D_T]*1/--(الجدول3[باقي]=0),ROW()-3),الجدول3[D_T],0),COLUMN(G81)),"")]]></f>
        <v/>
      </c>
      <c r="F84" s="79" t="str">
        <f t="shared" ca="1" si="1"/>
        <v/>
      </c>
      <c r="G84" s="80" t="str">
        <f ca="1" unprintable=""><![CDATA[IFERROR(IF(INDEX(الجدول3[],MATCH(_xlfn.AGGREGATE(15,6,الجدول3[D_T]*1/--(الجدول3[باقي]=0),ROW()-3),الجدول3[D_T],0),COLUMN(M81))=0,"لم ينفذ",
INDEX(الجدول3[],MATCH(_xlfn.AGGREGATE(15,6,الجدول3[D_T]*1/--(الجدول3[باقي]=0),ROW()-3),الجدول3[D_T],0),COLUMN(M81))),"")]]></f>
        <v/>
      </c>
    </row>
    <row r="85" spans="2:7" x14ac:dyDescent="0.4">
      <c r="B85" s="77" t="str">
        <f ca="1">IF(C85="","",_xlfn.AGGREGATE(3,5,$C$4:C85))</f>
        <v/>
      </c>
      <c r="C85" s="75" t="str">
        <f ca="1"><![CDATA[IFERROR(INDEX(الجدول3[],MATCH(_xlfn.AGGREGATE(15,6,الجدول3[D_T]*1/--(الجدول3[باقي]=0),ROW()-3),الجدول3[D_T],0),COLUMN(E82)),"")]]></f>
        <v/>
      </c>
      <c r="D85" s="75" t="str">
        <f ca="1"><![CDATA[IFERROR(INDEX(الجدول3[],MATCH(_xlfn.AGGREGATE(15,6,الجدول3[D_T]*1/--(الجدول3[باقي]=0),ROW()-3),الجدول3[D_T],0),COLUMN(F82)),"")]]></f>
        <v/>
      </c>
      <c r="E85" s="81" t="str">
        <f ca="1"><![CDATA[IFERROR(INDEX(الجدول3[],MATCH(_xlfn.AGGREGATE(15,6,الجدول3[D_T]*1/--(الجدول3[باقي]=0),ROW()-3),الجدول3[D_T],0),COLUMN(G82)),"")]]></f>
        <v/>
      </c>
      <c r="F85" s="79" t="str">
        <f t="shared" ca="1" si="1"/>
        <v/>
      </c>
      <c r="G85" s="80" t="str">
        <f ca="1" unprintable=""><![CDATA[IFERROR(IF(INDEX(الجدول3[],MATCH(_xlfn.AGGREGATE(15,6,الجدول3[D_T]*1/--(الجدول3[باقي]=0),ROW()-3),الجدول3[D_T],0),COLUMN(M82))=0,"لم ينفذ",
INDEX(الجدول3[],MATCH(_xlfn.AGGREGATE(15,6,الجدول3[D_T]*1/--(الجدول3[باقي]=0),ROW()-3),الجدول3[D_T],0),COLUMN(M82))),"")]]></f>
        <v/>
      </c>
    </row>
    <row r="86" spans="2:7" x14ac:dyDescent="0.4">
      <c r="B86" s="77" t="str">
        <f ca="1">IF(C86="","",_xlfn.AGGREGATE(3,5,$C$4:C86))</f>
        <v/>
      </c>
      <c r="C86" s="75" t="str">
        <f ca="1"><![CDATA[IFERROR(INDEX(الجدول3[],MATCH(_xlfn.AGGREGATE(15,6,الجدول3[D_T]*1/--(الجدول3[باقي]=0),ROW()-3),الجدول3[D_T],0),COLUMN(E83)),"")]]></f>
        <v/>
      </c>
      <c r="D86" s="75" t="str">
        <f ca="1"><![CDATA[IFERROR(INDEX(الجدول3[],MATCH(_xlfn.AGGREGATE(15,6,الجدول3[D_T]*1/--(الجدول3[باقي]=0),ROW()-3),الجدول3[D_T],0),COLUMN(F83)),"")]]></f>
        <v/>
      </c>
      <c r="E86" s="81" t="str">
        <f ca="1"><![CDATA[IFERROR(INDEX(الجدول3[],MATCH(_xlfn.AGGREGATE(15,6,الجدول3[D_T]*1/--(الجدول3[باقي]=0),ROW()-3),الجدول3[D_T],0),COLUMN(G83)),"")]]></f>
        <v/>
      </c>
      <c r="F86" s="79" t="str">
        <f t="shared" ca="1" si="1"/>
        <v/>
      </c>
      <c r="G86" s="80" t="str">
        <f ca="1" unprintable=""><![CDATA[IFERROR(IF(INDEX(الجدول3[],MATCH(_xlfn.AGGREGATE(15,6,الجدول3[D_T]*1/--(الجدول3[باقي]=0),ROW()-3),الجدول3[D_T],0),COLUMN(M83))=0,"لم ينفذ",
INDEX(الجدول3[],MATCH(_xlfn.AGGREGATE(15,6,الجدول3[D_T]*1/--(الجدول3[باقي]=0),ROW()-3),الجدول3[D_T],0),COLUMN(M83))),"")]]></f>
        <v/>
      </c>
    </row>
    <row r="87" spans="2:7" x14ac:dyDescent="0.4">
      <c r="B87" s="77" t="str">
        <f ca="1">IF(C87="","",_xlfn.AGGREGATE(3,5,$C$4:C87))</f>
        <v/>
      </c>
      <c r="C87" s="75" t="str">
        <f ca="1"><![CDATA[IFERROR(INDEX(الجدول3[],MATCH(_xlfn.AGGREGATE(15,6,الجدول3[D_T]*1/--(الجدول3[باقي]=0),ROW()-3),الجدول3[D_T],0),COLUMN(E84)),"")]]></f>
        <v/>
      </c>
      <c r="D87" s="75" t="str">
        <f ca="1"><![CDATA[IFERROR(INDEX(الجدول3[],MATCH(_xlfn.AGGREGATE(15,6,الجدول3[D_T]*1/--(الجدول3[باقي]=0),ROW()-3),الجدول3[D_T],0),COLUMN(F84)),"")]]></f>
        <v/>
      </c>
      <c r="E87" s="81" t="str">
        <f ca="1"><![CDATA[IFERROR(INDEX(الجدول3[],MATCH(_xlfn.AGGREGATE(15,6,الجدول3[D_T]*1/--(الجدول3[باقي]=0),ROW()-3),الجدول3[D_T],0),COLUMN(G84)),"")]]></f>
        <v/>
      </c>
      <c r="F87" s="79" t="str">
        <f t="shared" ca="1" si="1"/>
        <v/>
      </c>
      <c r="G87" s="80" t="str">
        <f ca="1" unprintable=""><![CDATA[IFERROR(IF(INDEX(الجدول3[],MATCH(_xlfn.AGGREGATE(15,6,الجدول3[D_T]*1/--(الجدول3[باقي]=0),ROW()-3),الجدول3[D_T],0),COLUMN(M84))=0,"لم ينفذ",
INDEX(الجدول3[],MATCH(_xlfn.AGGREGATE(15,6,الجدول3[D_T]*1/--(الجدول3[باقي]=0),ROW()-3),الجدول3[D_T],0),COLUMN(M84))),"")]]></f>
        <v/>
      </c>
    </row>
    <row r="88" spans="2:7" x14ac:dyDescent="0.4">
      <c r="B88" s="77" t="str">
        <f ca="1">IF(C88="","",_xlfn.AGGREGATE(3,5,$C$4:C88))</f>
        <v/>
      </c>
      <c r="C88" s="75" t="str">
        <f ca="1"><![CDATA[IFERROR(INDEX(الجدول3[],MATCH(_xlfn.AGGREGATE(15,6,الجدول3[D_T]*1/--(الجدول3[باقي]=0),ROW()-3),الجدول3[D_T],0),COLUMN(E85)),"")]]></f>
        <v/>
      </c>
      <c r="D88" s="75" t="str">
        <f ca="1"><![CDATA[IFERROR(INDEX(الجدول3[],MATCH(_xlfn.AGGREGATE(15,6,الجدول3[D_T]*1/--(الجدول3[باقي]=0),ROW()-3),الجدول3[D_T],0),COLUMN(F85)),"")]]></f>
        <v/>
      </c>
      <c r="E88" s="81" t="str">
        <f ca="1"><![CDATA[IFERROR(INDEX(الجدول3[],MATCH(_xlfn.AGGREGATE(15,6,الجدول3[D_T]*1/--(الجدول3[باقي]=0),ROW()-3),الجدول3[D_T],0),COLUMN(G85)),"")]]></f>
        <v/>
      </c>
      <c r="F88" s="79" t="str">
        <f t="shared" ca="1" si="1"/>
        <v/>
      </c>
      <c r="G88" s="80" t="str">
        <f ca="1" unprintable=""><![CDATA[IFERROR(IF(INDEX(الجدول3[],MATCH(_xlfn.AGGREGATE(15,6,الجدول3[D_T]*1/--(الجدول3[باقي]=0),ROW()-3),الجدول3[D_T],0),COLUMN(M85))=0,"لم ينفذ",
INDEX(الجدول3[],MATCH(_xlfn.AGGREGATE(15,6,الجدول3[D_T]*1/--(الجدول3[باقي]=0),ROW()-3),الجدول3[D_T],0),COLUMN(M85))),"")]]></f>
        <v/>
      </c>
    </row>
    <row r="89" spans="2:7" x14ac:dyDescent="0.4">
      <c r="B89" s="77" t="str">
        <f ca="1">IF(C89="","",_xlfn.AGGREGATE(3,5,$C$4:C89))</f>
        <v/>
      </c>
      <c r="C89" s="75" t="str">
        <f ca="1"><![CDATA[IFERROR(INDEX(الجدول3[],MATCH(_xlfn.AGGREGATE(15,6,الجدول3[D_T]*1/--(الجدول3[باقي]=0),ROW()-3),الجدول3[D_T],0),COLUMN(E86)),"")]]></f>
        <v/>
      </c>
      <c r="D89" s="75" t="str">
        <f ca="1"><![CDATA[IFERROR(INDEX(الجدول3[],MATCH(_xlfn.AGGREGATE(15,6,الجدول3[D_T]*1/--(الجدول3[باقي]=0),ROW()-3),الجدول3[D_T],0),COLUMN(F86)),"")]]></f>
        <v/>
      </c>
      <c r="E89" s="81" t="str">
        <f ca="1"><![CDATA[IFERROR(INDEX(الجدول3[],MATCH(_xlfn.AGGREGATE(15,6,الجدول3[D_T]*1/--(الجدول3[باقي]=0),ROW()-3),الجدول3[D_T],0),COLUMN(G86)),"")]]></f>
        <v/>
      </c>
      <c r="F89" s="79" t="str">
        <f t="shared" ca="1" si="1"/>
        <v/>
      </c>
      <c r="G89" s="80" t="str">
        <f ca="1" unprintable=""><![CDATA[IFERROR(IF(INDEX(الجدول3[],MATCH(_xlfn.AGGREGATE(15,6,الجدول3[D_T]*1/--(الجدول3[باقي]=0),ROW()-3),الجدول3[D_T],0),COLUMN(M86))=0,"لم ينفذ",
INDEX(الجدول3[],MATCH(_xlfn.AGGREGATE(15,6,الجدول3[D_T]*1/--(الجدول3[باقي]=0),ROW()-3),الجدول3[D_T],0),COLUMN(M86))),"")]]></f>
        <v/>
      </c>
    </row>
    <row r="90" spans="2:7" x14ac:dyDescent="0.4">
      <c r="B90" s="77" t="str">
        <f ca="1">IF(C90="","",_xlfn.AGGREGATE(3,5,$C$4:C90))</f>
        <v/>
      </c>
      <c r="C90" s="75" t="str">
        <f ca="1"><![CDATA[IFERROR(INDEX(الجدول3[],MATCH(_xlfn.AGGREGATE(15,6,الجدول3[D_T]*1/--(الجدول3[باقي]=0),ROW()-3),الجدول3[D_T],0),COLUMN(E87)),"")]]></f>
        <v/>
      </c>
      <c r="D90" s="75" t="str">
        <f ca="1"><![CDATA[IFERROR(INDEX(الجدول3[],MATCH(_xlfn.AGGREGATE(15,6,الجدول3[D_T]*1/--(الجدول3[باقي]=0),ROW()-3),الجدول3[D_T],0),COLUMN(F87)),"")]]></f>
        <v/>
      </c>
      <c r="E90" s="81" t="str">
        <f ca="1"><![CDATA[IFERROR(INDEX(الجدول3[],MATCH(_xlfn.AGGREGATE(15,6,الجدول3[D_T]*1/--(الجدول3[باقي]=0),ROW()-3),الجدول3[D_T],0),COLUMN(G87)),"")]]></f>
        <v/>
      </c>
      <c r="F90" s="79" t="str">
        <f t="shared" ca="1" si="1"/>
        <v/>
      </c>
      <c r="G90" s="80" t="str">
        <f ca="1" unprintable=""><![CDATA[IFERROR(IF(INDEX(الجدول3[],MATCH(_xlfn.AGGREGATE(15,6,الجدول3[D_T]*1/--(الجدول3[باقي]=0),ROW()-3),الجدول3[D_T],0),COLUMN(M87))=0,"لم ينفذ",
INDEX(الجدول3[],MATCH(_xlfn.AGGREGATE(15,6,الجدول3[D_T]*1/--(الجدول3[باقي]=0),ROW()-3),الجدول3[D_T],0),COLUMN(M87))),"")]]></f>
        <v/>
      </c>
    </row>
    <row r="91" spans="2:7" x14ac:dyDescent="0.4">
      <c r="B91" s="77" t="str">
        <f ca="1">IF(C91="","",_xlfn.AGGREGATE(3,5,$C$4:C91))</f>
        <v/>
      </c>
      <c r="C91" s="75" t="str">
        <f ca="1"><![CDATA[IFERROR(INDEX(الجدول3[],MATCH(_xlfn.AGGREGATE(15,6,الجدول3[D_T]*1/--(الجدول3[باقي]=0),ROW()-3),الجدول3[D_T],0),COLUMN(E88)),"")]]></f>
        <v/>
      </c>
      <c r="D91" s="75" t="str">
        <f ca="1"><![CDATA[IFERROR(INDEX(الجدول3[],MATCH(_xlfn.AGGREGATE(15,6,الجدول3[D_T]*1/--(الجدول3[باقي]=0),ROW()-3),الجدول3[D_T],0),COLUMN(F88)),"")]]></f>
        <v/>
      </c>
      <c r="E91" s="81" t="str">
        <f ca="1"><![CDATA[IFERROR(INDEX(الجدول3[],MATCH(_xlfn.AGGREGATE(15,6,الجدول3[D_T]*1/--(الجدول3[باقي]=0),ROW()-3),الجدول3[D_T],0),COLUMN(G88)),"")]]></f>
        <v/>
      </c>
      <c r="F91" s="79" t="str">
        <f t="shared" ca="1" si="1"/>
        <v/>
      </c>
      <c r="G91" s="80" t="str">
        <f ca="1" unprintable=""><![CDATA[IFERROR(IF(INDEX(الجدول3[],MATCH(_xlfn.AGGREGATE(15,6,الجدول3[D_T]*1/--(الجدول3[باقي]=0),ROW()-3),الجدول3[D_T],0),COLUMN(M88))=0,"لم ينفذ",
INDEX(الجدول3[],MATCH(_xlfn.AGGREGATE(15,6,الجدول3[D_T]*1/--(الجدول3[باقي]=0),ROW()-3),الجدول3[D_T],0),COLUMN(M88))),"")]]></f>
        <v/>
      </c>
    </row>
    <row r="92" spans="2:7" x14ac:dyDescent="0.4">
      <c r="B92" s="77" t="str">
        <f ca="1">IF(C92="","",_xlfn.AGGREGATE(3,5,$C$4:C92))</f>
        <v/>
      </c>
      <c r="C92" s="75" t="str">
        <f ca="1"><![CDATA[IFERROR(INDEX(الجدول3[],MATCH(_xlfn.AGGREGATE(15,6,الجدول3[D_T]*1/--(الجدول3[باقي]=0),ROW()-3),الجدول3[D_T],0),COLUMN(E89)),"")]]></f>
        <v/>
      </c>
      <c r="D92" s="75" t="str">
        <f ca="1"><![CDATA[IFERROR(INDEX(الجدول3[],MATCH(_xlfn.AGGREGATE(15,6,الجدول3[D_T]*1/--(الجدول3[باقي]=0),ROW()-3),الجدول3[D_T],0),COLUMN(F89)),"")]]></f>
        <v/>
      </c>
      <c r="E92" s="81" t="str">
        <f ca="1"><![CDATA[IFERROR(INDEX(الجدول3[],MATCH(_xlfn.AGGREGATE(15,6,الجدول3[D_T]*1/--(الجدول3[باقي]=0),ROW()-3),الجدول3[D_T],0),COLUMN(G89)),"")]]></f>
        <v/>
      </c>
      <c r="F92" s="79" t="str">
        <f t="shared" ca="1" si="1"/>
        <v/>
      </c>
      <c r="G92" s="80" t="str">
        <f ca="1" unprintable=""><![CDATA[IFERROR(IF(INDEX(الجدول3[],MATCH(_xlfn.AGGREGATE(15,6,الجدول3[D_T]*1/--(الجدول3[باقي]=0),ROW()-3),الجدول3[D_T],0),COLUMN(M89))=0,"لم ينفذ",
INDEX(الجدول3[],MATCH(_xlfn.AGGREGATE(15,6,الجدول3[D_T]*1/--(الجدول3[باقي]=0),ROW()-3),الجدول3[D_T],0),COLUMN(M89))),"")]]></f>
        <v/>
      </c>
    </row>
    <row r="93" spans="2:7" x14ac:dyDescent="0.4">
      <c r="B93" s="77" t="str">
        <f ca="1">IF(C93="","",_xlfn.AGGREGATE(3,5,$C$4:C93))</f>
        <v/>
      </c>
      <c r="C93" s="75" t="str">
        <f ca="1"><![CDATA[IFERROR(INDEX(الجدول3[],MATCH(_xlfn.AGGREGATE(15,6,الجدول3[D_T]*1/--(الجدول3[باقي]=0),ROW()-3),الجدول3[D_T],0),COLUMN(E90)),"")]]></f>
        <v/>
      </c>
      <c r="D93" s="75" t="str">
        <f ca="1"><![CDATA[IFERROR(INDEX(الجدول3[],MATCH(_xlfn.AGGREGATE(15,6,الجدول3[D_T]*1/--(الجدول3[باقي]=0),ROW()-3),الجدول3[D_T],0),COLUMN(F90)),"")]]></f>
        <v/>
      </c>
      <c r="E93" s="81" t="str">
        <f ca="1"><![CDATA[IFERROR(INDEX(الجدول3[],MATCH(_xlfn.AGGREGATE(15,6,الجدول3[D_T]*1/--(الجدول3[باقي]=0),ROW()-3),الجدول3[D_T],0),COLUMN(G90)),"")]]></f>
        <v/>
      </c>
      <c r="F93" s="79" t="str">
        <f t="shared" ca="1" si="1"/>
        <v/>
      </c>
      <c r="G93" s="80" t="str">
        <f ca="1" unprintable=""><![CDATA[IFERROR(IF(INDEX(الجدول3[],MATCH(_xlfn.AGGREGATE(15,6,الجدول3[D_T]*1/--(الجدول3[باقي]=0),ROW()-3),الجدول3[D_T],0),COLUMN(M90))=0,"لم ينفذ",
INDEX(الجدول3[],MATCH(_xlfn.AGGREGATE(15,6,الجدول3[D_T]*1/--(الجدول3[باقي]=0),ROW()-3),الجدول3[D_T],0),COLUMN(M90))),"")]]></f>
        <v/>
      </c>
    </row>
    <row r="94" spans="2:7" x14ac:dyDescent="0.4">
      <c r="B94" s="77" t="str">
        <f ca="1">IF(C94="","",_xlfn.AGGREGATE(3,5,$C$4:C94))</f>
        <v/>
      </c>
      <c r="C94" s="75" t="str">
        <f ca="1"><![CDATA[IFERROR(INDEX(الجدول3[],MATCH(_xlfn.AGGREGATE(15,6,الجدول3[D_T]*1/--(الجدول3[باقي]=0),ROW()-3),الجدول3[D_T],0),COLUMN(E91)),"")]]></f>
        <v/>
      </c>
      <c r="D94" s="75" t="str">
        <f ca="1"><![CDATA[IFERROR(INDEX(الجدول3[],MATCH(_xlfn.AGGREGATE(15,6,الجدول3[D_T]*1/--(الجدول3[باقي]=0),ROW()-3),الجدول3[D_T],0),COLUMN(F91)),"")]]></f>
        <v/>
      </c>
      <c r="E94" s="81" t="str">
        <f ca="1"><![CDATA[IFERROR(INDEX(الجدول3[],MATCH(_xlfn.AGGREGATE(15,6,الجدول3[D_T]*1/--(الجدول3[باقي]=0),ROW()-3),الجدول3[D_T],0),COLUMN(G91)),"")]]></f>
        <v/>
      </c>
      <c r="F94" s="79" t="str">
        <f t="shared" ca="1" si="1"/>
        <v/>
      </c>
      <c r="G94" s="80" t="str">
        <f ca="1" unprintable=""><![CDATA[IFERROR(IF(INDEX(الجدول3[],MATCH(_xlfn.AGGREGATE(15,6,الجدول3[D_T]*1/--(الجدول3[باقي]=0),ROW()-3),الجدول3[D_T],0),COLUMN(M91))=0,"لم ينفذ",
INDEX(الجدول3[],MATCH(_xlfn.AGGREGATE(15,6,الجدول3[D_T]*1/--(الجدول3[باقي]=0),ROW()-3),الجدول3[D_T],0),COLUMN(M91))),"")]]></f>
        <v/>
      </c>
    </row>
    <row r="95" spans="2:7" x14ac:dyDescent="0.4">
      <c r="B95" s="77" t="str">
        <f ca="1">IF(C95="","",_xlfn.AGGREGATE(3,5,$C$4:C95))</f>
        <v/>
      </c>
      <c r="C95" s="75" t="str">
        <f ca="1"><![CDATA[IFERROR(INDEX(الجدول3[],MATCH(_xlfn.AGGREGATE(15,6,الجدول3[D_T]*1/--(الجدول3[باقي]=0),ROW()-3),الجدول3[D_T],0),COLUMN(E92)),"")]]></f>
        <v/>
      </c>
      <c r="D95" s="75" t="str">
        <f ca="1"><![CDATA[IFERROR(INDEX(الجدول3[],MATCH(_xlfn.AGGREGATE(15,6,الجدول3[D_T]*1/--(الجدول3[باقي]=0),ROW()-3),الجدول3[D_T],0),COLUMN(F92)),"")]]></f>
        <v/>
      </c>
      <c r="E95" s="81" t="str">
        <f ca="1"><![CDATA[IFERROR(INDEX(الجدول3[],MATCH(_xlfn.AGGREGATE(15,6,الجدول3[D_T]*1/--(الجدول3[باقي]=0),ROW()-3),الجدول3[D_T],0),COLUMN(G92)),"")]]></f>
        <v/>
      </c>
      <c r="F95" s="79" t="str">
        <f t="shared" ca="1" si="1"/>
        <v/>
      </c>
      <c r="G95" s="80" t="str">
        <f ca="1" unprintable=""><![CDATA[IFERROR(IF(INDEX(الجدول3[],MATCH(_xlfn.AGGREGATE(15,6,الجدول3[D_T]*1/--(الجدول3[باقي]=0),ROW()-3),الجدول3[D_T],0),COLUMN(M92))=0,"لم ينفذ",
INDEX(الجدول3[],MATCH(_xlfn.AGGREGATE(15,6,الجدول3[D_T]*1/--(الجدول3[باقي]=0),ROW()-3),الجدول3[D_T],0),COLUMN(M92))),"")]]></f>
        <v/>
      </c>
    </row>
    <row r="96" spans="2:7" x14ac:dyDescent="0.4">
      <c r="B96" s="77" t="str">
        <f ca="1">IF(C96="","",_xlfn.AGGREGATE(3,5,$C$4:C96))</f>
        <v/>
      </c>
      <c r="C96" s="75" t="str">
        <f ca="1"><![CDATA[IFERROR(INDEX(الجدول3[],MATCH(_xlfn.AGGREGATE(15,6,الجدول3[D_T]*1/--(الجدول3[باقي]=0),ROW()-3),الجدول3[D_T],0),COLUMN(E93)),"")]]></f>
        <v/>
      </c>
      <c r="D96" s="75" t="str">
        <f ca="1"><![CDATA[IFERROR(INDEX(الجدول3[],MATCH(_xlfn.AGGREGATE(15,6,الجدول3[D_T]*1/--(الجدول3[باقي]=0),ROW()-3),الجدول3[D_T],0),COLUMN(F93)),"")]]></f>
        <v/>
      </c>
      <c r="E96" s="81" t="str">
        <f ca="1"><![CDATA[IFERROR(INDEX(الجدول3[],MATCH(_xlfn.AGGREGATE(15,6,الجدول3[D_T]*1/--(الجدول3[باقي]=0),ROW()-3),الجدول3[D_T],0),COLUMN(G93)),"")]]></f>
        <v/>
      </c>
      <c r="F96" s="79" t="str">
        <f t="shared" ca="1" si="1"/>
        <v/>
      </c>
      <c r="G96" s="80" t="str">
        <f ca="1" unprintable=""><![CDATA[IFERROR(IF(INDEX(الجدول3[],MATCH(_xlfn.AGGREGATE(15,6,الجدول3[D_T]*1/--(الجدول3[باقي]=0),ROW()-3),الجدول3[D_T],0),COLUMN(M93))=0,"لم ينفذ",
INDEX(الجدول3[],MATCH(_xlfn.AGGREGATE(15,6,الجدول3[D_T]*1/--(الجدول3[باقي]=0),ROW()-3),الجدول3[D_T],0),COLUMN(M93))),"")]]></f>
        <v/>
      </c>
    </row>
    <row r="97" spans="2:7" x14ac:dyDescent="0.4">
      <c r="B97" s="77" t="str">
        <f ca="1">IF(C97="","",_xlfn.AGGREGATE(3,5,$C$4:C97))</f>
        <v/>
      </c>
      <c r="C97" s="75" t="str">
        <f ca="1"><![CDATA[IFERROR(INDEX(الجدول3[],MATCH(_xlfn.AGGREGATE(15,6,الجدول3[D_T]*1/--(الجدول3[باقي]=0),ROW()-3),الجدول3[D_T],0),COLUMN(E94)),"")]]></f>
        <v/>
      </c>
      <c r="D97" s="75" t="str">
        <f ca="1"><![CDATA[IFERROR(INDEX(الجدول3[],MATCH(_xlfn.AGGREGATE(15,6,الجدول3[D_T]*1/--(الجدول3[باقي]=0),ROW()-3),الجدول3[D_T],0),COLUMN(F94)),"")]]></f>
        <v/>
      </c>
      <c r="E97" s="81" t="str">
        <f ca="1"><![CDATA[IFERROR(INDEX(الجدول3[],MATCH(_xlfn.AGGREGATE(15,6,الجدول3[D_T]*1/--(الجدول3[باقي]=0),ROW()-3),الجدول3[D_T],0),COLUMN(G94)),"")]]></f>
        <v/>
      </c>
      <c r="F97" s="79" t="str">
        <f t="shared" ca="1" si="1"/>
        <v/>
      </c>
      <c r="G97" s="80" t="str">
        <f ca="1" unprintable=""><![CDATA[IFERROR(IF(INDEX(الجدول3[],MATCH(_xlfn.AGGREGATE(15,6,الجدول3[D_T]*1/--(الجدول3[باقي]=0),ROW()-3),الجدول3[D_T],0),COLUMN(M94))=0,"لم ينفذ",
INDEX(الجدول3[],MATCH(_xlfn.AGGREGATE(15,6,الجدول3[D_T]*1/--(الجدول3[باقي]=0),ROW()-3),الجدول3[D_T],0),COLUMN(M94))),"")]]></f>
        <v/>
      </c>
    </row>
    <row r="98" spans="2:7" x14ac:dyDescent="0.4">
      <c r="B98" s="77" t="str">
        <f ca="1">IF(C98="","",_xlfn.AGGREGATE(3,5,$C$4:C98))</f>
        <v/>
      </c>
      <c r="C98" s="75" t="str">
        <f ca="1"><![CDATA[IFERROR(INDEX(الجدول3[],MATCH(_xlfn.AGGREGATE(15,6,الجدول3[D_T]*1/--(الجدول3[باقي]=0),ROW()-3),الجدول3[D_T],0),COLUMN(E95)),"")]]></f>
        <v/>
      </c>
      <c r="D98" s="75" t="str">
        <f ca="1"><![CDATA[IFERROR(INDEX(الجدول3[],MATCH(_xlfn.AGGREGATE(15,6,الجدول3[D_T]*1/--(الجدول3[باقي]=0),ROW()-3),الجدول3[D_T],0),COLUMN(F95)),"")]]></f>
        <v/>
      </c>
      <c r="E98" s="81" t="str">
        <f ca="1"><![CDATA[IFERROR(INDEX(الجدول3[],MATCH(_xlfn.AGGREGATE(15,6,الجدول3[D_T]*1/--(الجدول3[باقي]=0),ROW()-3),الجدول3[D_T],0),COLUMN(G95)),"")]]></f>
        <v/>
      </c>
      <c r="F98" s="79" t="str">
        <f t="shared" ca="1" si="1"/>
        <v/>
      </c>
      <c r="G98" s="80" t="str">
        <f ca="1" unprintable=""><![CDATA[IFERROR(IF(INDEX(الجدول3[],MATCH(_xlfn.AGGREGATE(15,6,الجدول3[D_T]*1/--(الجدول3[باقي]=0),ROW()-3),الجدول3[D_T],0),COLUMN(M95))=0,"لم ينفذ",
INDEX(الجدول3[],MATCH(_xlfn.AGGREGATE(15,6,الجدول3[D_T]*1/--(الجدول3[باقي]=0),ROW()-3),الجدول3[D_T],0),COLUMN(M95))),"")]]></f>
        <v/>
      </c>
    </row>
    <row r="99" spans="2:7" x14ac:dyDescent="0.4">
      <c r="B99" s="77" t="str">
        <f ca="1">IF(C99="","",_xlfn.AGGREGATE(3,5,$C$4:C99))</f>
        <v/>
      </c>
      <c r="C99" s="75" t="str">
        <f ca="1"><![CDATA[IFERROR(INDEX(الجدول3[],MATCH(_xlfn.AGGREGATE(15,6,الجدول3[D_T]*1/--(الجدول3[باقي]=0),ROW()-3),الجدول3[D_T],0),COLUMN(E96)),"")]]></f>
        <v/>
      </c>
      <c r="D99" s="75" t="str">
        <f ca="1"><![CDATA[IFERROR(INDEX(الجدول3[],MATCH(_xlfn.AGGREGATE(15,6,الجدول3[D_T]*1/--(الجدول3[باقي]=0),ROW()-3),الجدول3[D_T],0),COLUMN(F96)),"")]]></f>
        <v/>
      </c>
      <c r="E99" s="81" t="str">
        <f ca="1"><![CDATA[IFERROR(INDEX(الجدول3[],MATCH(_xlfn.AGGREGATE(15,6,الجدول3[D_T]*1/--(الجدول3[باقي]=0),ROW()-3),الجدول3[D_T],0),COLUMN(G96)),"")]]></f>
        <v/>
      </c>
      <c r="F99" s="79" t="str">
        <f t="shared" ca="1" si="1"/>
        <v/>
      </c>
      <c r="G99" s="80" t="str">
        <f ca="1" unprintable=""><![CDATA[IFERROR(IF(INDEX(الجدول3[],MATCH(_xlfn.AGGREGATE(15,6,الجدول3[D_T]*1/--(الجدول3[باقي]=0),ROW()-3),الجدول3[D_T],0),COLUMN(M96))=0,"لم ينفذ",
INDEX(الجدول3[],MATCH(_xlfn.AGGREGATE(15,6,الجدول3[D_T]*1/--(الجدول3[باقي]=0),ROW()-3),الجدول3[D_T],0),COLUMN(M96))),"")]]></f>
        <v/>
      </c>
    </row>
    <row r="100" spans="2:7" x14ac:dyDescent="0.4">
      <c r="B100" s="77" t="str">
        <f ca="1">IF(C100="","",_xlfn.AGGREGATE(3,5,$C$4:C100))</f>
        <v/>
      </c>
      <c r="C100" s="75" t="str">
        <f ca="1"><![CDATA[IFERROR(INDEX(الجدول3[],MATCH(_xlfn.AGGREGATE(15,6,الجدول3[D_T]*1/--(الجدول3[باقي]=0),ROW()-3),الجدول3[D_T],0),COLUMN(E97)),"")]]></f>
        <v/>
      </c>
      <c r="D100" s="75" t="str">
        <f ca="1"><![CDATA[IFERROR(INDEX(الجدول3[],MATCH(_xlfn.AGGREGATE(15,6,الجدول3[D_T]*1/--(الجدول3[باقي]=0),ROW()-3),الجدول3[D_T],0),COLUMN(F97)),"")]]></f>
        <v/>
      </c>
      <c r="E100" s="81" t="str">
        <f ca="1"><![CDATA[IFERROR(INDEX(الجدول3[],MATCH(_xlfn.AGGREGATE(15,6,الجدول3[D_T]*1/--(الجدول3[باقي]=0),ROW()-3),الجدول3[D_T],0),COLUMN(G97)),"")]]></f>
        <v/>
      </c>
      <c r="F100" s="79" t="str">
        <f t="shared" ca="1" si="1"/>
        <v/>
      </c>
      <c r="G100" s="80" t="str">
        <f ca="1" unprintable=""><![CDATA[IFERROR(IF(INDEX(الجدول3[],MATCH(_xlfn.AGGREGATE(15,6,الجدول3[D_T]*1/--(الجدول3[باقي]=0),ROW()-3),الجدول3[D_T],0),COLUMN(M97))=0,"لم ينفذ",
INDEX(الجدول3[],MATCH(_xlfn.AGGREGATE(15,6,الجدول3[D_T]*1/--(الجدول3[باقي]=0),ROW()-3),الجدول3[D_T],0),COLUMN(M97))),"")]]></f>
        <v/>
      </c>
    </row>
    <row r="101" spans="2:7" x14ac:dyDescent="0.4">
      <c r="B101" s="77" t="str">
        <f ca="1">IF(C101="","",_xlfn.AGGREGATE(3,5,$C$4:C101))</f>
        <v/>
      </c>
      <c r="C101" s="75" t="str">
        <f ca="1"><![CDATA[IFERROR(INDEX(الجدول3[],MATCH(_xlfn.AGGREGATE(15,6,الجدول3[D_T]*1/--(الجدول3[باقي]=0),ROW()-3),الجدول3[D_T],0),COLUMN(E98)),"")]]></f>
        <v/>
      </c>
      <c r="D101" s="75" t="str">
        <f ca="1"><![CDATA[IFERROR(INDEX(الجدول3[],MATCH(_xlfn.AGGREGATE(15,6,الجدول3[D_T]*1/--(الجدول3[باقي]=0),ROW()-3),الجدول3[D_T],0),COLUMN(F98)),"")]]></f>
        <v/>
      </c>
      <c r="E101" s="81" t="str">
        <f ca="1"><![CDATA[IFERROR(INDEX(الجدول3[],MATCH(_xlfn.AGGREGATE(15,6,الجدول3[D_T]*1/--(الجدول3[باقي]=0),ROW()-3),الجدول3[D_T],0),COLUMN(G98)),"")]]></f>
        <v/>
      </c>
      <c r="F101" s="79" t="str">
        <f t="shared" ca="1" si="1"/>
        <v/>
      </c>
      <c r="G101" s="80" t="str">
        <f ca="1" unprintable=""><![CDATA[IFERROR(IF(INDEX(الجدول3[],MATCH(_xlfn.AGGREGATE(15,6,الجدول3[D_T]*1/--(الجدول3[باقي]=0),ROW()-3),الجدول3[D_T],0),COLUMN(M98))=0,"لم ينفذ",
INDEX(الجدول3[],MATCH(_xlfn.AGGREGATE(15,6,الجدول3[D_T]*1/--(الجدول3[باقي]=0),ROW()-3),الجدول3[D_T],0),COLUMN(M98))),"")]]></f>
        <v/>
      </c>
    </row>
    <row r="102" spans="2:7" x14ac:dyDescent="0.4">
      <c r="B102" s="77" t="str">
        <f ca="1">IF(C102="","",_xlfn.AGGREGATE(3,5,$C$4:C102))</f>
        <v/>
      </c>
      <c r="C102" s="75" t="str">
        <f ca="1"><![CDATA[IFERROR(INDEX(الجدول3[],MATCH(_xlfn.AGGREGATE(15,6,الجدول3[D_T]*1/--(الجدول3[باقي]=0),ROW()-3),الجدول3[D_T],0),COLUMN(E99)),"")]]></f>
        <v/>
      </c>
      <c r="D102" s="75" t="str">
        <f ca="1"><![CDATA[IFERROR(INDEX(الجدول3[],MATCH(_xlfn.AGGREGATE(15,6,الجدول3[D_T]*1/--(الجدول3[باقي]=0),ROW()-3),الجدول3[D_T],0),COLUMN(F99)),"")]]></f>
        <v/>
      </c>
      <c r="E102" s="81" t="str">
        <f ca="1"><![CDATA[IFERROR(INDEX(الجدول3[],MATCH(_xlfn.AGGREGATE(15,6,الجدول3[D_T]*1/--(الجدول3[باقي]=0),ROW()-3),الجدول3[D_T],0),COLUMN(G99)),"")]]></f>
        <v/>
      </c>
      <c r="F102" s="79" t="str">
        <f t="shared" ca="1" si="1"/>
        <v/>
      </c>
      <c r="G102" s="80" t="str">
        <f ca="1" unprintable=""><![CDATA[IFERROR(IF(INDEX(الجدول3[],MATCH(_xlfn.AGGREGATE(15,6,الجدول3[D_T]*1/--(الجدول3[باقي]=0),ROW()-3),الجدول3[D_T],0),COLUMN(M99))=0,"لم ينفذ",
INDEX(الجدول3[],MATCH(_xlfn.AGGREGATE(15,6,الجدول3[D_T]*1/--(الجدول3[باقي]=0),ROW()-3),الجدول3[D_T],0),COLUMN(M99))),"")]]></f>
        <v/>
      </c>
    </row>
    <row r="103" spans="2:7" x14ac:dyDescent="0.4">
      <c r="B103" s="77" t="str">
        <f ca="1">IF(C103="","",_xlfn.AGGREGATE(3,5,$C$4:C103))</f>
        <v/>
      </c>
      <c r="C103" s="75" t="str">
        <f ca="1"><![CDATA[IFERROR(INDEX(الجدول3[],MATCH(_xlfn.AGGREGATE(15,6,الجدول3[D_T]*1/--(الجدول3[باقي]=0),ROW()-3),الجدول3[D_T],0),COLUMN(E100)),"")]]></f>
        <v/>
      </c>
      <c r="D103" s="75" t="str">
        <f ca="1"><![CDATA[IFERROR(INDEX(الجدول3[],MATCH(_xlfn.AGGREGATE(15,6,الجدول3[D_T]*1/--(الجدول3[باقي]=0),ROW()-3),الجدول3[D_T],0),COLUMN(F100)),"")]]></f>
        <v/>
      </c>
      <c r="E103" s="81" t="str">
        <f ca="1"><![CDATA[IFERROR(INDEX(الجدول3[],MATCH(_xlfn.AGGREGATE(15,6,الجدول3[D_T]*1/--(الجدول3[باقي]=0),ROW()-3),الجدول3[D_T],0),COLUMN(G100)),"")]]></f>
        <v/>
      </c>
      <c r="F103" s="79" t="str">
        <f t="shared" ca="1" si="1"/>
        <v/>
      </c>
      <c r="G103" s="80" t="str">
        <f ca="1" unprintable=""><![CDATA[IFERROR(IF(INDEX(الجدول3[],MATCH(_xlfn.AGGREGATE(15,6,الجدول3[D_T]*1/--(الجدول3[باقي]=0),ROW()-3),الجدول3[D_T],0),COLUMN(M100))=0,"لم ينفذ",
INDEX(الجدول3[],MATCH(_xlfn.AGGREGATE(15,6,الجدول3[D_T]*1/--(الجدول3[باقي]=0),ROW()-3),الجدول3[D_T],0),COLUMN(M100))),"")]]></f>
        <v/>
      </c>
    </row>
    <row r="104" spans="2:7" x14ac:dyDescent="0.4">
      <c r="B104" s="77" t="str">
        <f ca="1">IF(C104="","",_xlfn.AGGREGATE(3,5,$C$4:C104))</f>
        <v/>
      </c>
      <c r="C104" s="75" t="str">
        <f ca="1"><![CDATA[IFERROR(INDEX(الجدول3[],MATCH(_xlfn.AGGREGATE(15,6,الجدول3[D_T]*1/--(الجدول3[باقي]=0),ROW()-3),الجدول3[D_T],0),COLUMN(E101)),"")]]></f>
        <v/>
      </c>
      <c r="D104" s="75" t="str">
        <f ca="1"><![CDATA[IFERROR(INDEX(الجدول3[],MATCH(_xlfn.AGGREGATE(15,6,الجدول3[D_T]*1/--(الجدول3[باقي]=0),ROW()-3),الجدول3[D_T],0),COLUMN(F101)),"")]]></f>
        <v/>
      </c>
      <c r="E104" s="81" t="str">
        <f ca="1"><![CDATA[IFERROR(INDEX(الجدول3[],MATCH(_xlfn.AGGREGATE(15,6,الجدول3[D_T]*1/--(الجدول3[باقي]=0),ROW()-3),الجدول3[D_T],0),COLUMN(G101)),"")]]></f>
        <v/>
      </c>
      <c r="F104" s="79" t="str">
        <f t="shared" ca="1" si="1"/>
        <v/>
      </c>
      <c r="G104" s="80" t="str">
        <f ca="1" unprintable=""><![CDATA[IFERROR(IF(INDEX(الجدول3[],MATCH(_xlfn.AGGREGATE(15,6,الجدول3[D_T]*1/--(الجدول3[باقي]=0),ROW()-3),الجدول3[D_T],0),COLUMN(M101))=0,"لم ينفذ",
INDEX(الجدول3[],MATCH(_xlfn.AGGREGATE(15,6,الجدول3[D_T]*1/--(الجدول3[باقي]=0),ROW()-3),الجدول3[D_T],0),COLUMN(M101))),"")]]></f>
        <v/>
      </c>
    </row>
    <row r="105" spans="2:7" x14ac:dyDescent="0.4">
      <c r="B105" s="77" t="str">
        <f ca="1">IF(C105="","",_xlfn.AGGREGATE(3,5,$C$4:C105))</f>
        <v/>
      </c>
      <c r="C105" s="75" t="str">
        <f ca="1"><![CDATA[IFERROR(INDEX(الجدول3[],MATCH(_xlfn.AGGREGATE(15,6,الجدول3[D_T]*1/--(الجدول3[باقي]=0),ROW()-3),الجدول3[D_T],0),COLUMN(E102)),"")]]></f>
        <v/>
      </c>
      <c r="D105" s="75" t="str">
        <f ca="1"><![CDATA[IFERROR(INDEX(الجدول3[],MATCH(_xlfn.AGGREGATE(15,6,الجدول3[D_T]*1/--(الجدول3[باقي]=0),ROW()-3),الجدول3[D_T],0),COLUMN(F102)),"")]]></f>
        <v/>
      </c>
      <c r="E105" s="81" t="str">
        <f ca="1"><![CDATA[IFERROR(INDEX(الجدول3[],MATCH(_xlfn.AGGREGATE(15,6,الجدول3[D_T]*1/--(الجدول3[باقي]=0),ROW()-3),الجدول3[D_T],0),COLUMN(G102)),"")]]></f>
        <v/>
      </c>
      <c r="F105" s="79" t="str">
        <f t="shared" ca="1" si="1"/>
        <v/>
      </c>
      <c r="G105" s="80" t="str">
        <f ca="1" unprintable=""><![CDATA[IFERROR(IF(INDEX(الجدول3[],MATCH(_xlfn.AGGREGATE(15,6,الجدول3[D_T]*1/--(الجدول3[باقي]=0),ROW()-3),الجدول3[D_T],0),COLUMN(M102))=0,"لم ينفذ",
INDEX(الجدول3[],MATCH(_xlfn.AGGREGATE(15,6,الجدول3[D_T]*1/--(الجدول3[باقي]=0),ROW()-3),الجدول3[D_T],0),COLUMN(M102))),"")]]></f>
        <v/>
      </c>
    </row>
    <row r="106" spans="2:7" x14ac:dyDescent="0.4">
      <c r="B106" s="77" t="str">
        <f ca="1">IF(C106="","",_xlfn.AGGREGATE(3,5,$C$4:C106))</f>
        <v/>
      </c>
      <c r="C106" s="75" t="str">
        <f ca="1"><![CDATA[IFERROR(INDEX(الجدول3[],MATCH(_xlfn.AGGREGATE(15,6,الجدول3[D_T]*1/--(الجدول3[باقي]=0),ROW()-3),الجدول3[D_T],0),COLUMN(E103)),"")]]></f>
        <v/>
      </c>
      <c r="D106" s="75" t="str">
        <f ca="1"><![CDATA[IFERROR(INDEX(الجدول3[],MATCH(_xlfn.AGGREGATE(15,6,الجدول3[D_T]*1/--(الجدول3[باقي]=0),ROW()-3),الجدول3[D_T],0),COLUMN(F103)),"")]]></f>
        <v/>
      </c>
      <c r="E106" s="81" t="str">
        <f ca="1"><![CDATA[IFERROR(INDEX(الجدول3[],MATCH(_xlfn.AGGREGATE(15,6,الجدول3[D_T]*1/--(الجدول3[باقي]=0),ROW()-3),الجدول3[D_T],0),COLUMN(G103)),"")]]></f>
        <v/>
      </c>
      <c r="F106" s="79" t="str">
        <f t="shared" ca="1" si="1"/>
        <v/>
      </c>
      <c r="G106" s="80" t="str">
        <f ca="1" unprintable=""><![CDATA[IFERROR(IF(INDEX(الجدول3[],MATCH(_xlfn.AGGREGATE(15,6,الجدول3[D_T]*1/--(الجدول3[باقي]=0),ROW()-3),الجدول3[D_T],0),COLUMN(M103))=0,"لم ينفذ",
INDEX(الجدول3[],MATCH(_xlfn.AGGREGATE(15,6,الجدول3[D_T]*1/--(الجدول3[باقي]=0),ROW()-3),الجدول3[D_T],0),COLUMN(M103))),"")]]></f>
        <v/>
      </c>
    </row>
    <row r="107" spans="2:7" x14ac:dyDescent="0.4">
      <c r="B107" s="77" t="str">
        <f ca="1">IF(C107="","",_xlfn.AGGREGATE(3,5,$C$4:C107))</f>
        <v/>
      </c>
      <c r="C107" s="75" t="str">
        <f ca="1"><![CDATA[IFERROR(INDEX(الجدول3[],MATCH(_xlfn.AGGREGATE(15,6,الجدول3[D_T]*1/--(الجدول3[باقي]=0),ROW()-3),الجدول3[D_T],0),COLUMN(E104)),"")]]></f>
        <v/>
      </c>
      <c r="D107" s="75" t="str">
        <f ca="1"><![CDATA[IFERROR(INDEX(الجدول3[],MATCH(_xlfn.AGGREGATE(15,6,الجدول3[D_T]*1/--(الجدول3[باقي]=0),ROW()-3),الجدول3[D_T],0),COLUMN(F104)),"")]]></f>
        <v/>
      </c>
      <c r="E107" s="81" t="str">
        <f ca="1"><![CDATA[IFERROR(INDEX(الجدول3[],MATCH(_xlfn.AGGREGATE(15,6,الجدول3[D_T]*1/--(الجدول3[باقي]=0),ROW()-3),الجدول3[D_T],0),COLUMN(G104)),"")]]></f>
        <v/>
      </c>
      <c r="F107" s="79" t="str">
        <f t="shared" ca="1" si="1"/>
        <v/>
      </c>
      <c r="G107" s="80" t="str">
        <f ca="1" unprintable=""><![CDATA[IFERROR(IF(INDEX(الجدول3[],MATCH(_xlfn.AGGREGATE(15,6,الجدول3[D_T]*1/--(الجدول3[باقي]=0),ROW()-3),الجدول3[D_T],0),COLUMN(M104))=0,"لم ينفذ",
INDEX(الجدول3[],MATCH(_xlfn.AGGREGATE(15,6,الجدول3[D_T]*1/--(الجدول3[باقي]=0),ROW()-3),الجدول3[D_T],0),COLUMN(M104))),"")]]></f>
        <v/>
      </c>
    </row>
    <row r="108" spans="2:7" x14ac:dyDescent="0.4">
      <c r="B108" s="77" t="str">
        <f ca="1">IF(C108="","",_xlfn.AGGREGATE(3,5,$C$4:C108))</f>
        <v/>
      </c>
      <c r="C108" s="75" t="str">
        <f ca="1"><![CDATA[IFERROR(INDEX(الجدول3[],MATCH(_xlfn.AGGREGATE(15,6,الجدول3[D_T]*1/--(الجدول3[باقي]=0),ROW()-3),الجدول3[D_T],0),COLUMN(E105)),"")]]></f>
        <v/>
      </c>
      <c r="D108" s="75" t="str">
        <f ca="1"><![CDATA[IFERROR(INDEX(الجدول3[],MATCH(_xlfn.AGGREGATE(15,6,الجدول3[D_T]*1/--(الجدول3[باقي]=0),ROW()-3),الجدول3[D_T],0),COLUMN(F105)),"")]]></f>
        <v/>
      </c>
      <c r="E108" s="81" t="str">
        <f ca="1"><![CDATA[IFERROR(INDEX(الجدول3[],MATCH(_xlfn.AGGREGATE(15,6,الجدول3[D_T]*1/--(الجدول3[باقي]=0),ROW()-3),الجدول3[D_T],0),COLUMN(G105)),"")]]></f>
        <v/>
      </c>
      <c r="F108" s="79" t="str">
        <f t="shared" ca="1" si="1"/>
        <v/>
      </c>
      <c r="G108" s="80" t="str">
        <f ca="1" unprintable=""><![CDATA[IFERROR(IF(INDEX(الجدول3[],MATCH(_xlfn.AGGREGATE(15,6,الجدول3[D_T]*1/--(الجدول3[باقي]=0),ROW()-3),الجدول3[D_T],0),COLUMN(M105))=0,"لم ينفذ",
INDEX(الجدول3[],MATCH(_xlfn.AGGREGATE(15,6,الجدول3[D_T]*1/--(الجدول3[باقي]=0),ROW()-3),الجدول3[D_T],0),COLUMN(M105))),"")]]></f>
        <v/>
      </c>
    </row>
    <row r="109" spans="2:7" x14ac:dyDescent="0.4">
      <c r="B109" s="77" t="str">
        <f ca="1">IF(C109="","",_xlfn.AGGREGATE(3,5,$C$4:C109))</f>
        <v/>
      </c>
      <c r="C109" s="75" t="str">
        <f ca="1"><![CDATA[IFERROR(INDEX(الجدول3[],MATCH(_xlfn.AGGREGATE(15,6,الجدول3[D_T]*1/--(الجدول3[باقي]=0),ROW()-3),الجدول3[D_T],0),COLUMN(E106)),"")]]></f>
        <v/>
      </c>
      <c r="D109" s="75" t="str">
        <f ca="1"><![CDATA[IFERROR(INDEX(الجدول3[],MATCH(_xlfn.AGGREGATE(15,6,الجدول3[D_T]*1/--(الجدول3[باقي]=0),ROW()-3),الجدول3[D_T],0),COLUMN(F106)),"")]]></f>
        <v/>
      </c>
      <c r="E109" s="81" t="str">
        <f ca="1"><![CDATA[IFERROR(INDEX(الجدول3[],MATCH(_xlfn.AGGREGATE(15,6,الجدول3[D_T]*1/--(الجدول3[باقي]=0),ROW()-3),الجدول3[D_T],0),COLUMN(G106)),"")]]></f>
        <v/>
      </c>
      <c r="F109" s="79" t="str">
        <f t="shared" ca="1" si="1"/>
        <v/>
      </c>
      <c r="G109" s="80" t="str">
        <f ca="1" unprintable=""><![CDATA[IFERROR(IF(INDEX(الجدول3[],MATCH(_xlfn.AGGREGATE(15,6,الجدول3[D_T]*1/--(الجدول3[باقي]=0),ROW()-3),الجدول3[D_T],0),COLUMN(M106))=0,"لم ينفذ",
INDEX(الجدول3[],MATCH(_xlfn.AGGREGATE(15,6,الجدول3[D_T]*1/--(الجدول3[باقي]=0),ROW()-3),الجدول3[D_T],0),COLUMN(M106))),"")]]></f>
        <v/>
      </c>
    </row>
    <row r="110" spans="2:7" x14ac:dyDescent="0.4">
      <c r="B110" s="77" t="str">
        <f ca="1">IF(C110="","",_xlfn.AGGREGATE(3,5,$C$4:C110))</f>
        <v/>
      </c>
      <c r="C110" s="75" t="str">
        <f ca="1"><![CDATA[IFERROR(INDEX(الجدول3[],MATCH(_xlfn.AGGREGATE(15,6,الجدول3[D_T]*1/--(الجدول3[باقي]=0),ROW()-3),الجدول3[D_T],0),COLUMN(E107)),"")]]></f>
        <v/>
      </c>
      <c r="D110" s="75" t="str">
        <f ca="1"><![CDATA[IFERROR(INDEX(الجدول3[],MATCH(_xlfn.AGGREGATE(15,6,الجدول3[D_T]*1/--(الجدول3[باقي]=0),ROW()-3),الجدول3[D_T],0),COLUMN(F107)),"")]]></f>
        <v/>
      </c>
      <c r="E110" s="81" t="str">
        <f ca="1"><![CDATA[IFERROR(INDEX(الجدول3[],MATCH(_xlfn.AGGREGATE(15,6,الجدول3[D_T]*1/--(الجدول3[باقي]=0),ROW()-3),الجدول3[D_T],0),COLUMN(G107)),"")]]></f>
        <v/>
      </c>
      <c r="F110" s="79" t="str">
        <f t="shared" ca="1" si="1"/>
        <v/>
      </c>
      <c r="G110" s="80" t="str">
        <f ca="1" unprintable=""><![CDATA[IFERROR(IF(INDEX(الجدول3[],MATCH(_xlfn.AGGREGATE(15,6,الجدول3[D_T]*1/--(الجدول3[باقي]=0),ROW()-3),الجدول3[D_T],0),COLUMN(M107))=0,"لم ينفذ",
INDEX(الجدول3[],MATCH(_xlfn.AGGREGATE(15,6,الجدول3[D_T]*1/--(الجدول3[باقي]=0),ROW()-3),الجدول3[D_T],0),COLUMN(M107))),"")]]></f>
        <v/>
      </c>
    </row>
    <row r="111" spans="2:7" x14ac:dyDescent="0.4">
      <c r="B111" s="77" t="str">
        <f ca="1">IF(C111="","",_xlfn.AGGREGATE(3,5,$C$4:C111))</f>
        <v/>
      </c>
      <c r="C111" s="75" t="str">
        <f ca="1"><![CDATA[IFERROR(INDEX(الجدول3[],MATCH(_xlfn.AGGREGATE(15,6,الجدول3[D_T]*1/--(الجدول3[باقي]=0),ROW()-3),الجدول3[D_T],0),COLUMN(E108)),"")]]></f>
        <v/>
      </c>
      <c r="D111" s="75" t="str">
        <f ca="1"><![CDATA[IFERROR(INDEX(الجدول3[],MATCH(_xlfn.AGGREGATE(15,6,الجدول3[D_T]*1/--(الجدول3[باقي]=0),ROW()-3),الجدول3[D_T],0),COLUMN(F108)),"")]]></f>
        <v/>
      </c>
      <c r="E111" s="81" t="str">
        <f ca="1"><![CDATA[IFERROR(INDEX(الجدول3[],MATCH(_xlfn.AGGREGATE(15,6,الجدول3[D_T]*1/--(الجدول3[باقي]=0),ROW()-3),الجدول3[D_T],0),COLUMN(G108)),"")]]></f>
        <v/>
      </c>
      <c r="F111" s="79" t="str">
        <f t="shared" ca="1" si="1"/>
        <v/>
      </c>
      <c r="G111" s="80" t="str">
        <f ca="1" unprintable=""><![CDATA[IFERROR(IF(INDEX(الجدول3[],MATCH(_xlfn.AGGREGATE(15,6,الجدول3[D_T]*1/--(الجدول3[باقي]=0),ROW()-3),الجدول3[D_T],0),COLUMN(M108))=0,"لم ينفذ",
INDEX(الجدول3[],MATCH(_xlfn.AGGREGATE(15,6,الجدول3[D_T]*1/--(الجدول3[باقي]=0),ROW()-3),الجدول3[D_T],0),COLUMN(M108))),"")]]></f>
        <v/>
      </c>
    </row>
    <row r="112" spans="2:7" x14ac:dyDescent="0.4">
      <c r="B112" s="77" t="str">
        <f ca="1">IF(C112="","",_xlfn.AGGREGATE(3,5,$C$4:C112))</f>
        <v/>
      </c>
      <c r="C112" s="75" t="str">
        <f ca="1"><![CDATA[IFERROR(INDEX(الجدول3[],MATCH(_xlfn.AGGREGATE(15,6,الجدول3[D_T]*1/--(الجدول3[باقي]=0),ROW()-3),الجدول3[D_T],0),COLUMN(E109)),"")]]></f>
        <v/>
      </c>
      <c r="D112" s="75" t="str">
        <f ca="1"><![CDATA[IFERROR(INDEX(الجدول3[],MATCH(_xlfn.AGGREGATE(15,6,الجدول3[D_T]*1/--(الجدول3[باقي]=0),ROW()-3),الجدول3[D_T],0),COLUMN(F109)),"")]]></f>
        <v/>
      </c>
      <c r="E112" s="81" t="str">
        <f ca="1"><![CDATA[IFERROR(INDEX(الجدول3[],MATCH(_xlfn.AGGREGATE(15,6,الجدول3[D_T]*1/--(الجدول3[باقي]=0),ROW()-3),الجدول3[D_T],0),COLUMN(G109)),"")]]></f>
        <v/>
      </c>
      <c r="F112" s="79" t="str">
        <f t="shared" ca="1" si="1"/>
        <v/>
      </c>
      <c r="G112" s="80" t="str">
        <f ca="1" unprintable=""><![CDATA[IFERROR(IF(INDEX(الجدول3[],MATCH(_xlfn.AGGREGATE(15,6,الجدول3[D_T]*1/--(الجدول3[باقي]=0),ROW()-3),الجدول3[D_T],0),COLUMN(M109))=0,"لم ينفذ",
INDEX(الجدول3[],MATCH(_xlfn.AGGREGATE(15,6,الجدول3[D_T]*1/--(الجدول3[باقي]=0),ROW()-3),الجدول3[D_T],0),COLUMN(M109))),"")]]></f>
        <v/>
      </c>
    </row>
    <row r="113" spans="2:7" x14ac:dyDescent="0.4">
      <c r="B113" s="77" t="str">
        <f ca="1">IF(C113="","",_xlfn.AGGREGATE(3,5,$C$4:C113))</f>
        <v/>
      </c>
      <c r="C113" s="75" t="str">
        <f ca="1"><![CDATA[IFERROR(INDEX(الجدول3[],MATCH(_xlfn.AGGREGATE(15,6,الجدول3[D_T]*1/--(الجدول3[باقي]=0),ROW()-3),الجدول3[D_T],0),COLUMN(E110)),"")]]></f>
        <v/>
      </c>
      <c r="D113" s="75" t="str">
        <f ca="1"><![CDATA[IFERROR(INDEX(الجدول3[],MATCH(_xlfn.AGGREGATE(15,6,الجدول3[D_T]*1/--(الجدول3[باقي]=0),ROW()-3),الجدول3[D_T],0),COLUMN(F110)),"")]]></f>
        <v/>
      </c>
      <c r="E113" s="81" t="str">
        <f ca="1"><![CDATA[IFERROR(INDEX(الجدول3[],MATCH(_xlfn.AGGREGATE(15,6,الجدول3[D_T]*1/--(الجدول3[باقي]=0),ROW()-3),الجدول3[D_T],0),COLUMN(G110)),"")]]></f>
        <v/>
      </c>
      <c r="F113" s="79" t="str">
        <f t="shared" ca="1" si="1"/>
        <v/>
      </c>
      <c r="G113" s="80" t="str">
        <f ca="1" unprintable=""><![CDATA[IFERROR(IF(INDEX(الجدول3[],MATCH(_xlfn.AGGREGATE(15,6,الجدول3[D_T]*1/--(الجدول3[باقي]=0),ROW()-3),الجدول3[D_T],0),COLUMN(M110))=0,"لم ينفذ",
INDEX(الجدول3[],MATCH(_xlfn.AGGREGATE(15,6,الجدول3[D_T]*1/--(الجدول3[باقي]=0),ROW()-3),الجدول3[D_T],0),COLUMN(M110))),"")]]></f>
        <v/>
      </c>
    </row>
    <row r="114" spans="2:7" x14ac:dyDescent="0.4">
      <c r="B114" s="77" t="str">
        <f ca="1">IF(C114="","",_xlfn.AGGREGATE(3,5,$C$4:C114))</f>
        <v/>
      </c>
      <c r="C114" s="75" t="str">
        <f ca="1"><![CDATA[IFERROR(INDEX(الجدول3[],MATCH(_xlfn.AGGREGATE(15,6,الجدول3[D_T]*1/--(الجدول3[باقي]=0),ROW()-3),الجدول3[D_T],0),COLUMN(E111)),"")]]></f>
        <v/>
      </c>
      <c r="D114" s="75" t="str">
        <f ca="1"><![CDATA[IFERROR(INDEX(الجدول3[],MATCH(_xlfn.AGGREGATE(15,6,الجدول3[D_T]*1/--(الجدول3[باقي]=0),ROW()-3),الجدول3[D_T],0),COLUMN(F111)),"")]]></f>
        <v/>
      </c>
      <c r="E114" s="81" t="str">
        <f ca="1"><![CDATA[IFERROR(INDEX(الجدول3[],MATCH(_xlfn.AGGREGATE(15,6,الجدول3[D_T]*1/--(الجدول3[باقي]=0),ROW()-3),الجدول3[D_T],0),COLUMN(G111)),"")]]></f>
        <v/>
      </c>
      <c r="F114" s="79" t="str">
        <f t="shared" ca="1" si="1"/>
        <v/>
      </c>
      <c r="G114" s="80" t="str">
        <f ca="1" unprintable=""><![CDATA[IFERROR(IF(INDEX(الجدول3[],MATCH(_xlfn.AGGREGATE(15,6,الجدول3[D_T]*1/--(الجدول3[باقي]=0),ROW()-3),الجدول3[D_T],0),COLUMN(M111))=0,"لم ينفذ",
INDEX(الجدول3[],MATCH(_xlfn.AGGREGATE(15,6,الجدول3[D_T]*1/--(الجدول3[باقي]=0),ROW()-3),الجدول3[D_T],0),COLUMN(M111))),"")]]></f>
        <v/>
      </c>
    </row>
    <row r="115" spans="2:7" x14ac:dyDescent="0.4">
      <c r="B115" s="77" t="str">
        <f ca="1">IF(C115="","",_xlfn.AGGREGATE(3,5,$C$4:C115))</f>
        <v/>
      </c>
      <c r="C115" s="75" t="str">
        <f ca="1"><![CDATA[IFERROR(INDEX(الجدول3[],MATCH(_xlfn.AGGREGATE(15,6,الجدول3[D_T]*1/--(الجدول3[باقي]=0),ROW()-3),الجدول3[D_T],0),COLUMN(E112)),"")]]></f>
        <v/>
      </c>
      <c r="D115" s="75" t="str">
        <f ca="1"><![CDATA[IFERROR(INDEX(الجدول3[],MATCH(_xlfn.AGGREGATE(15,6,الجدول3[D_T]*1/--(الجدول3[باقي]=0),ROW()-3),الجدول3[D_T],0),COLUMN(F112)),"")]]></f>
        <v/>
      </c>
      <c r="E115" s="81" t="str">
        <f ca="1"><![CDATA[IFERROR(INDEX(الجدول3[],MATCH(_xlfn.AGGREGATE(15,6,الجدول3[D_T]*1/--(الجدول3[باقي]=0),ROW()-3),الجدول3[D_T],0),COLUMN(G112)),"")]]></f>
        <v/>
      </c>
      <c r="F115" s="79" t="str">
        <f t="shared" ca="1" si="1"/>
        <v/>
      </c>
      <c r="G115" s="80" t="str">
        <f ca="1" unprintable=""><![CDATA[IFERROR(IF(INDEX(الجدول3[],MATCH(_xlfn.AGGREGATE(15,6,الجدول3[D_T]*1/--(الجدول3[باقي]=0),ROW()-3),الجدول3[D_T],0),COLUMN(M112))=0,"لم ينفذ",
INDEX(الجدول3[],MATCH(_xlfn.AGGREGATE(15,6,الجدول3[D_T]*1/--(الجدول3[باقي]=0),ROW()-3),الجدول3[D_T],0),COLUMN(M112))),"")]]></f>
        <v/>
      </c>
    </row>
    <row r="116" spans="2:7" x14ac:dyDescent="0.4">
      <c r="B116" s="77" t="str">
        <f ca="1">IF(C116="","",_xlfn.AGGREGATE(3,5,$C$4:C116))</f>
        <v/>
      </c>
      <c r="C116" s="75" t="str">
        <f ca="1"><![CDATA[IFERROR(INDEX(الجدول3[],MATCH(_xlfn.AGGREGATE(15,6,الجدول3[D_T]*1/--(الجدول3[باقي]=0),ROW()-3),الجدول3[D_T],0),COLUMN(E113)),"")]]></f>
        <v/>
      </c>
      <c r="D116" s="75" t="str">
        <f ca="1"><![CDATA[IFERROR(INDEX(الجدول3[],MATCH(_xlfn.AGGREGATE(15,6,الجدول3[D_T]*1/--(الجدول3[باقي]=0),ROW()-3),الجدول3[D_T],0),COLUMN(F113)),"")]]></f>
        <v/>
      </c>
      <c r="E116" s="81" t="str">
        <f ca="1"><![CDATA[IFERROR(INDEX(الجدول3[],MATCH(_xlfn.AGGREGATE(15,6,الجدول3[D_T]*1/--(الجدول3[باقي]=0),ROW()-3),الجدول3[D_T],0),COLUMN(G113)),"")]]></f>
        <v/>
      </c>
      <c r="F116" s="79" t="str">
        <f t="shared" ca="1" si="1"/>
        <v/>
      </c>
      <c r="G116" s="80" t="str">
        <f ca="1" unprintable=""><![CDATA[IFERROR(IF(INDEX(الجدول3[],MATCH(_xlfn.AGGREGATE(15,6,الجدول3[D_T]*1/--(الجدول3[باقي]=0),ROW()-3),الجدول3[D_T],0),COLUMN(M113))=0,"لم ينفذ",
INDEX(الجدول3[],MATCH(_xlfn.AGGREGATE(15,6,الجدول3[D_T]*1/--(الجدول3[باقي]=0),ROW()-3),الجدول3[D_T],0),COLUMN(M113))),"")]]></f>
        <v/>
      </c>
    </row>
    <row r="117" spans="2:7" x14ac:dyDescent="0.4">
      <c r="B117" s="77" t="str">
        <f ca="1">IF(C117="","",_xlfn.AGGREGATE(3,5,$C$4:C117))</f>
        <v/>
      </c>
      <c r="C117" s="75" t="str">
        <f ca="1"><![CDATA[IFERROR(INDEX(الجدول3[],MATCH(_xlfn.AGGREGATE(15,6,الجدول3[D_T]*1/--(الجدول3[باقي]=0),ROW()-3),الجدول3[D_T],0),COLUMN(E114)),"")]]></f>
        <v/>
      </c>
      <c r="D117" s="75" t="str">
        <f ca="1"><![CDATA[IFERROR(INDEX(الجدول3[],MATCH(_xlfn.AGGREGATE(15,6,الجدول3[D_T]*1/--(الجدول3[باقي]=0),ROW()-3),الجدول3[D_T],0),COLUMN(F114)),"")]]></f>
        <v/>
      </c>
      <c r="E117" s="81" t="str">
        <f ca="1"><![CDATA[IFERROR(INDEX(الجدول3[],MATCH(_xlfn.AGGREGATE(15,6,الجدول3[D_T]*1/--(الجدول3[باقي]=0),ROW()-3),الجدول3[D_T],0),COLUMN(G114)),"")]]></f>
        <v/>
      </c>
      <c r="F117" s="79" t="str">
        <f t="shared" ca="1" si="1"/>
        <v/>
      </c>
      <c r="G117" s="80" t="str">
        <f ca="1" unprintable=""><![CDATA[IFERROR(IF(INDEX(الجدول3[],MATCH(_xlfn.AGGREGATE(15,6,الجدول3[D_T]*1/--(الجدول3[باقي]=0),ROW()-3),الجدول3[D_T],0),COLUMN(M114))=0,"لم ينفذ",
INDEX(الجدول3[],MATCH(_xlfn.AGGREGATE(15,6,الجدول3[D_T]*1/--(الجدول3[باقي]=0),ROW()-3),الجدول3[D_T],0),COLUMN(M114))),"")]]></f>
        <v/>
      </c>
    </row>
    <row r="118" spans="2:7" x14ac:dyDescent="0.4">
      <c r="B118" s="77" t="str">
        <f ca="1">IF(C118="","",_xlfn.AGGREGATE(3,5,$C$4:C118))</f>
        <v/>
      </c>
      <c r="C118" s="75" t="str">
        <f ca="1"><![CDATA[IFERROR(INDEX(الجدول3[],MATCH(_xlfn.AGGREGATE(15,6,الجدول3[D_T]*1/--(الجدول3[باقي]=0),ROW()-3),الجدول3[D_T],0),COLUMN(E115)),"")]]></f>
        <v/>
      </c>
      <c r="D118" s="75" t="str">
        <f ca="1"><![CDATA[IFERROR(INDEX(الجدول3[],MATCH(_xlfn.AGGREGATE(15,6,الجدول3[D_T]*1/--(الجدول3[باقي]=0),ROW()-3),الجدول3[D_T],0),COLUMN(F115)),"")]]></f>
        <v/>
      </c>
      <c r="E118" s="81" t="str">
        <f ca="1"><![CDATA[IFERROR(INDEX(الجدول3[],MATCH(_xlfn.AGGREGATE(15,6,الجدول3[D_T]*1/--(الجدول3[باقي]=0),ROW()-3),الجدول3[D_T],0),COLUMN(G115)),"")]]></f>
        <v/>
      </c>
      <c r="F118" s="79" t="str">
        <f t="shared" ca="1" si="1"/>
        <v/>
      </c>
      <c r="G118" s="80" t="str">
        <f ca="1" unprintable=""><![CDATA[IFERROR(IF(INDEX(الجدول3[],MATCH(_xlfn.AGGREGATE(15,6,الجدول3[D_T]*1/--(الجدول3[باقي]=0),ROW()-3),الجدول3[D_T],0),COLUMN(M115))=0,"لم ينفذ",
INDEX(الجدول3[],MATCH(_xlfn.AGGREGATE(15,6,الجدول3[D_T]*1/--(الجدول3[باقي]=0),ROW()-3),الجدول3[D_T],0),COLUMN(M115))),"")]]></f>
        <v/>
      </c>
    </row>
    <row r="119" spans="2:7" x14ac:dyDescent="0.4">
      <c r="B119" s="77" t="str">
        <f ca="1">IF(C119="","",_xlfn.AGGREGATE(3,5,$C$4:C119))</f>
        <v/>
      </c>
      <c r="C119" s="75" t="str">
        <f ca="1"><![CDATA[IFERROR(INDEX(الجدول3[],MATCH(_xlfn.AGGREGATE(15,6,الجدول3[D_T]*1/--(الجدول3[باقي]=0),ROW()-3),الجدول3[D_T],0),COLUMN(E116)),"")]]></f>
        <v/>
      </c>
      <c r="D119" s="75" t="str">
        <f ca="1"><![CDATA[IFERROR(INDEX(الجدول3[],MATCH(_xlfn.AGGREGATE(15,6,الجدول3[D_T]*1/--(الجدول3[باقي]=0),ROW()-3),الجدول3[D_T],0),COLUMN(F116)),"")]]></f>
        <v/>
      </c>
      <c r="E119" s="81" t="str">
        <f ca="1"><![CDATA[IFERROR(INDEX(الجدول3[],MATCH(_xlfn.AGGREGATE(15,6,الجدول3[D_T]*1/--(الجدول3[باقي]=0),ROW()-3),الجدول3[D_T],0),COLUMN(G116)),"")]]></f>
        <v/>
      </c>
      <c r="F119" s="79" t="str">
        <f t="shared" ca="1" si="1"/>
        <v/>
      </c>
      <c r="G119" s="80" t="str">
        <f ca="1" unprintable=""><![CDATA[IFERROR(IF(INDEX(الجدول3[],MATCH(_xlfn.AGGREGATE(15,6,الجدول3[D_T]*1/--(الجدول3[باقي]=0),ROW()-3),الجدول3[D_T],0),COLUMN(M116))=0,"لم ينفذ",
INDEX(الجدول3[],MATCH(_xlfn.AGGREGATE(15,6,الجدول3[D_T]*1/--(الجدول3[باقي]=0),ROW()-3),الجدول3[D_T],0),COLUMN(M116))),"")]]></f>
        <v/>
      </c>
    </row>
    <row r="120" spans="2:7" x14ac:dyDescent="0.4">
      <c r="B120" s="77" t="str">
        <f ca="1">IF(C120="","",_xlfn.AGGREGATE(3,5,$C$4:C120))</f>
        <v/>
      </c>
      <c r="C120" s="75" t="str">
        <f ca="1"><![CDATA[IFERROR(INDEX(الجدول3[],MATCH(_xlfn.AGGREGATE(15,6,الجدول3[D_T]*1/--(الجدول3[باقي]=0),ROW()-3),الجدول3[D_T],0),COLUMN(E117)),"")]]></f>
        <v/>
      </c>
      <c r="D120" s="75" t="str">
        <f ca="1"><![CDATA[IFERROR(INDEX(الجدول3[],MATCH(_xlfn.AGGREGATE(15,6,الجدول3[D_T]*1/--(الجدول3[باقي]=0),ROW()-3),الجدول3[D_T],0),COLUMN(F117)),"")]]></f>
        <v/>
      </c>
      <c r="E120" s="81" t="str">
        <f ca="1"><![CDATA[IFERROR(INDEX(الجدول3[],MATCH(_xlfn.AGGREGATE(15,6,الجدول3[D_T]*1/--(الجدول3[باقي]=0),ROW()-3),الجدول3[D_T],0),COLUMN(G117)),"")]]></f>
        <v/>
      </c>
      <c r="F120" s="79" t="str">
        <f t="shared" ca="1" si="1"/>
        <v/>
      </c>
      <c r="G120" s="80" t="str">
        <f ca="1" unprintable=""><![CDATA[IFERROR(IF(INDEX(الجدول3[],MATCH(_xlfn.AGGREGATE(15,6,الجدول3[D_T]*1/--(الجدول3[باقي]=0),ROW()-3),الجدول3[D_T],0),COLUMN(M117))=0,"لم ينفذ",
INDEX(الجدول3[],MATCH(_xlfn.AGGREGATE(15,6,الجدول3[D_T]*1/--(الجدول3[باقي]=0),ROW()-3),الجدول3[D_T],0),COLUMN(M117))),"")]]></f>
        <v/>
      </c>
    </row>
    <row r="121" spans="2:7" x14ac:dyDescent="0.4">
      <c r="B121" s="77" t="str">
        <f ca="1">IF(C121="","",_xlfn.AGGREGATE(3,5,$C$4:C121))</f>
        <v/>
      </c>
      <c r="C121" s="75" t="str">
        <f ca="1"><![CDATA[IFERROR(INDEX(الجدول3[],MATCH(_xlfn.AGGREGATE(15,6,الجدول3[D_T]*1/--(الجدول3[باقي]=0),ROW()-3),الجدول3[D_T],0),COLUMN(E118)),"")]]></f>
        <v/>
      </c>
      <c r="D121" s="75" t="str">
        <f ca="1"><![CDATA[IFERROR(INDEX(الجدول3[],MATCH(_xlfn.AGGREGATE(15,6,الجدول3[D_T]*1/--(الجدول3[باقي]=0),ROW()-3),الجدول3[D_T],0),COLUMN(F118)),"")]]></f>
        <v/>
      </c>
      <c r="E121" s="81" t="str">
        <f ca="1"><![CDATA[IFERROR(INDEX(الجدول3[],MATCH(_xlfn.AGGREGATE(15,6,الجدول3[D_T]*1/--(الجدول3[باقي]=0),ROW()-3),الجدول3[D_T],0),COLUMN(G118)),"")]]></f>
        <v/>
      </c>
      <c r="F121" s="79" t="str">
        <f t="shared" ca="1" si="1"/>
        <v/>
      </c>
      <c r="G121" s="80" t="str">
        <f ca="1" unprintable=""><![CDATA[IFERROR(IF(INDEX(الجدول3[],MATCH(_xlfn.AGGREGATE(15,6,الجدول3[D_T]*1/--(الجدول3[باقي]=0),ROW()-3),الجدول3[D_T],0),COLUMN(M118))=0,"لم ينفذ",
INDEX(الجدول3[],MATCH(_xlfn.AGGREGATE(15,6,الجدول3[D_T]*1/--(الجدول3[باقي]=0),ROW()-3),الجدول3[D_T],0),COLUMN(M118))),"")]]></f>
        <v/>
      </c>
    </row>
    <row r="122" spans="2:7" x14ac:dyDescent="0.4">
      <c r="B122" s="77" t="str">
        <f ca="1">IF(C122="","",_xlfn.AGGREGATE(3,5,$C$4:C122))</f>
        <v/>
      </c>
      <c r="C122" s="75" t="str">
        <f ca="1"><![CDATA[IFERROR(INDEX(الجدول3[],MATCH(_xlfn.AGGREGATE(15,6,الجدول3[D_T]*1/--(الجدول3[باقي]=0),ROW()-3),الجدول3[D_T],0),COLUMN(E119)),"")]]></f>
        <v/>
      </c>
      <c r="D122" s="75" t="str">
        <f ca="1"><![CDATA[IFERROR(INDEX(الجدول3[],MATCH(_xlfn.AGGREGATE(15,6,الجدول3[D_T]*1/--(الجدول3[باقي]=0),ROW()-3),الجدول3[D_T],0),COLUMN(F119)),"")]]></f>
        <v/>
      </c>
      <c r="E122" s="81" t="str">
        <f ca="1"><![CDATA[IFERROR(INDEX(الجدول3[],MATCH(_xlfn.AGGREGATE(15,6,الجدول3[D_T]*1/--(الجدول3[باقي]=0),ROW()-3),الجدول3[D_T],0),COLUMN(G119)),"")]]></f>
        <v/>
      </c>
      <c r="F122" s="79" t="str">
        <f t="shared" ca="1" si="1"/>
        <v/>
      </c>
      <c r="G122" s="80" t="str">
        <f ca="1" unprintable=""><![CDATA[IFERROR(IF(INDEX(الجدول3[],MATCH(_xlfn.AGGREGATE(15,6,الجدول3[D_T]*1/--(الجدول3[باقي]=0),ROW()-3),الجدول3[D_T],0),COLUMN(M119))=0,"لم ينفذ",
INDEX(الجدول3[],MATCH(_xlfn.AGGREGATE(15,6,الجدول3[D_T]*1/--(الجدول3[باقي]=0),ROW()-3),الجدول3[D_T],0),COLUMN(M119))),"")]]></f>
        <v/>
      </c>
    </row>
    <row r="123" spans="2:7" x14ac:dyDescent="0.4">
      <c r="B123" s="77" t="str">
        <f ca="1">IF(C123="","",_xlfn.AGGREGATE(3,5,$C$4:C123))</f>
        <v/>
      </c>
      <c r="C123" s="75" t="str">
        <f ca="1"><![CDATA[IFERROR(INDEX(الجدول3[],MATCH(_xlfn.AGGREGATE(15,6,الجدول3[D_T]*1/--(الجدول3[باقي]=0),ROW()-3),الجدول3[D_T],0),COLUMN(E120)),"")]]></f>
        <v/>
      </c>
      <c r="D123" s="75" t="str">
        <f ca="1"><![CDATA[IFERROR(INDEX(الجدول3[],MATCH(_xlfn.AGGREGATE(15,6,الجدول3[D_T]*1/--(الجدول3[باقي]=0),ROW()-3),الجدول3[D_T],0),COLUMN(F120)),"")]]></f>
        <v/>
      </c>
      <c r="E123" s="81" t="str">
        <f ca="1"><![CDATA[IFERROR(INDEX(الجدول3[],MATCH(_xlfn.AGGREGATE(15,6,الجدول3[D_T]*1/--(الجدول3[باقي]=0),ROW()-3),الجدول3[D_T],0),COLUMN(G120)),"")]]></f>
        <v/>
      </c>
      <c r="F123" s="79" t="str">
        <f t="shared" ca="1" si="1"/>
        <v/>
      </c>
      <c r="G123" s="80" t="str">
        <f ca="1" unprintable=""><![CDATA[IFERROR(IF(INDEX(الجدول3[],MATCH(_xlfn.AGGREGATE(15,6,الجدول3[D_T]*1/--(الجدول3[باقي]=0),ROW()-3),الجدول3[D_T],0),COLUMN(M120))=0,"لم ينفذ",
INDEX(الجدول3[],MATCH(_xlfn.AGGREGATE(15,6,الجدول3[D_T]*1/--(الجدول3[باقي]=0),ROW()-3),الجدول3[D_T],0),COLUMN(M120))),"")]]></f>
        <v/>
      </c>
    </row>
    <row r="124" spans="2:7" x14ac:dyDescent="0.4">
      <c r="B124" s="77" t="str">
        <f ca="1">IF(C124="","",_xlfn.AGGREGATE(3,5,$C$4:C124))</f>
        <v/>
      </c>
      <c r="C124" s="75" t="str">
        <f ca="1"><![CDATA[IFERROR(INDEX(الجدول3[],MATCH(_xlfn.AGGREGATE(15,6,الجدول3[D_T]*1/--(الجدول3[باقي]=0),ROW()-3),الجدول3[D_T],0),COLUMN(E121)),"")]]></f>
        <v/>
      </c>
      <c r="D124" s="75" t="str">
        <f ca="1"><![CDATA[IFERROR(INDEX(الجدول3[],MATCH(_xlfn.AGGREGATE(15,6,الجدول3[D_T]*1/--(الجدول3[باقي]=0),ROW()-3),الجدول3[D_T],0),COLUMN(F121)),"")]]></f>
        <v/>
      </c>
      <c r="E124" s="81" t="str">
        <f ca="1"><![CDATA[IFERROR(INDEX(الجدول3[],MATCH(_xlfn.AGGREGATE(15,6,الجدول3[D_T]*1/--(الجدول3[باقي]=0),ROW()-3),الجدول3[D_T],0),COLUMN(G121)),"")]]></f>
        <v/>
      </c>
      <c r="F124" s="79" t="str">
        <f t="shared" ca="1" si="1"/>
        <v/>
      </c>
      <c r="G124" s="80" t="str">
        <f ca="1" unprintable=""><![CDATA[IFERROR(IF(INDEX(الجدول3[],MATCH(_xlfn.AGGREGATE(15,6,الجدول3[D_T]*1/--(الجدول3[باقي]=0),ROW()-3),الجدول3[D_T],0),COLUMN(M121))=0,"لم ينفذ",
INDEX(الجدول3[],MATCH(_xlfn.AGGREGATE(15,6,الجدول3[D_T]*1/--(الجدول3[باقي]=0),ROW()-3),الجدول3[D_T],0),COLUMN(M121))),"")]]></f>
        <v/>
      </c>
    </row>
    <row r="125" spans="2:7" x14ac:dyDescent="0.4">
      <c r="B125" s="77" t="str">
        <f ca="1">IF(C125="","",_xlfn.AGGREGATE(3,5,$C$4:C125))</f>
        <v/>
      </c>
      <c r="C125" s="75" t="str">
        <f ca="1"><![CDATA[IFERROR(INDEX(الجدول3[],MATCH(_xlfn.AGGREGATE(15,6,الجدول3[D_T]*1/--(الجدول3[باقي]=0),ROW()-3),الجدول3[D_T],0),COLUMN(E122)),"")]]></f>
        <v/>
      </c>
      <c r="D125" s="75" t="str">
        <f ca="1"><![CDATA[IFERROR(INDEX(الجدول3[],MATCH(_xlfn.AGGREGATE(15,6,الجدول3[D_T]*1/--(الجدول3[باقي]=0),ROW()-3),الجدول3[D_T],0),COLUMN(F122)),"")]]></f>
        <v/>
      </c>
      <c r="E125" s="81" t="str">
        <f ca="1"><![CDATA[IFERROR(INDEX(الجدول3[],MATCH(_xlfn.AGGREGATE(15,6,الجدول3[D_T]*1/--(الجدول3[باقي]=0),ROW()-3),الجدول3[D_T],0),COLUMN(G122)),"")]]></f>
        <v/>
      </c>
      <c r="F125" s="79" t="str">
        <f t="shared" ca="1" si="1"/>
        <v/>
      </c>
      <c r="G125" s="80" t="str">
        <f ca="1" unprintable=""><![CDATA[IFERROR(IF(INDEX(الجدول3[],MATCH(_xlfn.AGGREGATE(15,6,الجدول3[D_T]*1/--(الجدول3[باقي]=0),ROW()-3),الجدول3[D_T],0),COLUMN(M122))=0,"لم ينفذ",
INDEX(الجدول3[],MATCH(_xlfn.AGGREGATE(15,6,الجدول3[D_T]*1/--(الجدول3[باقي]=0),ROW()-3),الجدول3[D_T],0),COLUMN(M122))),"")]]></f>
        <v/>
      </c>
    </row>
    <row r="126" spans="2:7" x14ac:dyDescent="0.4">
      <c r="B126" s="77" t="str">
        <f ca="1">IF(C126="","",_xlfn.AGGREGATE(3,5,$C$4:C126))</f>
        <v/>
      </c>
      <c r="C126" s="75" t="str">
        <f ca="1"><![CDATA[IFERROR(INDEX(الجدول3[],MATCH(_xlfn.AGGREGATE(15,6,الجدول3[D_T]*1/--(الجدول3[باقي]=0),ROW()-3),الجدول3[D_T],0),COLUMN(E123)),"")]]></f>
        <v/>
      </c>
      <c r="D126" s="75" t="str">
        <f ca="1"><![CDATA[IFERROR(INDEX(الجدول3[],MATCH(_xlfn.AGGREGATE(15,6,الجدول3[D_T]*1/--(الجدول3[باقي]=0),ROW()-3),الجدول3[D_T],0),COLUMN(F123)),"")]]></f>
        <v/>
      </c>
      <c r="E126" s="81" t="str">
        <f ca="1"><![CDATA[IFERROR(INDEX(الجدول3[],MATCH(_xlfn.AGGREGATE(15,6,الجدول3[D_T]*1/--(الجدول3[باقي]=0),ROW()-3),الجدول3[D_T],0),COLUMN(G123)),"")]]></f>
        <v/>
      </c>
      <c r="F126" s="79" t="str">
        <f t="shared" ca="1" si="1"/>
        <v/>
      </c>
      <c r="G126" s="80" t="str">
        <f ca="1" unprintable=""><![CDATA[IFERROR(IF(INDEX(الجدول3[],MATCH(_xlfn.AGGREGATE(15,6,الجدول3[D_T]*1/--(الجدول3[باقي]=0),ROW()-3),الجدول3[D_T],0),COLUMN(M123))=0,"لم ينفذ",
INDEX(الجدول3[],MATCH(_xlfn.AGGREGATE(15,6,الجدول3[D_T]*1/--(الجدول3[باقي]=0),ROW()-3),الجدول3[D_T],0),COLUMN(M123))),"")]]></f>
        <v/>
      </c>
    </row>
    <row r="127" spans="2:7" x14ac:dyDescent="0.4">
      <c r="B127" s="77" t="str">
        <f ca="1">IF(C127="","",_xlfn.AGGREGATE(3,5,$C$4:C127))</f>
        <v/>
      </c>
      <c r="C127" s="75" t="str">
        <f ca="1"><![CDATA[IFERROR(INDEX(الجدول3[],MATCH(_xlfn.AGGREGATE(15,6,الجدول3[D_T]*1/--(الجدول3[باقي]=0),ROW()-3),الجدول3[D_T],0),COLUMN(E124)),"")]]></f>
        <v/>
      </c>
      <c r="D127" s="75" t="str">
        <f ca="1"><![CDATA[IFERROR(INDEX(الجدول3[],MATCH(_xlfn.AGGREGATE(15,6,الجدول3[D_T]*1/--(الجدول3[باقي]=0),ROW()-3),الجدول3[D_T],0),COLUMN(F124)),"")]]></f>
        <v/>
      </c>
      <c r="E127" s="81" t="str">
        <f ca="1"><![CDATA[IFERROR(INDEX(الجدول3[],MATCH(_xlfn.AGGREGATE(15,6,الجدول3[D_T]*1/--(الجدول3[باقي]=0),ROW()-3),الجدول3[D_T],0),COLUMN(G124)),"")]]></f>
        <v/>
      </c>
      <c r="F127" s="79" t="str">
        <f t="shared" ca="1" si="1"/>
        <v/>
      </c>
      <c r="G127" s="80" t="str">
        <f ca="1" unprintable=""><![CDATA[IFERROR(IF(INDEX(الجدول3[],MATCH(_xlfn.AGGREGATE(15,6,الجدول3[D_T]*1/--(الجدول3[باقي]=0),ROW()-3),الجدول3[D_T],0),COLUMN(M124))=0,"لم ينفذ",
INDEX(الجدول3[],MATCH(_xlfn.AGGREGATE(15,6,الجدول3[D_T]*1/--(الجدول3[باقي]=0),ROW()-3),الجدول3[D_T],0),COLUMN(M124))),"")]]></f>
        <v/>
      </c>
    </row>
    <row r="128" spans="2:7" x14ac:dyDescent="0.4">
      <c r="B128" s="77" t="str">
        <f ca="1">IF(C128="","",_xlfn.AGGREGATE(3,5,$C$4:C128))</f>
        <v/>
      </c>
      <c r="C128" s="75" t="str">
        <f ca="1"><![CDATA[IFERROR(INDEX(الجدول3[],MATCH(_xlfn.AGGREGATE(15,6,الجدول3[D_T]*1/--(الجدول3[باقي]=0),ROW()-3),الجدول3[D_T],0),COLUMN(E125)),"")]]></f>
        <v/>
      </c>
      <c r="D128" s="75" t="str">
        <f ca="1"><![CDATA[IFERROR(INDEX(الجدول3[],MATCH(_xlfn.AGGREGATE(15,6,الجدول3[D_T]*1/--(الجدول3[باقي]=0),ROW()-3),الجدول3[D_T],0),COLUMN(F125)),"")]]></f>
        <v/>
      </c>
      <c r="E128" s="81" t="str">
        <f ca="1"><![CDATA[IFERROR(INDEX(الجدول3[],MATCH(_xlfn.AGGREGATE(15,6,الجدول3[D_T]*1/--(الجدول3[باقي]=0),ROW()-3),الجدول3[D_T],0),COLUMN(G125)),"")]]></f>
        <v/>
      </c>
      <c r="F128" s="79" t="str">
        <f t="shared" ca="1" si="1"/>
        <v/>
      </c>
      <c r="G128" s="80" t="str">
        <f ca="1" unprintable=""><![CDATA[IFERROR(IF(INDEX(الجدول3[],MATCH(_xlfn.AGGREGATE(15,6,الجدول3[D_T]*1/--(الجدول3[باقي]=0),ROW()-3),الجدول3[D_T],0),COLUMN(M125))=0,"لم ينفذ",
INDEX(الجدول3[],MATCH(_xlfn.AGGREGATE(15,6,الجدول3[D_T]*1/--(الجدول3[باقي]=0),ROW()-3),الجدول3[D_T],0),COLUMN(M125))),"")]]></f>
        <v/>
      </c>
    </row>
    <row r="129" spans="2:7" x14ac:dyDescent="0.4">
      <c r="B129" s="77" t="str">
        <f ca="1">IF(C129="","",_xlfn.AGGREGATE(3,5,$C$4:C129))</f>
        <v/>
      </c>
      <c r="C129" s="75" t="str">
        <f ca="1"><![CDATA[IFERROR(INDEX(الجدول3[],MATCH(_xlfn.AGGREGATE(15,6,الجدول3[D_T]*1/--(الجدول3[باقي]=0),ROW()-3),الجدول3[D_T],0),COLUMN(E126)),"")]]></f>
        <v/>
      </c>
      <c r="D129" s="75" t="str">
        <f ca="1"><![CDATA[IFERROR(INDEX(الجدول3[],MATCH(_xlfn.AGGREGATE(15,6,الجدول3[D_T]*1/--(الجدول3[باقي]=0),ROW()-3),الجدول3[D_T],0),COLUMN(F126)),"")]]></f>
        <v/>
      </c>
      <c r="E129" s="81" t="str">
        <f ca="1"><![CDATA[IFERROR(INDEX(الجدول3[],MATCH(_xlfn.AGGREGATE(15,6,الجدول3[D_T]*1/--(الجدول3[باقي]=0),ROW()-3),الجدول3[D_T],0),COLUMN(G126)),"")]]></f>
        <v/>
      </c>
      <c r="F129" s="79" t="str">
        <f t="shared" ca="1" si="1"/>
        <v/>
      </c>
      <c r="G129" s="80" t="str">
        <f ca="1" unprintable=""><![CDATA[IFERROR(IF(INDEX(الجدول3[],MATCH(_xlfn.AGGREGATE(15,6,الجدول3[D_T]*1/--(الجدول3[باقي]=0),ROW()-3),الجدول3[D_T],0),COLUMN(M126))=0,"لم ينفذ",
INDEX(الجدول3[],MATCH(_xlfn.AGGREGATE(15,6,الجدول3[D_T]*1/--(الجدول3[باقي]=0),ROW()-3),الجدول3[D_T],0),COLUMN(M126))),"")]]></f>
        <v/>
      </c>
    </row>
    <row r="130" spans="2:7" x14ac:dyDescent="0.4">
      <c r="B130" s="77" t="str">
        <f ca="1">IF(C130="","",_xlfn.AGGREGATE(3,5,$C$4:C130))</f>
        <v/>
      </c>
      <c r="C130" s="75" t="str">
        <f ca="1"><![CDATA[IFERROR(INDEX(الجدول3[],MATCH(_xlfn.AGGREGATE(15,6,الجدول3[D_T]*1/--(الجدول3[باقي]=0),ROW()-3),الجدول3[D_T],0),COLUMN(E127)),"")]]></f>
        <v/>
      </c>
      <c r="D130" s="75" t="str">
        <f ca="1"><![CDATA[IFERROR(INDEX(الجدول3[],MATCH(_xlfn.AGGREGATE(15,6,الجدول3[D_T]*1/--(الجدول3[باقي]=0),ROW()-3),الجدول3[D_T],0),COLUMN(F127)),"")]]></f>
        <v/>
      </c>
      <c r="E130" s="81" t="str">
        <f ca="1"><![CDATA[IFERROR(INDEX(الجدول3[],MATCH(_xlfn.AGGREGATE(15,6,الجدول3[D_T]*1/--(الجدول3[باقي]=0),ROW()-3),الجدول3[D_T],0),COLUMN(G127)),"")]]></f>
        <v/>
      </c>
      <c r="F130" s="79" t="str">
        <f t="shared" ca="1" si="1"/>
        <v/>
      </c>
      <c r="G130" s="80" t="str">
        <f ca="1" unprintable=""><![CDATA[IFERROR(IF(INDEX(الجدول3[],MATCH(_xlfn.AGGREGATE(15,6,الجدول3[D_T]*1/--(الجدول3[باقي]=0),ROW()-3),الجدول3[D_T],0),COLUMN(M127))=0,"لم ينفذ",
INDEX(الجدول3[],MATCH(_xlfn.AGGREGATE(15,6,الجدول3[D_T]*1/--(الجدول3[باقي]=0),ROW()-3),الجدول3[D_T],0),COLUMN(M127))),"")]]></f>
        <v/>
      </c>
    </row>
    <row r="131" spans="2:7" x14ac:dyDescent="0.4">
      <c r="B131" s="77" t="str">
        <f ca="1">IF(C131="","",_xlfn.AGGREGATE(3,5,$C$4:C131))</f>
        <v/>
      </c>
      <c r="C131" s="75" t="str">
        <f ca="1"><![CDATA[IFERROR(INDEX(الجدول3[],MATCH(_xlfn.AGGREGATE(15,6,الجدول3[D_T]*1/--(الجدول3[باقي]=0),ROW()-3),الجدول3[D_T],0),COLUMN(E128)),"")]]></f>
        <v/>
      </c>
      <c r="D131" s="75" t="str">
        <f ca="1"><![CDATA[IFERROR(INDEX(الجدول3[],MATCH(_xlfn.AGGREGATE(15,6,الجدول3[D_T]*1/--(الجدول3[باقي]=0),ROW()-3),الجدول3[D_T],0),COLUMN(F128)),"")]]></f>
        <v/>
      </c>
      <c r="E131" s="81" t="str">
        <f ca="1"><![CDATA[IFERROR(INDEX(الجدول3[],MATCH(_xlfn.AGGREGATE(15,6,الجدول3[D_T]*1/--(الجدول3[باقي]=0),ROW()-3),الجدول3[D_T],0),COLUMN(G128)),"")]]></f>
        <v/>
      </c>
      <c r="F131" s="79" t="str">
        <f t="shared" ca="1" si="1"/>
        <v/>
      </c>
      <c r="G131" s="80" t="str">
        <f ca="1" unprintable=""><![CDATA[IFERROR(IF(INDEX(الجدول3[],MATCH(_xlfn.AGGREGATE(15,6,الجدول3[D_T]*1/--(الجدول3[باقي]=0),ROW()-3),الجدول3[D_T],0),COLUMN(M128))=0,"لم ينفذ",
INDEX(الجدول3[],MATCH(_xlfn.AGGREGATE(15,6,الجدول3[D_T]*1/--(الجدول3[باقي]=0),ROW()-3),الجدول3[D_T],0),COLUMN(M128))),"")]]></f>
        <v/>
      </c>
    </row>
    <row r="132" spans="2:7" x14ac:dyDescent="0.4">
      <c r="B132" s="77" t="str">
        <f ca="1">IF(C132="","",_xlfn.AGGREGATE(3,5,$C$4:C132))</f>
        <v/>
      </c>
      <c r="C132" s="75" t="str">
        <f ca="1"><![CDATA[IFERROR(INDEX(الجدول3[],MATCH(_xlfn.AGGREGATE(15,6,الجدول3[D_T]*1/--(الجدول3[باقي]=0),ROW()-3),الجدول3[D_T],0),COLUMN(E129)),"")]]></f>
        <v/>
      </c>
      <c r="D132" s="75" t="str">
        <f ca="1"><![CDATA[IFERROR(INDEX(الجدول3[],MATCH(_xlfn.AGGREGATE(15,6,الجدول3[D_T]*1/--(الجدول3[باقي]=0),ROW()-3),الجدول3[D_T],0),COLUMN(F129)),"")]]></f>
        <v/>
      </c>
      <c r="E132" s="81" t="str">
        <f ca="1"><![CDATA[IFERROR(INDEX(الجدول3[],MATCH(_xlfn.AGGREGATE(15,6,الجدول3[D_T]*1/--(الجدول3[باقي]=0),ROW()-3),الجدول3[D_T],0),COLUMN(G129)),"")]]></f>
        <v/>
      </c>
      <c r="F132" s="79" t="str">
        <f t="shared" ca="1" si="1"/>
        <v/>
      </c>
      <c r="G132" s="80" t="str">
        <f ca="1" unprintable=""><![CDATA[IFERROR(IF(INDEX(الجدول3[],MATCH(_xlfn.AGGREGATE(15,6,الجدول3[D_T]*1/--(الجدول3[باقي]=0),ROW()-3),الجدول3[D_T],0),COLUMN(M129))=0,"لم ينفذ",
INDEX(الجدول3[],MATCH(_xlfn.AGGREGATE(15,6,الجدول3[D_T]*1/--(الجدول3[باقي]=0),ROW()-3),الجدول3[D_T],0),COLUMN(M129))),"")]]></f>
        <v/>
      </c>
    </row>
    <row r="133" spans="2:7" x14ac:dyDescent="0.4">
      <c r="B133" s="77" t="str">
        <f ca="1">IF(C133="","",_xlfn.AGGREGATE(3,5,$C$4:C133))</f>
        <v/>
      </c>
      <c r="C133" s="75" t="str">
        <f ca="1"><![CDATA[IFERROR(INDEX(الجدول3[],MATCH(_xlfn.AGGREGATE(15,6,الجدول3[D_T]*1/--(الجدول3[باقي]=0),ROW()-3),الجدول3[D_T],0),COLUMN(E130)),"")]]></f>
        <v/>
      </c>
      <c r="D133" s="75" t="str">
        <f ca="1"><![CDATA[IFERROR(INDEX(الجدول3[],MATCH(_xlfn.AGGREGATE(15,6,الجدول3[D_T]*1/--(الجدول3[باقي]=0),ROW()-3),الجدول3[D_T],0),COLUMN(F130)),"")]]></f>
        <v/>
      </c>
      <c r="E133" s="81" t="str">
        <f ca="1"><![CDATA[IFERROR(INDEX(الجدول3[],MATCH(_xlfn.AGGREGATE(15,6,الجدول3[D_T]*1/--(الجدول3[باقي]=0),ROW()-3),الجدول3[D_T],0),COLUMN(G130)),"")]]></f>
        <v/>
      </c>
      <c r="F133" s="79" t="str">
        <f t="shared" ref="F133:F179" ca="1" si="2">IF(E133&lt;&gt;"",TEXT(E133,"dddd"),"")</f>
        <v/>
      </c>
      <c r="G133" s="80" t="str">
        <f ca="1" unprintable=""><![CDATA[IFERROR(IF(INDEX(الجدول3[],MATCH(_xlfn.AGGREGATE(15,6,الجدول3[D_T]*1/--(الجدول3[باقي]=0),ROW()-3),الجدول3[D_T],0),COLUMN(M130))=0,"لم ينفذ",
INDEX(الجدول3[],MATCH(_xlfn.AGGREGATE(15,6,الجدول3[D_T]*1/--(الجدول3[باقي]=0),ROW()-3),الجدول3[D_T],0),COLUMN(M130))),"")]]></f>
        <v/>
      </c>
    </row>
    <row r="134" spans="2:7" x14ac:dyDescent="0.4">
      <c r="B134" s="77" t="str">
        <f ca="1">IF(C134="","",_xlfn.AGGREGATE(3,5,$C$4:C134))</f>
        <v/>
      </c>
      <c r="C134" s="75" t="str">
        <f ca="1"><![CDATA[IFERROR(INDEX(الجدول3[],MATCH(_xlfn.AGGREGATE(15,6,الجدول3[D_T]*1/--(الجدول3[باقي]=0),ROW()-3),الجدول3[D_T],0),COLUMN(E131)),"")]]></f>
        <v/>
      </c>
      <c r="D134" s="75" t="str">
        <f ca="1"><![CDATA[IFERROR(INDEX(الجدول3[],MATCH(_xlfn.AGGREGATE(15,6,الجدول3[D_T]*1/--(الجدول3[باقي]=0),ROW()-3),الجدول3[D_T],0),COLUMN(F131)),"")]]></f>
        <v/>
      </c>
      <c r="E134" s="81" t="str">
        <f ca="1"><![CDATA[IFERROR(INDEX(الجدول3[],MATCH(_xlfn.AGGREGATE(15,6,الجدول3[D_T]*1/--(الجدول3[باقي]=0),ROW()-3),الجدول3[D_T],0),COLUMN(G131)),"")]]></f>
        <v/>
      </c>
      <c r="F134" s="79" t="str">
        <f t="shared" ca="1" si="2"/>
        <v/>
      </c>
      <c r="G134" s="80" t="str">
        <f ca="1" unprintable=""><![CDATA[IFERROR(IF(INDEX(الجدول3[],MATCH(_xlfn.AGGREGATE(15,6,الجدول3[D_T]*1/--(الجدول3[باقي]=0),ROW()-3),الجدول3[D_T],0),COLUMN(M131))=0,"لم ينفذ",
INDEX(الجدول3[],MATCH(_xlfn.AGGREGATE(15,6,الجدول3[D_T]*1/--(الجدول3[باقي]=0),ROW()-3),الجدول3[D_T],0),COLUMN(M131))),"")]]></f>
        <v/>
      </c>
    </row>
    <row r="135" spans="2:7" x14ac:dyDescent="0.4">
      <c r="B135" s="77" t="str">
        <f ca="1">IF(C135="","",_xlfn.AGGREGATE(3,5,$C$4:C135))</f>
        <v/>
      </c>
      <c r="C135" s="75" t="str">
        <f ca="1"><![CDATA[IFERROR(INDEX(الجدول3[],MATCH(_xlfn.AGGREGATE(15,6,الجدول3[D_T]*1/--(الجدول3[باقي]=0),ROW()-3),الجدول3[D_T],0),COLUMN(E132)),"")]]></f>
        <v/>
      </c>
      <c r="D135" s="75" t="str">
        <f ca="1"><![CDATA[IFERROR(INDEX(الجدول3[],MATCH(_xlfn.AGGREGATE(15,6,الجدول3[D_T]*1/--(الجدول3[باقي]=0),ROW()-3),الجدول3[D_T],0),COLUMN(F132)),"")]]></f>
        <v/>
      </c>
      <c r="E135" s="81" t="str">
        <f ca="1"><![CDATA[IFERROR(INDEX(الجدول3[],MATCH(_xlfn.AGGREGATE(15,6,الجدول3[D_T]*1/--(الجدول3[باقي]=0),ROW()-3),الجدول3[D_T],0),COLUMN(G132)),"")]]></f>
        <v/>
      </c>
      <c r="F135" s="79" t="str">
        <f t="shared" ca="1" si="2"/>
        <v/>
      </c>
      <c r="G135" s="80" t="str">
        <f ca="1" unprintable=""><![CDATA[IFERROR(IF(INDEX(الجدول3[],MATCH(_xlfn.AGGREGATE(15,6,الجدول3[D_T]*1/--(الجدول3[باقي]=0),ROW()-3),الجدول3[D_T],0),COLUMN(M132))=0,"لم ينفذ",
INDEX(الجدول3[],MATCH(_xlfn.AGGREGATE(15,6,الجدول3[D_T]*1/--(الجدول3[باقي]=0),ROW()-3),الجدول3[D_T],0),COLUMN(M132))),"")]]></f>
        <v/>
      </c>
    </row>
    <row r="136" spans="2:7" x14ac:dyDescent="0.4">
      <c r="B136" s="77" t="str">
        <f ca="1">IF(C136="","",_xlfn.AGGREGATE(3,5,$C$4:C136))</f>
        <v/>
      </c>
      <c r="C136" s="75" t="str">
        <f ca="1"><![CDATA[IFERROR(INDEX(الجدول3[],MATCH(_xlfn.AGGREGATE(15,6,الجدول3[D_T]*1/--(الجدول3[باقي]=0),ROW()-3),الجدول3[D_T],0),COLUMN(E133)),"")]]></f>
        <v/>
      </c>
      <c r="D136" s="75" t="str">
        <f ca="1"><![CDATA[IFERROR(INDEX(الجدول3[],MATCH(_xlfn.AGGREGATE(15,6,الجدول3[D_T]*1/--(الجدول3[باقي]=0),ROW()-3),الجدول3[D_T],0),COLUMN(F133)),"")]]></f>
        <v/>
      </c>
      <c r="E136" s="81" t="str">
        <f ca="1"><![CDATA[IFERROR(INDEX(الجدول3[],MATCH(_xlfn.AGGREGATE(15,6,الجدول3[D_T]*1/--(الجدول3[باقي]=0),ROW()-3),الجدول3[D_T],0),COLUMN(G133)),"")]]></f>
        <v/>
      </c>
      <c r="F136" s="79" t="str">
        <f t="shared" ca="1" si="2"/>
        <v/>
      </c>
      <c r="G136" s="80" t="str">
        <f ca="1" unprintable=""><![CDATA[IFERROR(IF(INDEX(الجدول3[],MATCH(_xlfn.AGGREGATE(15,6,الجدول3[D_T]*1/--(الجدول3[باقي]=0),ROW()-3),الجدول3[D_T],0),COLUMN(M133))=0,"لم ينفذ",
INDEX(الجدول3[],MATCH(_xlfn.AGGREGATE(15,6,الجدول3[D_T]*1/--(الجدول3[باقي]=0),ROW()-3),الجدول3[D_T],0),COLUMN(M133))),"")]]></f>
        <v/>
      </c>
    </row>
    <row r="137" spans="2:7" x14ac:dyDescent="0.4">
      <c r="B137" s="77" t="str">
        <f ca="1">IF(C137="","",_xlfn.AGGREGATE(3,5,$C$4:C137))</f>
        <v/>
      </c>
      <c r="C137" s="75" t="str">
        <f ca="1"><![CDATA[IFERROR(INDEX(الجدول3[],MATCH(_xlfn.AGGREGATE(15,6,الجدول3[D_T]*1/--(الجدول3[باقي]=0),ROW()-3),الجدول3[D_T],0),COLUMN(E134)),"")]]></f>
        <v/>
      </c>
      <c r="D137" s="75" t="str">
        <f ca="1"><![CDATA[IFERROR(INDEX(الجدول3[],MATCH(_xlfn.AGGREGATE(15,6,الجدول3[D_T]*1/--(الجدول3[باقي]=0),ROW()-3),الجدول3[D_T],0),COLUMN(F134)),"")]]></f>
        <v/>
      </c>
      <c r="E137" s="81" t="str">
        <f ca="1"><![CDATA[IFERROR(INDEX(الجدول3[],MATCH(_xlfn.AGGREGATE(15,6,الجدول3[D_T]*1/--(الجدول3[باقي]=0),ROW()-3),الجدول3[D_T],0),COLUMN(G134)),"")]]></f>
        <v/>
      </c>
      <c r="F137" s="79" t="str">
        <f t="shared" ca="1" si="2"/>
        <v/>
      </c>
      <c r="G137" s="80" t="str">
        <f ca="1" unprintable=""><![CDATA[IFERROR(IF(INDEX(الجدول3[],MATCH(_xlfn.AGGREGATE(15,6,الجدول3[D_T]*1/--(الجدول3[باقي]=0),ROW()-3),الجدول3[D_T],0),COLUMN(M134))=0,"لم ينفذ",
INDEX(الجدول3[],MATCH(_xlfn.AGGREGATE(15,6,الجدول3[D_T]*1/--(الجدول3[باقي]=0),ROW()-3),الجدول3[D_T],0),COLUMN(M134))),"")]]></f>
        <v/>
      </c>
    </row>
    <row r="138" spans="2:7" x14ac:dyDescent="0.4">
      <c r="B138" s="77" t="str">
        <f ca="1">IF(C138="","",_xlfn.AGGREGATE(3,5,$C$4:C138))</f>
        <v/>
      </c>
      <c r="C138" s="75" t="str">
        <f ca="1"><![CDATA[IFERROR(INDEX(الجدول3[],MATCH(_xlfn.AGGREGATE(15,6,الجدول3[D_T]*1/--(الجدول3[باقي]=0),ROW()-3),الجدول3[D_T],0),COLUMN(E135)),"")]]></f>
        <v/>
      </c>
      <c r="D138" s="75" t="str">
        <f ca="1"><![CDATA[IFERROR(INDEX(الجدول3[],MATCH(_xlfn.AGGREGATE(15,6,الجدول3[D_T]*1/--(الجدول3[باقي]=0),ROW()-3),الجدول3[D_T],0),COLUMN(F135)),"")]]></f>
        <v/>
      </c>
      <c r="E138" s="81" t="str">
        <f ca="1"><![CDATA[IFERROR(INDEX(الجدول3[],MATCH(_xlfn.AGGREGATE(15,6,الجدول3[D_T]*1/--(الجدول3[باقي]=0),ROW()-3),الجدول3[D_T],0),COLUMN(G135)),"")]]></f>
        <v/>
      </c>
      <c r="F138" s="79" t="str">
        <f t="shared" ca="1" si="2"/>
        <v/>
      </c>
      <c r="G138" s="80" t="str">
        <f ca="1" unprintable=""><![CDATA[IFERROR(IF(INDEX(الجدول3[],MATCH(_xlfn.AGGREGATE(15,6,الجدول3[D_T]*1/--(الجدول3[باقي]=0),ROW()-3),الجدول3[D_T],0),COLUMN(M135))=0,"لم ينفذ",
INDEX(الجدول3[],MATCH(_xlfn.AGGREGATE(15,6,الجدول3[D_T]*1/--(الجدول3[باقي]=0),ROW()-3),الجدول3[D_T],0),COLUMN(M135))),"")]]></f>
        <v/>
      </c>
    </row>
    <row r="139" spans="2:7" x14ac:dyDescent="0.4">
      <c r="B139" s="77" t="str">
        <f ca="1">IF(C139="","",_xlfn.AGGREGATE(3,5,$C$4:C139))</f>
        <v/>
      </c>
      <c r="C139" s="75" t="str">
        <f ca="1"><![CDATA[IFERROR(INDEX(الجدول3[],MATCH(_xlfn.AGGREGATE(15,6,الجدول3[D_T]*1/--(الجدول3[باقي]=0),ROW()-3),الجدول3[D_T],0),COLUMN(E136)),"")]]></f>
        <v/>
      </c>
      <c r="D139" s="75" t="str">
        <f ca="1"><![CDATA[IFERROR(INDEX(الجدول3[],MATCH(_xlfn.AGGREGATE(15,6,الجدول3[D_T]*1/--(الجدول3[باقي]=0),ROW()-3),الجدول3[D_T],0),COLUMN(F136)),"")]]></f>
        <v/>
      </c>
      <c r="E139" s="81" t="str">
        <f ca="1"><![CDATA[IFERROR(INDEX(الجدول3[],MATCH(_xlfn.AGGREGATE(15,6,الجدول3[D_T]*1/--(الجدول3[باقي]=0),ROW()-3),الجدول3[D_T],0),COLUMN(G136)),"")]]></f>
        <v/>
      </c>
      <c r="F139" s="79" t="str">
        <f t="shared" ca="1" si="2"/>
        <v/>
      </c>
      <c r="G139" s="80" t="str">
        <f ca="1" unprintable=""><![CDATA[IFERROR(IF(INDEX(الجدول3[],MATCH(_xlfn.AGGREGATE(15,6,الجدول3[D_T]*1/--(الجدول3[باقي]=0),ROW()-3),الجدول3[D_T],0),COLUMN(M136))=0,"لم ينفذ",
INDEX(الجدول3[],MATCH(_xlfn.AGGREGATE(15,6,الجدول3[D_T]*1/--(الجدول3[باقي]=0),ROW()-3),الجدول3[D_T],0),COLUMN(M136))),"")]]></f>
        <v/>
      </c>
    </row>
    <row r="140" spans="2:7" x14ac:dyDescent="0.4">
      <c r="B140" s="77" t="str">
        <f ca="1">IF(C140="","",_xlfn.AGGREGATE(3,5,$C$4:C140))</f>
        <v/>
      </c>
      <c r="C140" s="75" t="str">
        <f ca="1"><![CDATA[IFERROR(INDEX(الجدول3[],MATCH(_xlfn.AGGREGATE(15,6,الجدول3[D_T]*1/--(الجدول3[باقي]=0),ROW()-3),الجدول3[D_T],0),COLUMN(E137)),"")]]></f>
        <v/>
      </c>
      <c r="D140" s="75" t="str">
        <f ca="1"><![CDATA[IFERROR(INDEX(الجدول3[],MATCH(_xlfn.AGGREGATE(15,6,الجدول3[D_T]*1/--(الجدول3[باقي]=0),ROW()-3),الجدول3[D_T],0),COLUMN(F137)),"")]]></f>
        <v/>
      </c>
      <c r="E140" s="81" t="str">
        <f ca="1"><![CDATA[IFERROR(INDEX(الجدول3[],MATCH(_xlfn.AGGREGATE(15,6,الجدول3[D_T]*1/--(الجدول3[باقي]=0),ROW()-3),الجدول3[D_T],0),COLUMN(G137)),"")]]></f>
        <v/>
      </c>
      <c r="F140" s="79" t="str">
        <f t="shared" ca="1" si="2"/>
        <v/>
      </c>
      <c r="G140" s="80" t="str">
        <f ca="1" unprintable=""><![CDATA[IFERROR(IF(INDEX(الجدول3[],MATCH(_xlfn.AGGREGATE(15,6,الجدول3[D_T]*1/--(الجدول3[باقي]=0),ROW()-3),الجدول3[D_T],0),COLUMN(M137))=0,"لم ينفذ",
INDEX(الجدول3[],MATCH(_xlfn.AGGREGATE(15,6,الجدول3[D_T]*1/--(الجدول3[باقي]=0),ROW()-3),الجدول3[D_T],0),COLUMN(M137))),"")]]></f>
        <v/>
      </c>
    </row>
    <row r="141" spans="2:7" x14ac:dyDescent="0.4">
      <c r="B141" s="77" t="str">
        <f ca="1">IF(C141="","",_xlfn.AGGREGATE(3,5,$C$4:C141))</f>
        <v/>
      </c>
      <c r="C141" s="75" t="str">
        <f ca="1"><![CDATA[IFERROR(INDEX(الجدول3[],MATCH(_xlfn.AGGREGATE(15,6,الجدول3[D_T]*1/--(الجدول3[باقي]=0),ROW()-3),الجدول3[D_T],0),COLUMN(E138)),"")]]></f>
        <v/>
      </c>
      <c r="D141" s="75" t="str">
        <f ca="1"><![CDATA[IFERROR(INDEX(الجدول3[],MATCH(_xlfn.AGGREGATE(15,6,الجدول3[D_T]*1/--(الجدول3[باقي]=0),ROW()-3),الجدول3[D_T],0),COLUMN(F138)),"")]]></f>
        <v/>
      </c>
      <c r="E141" s="81" t="str">
        <f ca="1"><![CDATA[IFERROR(INDEX(الجدول3[],MATCH(_xlfn.AGGREGATE(15,6,الجدول3[D_T]*1/--(الجدول3[باقي]=0),ROW()-3),الجدول3[D_T],0),COLUMN(G138)),"")]]></f>
        <v/>
      </c>
      <c r="F141" s="79" t="str">
        <f t="shared" ca="1" si="2"/>
        <v/>
      </c>
      <c r="G141" s="80" t="str">
        <f ca="1" unprintable=""><![CDATA[IFERROR(IF(INDEX(الجدول3[],MATCH(_xlfn.AGGREGATE(15,6,الجدول3[D_T]*1/--(الجدول3[باقي]=0),ROW()-3),الجدول3[D_T],0),COLUMN(M138))=0,"لم ينفذ",
INDEX(الجدول3[],MATCH(_xlfn.AGGREGATE(15,6,الجدول3[D_T]*1/--(الجدول3[باقي]=0),ROW()-3),الجدول3[D_T],0),COLUMN(M138))),"")]]></f>
        <v/>
      </c>
    </row>
    <row r="142" spans="2:7" x14ac:dyDescent="0.4">
      <c r="B142" s="77" t="str">
        <f ca="1">IF(C142="","",_xlfn.AGGREGATE(3,5,$C$4:C142))</f>
        <v/>
      </c>
      <c r="C142" s="75" t="str">
        <f ca="1"><![CDATA[IFERROR(INDEX(الجدول3[],MATCH(_xlfn.AGGREGATE(15,6,الجدول3[D_T]*1/--(الجدول3[باقي]=0),ROW()-3),الجدول3[D_T],0),COLUMN(E139)),"")]]></f>
        <v/>
      </c>
      <c r="D142" s="75" t="str">
        <f ca="1"><![CDATA[IFERROR(INDEX(الجدول3[],MATCH(_xlfn.AGGREGATE(15,6,الجدول3[D_T]*1/--(الجدول3[باقي]=0),ROW()-3),الجدول3[D_T],0),COLUMN(F139)),"")]]></f>
        <v/>
      </c>
      <c r="E142" s="81" t="str">
        <f ca="1"><![CDATA[IFERROR(INDEX(الجدول3[],MATCH(_xlfn.AGGREGATE(15,6,الجدول3[D_T]*1/--(الجدول3[باقي]=0),ROW()-3),الجدول3[D_T],0),COLUMN(G139)),"")]]></f>
        <v/>
      </c>
      <c r="F142" s="79" t="str">
        <f t="shared" ca="1" si="2"/>
        <v/>
      </c>
      <c r="G142" s="80" t="str">
        <f ca="1" unprintable=""><![CDATA[IFERROR(IF(INDEX(الجدول3[],MATCH(_xlfn.AGGREGATE(15,6,الجدول3[D_T]*1/--(الجدول3[باقي]=0),ROW()-3),الجدول3[D_T],0),COLUMN(M139))=0,"لم ينفذ",
INDEX(الجدول3[],MATCH(_xlfn.AGGREGATE(15,6,الجدول3[D_T]*1/--(الجدول3[باقي]=0),ROW()-3),الجدول3[D_T],0),COLUMN(M139))),"")]]></f>
        <v/>
      </c>
    </row>
    <row r="143" spans="2:7" x14ac:dyDescent="0.4">
      <c r="B143" s="77" t="str">
        <f ca="1">IF(C143="","",_xlfn.AGGREGATE(3,5,$C$4:C143))</f>
        <v/>
      </c>
      <c r="C143" s="75" t="str">
        <f ca="1"><![CDATA[IFERROR(INDEX(الجدول3[],MATCH(_xlfn.AGGREGATE(15,6,الجدول3[D_T]*1/--(الجدول3[باقي]=0),ROW()-3),الجدول3[D_T],0),COLUMN(E140)),"")]]></f>
        <v/>
      </c>
      <c r="D143" s="75" t="str">
        <f ca="1"><![CDATA[IFERROR(INDEX(الجدول3[],MATCH(_xlfn.AGGREGATE(15,6,الجدول3[D_T]*1/--(الجدول3[باقي]=0),ROW()-3),الجدول3[D_T],0),COLUMN(F140)),"")]]></f>
        <v/>
      </c>
      <c r="E143" s="81" t="str">
        <f ca="1"><![CDATA[IFERROR(INDEX(الجدول3[],MATCH(_xlfn.AGGREGATE(15,6,الجدول3[D_T]*1/--(الجدول3[باقي]=0),ROW()-3),الجدول3[D_T],0),COLUMN(G140)),"")]]></f>
        <v/>
      </c>
      <c r="F143" s="79" t="str">
        <f t="shared" ca="1" si="2"/>
        <v/>
      </c>
      <c r="G143" s="80" t="str">
        <f ca="1" unprintable=""><![CDATA[IFERROR(IF(INDEX(الجدول3[],MATCH(_xlfn.AGGREGATE(15,6,الجدول3[D_T]*1/--(الجدول3[باقي]=0),ROW()-3),الجدول3[D_T],0),COLUMN(M140))=0,"لم ينفذ",
INDEX(الجدول3[],MATCH(_xlfn.AGGREGATE(15,6,الجدول3[D_T]*1/--(الجدول3[باقي]=0),ROW()-3),الجدول3[D_T],0),COLUMN(M140))),"")]]></f>
        <v/>
      </c>
    </row>
    <row r="144" spans="2:7" x14ac:dyDescent="0.4">
      <c r="B144" s="77" t="str">
        <f ca="1">IF(C144="","",_xlfn.AGGREGATE(3,5,$C$4:C144))</f>
        <v/>
      </c>
      <c r="C144" s="75" t="str">
        <f ca="1"><![CDATA[IFERROR(INDEX(الجدول3[],MATCH(_xlfn.AGGREGATE(15,6,الجدول3[D_T]*1/--(الجدول3[باقي]=0),ROW()-3),الجدول3[D_T],0),COLUMN(E141)),"")]]></f>
        <v/>
      </c>
      <c r="D144" s="75" t="str">
        <f ca="1"><![CDATA[IFERROR(INDEX(الجدول3[],MATCH(_xlfn.AGGREGATE(15,6,الجدول3[D_T]*1/--(الجدول3[باقي]=0),ROW()-3),الجدول3[D_T],0),COLUMN(F141)),"")]]></f>
        <v/>
      </c>
      <c r="E144" s="81" t="str">
        <f ca="1"><![CDATA[IFERROR(INDEX(الجدول3[],MATCH(_xlfn.AGGREGATE(15,6,الجدول3[D_T]*1/--(الجدول3[باقي]=0),ROW()-3),الجدول3[D_T],0),COLUMN(G141)),"")]]></f>
        <v/>
      </c>
      <c r="F144" s="79" t="str">
        <f t="shared" ca="1" si="2"/>
        <v/>
      </c>
      <c r="G144" s="80" t="str">
        <f ca="1" unprintable=""><![CDATA[IFERROR(IF(INDEX(الجدول3[],MATCH(_xlfn.AGGREGATE(15,6,الجدول3[D_T]*1/--(الجدول3[باقي]=0),ROW()-3),الجدول3[D_T],0),COLUMN(M141))=0,"لم ينفذ",
INDEX(الجدول3[],MATCH(_xlfn.AGGREGATE(15,6,الجدول3[D_T]*1/--(الجدول3[باقي]=0),ROW()-3),الجدول3[D_T],0),COLUMN(M141))),"")]]></f>
        <v/>
      </c>
    </row>
    <row r="145" spans="2:7" x14ac:dyDescent="0.4">
      <c r="B145" s="77" t="str">
        <f ca="1">IF(C145="","",_xlfn.AGGREGATE(3,5,$C$4:C145))</f>
        <v/>
      </c>
      <c r="C145" s="75" t="str">
        <f ca="1"><![CDATA[IFERROR(INDEX(الجدول3[],MATCH(_xlfn.AGGREGATE(15,6,الجدول3[D_T]*1/--(الجدول3[باقي]=0),ROW()-3),الجدول3[D_T],0),COLUMN(E142)),"")]]></f>
        <v/>
      </c>
      <c r="D145" s="75" t="str">
        <f ca="1"><![CDATA[IFERROR(INDEX(الجدول3[],MATCH(_xlfn.AGGREGATE(15,6,الجدول3[D_T]*1/--(الجدول3[باقي]=0),ROW()-3),الجدول3[D_T],0),COLUMN(F142)),"")]]></f>
        <v/>
      </c>
      <c r="E145" s="81" t="str">
        <f ca="1"><![CDATA[IFERROR(INDEX(الجدول3[],MATCH(_xlfn.AGGREGATE(15,6,الجدول3[D_T]*1/--(الجدول3[باقي]=0),ROW()-3),الجدول3[D_T],0),COLUMN(G142)),"")]]></f>
        <v/>
      </c>
      <c r="F145" s="79" t="str">
        <f t="shared" ca="1" si="2"/>
        <v/>
      </c>
      <c r="G145" s="80" t="str">
        <f ca="1" unprintable=""><![CDATA[IFERROR(IF(INDEX(الجدول3[],MATCH(_xlfn.AGGREGATE(15,6,الجدول3[D_T]*1/--(الجدول3[باقي]=0),ROW()-3),الجدول3[D_T],0),COLUMN(M142))=0,"لم ينفذ",
INDEX(الجدول3[],MATCH(_xlfn.AGGREGATE(15,6,الجدول3[D_T]*1/--(الجدول3[باقي]=0),ROW()-3),الجدول3[D_T],0),COLUMN(M142))),"")]]></f>
        <v/>
      </c>
    </row>
    <row r="146" spans="2:7" x14ac:dyDescent="0.4">
      <c r="B146" s="77" t="str">
        <f ca="1">IF(C146="","",_xlfn.AGGREGATE(3,5,$C$4:C146))</f>
        <v/>
      </c>
      <c r="C146" s="75" t="str">
        <f ca="1"><![CDATA[IFERROR(INDEX(الجدول3[],MATCH(_xlfn.AGGREGATE(15,6,الجدول3[D_T]*1/--(الجدول3[باقي]=0),ROW()-3),الجدول3[D_T],0),COLUMN(E143)),"")]]></f>
        <v/>
      </c>
      <c r="D146" s="75" t="str">
        <f ca="1"><![CDATA[IFERROR(INDEX(الجدول3[],MATCH(_xlfn.AGGREGATE(15,6,الجدول3[D_T]*1/--(الجدول3[باقي]=0),ROW()-3),الجدول3[D_T],0),COLUMN(F143)),"")]]></f>
        <v/>
      </c>
      <c r="E146" s="81" t="str">
        <f ca="1"><![CDATA[IFERROR(INDEX(الجدول3[],MATCH(_xlfn.AGGREGATE(15,6,الجدول3[D_T]*1/--(الجدول3[باقي]=0),ROW()-3),الجدول3[D_T],0),COLUMN(G143)),"")]]></f>
        <v/>
      </c>
      <c r="F146" s="79" t="str">
        <f t="shared" ca="1" si="2"/>
        <v/>
      </c>
      <c r="G146" s="80" t="str">
        <f ca="1" unprintable=""><![CDATA[IFERROR(IF(INDEX(الجدول3[],MATCH(_xlfn.AGGREGATE(15,6,الجدول3[D_T]*1/--(الجدول3[باقي]=0),ROW()-3),الجدول3[D_T],0),COLUMN(M143))=0,"لم ينفذ",
INDEX(الجدول3[],MATCH(_xlfn.AGGREGATE(15,6,الجدول3[D_T]*1/--(الجدول3[باقي]=0),ROW()-3),الجدول3[D_T],0),COLUMN(M143))),"")]]></f>
        <v/>
      </c>
    </row>
    <row r="147" spans="2:7" x14ac:dyDescent="0.4">
      <c r="B147" s="77" t="str">
        <f ca="1">IF(C147="","",_xlfn.AGGREGATE(3,5,$C$4:C147))</f>
        <v/>
      </c>
      <c r="C147" s="75" t="str">
        <f ca="1"><![CDATA[IFERROR(INDEX(الجدول3[],MATCH(_xlfn.AGGREGATE(15,6,الجدول3[D_T]*1/--(الجدول3[باقي]=0),ROW()-3),الجدول3[D_T],0),COLUMN(E144)),"")]]></f>
        <v/>
      </c>
      <c r="D147" s="75" t="str">
        <f ca="1"><![CDATA[IFERROR(INDEX(الجدول3[],MATCH(_xlfn.AGGREGATE(15,6,الجدول3[D_T]*1/--(الجدول3[باقي]=0),ROW()-3),الجدول3[D_T],0),COLUMN(F144)),"")]]></f>
        <v/>
      </c>
      <c r="E147" s="81" t="str">
        <f ca="1"><![CDATA[IFERROR(INDEX(الجدول3[],MATCH(_xlfn.AGGREGATE(15,6,الجدول3[D_T]*1/--(الجدول3[باقي]=0),ROW()-3),الجدول3[D_T],0),COLUMN(G144)),"")]]></f>
        <v/>
      </c>
      <c r="F147" s="79" t="str">
        <f t="shared" ca="1" si="2"/>
        <v/>
      </c>
      <c r="G147" s="80" t="str">
        <f ca="1" unprintable=""><![CDATA[IFERROR(IF(INDEX(الجدول3[],MATCH(_xlfn.AGGREGATE(15,6,الجدول3[D_T]*1/--(الجدول3[باقي]=0),ROW()-3),الجدول3[D_T],0),COLUMN(M144))=0,"لم ينفذ",
INDEX(الجدول3[],MATCH(_xlfn.AGGREGATE(15,6,الجدول3[D_T]*1/--(الجدول3[باقي]=0),ROW()-3),الجدول3[D_T],0),COLUMN(M144))),"")]]></f>
        <v/>
      </c>
    </row>
    <row r="148" spans="2:7" x14ac:dyDescent="0.4">
      <c r="B148" s="77" t="str">
        <f ca="1">IF(C148="","",_xlfn.AGGREGATE(3,5,$C$4:C148))</f>
        <v/>
      </c>
      <c r="C148" s="75" t="str">
        <f ca="1"><![CDATA[IFERROR(INDEX(الجدول3[],MATCH(_xlfn.AGGREGATE(15,6,الجدول3[D_T]*1/--(الجدول3[باقي]=0),ROW()-3),الجدول3[D_T],0),COLUMN(E145)),"")]]></f>
        <v/>
      </c>
      <c r="D148" s="75" t="str">
        <f ca="1"><![CDATA[IFERROR(INDEX(الجدول3[],MATCH(_xlfn.AGGREGATE(15,6,الجدول3[D_T]*1/--(الجدول3[باقي]=0),ROW()-3),الجدول3[D_T],0),COLUMN(F145)),"")]]></f>
        <v/>
      </c>
      <c r="E148" s="81" t="str">
        <f ca="1"><![CDATA[IFERROR(INDEX(الجدول3[],MATCH(_xlfn.AGGREGATE(15,6,الجدول3[D_T]*1/--(الجدول3[باقي]=0),ROW()-3),الجدول3[D_T],0),COLUMN(G145)),"")]]></f>
        <v/>
      </c>
      <c r="F148" s="79" t="str">
        <f t="shared" ca="1" si="2"/>
        <v/>
      </c>
      <c r="G148" s="80" t="str">
        <f ca="1" unprintable=""><![CDATA[IFERROR(IF(INDEX(الجدول3[],MATCH(_xlfn.AGGREGATE(15,6,الجدول3[D_T]*1/--(الجدول3[باقي]=0),ROW()-3),الجدول3[D_T],0),COLUMN(M145))=0,"لم ينفذ",
INDEX(الجدول3[],MATCH(_xlfn.AGGREGATE(15,6,الجدول3[D_T]*1/--(الجدول3[باقي]=0),ROW()-3),الجدول3[D_T],0),COLUMN(M145))),"")]]></f>
        <v/>
      </c>
    </row>
    <row r="149" spans="2:7" x14ac:dyDescent="0.4">
      <c r="B149" s="77" t="str">
        <f ca="1">IF(C149="","",_xlfn.AGGREGATE(3,5,$C$4:C149))</f>
        <v/>
      </c>
      <c r="C149" s="75" t="str">
        <f ca="1"><![CDATA[IFERROR(INDEX(الجدول3[],MATCH(_xlfn.AGGREGATE(15,6,الجدول3[D_T]*1/--(الجدول3[باقي]=0),ROW()-3),الجدول3[D_T],0),COLUMN(E146)),"")]]></f>
        <v/>
      </c>
      <c r="D149" s="75" t="str">
        <f ca="1"><![CDATA[IFERROR(INDEX(الجدول3[],MATCH(_xlfn.AGGREGATE(15,6,الجدول3[D_T]*1/--(الجدول3[باقي]=0),ROW()-3),الجدول3[D_T],0),COLUMN(F146)),"")]]></f>
        <v/>
      </c>
      <c r="E149" s="81" t="str">
        <f ca="1"><![CDATA[IFERROR(INDEX(الجدول3[],MATCH(_xlfn.AGGREGATE(15,6,الجدول3[D_T]*1/--(الجدول3[باقي]=0),ROW()-3),الجدول3[D_T],0),COLUMN(G146)),"")]]></f>
        <v/>
      </c>
      <c r="F149" s="79" t="str">
        <f t="shared" ca="1" si="2"/>
        <v/>
      </c>
      <c r="G149" s="80" t="str">
        <f ca="1" unprintable=""><![CDATA[IFERROR(IF(INDEX(الجدول3[],MATCH(_xlfn.AGGREGATE(15,6,الجدول3[D_T]*1/--(الجدول3[باقي]=0),ROW()-3),الجدول3[D_T],0),COLUMN(M146))=0,"لم ينفذ",
INDEX(الجدول3[],MATCH(_xlfn.AGGREGATE(15,6,الجدول3[D_T]*1/--(الجدول3[باقي]=0),ROW()-3),الجدول3[D_T],0),COLUMN(M146))),"")]]></f>
        <v/>
      </c>
    </row>
    <row r="150" spans="2:7" x14ac:dyDescent="0.4">
      <c r="B150" s="77" t="str">
        <f ca="1">IF(C150="","",_xlfn.AGGREGATE(3,5,$C$4:C150))</f>
        <v/>
      </c>
      <c r="C150" s="75" t="str">
        <f ca="1"><![CDATA[IFERROR(INDEX(الجدول3[],MATCH(_xlfn.AGGREGATE(15,6,الجدول3[D_T]*1/--(الجدول3[باقي]=0),ROW()-3),الجدول3[D_T],0),COLUMN(E147)),"")]]></f>
        <v/>
      </c>
      <c r="D150" s="75" t="str">
        <f ca="1"><![CDATA[IFERROR(INDEX(الجدول3[],MATCH(_xlfn.AGGREGATE(15,6,الجدول3[D_T]*1/--(الجدول3[باقي]=0),ROW()-3),الجدول3[D_T],0),COLUMN(F147)),"")]]></f>
        <v/>
      </c>
      <c r="E150" s="81" t="str">
        <f ca="1"><![CDATA[IFERROR(INDEX(الجدول3[],MATCH(_xlfn.AGGREGATE(15,6,الجدول3[D_T]*1/--(الجدول3[باقي]=0),ROW()-3),الجدول3[D_T],0),COLUMN(G147)),"")]]></f>
        <v/>
      </c>
      <c r="F150" s="79" t="str">
        <f t="shared" ca="1" si="2"/>
        <v/>
      </c>
      <c r="G150" s="80" t="str">
        <f ca="1" unprintable=""><![CDATA[IFERROR(IF(INDEX(الجدول3[],MATCH(_xlfn.AGGREGATE(15,6,الجدول3[D_T]*1/--(الجدول3[باقي]=0),ROW()-3),الجدول3[D_T],0),COLUMN(M147))=0,"لم ينفذ",
INDEX(الجدول3[],MATCH(_xlfn.AGGREGATE(15,6,الجدول3[D_T]*1/--(الجدول3[باقي]=0),ROW()-3),الجدول3[D_T],0),COLUMN(M147))),"")]]></f>
        <v/>
      </c>
    </row>
    <row r="151" spans="2:7" x14ac:dyDescent="0.4">
      <c r="B151" s="77" t="str">
        <f ca="1">IF(C151="","",_xlfn.AGGREGATE(3,5,$C$4:C151))</f>
        <v/>
      </c>
      <c r="C151" s="75" t="str">
        <f ca="1"><![CDATA[IFERROR(INDEX(الجدول3[],MATCH(_xlfn.AGGREGATE(15,6,الجدول3[D_T]*1/--(الجدول3[باقي]=0),ROW()-3),الجدول3[D_T],0),COLUMN(E148)),"")]]></f>
        <v/>
      </c>
      <c r="D151" s="75" t="str">
        <f ca="1"><![CDATA[IFERROR(INDEX(الجدول3[],MATCH(_xlfn.AGGREGATE(15,6,الجدول3[D_T]*1/--(الجدول3[باقي]=0),ROW()-3),الجدول3[D_T],0),COLUMN(F148)),"")]]></f>
        <v/>
      </c>
      <c r="E151" s="81" t="str">
        <f ca="1"><![CDATA[IFERROR(INDEX(الجدول3[],MATCH(_xlfn.AGGREGATE(15,6,الجدول3[D_T]*1/--(الجدول3[باقي]=0),ROW()-3),الجدول3[D_T],0),COLUMN(G148)),"")]]></f>
        <v/>
      </c>
      <c r="F151" s="79" t="str">
        <f t="shared" ca="1" si="2"/>
        <v/>
      </c>
      <c r="G151" s="80" t="str">
        <f ca="1" unprintable=""><![CDATA[IFERROR(IF(INDEX(الجدول3[],MATCH(_xlfn.AGGREGATE(15,6,الجدول3[D_T]*1/--(الجدول3[باقي]=0),ROW()-3),الجدول3[D_T],0),COLUMN(M148))=0,"لم ينفذ",
INDEX(الجدول3[],MATCH(_xlfn.AGGREGATE(15,6,الجدول3[D_T]*1/--(الجدول3[باقي]=0),ROW()-3),الجدول3[D_T],0),COLUMN(M148))),"")]]></f>
        <v/>
      </c>
    </row>
    <row r="152" spans="2:7" x14ac:dyDescent="0.4">
      <c r="B152" s="77" t="str">
        <f ca="1">IF(C152="","",_xlfn.AGGREGATE(3,5,$C$4:C152))</f>
        <v/>
      </c>
      <c r="C152" s="75" t="str">
        <f ca="1"><![CDATA[IFERROR(INDEX(الجدول3[],MATCH(_xlfn.AGGREGATE(15,6,الجدول3[D_T]*1/--(الجدول3[باقي]=0),ROW()-3),الجدول3[D_T],0),COLUMN(E149)),"")]]></f>
        <v/>
      </c>
      <c r="D152" s="75" t="str">
        <f ca="1"><![CDATA[IFERROR(INDEX(الجدول3[],MATCH(_xlfn.AGGREGATE(15,6,الجدول3[D_T]*1/--(الجدول3[باقي]=0),ROW()-3),الجدول3[D_T],0),COLUMN(F149)),"")]]></f>
        <v/>
      </c>
      <c r="E152" s="81" t="str">
        <f ca="1"><![CDATA[IFERROR(INDEX(الجدول3[],MATCH(_xlfn.AGGREGATE(15,6,الجدول3[D_T]*1/--(الجدول3[باقي]=0),ROW()-3),الجدول3[D_T],0),COLUMN(G149)),"")]]></f>
        <v/>
      </c>
      <c r="F152" s="79" t="str">
        <f t="shared" ca="1" si="2"/>
        <v/>
      </c>
      <c r="G152" s="80" t="str">
        <f ca="1" unprintable=""><![CDATA[IFERROR(IF(INDEX(الجدول3[],MATCH(_xlfn.AGGREGATE(15,6,الجدول3[D_T]*1/--(الجدول3[باقي]=0),ROW()-3),الجدول3[D_T],0),COLUMN(M149))=0,"لم ينفذ",
INDEX(الجدول3[],MATCH(_xlfn.AGGREGATE(15,6,الجدول3[D_T]*1/--(الجدول3[باقي]=0),ROW()-3),الجدول3[D_T],0),COLUMN(M149))),"")]]></f>
        <v/>
      </c>
    </row>
    <row r="153" spans="2:7" x14ac:dyDescent="0.4">
      <c r="B153" s="77" t="str">
        <f ca="1">IF(C153="","",_xlfn.AGGREGATE(3,5,$C$4:C153))</f>
        <v/>
      </c>
      <c r="C153" s="75" t="str">
        <f ca="1"><![CDATA[IFERROR(INDEX(الجدول3[],MATCH(_xlfn.AGGREGATE(15,6,الجدول3[D_T]*1/--(الجدول3[باقي]=0),ROW()-3),الجدول3[D_T],0),COLUMN(E150)),"")]]></f>
        <v/>
      </c>
      <c r="D153" s="75" t="str">
        <f ca="1"><![CDATA[IFERROR(INDEX(الجدول3[],MATCH(_xlfn.AGGREGATE(15,6,الجدول3[D_T]*1/--(الجدول3[باقي]=0),ROW()-3),الجدول3[D_T],0),COLUMN(F150)),"")]]></f>
        <v/>
      </c>
      <c r="E153" s="81" t="str">
        <f ca="1"><![CDATA[IFERROR(INDEX(الجدول3[],MATCH(_xlfn.AGGREGATE(15,6,الجدول3[D_T]*1/--(الجدول3[باقي]=0),ROW()-3),الجدول3[D_T],0),COLUMN(G150)),"")]]></f>
        <v/>
      </c>
      <c r="F153" s="79" t="str">
        <f t="shared" ca="1" si="2"/>
        <v/>
      </c>
      <c r="G153" s="80" t="str">
        <f ca="1" unprintable=""><![CDATA[IFERROR(IF(INDEX(الجدول3[],MATCH(_xlfn.AGGREGATE(15,6,الجدول3[D_T]*1/--(الجدول3[باقي]=0),ROW()-3),الجدول3[D_T],0),COLUMN(M150))=0,"لم ينفذ",
INDEX(الجدول3[],MATCH(_xlfn.AGGREGATE(15,6,الجدول3[D_T]*1/--(الجدول3[باقي]=0),ROW()-3),الجدول3[D_T],0),COLUMN(M150))),"")]]></f>
        <v/>
      </c>
    </row>
    <row r="154" spans="2:7" x14ac:dyDescent="0.4">
      <c r="B154" s="77" t="str">
        <f ca="1">IF(C154="","",_xlfn.AGGREGATE(3,5,$C$4:C154))</f>
        <v/>
      </c>
      <c r="C154" s="75" t="str">
        <f ca="1"><![CDATA[IFERROR(INDEX(الجدول3[],MATCH(_xlfn.AGGREGATE(15,6,الجدول3[D_T]*1/--(الجدول3[باقي]=0),ROW()-3),الجدول3[D_T],0),COLUMN(E151)),"")]]></f>
        <v/>
      </c>
      <c r="D154" s="75" t="str">
        <f ca="1"><![CDATA[IFERROR(INDEX(الجدول3[],MATCH(_xlfn.AGGREGATE(15,6,الجدول3[D_T]*1/--(الجدول3[باقي]=0),ROW()-3),الجدول3[D_T],0),COLUMN(F151)),"")]]></f>
        <v/>
      </c>
      <c r="E154" s="81" t="str">
        <f ca="1"><![CDATA[IFERROR(INDEX(الجدول3[],MATCH(_xlfn.AGGREGATE(15,6,الجدول3[D_T]*1/--(الجدول3[باقي]=0),ROW()-3),الجدول3[D_T],0),COLUMN(G151)),"")]]></f>
        <v/>
      </c>
      <c r="F154" s="79" t="str">
        <f t="shared" ca="1" si="2"/>
        <v/>
      </c>
      <c r="G154" s="80" t="str">
        <f ca="1" unprintable=""><![CDATA[IFERROR(IF(INDEX(الجدول3[],MATCH(_xlfn.AGGREGATE(15,6,الجدول3[D_T]*1/--(الجدول3[باقي]=0),ROW()-3),الجدول3[D_T],0),COLUMN(M151))=0,"لم ينفذ",
INDEX(الجدول3[],MATCH(_xlfn.AGGREGATE(15,6,الجدول3[D_T]*1/--(الجدول3[باقي]=0),ROW()-3),الجدول3[D_T],0),COLUMN(M151))),"")]]></f>
        <v/>
      </c>
    </row>
    <row r="155" spans="2:7" x14ac:dyDescent="0.4">
      <c r="B155" s="77" t="str">
        <f ca="1">IF(C155="","",_xlfn.AGGREGATE(3,5,$C$4:C155))</f>
        <v/>
      </c>
      <c r="C155" s="75" t="str">
        <f ca="1"><![CDATA[IFERROR(INDEX(الجدول3[],MATCH(_xlfn.AGGREGATE(15,6,الجدول3[D_T]*1/--(الجدول3[باقي]=0),ROW()-3),الجدول3[D_T],0),COLUMN(E152)),"")]]></f>
        <v/>
      </c>
      <c r="D155" s="75" t="str">
        <f ca="1"><![CDATA[IFERROR(INDEX(الجدول3[],MATCH(_xlfn.AGGREGATE(15,6,الجدول3[D_T]*1/--(الجدول3[باقي]=0),ROW()-3),الجدول3[D_T],0),COLUMN(F152)),"")]]></f>
        <v/>
      </c>
      <c r="E155" s="81" t="str">
        <f ca="1"><![CDATA[IFERROR(INDEX(الجدول3[],MATCH(_xlfn.AGGREGATE(15,6,الجدول3[D_T]*1/--(الجدول3[باقي]=0),ROW()-3),الجدول3[D_T],0),COLUMN(G152)),"")]]></f>
        <v/>
      </c>
      <c r="F155" s="79" t="str">
        <f t="shared" ca="1" si="2"/>
        <v/>
      </c>
      <c r="G155" s="80" t="str">
        <f ca="1" unprintable=""><![CDATA[IFERROR(IF(INDEX(الجدول3[],MATCH(_xlfn.AGGREGATE(15,6,الجدول3[D_T]*1/--(الجدول3[باقي]=0),ROW()-3),الجدول3[D_T],0),COLUMN(M152))=0,"لم ينفذ",
INDEX(الجدول3[],MATCH(_xlfn.AGGREGATE(15,6,الجدول3[D_T]*1/--(الجدول3[باقي]=0),ROW()-3),الجدول3[D_T],0),COLUMN(M152))),"")]]></f>
        <v/>
      </c>
    </row>
    <row r="156" spans="2:7" x14ac:dyDescent="0.4">
      <c r="B156" s="77" t="str">
        <f ca="1">IF(C156="","",_xlfn.AGGREGATE(3,5,$C$4:C156))</f>
        <v/>
      </c>
      <c r="C156" s="75" t="str">
        <f ca="1"><![CDATA[IFERROR(INDEX(الجدول3[],MATCH(_xlfn.AGGREGATE(15,6,الجدول3[D_T]*1/--(الجدول3[باقي]=0),ROW()-3),الجدول3[D_T],0),COLUMN(E153)),"")]]></f>
        <v/>
      </c>
      <c r="D156" s="75" t="str">
        <f ca="1"><![CDATA[IFERROR(INDEX(الجدول3[],MATCH(_xlfn.AGGREGATE(15,6,الجدول3[D_T]*1/--(الجدول3[باقي]=0),ROW()-3),الجدول3[D_T],0),COLUMN(F153)),"")]]></f>
        <v/>
      </c>
      <c r="E156" s="81" t="str">
        <f ca="1"><![CDATA[IFERROR(INDEX(الجدول3[],MATCH(_xlfn.AGGREGATE(15,6,الجدول3[D_T]*1/--(الجدول3[باقي]=0),ROW()-3),الجدول3[D_T],0),COLUMN(G153)),"")]]></f>
        <v/>
      </c>
      <c r="F156" s="79" t="str">
        <f t="shared" ca="1" si="2"/>
        <v/>
      </c>
      <c r="G156" s="80" t="str">
        <f ca="1" unprintable=""><![CDATA[IFERROR(IF(INDEX(الجدول3[],MATCH(_xlfn.AGGREGATE(15,6,الجدول3[D_T]*1/--(الجدول3[باقي]=0),ROW()-3),الجدول3[D_T],0),COLUMN(M153))=0,"لم ينفذ",
INDEX(الجدول3[],MATCH(_xlfn.AGGREGATE(15,6,الجدول3[D_T]*1/--(الجدول3[باقي]=0),ROW()-3),الجدول3[D_T],0),COLUMN(M153))),"")]]></f>
        <v/>
      </c>
    </row>
    <row r="157" spans="2:7" x14ac:dyDescent="0.4">
      <c r="B157" s="77" t="str">
        <f ca="1">IF(C157="","",_xlfn.AGGREGATE(3,5,$C$4:C157))</f>
        <v/>
      </c>
      <c r="C157" s="75" t="str">
        <f ca="1"><![CDATA[IFERROR(INDEX(الجدول3[],MATCH(_xlfn.AGGREGATE(15,6,الجدول3[D_T]*1/--(الجدول3[باقي]=0),ROW()-3),الجدول3[D_T],0),COLUMN(E154)),"")]]></f>
        <v/>
      </c>
      <c r="D157" s="75" t="str">
        <f ca="1"><![CDATA[IFERROR(INDEX(الجدول3[],MATCH(_xlfn.AGGREGATE(15,6,الجدول3[D_T]*1/--(الجدول3[باقي]=0),ROW()-3),الجدول3[D_T],0),COLUMN(F154)),"")]]></f>
        <v/>
      </c>
      <c r="E157" s="81" t="str">
        <f ca="1"><![CDATA[IFERROR(INDEX(الجدول3[],MATCH(_xlfn.AGGREGATE(15,6,الجدول3[D_T]*1/--(الجدول3[باقي]=0),ROW()-3),الجدول3[D_T],0),COLUMN(G154)),"")]]></f>
        <v/>
      </c>
      <c r="F157" s="79" t="str">
        <f t="shared" ca="1" si="2"/>
        <v/>
      </c>
      <c r="G157" s="80" t="str">
        <f ca="1" unprintable=""><![CDATA[IFERROR(IF(INDEX(الجدول3[],MATCH(_xlfn.AGGREGATE(15,6,الجدول3[D_T]*1/--(الجدول3[باقي]=0),ROW()-3),الجدول3[D_T],0),COLUMN(M154))=0,"لم ينفذ",
INDEX(الجدول3[],MATCH(_xlfn.AGGREGATE(15,6,الجدول3[D_T]*1/--(الجدول3[باقي]=0),ROW()-3),الجدول3[D_T],0),COLUMN(M154))),"")]]></f>
        <v/>
      </c>
    </row>
    <row r="158" spans="2:7" x14ac:dyDescent="0.4">
      <c r="B158" s="77" t="str">
        <f ca="1">IF(C158="","",_xlfn.AGGREGATE(3,5,$C$4:C158))</f>
        <v/>
      </c>
      <c r="C158" s="75" t="str">
        <f ca="1"><![CDATA[IFERROR(INDEX(الجدول3[],MATCH(_xlfn.AGGREGATE(15,6,الجدول3[D_T]*1/--(الجدول3[باقي]=0),ROW()-3),الجدول3[D_T],0),COLUMN(E155)),"")]]></f>
        <v/>
      </c>
      <c r="D158" s="75" t="str">
        <f ca="1"><![CDATA[IFERROR(INDEX(الجدول3[],MATCH(_xlfn.AGGREGATE(15,6,الجدول3[D_T]*1/--(الجدول3[باقي]=0),ROW()-3),الجدول3[D_T],0),COLUMN(F155)),"")]]></f>
        <v/>
      </c>
      <c r="E158" s="81" t="str">
        <f ca="1"><![CDATA[IFERROR(INDEX(الجدول3[],MATCH(_xlfn.AGGREGATE(15,6,الجدول3[D_T]*1/--(الجدول3[باقي]=0),ROW()-3),الجدول3[D_T],0),COLUMN(G155)),"")]]></f>
        <v/>
      </c>
      <c r="F158" s="79" t="str">
        <f t="shared" ca="1" si="2"/>
        <v/>
      </c>
      <c r="G158" s="80" t="str">
        <f ca="1" unprintable=""><![CDATA[IFERROR(IF(INDEX(الجدول3[],MATCH(_xlfn.AGGREGATE(15,6,الجدول3[D_T]*1/--(الجدول3[باقي]=0),ROW()-3),الجدول3[D_T],0),COLUMN(M155))=0,"لم ينفذ",
INDEX(الجدول3[],MATCH(_xlfn.AGGREGATE(15,6,الجدول3[D_T]*1/--(الجدول3[باقي]=0),ROW()-3),الجدول3[D_T],0),COLUMN(M155))),"")]]></f>
        <v/>
      </c>
    </row>
    <row r="159" spans="2:7" x14ac:dyDescent="0.4">
      <c r="B159" s="77" t="str">
        <f ca="1">IF(C159="","",_xlfn.AGGREGATE(3,5,$C$4:C159))</f>
        <v/>
      </c>
      <c r="C159" s="75" t="str">
        <f ca="1"><![CDATA[IFERROR(INDEX(الجدول3[],MATCH(_xlfn.AGGREGATE(15,6,الجدول3[D_T]*1/--(الجدول3[باقي]=0),ROW()-3),الجدول3[D_T],0),COLUMN(E156)),"")]]></f>
        <v/>
      </c>
      <c r="D159" s="75" t="str">
        <f ca="1"><![CDATA[IFERROR(INDEX(الجدول3[],MATCH(_xlfn.AGGREGATE(15,6,الجدول3[D_T]*1/--(الجدول3[باقي]=0),ROW()-3),الجدول3[D_T],0),COLUMN(F156)),"")]]></f>
        <v/>
      </c>
      <c r="E159" s="81" t="str">
        <f ca="1"><![CDATA[IFERROR(INDEX(الجدول3[],MATCH(_xlfn.AGGREGATE(15,6,الجدول3[D_T]*1/--(الجدول3[باقي]=0),ROW()-3),الجدول3[D_T],0),COLUMN(G156)),"")]]></f>
        <v/>
      </c>
      <c r="F159" s="79" t="str">
        <f t="shared" ca="1" si="2"/>
        <v/>
      </c>
      <c r="G159" s="80" t="str">
        <f ca="1" unprintable=""><![CDATA[IFERROR(IF(INDEX(الجدول3[],MATCH(_xlfn.AGGREGATE(15,6,الجدول3[D_T]*1/--(الجدول3[باقي]=0),ROW()-3),الجدول3[D_T],0),COLUMN(M156))=0,"لم ينفذ",
INDEX(الجدول3[],MATCH(_xlfn.AGGREGATE(15,6,الجدول3[D_T]*1/--(الجدول3[باقي]=0),ROW()-3),الجدول3[D_T],0),COLUMN(M156))),"")]]></f>
        <v/>
      </c>
    </row>
    <row r="160" spans="2:7" x14ac:dyDescent="0.4">
      <c r="B160" s="77" t="str">
        <f ca="1">IF(C160="","",_xlfn.AGGREGATE(3,5,$C$4:C160))</f>
        <v/>
      </c>
      <c r="C160" s="75" t="str">
        <f ca="1"><![CDATA[IFERROR(INDEX(الجدول3[],MATCH(_xlfn.AGGREGATE(15,6,الجدول3[D_T]*1/--(الجدول3[باقي]=0),ROW()-3),الجدول3[D_T],0),COLUMN(E157)),"")]]></f>
        <v/>
      </c>
      <c r="D160" s="75" t="str">
        <f ca="1"><![CDATA[IFERROR(INDEX(الجدول3[],MATCH(_xlfn.AGGREGATE(15,6,الجدول3[D_T]*1/--(الجدول3[باقي]=0),ROW()-3),الجدول3[D_T],0),COLUMN(F157)),"")]]></f>
        <v/>
      </c>
      <c r="E160" s="81" t="str">
        <f ca="1"><![CDATA[IFERROR(INDEX(الجدول3[],MATCH(_xlfn.AGGREGATE(15,6,الجدول3[D_T]*1/--(الجدول3[باقي]=0),ROW()-3),الجدول3[D_T],0),COLUMN(G157)),"")]]></f>
        <v/>
      </c>
      <c r="F160" s="79" t="str">
        <f t="shared" ca="1" si="2"/>
        <v/>
      </c>
      <c r="G160" s="80" t="str">
        <f ca="1" unprintable=""><![CDATA[IFERROR(IF(INDEX(الجدول3[],MATCH(_xlfn.AGGREGATE(15,6,الجدول3[D_T]*1/--(الجدول3[باقي]=0),ROW()-3),الجدول3[D_T],0),COLUMN(M157))=0,"لم ينفذ",
INDEX(الجدول3[],MATCH(_xlfn.AGGREGATE(15,6,الجدول3[D_T]*1/--(الجدول3[باقي]=0),ROW()-3),الجدول3[D_T],0),COLUMN(M157))),"")]]></f>
        <v/>
      </c>
    </row>
    <row r="161" spans="2:7" x14ac:dyDescent="0.4">
      <c r="B161" s="77" t="str">
        <f ca="1">IF(C161="","",_xlfn.AGGREGATE(3,5,$C$4:C161))</f>
        <v/>
      </c>
      <c r="C161" s="75" t="str">
        <f ca="1"><![CDATA[IFERROR(INDEX(الجدول3[],MATCH(_xlfn.AGGREGATE(15,6,الجدول3[D_T]*1/--(الجدول3[باقي]=0),ROW()-3),الجدول3[D_T],0),COLUMN(E158)),"")]]></f>
        <v/>
      </c>
      <c r="D161" s="75" t="str">
        <f ca="1"><![CDATA[IFERROR(INDEX(الجدول3[],MATCH(_xlfn.AGGREGATE(15,6,الجدول3[D_T]*1/--(الجدول3[باقي]=0),ROW()-3),الجدول3[D_T],0),COLUMN(F158)),"")]]></f>
        <v/>
      </c>
      <c r="E161" s="81" t="str">
        <f ca="1"><![CDATA[IFERROR(INDEX(الجدول3[],MATCH(_xlfn.AGGREGATE(15,6,الجدول3[D_T]*1/--(الجدول3[باقي]=0),ROW()-3),الجدول3[D_T],0),COLUMN(G158)),"")]]></f>
        <v/>
      </c>
      <c r="F161" s="79" t="str">
        <f t="shared" ca="1" si="2"/>
        <v/>
      </c>
      <c r="G161" s="80" t="str">
        <f ca="1" unprintable=""><![CDATA[IFERROR(IF(INDEX(الجدول3[],MATCH(_xlfn.AGGREGATE(15,6,الجدول3[D_T]*1/--(الجدول3[باقي]=0),ROW()-3),الجدول3[D_T],0),COLUMN(M158))=0,"لم ينفذ",
INDEX(الجدول3[],MATCH(_xlfn.AGGREGATE(15,6,الجدول3[D_T]*1/--(الجدول3[باقي]=0),ROW()-3),الجدول3[D_T],0),COLUMN(M158))),"")]]></f>
        <v/>
      </c>
    </row>
    <row r="162" spans="2:7" x14ac:dyDescent="0.4">
      <c r="B162" s="77" t="str">
        <f ca="1">IF(C162="","",_xlfn.AGGREGATE(3,5,$C$4:C162))</f>
        <v/>
      </c>
      <c r="C162" s="75" t="str">
        <f ca="1"><![CDATA[IFERROR(INDEX(الجدول3[],MATCH(_xlfn.AGGREGATE(15,6,الجدول3[D_T]*1/--(الجدول3[باقي]=0),ROW()-3),الجدول3[D_T],0),COLUMN(E159)),"")]]></f>
        <v/>
      </c>
      <c r="D162" s="75" t="str">
        <f ca="1"><![CDATA[IFERROR(INDEX(الجدول3[],MATCH(_xlfn.AGGREGATE(15,6,الجدول3[D_T]*1/--(الجدول3[باقي]=0),ROW()-3),الجدول3[D_T],0),COLUMN(F159)),"")]]></f>
        <v/>
      </c>
      <c r="E162" s="81" t="str">
        <f ca="1"><![CDATA[IFERROR(INDEX(الجدول3[],MATCH(_xlfn.AGGREGATE(15,6,الجدول3[D_T]*1/--(الجدول3[باقي]=0),ROW()-3),الجدول3[D_T],0),COLUMN(G159)),"")]]></f>
        <v/>
      </c>
      <c r="F162" s="79" t="str">
        <f t="shared" ca="1" si="2"/>
        <v/>
      </c>
      <c r="G162" s="80" t="str">
        <f ca="1" unprintable=""><![CDATA[IFERROR(IF(INDEX(الجدول3[],MATCH(_xlfn.AGGREGATE(15,6,الجدول3[D_T]*1/--(الجدول3[باقي]=0),ROW()-3),الجدول3[D_T],0),COLUMN(M159))=0,"لم ينفذ",
INDEX(الجدول3[],MATCH(_xlfn.AGGREGATE(15,6,الجدول3[D_T]*1/--(الجدول3[باقي]=0),ROW()-3),الجدول3[D_T],0),COLUMN(M159))),"")]]></f>
        <v/>
      </c>
    </row>
    <row r="163" spans="2:7" x14ac:dyDescent="0.4">
      <c r="B163" s="77" t="str">
        <f ca="1">IF(C163="","",_xlfn.AGGREGATE(3,5,$C$4:C163))</f>
        <v/>
      </c>
      <c r="C163" s="75" t="str">
        <f ca="1"><![CDATA[IFERROR(INDEX(الجدول3[],MATCH(_xlfn.AGGREGATE(15,6,الجدول3[D_T]*1/--(الجدول3[باقي]=0),ROW()-3),الجدول3[D_T],0),COLUMN(E160)),"")]]></f>
        <v/>
      </c>
      <c r="D163" s="75" t="str">
        <f ca="1"><![CDATA[IFERROR(INDEX(الجدول3[],MATCH(_xlfn.AGGREGATE(15,6,الجدول3[D_T]*1/--(الجدول3[باقي]=0),ROW()-3),الجدول3[D_T],0),COLUMN(F160)),"")]]></f>
        <v/>
      </c>
      <c r="E163" s="81" t="str">
        <f ca="1"><![CDATA[IFERROR(INDEX(الجدول3[],MATCH(_xlfn.AGGREGATE(15,6,الجدول3[D_T]*1/--(الجدول3[باقي]=0),ROW()-3),الجدول3[D_T],0),COLUMN(G160)),"")]]></f>
        <v/>
      </c>
      <c r="F163" s="79" t="str">
        <f t="shared" ca="1" si="2"/>
        <v/>
      </c>
      <c r="G163" s="80" t="str">
        <f ca="1" unprintable=""><![CDATA[IFERROR(IF(INDEX(الجدول3[],MATCH(_xlfn.AGGREGATE(15,6,الجدول3[D_T]*1/--(الجدول3[باقي]=0),ROW()-3),الجدول3[D_T],0),COLUMN(M160))=0,"لم ينفذ",
INDEX(الجدول3[],MATCH(_xlfn.AGGREGATE(15,6,الجدول3[D_T]*1/--(الجدول3[باقي]=0),ROW()-3),الجدول3[D_T],0),COLUMN(M160))),"")]]></f>
        <v/>
      </c>
    </row>
    <row r="164" spans="2:7" x14ac:dyDescent="0.4">
      <c r="B164" s="77" t="str">
        <f ca="1">IF(C164="","",_xlfn.AGGREGATE(3,5,$C$4:C164))</f>
        <v/>
      </c>
      <c r="C164" s="75" t="str">
        <f ca="1"><![CDATA[IFERROR(INDEX(الجدول3[],MATCH(_xlfn.AGGREGATE(15,6,الجدول3[D_T]*1/--(الجدول3[باقي]=0),ROW()-3),الجدول3[D_T],0),COLUMN(E161)),"")]]></f>
        <v/>
      </c>
      <c r="D164" s="75" t="str">
        <f ca="1"><![CDATA[IFERROR(INDEX(الجدول3[],MATCH(_xlfn.AGGREGATE(15,6,الجدول3[D_T]*1/--(الجدول3[باقي]=0),ROW()-3),الجدول3[D_T],0),COLUMN(F161)),"")]]></f>
        <v/>
      </c>
      <c r="E164" s="81" t="str">
        <f ca="1"><![CDATA[IFERROR(INDEX(الجدول3[],MATCH(_xlfn.AGGREGATE(15,6,الجدول3[D_T]*1/--(الجدول3[باقي]=0),ROW()-3),الجدول3[D_T],0),COLUMN(G161)),"")]]></f>
        <v/>
      </c>
      <c r="F164" s="79" t="str">
        <f t="shared" ca="1" si="2"/>
        <v/>
      </c>
      <c r="G164" s="80" t="str">
        <f ca="1" unprintable=""><![CDATA[IFERROR(IF(INDEX(الجدول3[],MATCH(_xlfn.AGGREGATE(15,6,الجدول3[D_T]*1/--(الجدول3[باقي]=0),ROW()-3),الجدول3[D_T],0),COLUMN(M161))=0,"لم ينفذ",
INDEX(الجدول3[],MATCH(_xlfn.AGGREGATE(15,6,الجدول3[D_T]*1/--(الجدول3[باقي]=0),ROW()-3),الجدول3[D_T],0),COLUMN(M161))),"")]]></f>
        <v/>
      </c>
    </row>
    <row r="165" spans="2:7" x14ac:dyDescent="0.4">
      <c r="B165" s="77" t="str">
        <f ca="1">IF(C165="","",_xlfn.AGGREGATE(3,5,$C$4:C165))</f>
        <v/>
      </c>
      <c r="C165" s="75" t="str">
        <f ca="1"><![CDATA[IFERROR(INDEX(الجدول3[],MATCH(_xlfn.AGGREGATE(15,6,الجدول3[D_T]*1/--(الجدول3[باقي]=0),ROW()-3),الجدول3[D_T],0),COLUMN(E162)),"")]]></f>
        <v/>
      </c>
      <c r="D165" s="75" t="str">
        <f ca="1"><![CDATA[IFERROR(INDEX(الجدول3[],MATCH(_xlfn.AGGREGATE(15,6,الجدول3[D_T]*1/--(الجدول3[باقي]=0),ROW()-3),الجدول3[D_T],0),COLUMN(F162)),"")]]></f>
        <v/>
      </c>
      <c r="E165" s="81" t="str">
        <f ca="1"><![CDATA[IFERROR(INDEX(الجدول3[],MATCH(_xlfn.AGGREGATE(15,6,الجدول3[D_T]*1/--(الجدول3[باقي]=0),ROW()-3),الجدول3[D_T],0),COLUMN(G162)),"")]]></f>
        <v/>
      </c>
      <c r="F165" s="79" t="str">
        <f t="shared" ca="1" si="2"/>
        <v/>
      </c>
      <c r="G165" s="80" t="str">
        <f ca="1" unprintable=""><![CDATA[IFERROR(IF(INDEX(الجدول3[],MATCH(_xlfn.AGGREGATE(15,6,الجدول3[D_T]*1/--(الجدول3[باقي]=0),ROW()-3),الجدول3[D_T],0),COLUMN(M162))=0,"لم ينفذ",
INDEX(الجدول3[],MATCH(_xlfn.AGGREGATE(15,6,الجدول3[D_T]*1/--(الجدول3[باقي]=0),ROW()-3),الجدول3[D_T],0),COLUMN(M162))),"")]]></f>
        <v/>
      </c>
    </row>
    <row r="166" spans="2:7" x14ac:dyDescent="0.4">
      <c r="B166" s="77" t="str">
        <f ca="1">IF(C166="","",_xlfn.AGGREGATE(3,5,$C$4:C166))</f>
        <v/>
      </c>
      <c r="C166" s="75" t="str">
        <f ca="1"><![CDATA[IFERROR(INDEX(الجدول3[],MATCH(_xlfn.AGGREGATE(15,6,الجدول3[D_T]*1/--(الجدول3[باقي]=0),ROW()-3),الجدول3[D_T],0),COLUMN(E163)),"")]]></f>
        <v/>
      </c>
      <c r="D166" s="75" t="str">
        <f ca="1"><![CDATA[IFERROR(INDEX(الجدول3[],MATCH(_xlfn.AGGREGATE(15,6,الجدول3[D_T]*1/--(الجدول3[باقي]=0),ROW()-3),الجدول3[D_T],0),COLUMN(F163)),"")]]></f>
        <v/>
      </c>
      <c r="E166" s="81" t="str">
        <f ca="1"><![CDATA[IFERROR(INDEX(الجدول3[],MATCH(_xlfn.AGGREGATE(15,6,الجدول3[D_T]*1/--(الجدول3[باقي]=0),ROW()-3),الجدول3[D_T],0),COLUMN(G163)),"")]]></f>
        <v/>
      </c>
      <c r="F166" s="79" t="str">
        <f t="shared" ca="1" si="2"/>
        <v/>
      </c>
      <c r="G166" s="80" t="str">
        <f ca="1" unprintable=""><![CDATA[IFERROR(IF(INDEX(الجدول3[],MATCH(_xlfn.AGGREGATE(15,6,الجدول3[D_T]*1/--(الجدول3[باقي]=0),ROW()-3),الجدول3[D_T],0),COLUMN(M163))=0,"لم ينفذ",
INDEX(الجدول3[],MATCH(_xlfn.AGGREGATE(15,6,الجدول3[D_T]*1/--(الجدول3[باقي]=0),ROW()-3),الجدول3[D_T],0),COLUMN(M163))),"")]]></f>
        <v/>
      </c>
    </row>
    <row r="167" spans="2:7" x14ac:dyDescent="0.4">
      <c r="B167" s="77" t="str">
        <f ca="1">IF(C167="","",_xlfn.AGGREGATE(3,5,$C$4:C167))</f>
        <v/>
      </c>
      <c r="C167" s="75" t="str">
        <f ca="1"><![CDATA[IFERROR(INDEX(الجدول3[],MATCH(_xlfn.AGGREGATE(15,6,الجدول3[D_T]*1/--(الجدول3[باقي]=0),ROW()-3),الجدول3[D_T],0),COLUMN(E164)),"")]]></f>
        <v/>
      </c>
      <c r="D167" s="75" t="str">
        <f ca="1"><![CDATA[IFERROR(INDEX(الجدول3[],MATCH(_xlfn.AGGREGATE(15,6,الجدول3[D_T]*1/--(الجدول3[باقي]=0),ROW()-3),الجدول3[D_T],0),COLUMN(F164)),"")]]></f>
        <v/>
      </c>
      <c r="E167" s="81" t="str">
        <f ca="1"><![CDATA[IFERROR(INDEX(الجدول3[],MATCH(_xlfn.AGGREGATE(15,6,الجدول3[D_T]*1/--(الجدول3[باقي]=0),ROW()-3),الجدول3[D_T],0),COLUMN(G164)),"")]]></f>
        <v/>
      </c>
      <c r="F167" s="79" t="str">
        <f t="shared" ca="1" si="2"/>
        <v/>
      </c>
      <c r="G167" s="80" t="str">
        <f ca="1" unprintable=""><![CDATA[IFERROR(IF(INDEX(الجدول3[],MATCH(_xlfn.AGGREGATE(15,6,الجدول3[D_T]*1/--(الجدول3[باقي]=0),ROW()-3),الجدول3[D_T],0),COLUMN(M164))=0,"لم ينفذ",
INDEX(الجدول3[],MATCH(_xlfn.AGGREGATE(15,6,الجدول3[D_T]*1/--(الجدول3[باقي]=0),ROW()-3),الجدول3[D_T],0),COLUMN(M164))),"")]]></f>
        <v/>
      </c>
    </row>
    <row r="168" spans="2:7" x14ac:dyDescent="0.4">
      <c r="B168" s="77" t="str">
        <f ca="1">IF(C168="","",_xlfn.AGGREGATE(3,5,$C$4:C168))</f>
        <v/>
      </c>
      <c r="C168" s="75" t="str">
        <f ca="1"><![CDATA[IFERROR(INDEX(الجدول3[],MATCH(_xlfn.AGGREGATE(15,6,الجدول3[D_T]*1/--(الجدول3[باقي]=0),ROW()-3),الجدول3[D_T],0),COLUMN(E165)),"")]]></f>
        <v/>
      </c>
      <c r="D168" s="75" t="str">
        <f ca="1"><![CDATA[IFERROR(INDEX(الجدول3[],MATCH(_xlfn.AGGREGATE(15,6,الجدول3[D_T]*1/--(الجدول3[باقي]=0),ROW()-3),الجدول3[D_T],0),COLUMN(F165)),"")]]></f>
        <v/>
      </c>
      <c r="E168" s="81" t="str">
        <f ca="1"><![CDATA[IFERROR(INDEX(الجدول3[],MATCH(_xlfn.AGGREGATE(15,6,الجدول3[D_T]*1/--(الجدول3[باقي]=0),ROW()-3),الجدول3[D_T],0),COLUMN(G165)),"")]]></f>
        <v/>
      </c>
      <c r="F168" s="79" t="str">
        <f t="shared" ca="1" si="2"/>
        <v/>
      </c>
      <c r="G168" s="80" t="str">
        <f ca="1" unprintable=""><![CDATA[IFERROR(IF(INDEX(الجدول3[],MATCH(_xlfn.AGGREGATE(15,6,الجدول3[D_T]*1/--(الجدول3[باقي]=0),ROW()-3),الجدول3[D_T],0),COLUMN(M165))=0,"لم ينفذ",
INDEX(الجدول3[],MATCH(_xlfn.AGGREGATE(15,6,الجدول3[D_T]*1/--(الجدول3[باقي]=0),ROW()-3),الجدول3[D_T],0),COLUMN(M165))),"")]]></f>
        <v/>
      </c>
    </row>
    <row r="169" spans="2:7" x14ac:dyDescent="0.4">
      <c r="B169" s="77" t="str">
        <f ca="1">IF(C169="","",_xlfn.AGGREGATE(3,5,$C$4:C169))</f>
        <v/>
      </c>
      <c r="C169" s="75" t="str">
        <f ca="1"><![CDATA[IFERROR(INDEX(الجدول3[],MATCH(_xlfn.AGGREGATE(15,6,الجدول3[D_T]*1/--(الجدول3[باقي]=0),ROW()-3),الجدول3[D_T],0),COLUMN(E166)),"")]]></f>
        <v/>
      </c>
      <c r="D169" s="75" t="str">
        <f ca="1"><![CDATA[IFERROR(INDEX(الجدول3[],MATCH(_xlfn.AGGREGATE(15,6,الجدول3[D_T]*1/--(الجدول3[باقي]=0),ROW()-3),الجدول3[D_T],0),COLUMN(F166)),"")]]></f>
        <v/>
      </c>
      <c r="E169" s="81" t="str">
        <f ca="1"><![CDATA[IFERROR(INDEX(الجدول3[],MATCH(_xlfn.AGGREGATE(15,6,الجدول3[D_T]*1/--(الجدول3[باقي]=0),ROW()-3),الجدول3[D_T],0),COLUMN(G166)),"")]]></f>
        <v/>
      </c>
      <c r="F169" s="79" t="str">
        <f t="shared" ca="1" si="2"/>
        <v/>
      </c>
      <c r="G169" s="80" t="str">
        <f ca="1" unprintable=""><![CDATA[IFERROR(IF(INDEX(الجدول3[],MATCH(_xlfn.AGGREGATE(15,6,الجدول3[D_T]*1/--(الجدول3[باقي]=0),ROW()-3),الجدول3[D_T],0),COLUMN(M166))=0,"لم ينفذ",
INDEX(الجدول3[],MATCH(_xlfn.AGGREGATE(15,6,الجدول3[D_T]*1/--(الجدول3[باقي]=0),ROW()-3),الجدول3[D_T],0),COLUMN(M166))),"")]]></f>
        <v/>
      </c>
    </row>
    <row r="170" spans="2:7" x14ac:dyDescent="0.4">
      <c r="B170" s="77" t="str">
        <f ca="1">IF(C170="","",_xlfn.AGGREGATE(3,5,$C$4:C170))</f>
        <v/>
      </c>
      <c r="C170" s="75" t="str">
        <f ca="1"><![CDATA[IFERROR(INDEX(الجدول3[],MATCH(_xlfn.AGGREGATE(15,6,الجدول3[D_T]*1/--(الجدول3[باقي]=0),ROW()-3),الجدول3[D_T],0),COLUMN(E167)),"")]]></f>
        <v/>
      </c>
      <c r="D170" s="75" t="str">
        <f ca="1"><![CDATA[IFERROR(INDEX(الجدول3[],MATCH(_xlfn.AGGREGATE(15,6,الجدول3[D_T]*1/--(الجدول3[باقي]=0),ROW()-3),الجدول3[D_T],0),COLUMN(F167)),"")]]></f>
        <v/>
      </c>
      <c r="E170" s="81" t="str">
        <f ca="1"><![CDATA[IFERROR(INDEX(الجدول3[],MATCH(_xlfn.AGGREGATE(15,6,الجدول3[D_T]*1/--(الجدول3[باقي]=0),ROW()-3),الجدول3[D_T],0),COLUMN(G167)),"")]]></f>
        <v/>
      </c>
      <c r="F170" s="79" t="str">
        <f t="shared" ca="1" si="2"/>
        <v/>
      </c>
      <c r="G170" s="80" t="str">
        <f ca="1" unprintable=""><![CDATA[IFERROR(IF(INDEX(الجدول3[],MATCH(_xlfn.AGGREGATE(15,6,الجدول3[D_T]*1/--(الجدول3[باقي]=0),ROW()-3),الجدول3[D_T],0),COLUMN(M167))=0,"لم ينفذ",
INDEX(الجدول3[],MATCH(_xlfn.AGGREGATE(15,6,الجدول3[D_T]*1/--(الجدول3[باقي]=0),ROW()-3),الجدول3[D_T],0),COLUMN(M167))),"")]]></f>
        <v/>
      </c>
    </row>
    <row r="171" spans="2:7" x14ac:dyDescent="0.4">
      <c r="B171" s="77" t="str">
        <f ca="1">IF(C171="","",_xlfn.AGGREGATE(3,5,$C$4:C171))</f>
        <v/>
      </c>
      <c r="C171" s="75" t="str">
        <f ca="1"><![CDATA[IFERROR(INDEX(الجدول3[],MATCH(_xlfn.AGGREGATE(15,6,الجدول3[D_T]*1/--(الجدول3[باقي]=0),ROW()-3),الجدول3[D_T],0),COLUMN(E168)),"")]]></f>
        <v/>
      </c>
      <c r="D171" s="75" t="str">
        <f ca="1"><![CDATA[IFERROR(INDEX(الجدول3[],MATCH(_xlfn.AGGREGATE(15,6,الجدول3[D_T]*1/--(الجدول3[باقي]=0),ROW()-3),الجدول3[D_T],0),COLUMN(F168)),"")]]></f>
        <v/>
      </c>
      <c r="E171" s="81" t="str">
        <f ca="1"><![CDATA[IFERROR(INDEX(الجدول3[],MATCH(_xlfn.AGGREGATE(15,6,الجدول3[D_T]*1/--(الجدول3[باقي]=0),ROW()-3),الجدول3[D_T],0),COLUMN(G168)),"")]]></f>
        <v/>
      </c>
      <c r="F171" s="79" t="str">
        <f t="shared" ca="1" si="2"/>
        <v/>
      </c>
      <c r="G171" s="80" t="str">
        <f ca="1" unprintable=""><![CDATA[IFERROR(IF(INDEX(الجدول3[],MATCH(_xlfn.AGGREGATE(15,6,الجدول3[D_T]*1/--(الجدول3[باقي]=0),ROW()-3),الجدول3[D_T],0),COLUMN(M168))=0,"لم ينفذ",
INDEX(الجدول3[],MATCH(_xlfn.AGGREGATE(15,6,الجدول3[D_T]*1/--(الجدول3[باقي]=0),ROW()-3),الجدول3[D_T],0),COLUMN(M168))),"")]]></f>
        <v/>
      </c>
    </row>
    <row r="172" spans="2:7" x14ac:dyDescent="0.4">
      <c r="B172" s="77" t="str">
        <f ca="1">IF(C172="","",_xlfn.AGGREGATE(3,5,$C$4:C172))</f>
        <v/>
      </c>
      <c r="C172" s="75" t="str">
        <f ca="1"><![CDATA[IFERROR(INDEX(الجدول3[],MATCH(_xlfn.AGGREGATE(15,6,الجدول3[D_T]*1/--(الجدول3[باقي]=0),ROW()-3),الجدول3[D_T],0),COLUMN(E169)),"")]]></f>
        <v/>
      </c>
      <c r="D172" s="75" t="str">
        <f ca="1"><![CDATA[IFERROR(INDEX(الجدول3[],MATCH(_xlfn.AGGREGATE(15,6,الجدول3[D_T]*1/--(الجدول3[باقي]=0),ROW()-3),الجدول3[D_T],0),COLUMN(F169)),"")]]></f>
        <v/>
      </c>
      <c r="E172" s="81" t="str">
        <f ca="1"><![CDATA[IFERROR(INDEX(الجدول3[],MATCH(_xlfn.AGGREGATE(15,6,الجدول3[D_T]*1/--(الجدول3[باقي]=0),ROW()-3),الجدول3[D_T],0),COLUMN(G169)),"")]]></f>
        <v/>
      </c>
      <c r="F172" s="79" t="str">
        <f t="shared" ca="1" si="2"/>
        <v/>
      </c>
      <c r="G172" s="80" t="str">
        <f ca="1" unprintable=""><![CDATA[IFERROR(IF(INDEX(الجدول3[],MATCH(_xlfn.AGGREGATE(15,6,الجدول3[D_T]*1/--(الجدول3[باقي]=0),ROW()-3),الجدول3[D_T],0),COLUMN(M169))=0,"لم ينفذ",
INDEX(الجدول3[],MATCH(_xlfn.AGGREGATE(15,6,الجدول3[D_T]*1/--(الجدول3[باقي]=0),ROW()-3),الجدول3[D_T],0),COLUMN(M169))),"")]]></f>
        <v/>
      </c>
    </row>
    <row r="173" spans="2:7" x14ac:dyDescent="0.4">
      <c r="B173" s="77" t="str">
        <f ca="1">IF(C173="","",_xlfn.AGGREGATE(3,5,$C$4:C173))</f>
        <v/>
      </c>
      <c r="C173" s="75" t="str">
        <f ca="1"><![CDATA[IFERROR(INDEX(الجدول3[],MATCH(_xlfn.AGGREGATE(15,6,الجدول3[D_T]*1/--(الجدول3[باقي]=0),ROW()-3),الجدول3[D_T],0),COLUMN(E170)),"")]]></f>
        <v/>
      </c>
      <c r="D173" s="75" t="str">
        <f ca="1"><![CDATA[IFERROR(INDEX(الجدول3[],MATCH(_xlfn.AGGREGATE(15,6,الجدول3[D_T]*1/--(الجدول3[باقي]=0),ROW()-3),الجدول3[D_T],0),COLUMN(F170)),"")]]></f>
        <v/>
      </c>
      <c r="E173" s="81" t="str">
        <f ca="1"><![CDATA[IFERROR(INDEX(الجدول3[],MATCH(_xlfn.AGGREGATE(15,6,الجدول3[D_T]*1/--(الجدول3[باقي]=0),ROW()-3),الجدول3[D_T],0),COLUMN(G170)),"")]]></f>
        <v/>
      </c>
      <c r="F173" s="79" t="str">
        <f t="shared" ca="1" si="2"/>
        <v/>
      </c>
      <c r="G173" s="80" t="str">
        <f ca="1" unprintable=""><![CDATA[IFERROR(IF(INDEX(الجدول3[],MATCH(_xlfn.AGGREGATE(15,6,الجدول3[D_T]*1/--(الجدول3[باقي]=0),ROW()-3),الجدول3[D_T],0),COLUMN(M170))=0,"لم ينفذ",
INDEX(الجدول3[],MATCH(_xlfn.AGGREGATE(15,6,الجدول3[D_T]*1/--(الجدول3[باقي]=0),ROW()-3),الجدول3[D_T],0),COLUMN(M170))),"")]]></f>
        <v/>
      </c>
    </row>
    <row r="174" spans="2:7" x14ac:dyDescent="0.4">
      <c r="B174" s="77" t="str">
        <f ca="1">IF(C174="","",_xlfn.AGGREGATE(3,5,$C$4:C174))</f>
        <v/>
      </c>
      <c r="C174" s="75" t="str">
        <f ca="1"><![CDATA[IFERROR(INDEX(الجدول3[],MATCH(_xlfn.AGGREGATE(15,6,الجدول3[D_T]*1/--(الجدول3[باقي]=0),ROW()-3),الجدول3[D_T],0),COLUMN(E171)),"")]]></f>
        <v/>
      </c>
      <c r="D174" s="75" t="str">
        <f ca="1"><![CDATA[IFERROR(INDEX(الجدول3[],MATCH(_xlfn.AGGREGATE(15,6,الجدول3[D_T]*1/--(الجدول3[باقي]=0),ROW()-3),الجدول3[D_T],0),COLUMN(F171)),"")]]></f>
        <v/>
      </c>
      <c r="E174" s="81" t="str">
        <f ca="1"><![CDATA[IFERROR(INDEX(الجدول3[],MATCH(_xlfn.AGGREGATE(15,6,الجدول3[D_T]*1/--(الجدول3[باقي]=0),ROW()-3),الجدول3[D_T],0),COLUMN(G171)),"")]]></f>
        <v/>
      </c>
      <c r="F174" s="79" t="str">
        <f t="shared" ca="1" si="2"/>
        <v/>
      </c>
      <c r="G174" s="80" t="str">
        <f ca="1" unprintable=""><![CDATA[IFERROR(IF(INDEX(الجدول3[],MATCH(_xlfn.AGGREGATE(15,6,الجدول3[D_T]*1/--(الجدول3[باقي]=0),ROW()-3),الجدول3[D_T],0),COLUMN(M171))=0,"لم ينفذ",
INDEX(الجدول3[],MATCH(_xlfn.AGGREGATE(15,6,الجدول3[D_T]*1/--(الجدول3[باقي]=0),ROW()-3),الجدول3[D_T],0),COLUMN(M171))),"")]]></f>
        <v/>
      </c>
    </row>
    <row r="175" spans="2:7" x14ac:dyDescent="0.4">
      <c r="B175" s="77" t="str">
        <f ca="1">IF(C175="","",_xlfn.AGGREGATE(3,5,$C$4:C175))</f>
        <v/>
      </c>
      <c r="C175" s="75" t="str">
        <f ca="1"><![CDATA[IFERROR(INDEX(الجدول3[],MATCH(_xlfn.AGGREGATE(15,6,الجدول3[D_T]*1/--(الجدول3[باقي]=0),ROW()-3),الجدول3[D_T],0),COLUMN(E172)),"")]]></f>
        <v/>
      </c>
      <c r="D175" s="75" t="str">
        <f ca="1"><![CDATA[IFERROR(INDEX(الجدول3[],MATCH(_xlfn.AGGREGATE(15,6,الجدول3[D_T]*1/--(الجدول3[باقي]=0),ROW()-3),الجدول3[D_T],0),COLUMN(F172)),"")]]></f>
        <v/>
      </c>
      <c r="E175" s="81" t="str">
        <f ca="1"><![CDATA[IFERROR(INDEX(الجدول3[],MATCH(_xlfn.AGGREGATE(15,6,الجدول3[D_T]*1/--(الجدول3[باقي]=0),ROW()-3),الجدول3[D_T],0),COLUMN(G172)),"")]]></f>
        <v/>
      </c>
      <c r="F175" s="79" t="str">
        <f t="shared" ca="1" si="2"/>
        <v/>
      </c>
      <c r="G175" s="80" t="str">
        <f ca="1" unprintable=""><![CDATA[IFERROR(IF(INDEX(الجدول3[],MATCH(_xlfn.AGGREGATE(15,6,الجدول3[D_T]*1/--(الجدول3[باقي]=0),ROW()-3),الجدول3[D_T],0),COLUMN(M172))=0,"لم ينفذ",
INDEX(الجدول3[],MATCH(_xlfn.AGGREGATE(15,6,الجدول3[D_T]*1/--(الجدول3[باقي]=0),ROW()-3),الجدول3[D_T],0),COLUMN(M172))),"")]]></f>
        <v/>
      </c>
    </row>
    <row r="176" spans="2:7" x14ac:dyDescent="0.4">
      <c r="B176" s="77" t="str">
        <f ca="1">IF(C176="","",_xlfn.AGGREGATE(3,5,$C$4:C176))</f>
        <v/>
      </c>
      <c r="C176" s="75" t="str">
        <f ca="1"><![CDATA[IFERROR(INDEX(الجدول3[],MATCH(_xlfn.AGGREGATE(15,6,الجدول3[D_T]*1/--(الجدول3[باقي]=0),ROW()-3),الجدول3[D_T],0),COLUMN(E173)),"")]]></f>
        <v/>
      </c>
      <c r="D176" s="75" t="str">
        <f ca="1"><![CDATA[IFERROR(INDEX(الجدول3[],MATCH(_xlfn.AGGREGATE(15,6,الجدول3[D_T]*1/--(الجدول3[باقي]=0),ROW()-3),الجدول3[D_T],0),COLUMN(F173)),"")]]></f>
        <v/>
      </c>
      <c r="E176" s="81" t="str">
        <f ca="1"><![CDATA[IFERROR(INDEX(الجدول3[],MATCH(_xlfn.AGGREGATE(15,6,الجدول3[D_T]*1/--(الجدول3[باقي]=0),ROW()-3),الجدول3[D_T],0),COLUMN(G173)),"")]]></f>
        <v/>
      </c>
      <c r="F176" s="79" t="str">
        <f t="shared" ca="1" si="2"/>
        <v/>
      </c>
      <c r="G176" s="80" t="str">
        <f ca="1" unprintable=""><![CDATA[IFERROR(IF(INDEX(الجدول3[],MATCH(_xlfn.AGGREGATE(15,6,الجدول3[D_T]*1/--(الجدول3[باقي]=0),ROW()-3),الجدول3[D_T],0),COLUMN(M173))=0,"لم ينفذ",
INDEX(الجدول3[],MATCH(_xlfn.AGGREGATE(15,6,الجدول3[D_T]*1/--(الجدول3[باقي]=0),ROW()-3),الجدول3[D_T],0),COLUMN(M173))),"")]]></f>
        <v/>
      </c>
    </row>
    <row r="177" spans="2:7" x14ac:dyDescent="0.4">
      <c r="B177" s="77" t="str">
        <f ca="1">IF(C177="","",_xlfn.AGGREGATE(3,5,$C$4:C177))</f>
        <v/>
      </c>
      <c r="C177" s="75" t="str">
        <f ca="1"><![CDATA[IFERROR(INDEX(الجدول3[],MATCH(_xlfn.AGGREGATE(15,6,الجدول3[D_T]*1/--(الجدول3[باقي]=0),ROW()-3),الجدول3[D_T],0),COLUMN(E174)),"")]]></f>
        <v/>
      </c>
      <c r="D177" s="75" t="str">
        <f ca="1"><![CDATA[IFERROR(INDEX(الجدول3[],MATCH(_xlfn.AGGREGATE(15,6,الجدول3[D_T]*1/--(الجدول3[باقي]=0),ROW()-3),الجدول3[D_T],0),COLUMN(F174)),"")]]></f>
        <v/>
      </c>
      <c r="E177" s="81" t="str">
        <f ca="1"><![CDATA[IFERROR(INDEX(الجدول3[],MATCH(_xlfn.AGGREGATE(15,6,الجدول3[D_T]*1/--(الجدول3[باقي]=0),ROW()-3),الجدول3[D_T],0),COLUMN(G174)),"")]]></f>
        <v/>
      </c>
      <c r="F177" s="79" t="str">
        <f t="shared" ca="1" si="2"/>
        <v/>
      </c>
      <c r="G177" s="80" t="str">
        <f ca="1" unprintable=""><![CDATA[IFERROR(IF(INDEX(الجدول3[],MATCH(_xlfn.AGGREGATE(15,6,الجدول3[D_T]*1/--(الجدول3[باقي]=0),ROW()-3),الجدول3[D_T],0),COLUMN(M174))=0,"لم ينفذ",
INDEX(الجدول3[],MATCH(_xlfn.AGGREGATE(15,6,الجدول3[D_T]*1/--(الجدول3[باقي]=0),ROW()-3),الجدول3[D_T],0),COLUMN(M174))),"")]]></f>
        <v/>
      </c>
    </row>
    <row r="178" spans="2:7" x14ac:dyDescent="0.4">
      <c r="B178" s="77" t="str">
        <f ca="1">IF(C178="","",_xlfn.AGGREGATE(3,5,$C$4:C178))</f>
        <v/>
      </c>
      <c r="C178" s="75" t="str">
        <f ca="1"><![CDATA[IFERROR(INDEX(الجدول3[],MATCH(_xlfn.AGGREGATE(15,6,الجدول3[D_T]*1/--(الجدول3[باقي]=0),ROW()-3),الجدول3[D_T],0),COLUMN(E175)),"")]]></f>
        <v/>
      </c>
      <c r="D178" s="75" t="str">
        <f ca="1"><![CDATA[IFERROR(INDEX(الجدول3[],MATCH(_xlfn.AGGREGATE(15,6,الجدول3[D_T]*1/--(الجدول3[باقي]=0),ROW()-3),الجدول3[D_T],0),COLUMN(F175)),"")]]></f>
        <v/>
      </c>
      <c r="E178" s="81" t="str">
        <f ca="1"><![CDATA[IFERROR(INDEX(الجدول3[],MATCH(_xlfn.AGGREGATE(15,6,الجدول3[D_T]*1/--(الجدول3[باقي]=0),ROW()-3),الجدول3[D_T],0),COLUMN(G175)),"")]]></f>
        <v/>
      </c>
      <c r="F178" s="79" t="str">
        <f t="shared" ca="1" si="2"/>
        <v/>
      </c>
      <c r="G178" s="80" t="str">
        <f ca="1" unprintable=""><![CDATA[IFERROR(IF(INDEX(الجدول3[],MATCH(_xlfn.AGGREGATE(15,6,الجدول3[D_T]*1/--(الجدول3[باقي]=0),ROW()-3),الجدول3[D_T],0),COLUMN(M175))=0,"لم ينفذ",
INDEX(الجدول3[],MATCH(_xlfn.AGGREGATE(15,6,الجدول3[D_T]*1/--(الجدول3[باقي]=0),ROW()-3),الجدول3[D_T],0),COLUMN(M175))),"")]]></f>
        <v/>
      </c>
    </row>
    <row r="179" spans="2:7" x14ac:dyDescent="0.4">
      <c r="B179" s="77" t="str">
        <f ca="1">IF(C179="","",_xlfn.AGGREGATE(3,5,$C$4:C179))</f>
        <v/>
      </c>
      <c r="C179" s="75" t="str">
        <f ca="1"><![CDATA[IFERROR(INDEX(الجدول3[],MATCH(_xlfn.AGGREGATE(15,6,الجدول3[D_T]*1/--(الجدول3[باقي]=0),ROW()-3),الجدول3[D_T],0),COLUMN(E176)),"")]]></f>
        <v/>
      </c>
      <c r="D179" s="75" t="str">
        <f ca="1"><![CDATA[IFERROR(INDEX(الجدول3[],MATCH(_xlfn.AGGREGATE(15,6,الجدول3[D_T]*1/--(الجدول3[باقي]=0),ROW()-3),الجدول3[D_T],0),COLUMN(F176)),"")]]></f>
        <v/>
      </c>
      <c r="E179" s="81" t="str">
        <f ca="1"><![CDATA[IFERROR(INDEX(الجدول3[],MATCH(_xlfn.AGGREGATE(15,6,الجدول3[D_T]*1/--(الجدول3[باقي]=0),ROW()-3),الجدول3[D_T],0),COLUMN(G176)),"")]]></f>
        <v/>
      </c>
      <c r="F179" s="79" t="str">
        <f t="shared" ca="1" si="2"/>
        <v/>
      </c>
      <c r="G179" s="80" t="str">
        <f ca="1" unprintable=""><![CDATA[IFERROR(IF(INDEX(الجدول3[],MATCH(_xlfn.AGGREGATE(15,6,الجدول3[D_T]*1/--(الجدول3[باقي]=0),ROW()-3),الجدول3[D_T],0),COLUMN(M176))=0,"لم ينفذ",
INDEX(الجدول3[],MATCH(_xlfn.AGGREGATE(15,6,الجدول3[D_T]*1/--(الجدول3[باقي]=0),ROW()-3),الجدول3[D_T],0),COLUMN(M176))),"")]]></f>
        <v/>
      </c>
    </row>
    <row r="180" spans="2:7" x14ac:dyDescent="0.4"/>
    <row r="181" spans="2:7" hidden="1" x14ac:dyDescent="0.4"/>
    <row r="182" spans="2:7" hidden="1" x14ac:dyDescent="0.4"/>
    <row r="183" spans="2:7" hidden="1" x14ac:dyDescent="0.4"/>
    <row r="184" spans="2:7" hidden="1" x14ac:dyDescent="0.4"/>
    <row r="185" spans="2:7" hidden="1" x14ac:dyDescent="0.4"/>
    <row r="186" spans="2:7" hidden="1" x14ac:dyDescent="0.4"/>
  </sheetData>
  <mergeCells count="1">
    <mergeCell ref="B2:G2"/>
  </mergeCells>
  <conditionalFormatting sqref="B4:G179">
    <cfRule type="expression" dxfId="10" priority="302">
      <formula><![CDATA[$G4="نفذ"]]>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B1:XFB134"/>
  <sheetViews>
    <sheetView showGridLines="0" showRowColHeaders="0" rightToLeft="1" tabSelected="1" topLeftCell="A79" zoomScale="96" zoomScaleNormal="96" workbookViewId="0">
      <selection activeCell="D11" sqref="D11"/>
    </sheetView>
  </sheetViews>
  <sheetFormatPr defaultColWidth="0" defaultRowHeight="14" zeroHeight="1" x14ac:dyDescent="0.3"/>
  <cols>
    <col min="1" max="1" width="10.08203125" customWidth="1"/>
    <col min="2" max="2" width="8" customWidth="1"/>
    <col min="3" max="3" width="10.1640625" customWidth="1"/>
    <col min="4" max="4" width="61.1640625" customWidth="1"/>
    <col min="5" max="5" width="12.75" bestFit="1" customWidth="1"/>
    <col min="6" max="16382" width="8.58203125" hidden="1"/>
    <col min="16383" max="16383" width="7" customWidth="1"/>
    <col min="16384" max="16384" width="3.83203125" customWidth="1"/>
  </cols>
  <sheetData>
    <row r="1" spans="2:4" ht="27.75" customHeight="1" x14ac:dyDescent="0.3"/>
    <row r="2" spans="2:4" ht="23.15" customHeight="1" x14ac:dyDescent="0.3">
      <c r="B2" s="135"/>
      <c r="C2" s="135"/>
      <c r="D2" s="96" t="s">
        <v>0</v>
      </c>
    </row>
    <row r="3" spans="2:4" ht="23.15" customHeight="1" x14ac:dyDescent="0.4">
      <c r="D3" s="97" t="s">
        <v>88</v>
      </c>
    </row>
    <row r="4" spans="2:4" ht="23.15" customHeight="1" x14ac:dyDescent="0.4">
      <c r="D4" s="97" t="s">
        <v>85</v>
      </c>
    </row>
    <row r="5" spans="2:4" ht="23.15" customHeight="1" x14ac:dyDescent="0.4">
      <c r="D5" s="97" t="s">
        <v>89</v>
      </c>
    </row>
    <row r="6" spans="2:4" ht="23.15" customHeight="1" x14ac:dyDescent="0.4">
      <c r="C6" s="84"/>
      <c r="D6" s="97" t="s">
        <v>90</v>
      </c>
    </row>
    <row r="7" spans="2:4" ht="23.15" customHeight="1" x14ac:dyDescent="0.4">
      <c r="C7" s="84"/>
      <c r="D7" s="97" t="s">
        <v>92</v>
      </c>
    </row>
    <row r="8" spans="2:4" ht="23.15" customHeight="1" x14ac:dyDescent="0.35">
      <c r="C8" s="84"/>
      <c r="D8" s="98"/>
    </row>
    <row r="9" spans="2:4" x14ac:dyDescent="0.3"/>
    <row r="10" spans="2:4" x14ac:dyDescent="0.3"/>
    <row r="11" spans="2:4" x14ac:dyDescent="0.3"/>
    <row r="12" spans="2:4" x14ac:dyDescent="0.3"/>
    <row r="13" spans="2:4" ht="57.65" customHeight="1" x14ac:dyDescent="0.3">
      <c r="C13" s="139" t="s">
        <v>114</v>
      </c>
      <c r="D13" s="139"/>
    </row>
    <row r="14" spans="2:4" ht="103.5" customHeight="1" x14ac:dyDescent="0.3">
      <c r="C14" s="138" t="s">
        <v>115</v>
      </c>
      <c r="D14" s="138"/>
    </row>
    <row r="15" spans="2:4" ht="25.5" customHeight="1" x14ac:dyDescent="0.4">
      <c r="B15" s="137" t="s">
        <v>86</v>
      </c>
      <c r="C15" s="137"/>
      <c r="D15" s="137"/>
    </row>
    <row r="16" spans="2:4" ht="29.15" customHeight="1" x14ac:dyDescent="0.3">
      <c r="B16" s="136" t="s">
        <v>91</v>
      </c>
      <c r="C16" s="136"/>
      <c r="D16" s="136"/>
    </row>
    <row r="17" spans="2:5" ht="29.15" customHeight="1" x14ac:dyDescent="0.3">
      <c r="B17" s="136"/>
      <c r="C17" s="136"/>
      <c r="D17" s="136"/>
    </row>
    <row r="18" spans="2:5" ht="29.15" customHeight="1" x14ac:dyDescent="0.3">
      <c r="B18" s="136"/>
      <c r="C18" s="136"/>
      <c r="D18" s="136"/>
    </row>
    <row r="19" spans="2:5" ht="29.15" customHeight="1" x14ac:dyDescent="0.3">
      <c r="B19" s="136"/>
      <c r="C19" s="136"/>
      <c r="D19" s="136"/>
    </row>
    <row r="20" spans="2:5" ht="29.15" customHeight="1" x14ac:dyDescent="0.3">
      <c r="B20" s="136"/>
      <c r="C20" s="136"/>
      <c r="D20" s="136"/>
    </row>
    <row r="21" spans="2:5" ht="47.15" customHeight="1" x14ac:dyDescent="0.3">
      <c r="B21" s="136"/>
      <c r="C21" s="136"/>
      <c r="D21" s="136"/>
    </row>
    <row r="22" spans="2:5" ht="20" x14ac:dyDescent="0.4">
      <c r="D22" s="125"/>
    </row>
    <row r="23" spans="2:5" ht="29.5" customHeight="1" x14ac:dyDescent="0.3"/>
    <row r="24" spans="2:5" ht="22.5" x14ac:dyDescent="0.45">
      <c r="B24" s="124" t="s">
        <v>74</v>
      </c>
      <c r="C24" s="124"/>
      <c r="D24" s="124"/>
      <c r="E24" s="124"/>
    </row>
    <row r="25" spans="2:5" ht="17.5" x14ac:dyDescent="0.35">
      <c r="B25" s="91" t="s">
        <v>75</v>
      </c>
      <c r="C25" s="91" t="s">
        <v>76</v>
      </c>
      <c r="D25" s="91" t="s">
        <v>77</v>
      </c>
      <c r="E25" s="91" t="s">
        <v>53</v>
      </c>
    </row>
    <row r="26" spans="2:5" ht="35" x14ac:dyDescent="0.35">
      <c r="B26" s="92">
        <v>1</v>
      </c>
      <c r="C26" s="92" t="s">
        <v>78</v>
      </c>
      <c r="D26" s="93" t="s">
        <v>79</v>
      </c>
      <c r="E26" s="94"/>
    </row>
    <row r="27" spans="2:5" ht="35" x14ac:dyDescent="0.35">
      <c r="B27" s="92">
        <v>2</v>
      </c>
      <c r="C27" s="92" t="s">
        <v>80</v>
      </c>
      <c r="D27" s="93" t="s">
        <v>81</v>
      </c>
      <c r="E27" s="94"/>
    </row>
    <row r="28" spans="2:5" ht="17.5" x14ac:dyDescent="0.35">
      <c r="B28" s="95">
        <v>3</v>
      </c>
      <c r="C28" s="92" t="s">
        <v>82</v>
      </c>
      <c r="D28" s="94" t="s">
        <v>83</v>
      </c>
      <c r="E28" s="94" t="s">
        <v>84</v>
      </c>
    </row>
    <row r="29" spans="2:5" ht="20" x14ac:dyDescent="0.4">
      <c r="D29" s="125"/>
    </row>
    <row r="30" spans="2:5" x14ac:dyDescent="0.3"/>
    <row r="31" spans="2:5" x14ac:dyDescent="0.3"/>
    <row r="32" spans="2:5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spans="4:4" x14ac:dyDescent="0.3"/>
    <row r="50" spans="4:4" x14ac:dyDescent="0.3"/>
    <row r="51" spans="4:4" x14ac:dyDescent="0.3"/>
    <row r="52" spans="4:4" x14ac:dyDescent="0.3"/>
    <row r="53" spans="4:4" x14ac:dyDescent="0.3"/>
    <row r="54" spans="4:4" x14ac:dyDescent="0.3"/>
    <row r="55" spans="4:4" x14ac:dyDescent="0.3"/>
    <row r="56" spans="4:4" ht="20" x14ac:dyDescent="0.4">
      <c r="D56" s="125"/>
    </row>
    <row r="57" spans="4:4" x14ac:dyDescent="0.3"/>
    <row r="58" spans="4:4" x14ac:dyDescent="0.3"/>
    <row r="59" spans="4:4" x14ac:dyDescent="0.3"/>
    <row r="60" spans="4:4" x14ac:dyDescent="0.3"/>
    <row r="61" spans="4:4" x14ac:dyDescent="0.3"/>
    <row r="62" spans="4:4" x14ac:dyDescent="0.3"/>
    <row r="63" spans="4:4" x14ac:dyDescent="0.3"/>
    <row r="64" spans="4: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spans="4:4" x14ac:dyDescent="0.3"/>
    <row r="82" spans="4:4" x14ac:dyDescent="0.3"/>
    <row r="83" spans="4:4" x14ac:dyDescent="0.3"/>
    <row r="84" spans="4:4" x14ac:dyDescent="0.3"/>
    <row r="85" spans="4:4" x14ac:dyDescent="0.3"/>
    <row r="86" spans="4:4" x14ac:dyDescent="0.3"/>
    <row r="87" spans="4:4" x14ac:dyDescent="0.3"/>
    <row r="88" spans="4:4" ht="20" x14ac:dyDescent="0.4">
      <c r="D88" s="125"/>
    </row>
    <row r="89" spans="4:4" x14ac:dyDescent="0.3"/>
    <row r="90" spans="4:4" x14ac:dyDescent="0.3"/>
    <row r="91" spans="4:4" x14ac:dyDescent="0.3"/>
    <row r="92" spans="4:4" x14ac:dyDescent="0.3"/>
    <row r="93" spans="4:4" x14ac:dyDescent="0.3"/>
    <row r="94" spans="4:4" x14ac:dyDescent="0.3"/>
    <row r="95" spans="4:4" x14ac:dyDescent="0.3"/>
    <row r="96" spans="4:4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spans="4:4" x14ac:dyDescent="0.3"/>
    <row r="114" spans="4:4" x14ac:dyDescent="0.3"/>
    <row r="115" spans="4:4" x14ac:dyDescent="0.3"/>
    <row r="116" spans="4:4" x14ac:dyDescent="0.3"/>
    <row r="117" spans="4:4" x14ac:dyDescent="0.3"/>
    <row r="118" spans="4:4" x14ac:dyDescent="0.3"/>
    <row r="119" spans="4:4" x14ac:dyDescent="0.3"/>
    <row r="120" spans="4:4" x14ac:dyDescent="0.3"/>
    <row r="121" spans="4:4" ht="20" x14ac:dyDescent="0.4">
      <c r="D121" s="125"/>
    </row>
    <row r="122" spans="4:4" x14ac:dyDescent="0.3"/>
    <row r="123" spans="4:4" hidden="1" x14ac:dyDescent="0.3"/>
    <row r="124" spans="4:4" hidden="1" x14ac:dyDescent="0.3"/>
    <row r="125" spans="4:4" hidden="1" x14ac:dyDescent="0.3"/>
    <row r="126" spans="4:4" hidden="1" x14ac:dyDescent="0.3"/>
    <row r="127" spans="4:4" hidden="1" x14ac:dyDescent="0.3"/>
    <row r="128" spans="4:4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</sheetData>
  <mergeCells count="5">
    <mergeCell ref="B2:C2"/>
    <mergeCell ref="B16:D21"/>
    <mergeCell ref="B15:D15"/>
    <mergeCell ref="C14:D14"/>
    <mergeCell ref="C13:D13"/>
  </mergeCells>
  <hyperlinks>
    <hyperlink ref="D4" location="مصادر" display="مصادر" xr:uid="{00000000-0004-0000-0500-000000000000}"/>
    <hyperlink ref="D3" location="المميزات" display="المميزات" xr:uid="{00000000-0004-0000-0500-000001000000}"/>
    <hyperlink ref="D5" location="حول!A52" display="صفحات التقويم" xr:uid="{00000000-0004-0000-0500-000004000000}"/>
    <hyperlink ref="D6" location="حول!A90" display="صفحة التقويم" xr:uid="{00000000-0004-0000-0500-000007000000}"/>
    <hyperlink ref="D7" location="حول!A130" display="تسجيل المهام والمواعيد" xr:uid="{00000000-0004-0000-0500-000009000000}"/>
    <hyperlink ref="C13" r:id="rId1" display="https://www.officena.net/ib/" xr:uid="{00000000-0004-0000-0500-00000A000000}"/>
  </hyperlinks>
  <pageMargins left="0.25" right="0.25" top="0.75" bottom="0.75" header="0.3" footer="0.3"/>
  <pageSetup paperSize="9" scale="37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W163"/>
  <sheetViews>
    <sheetView rightToLeft="1" workbookViewId="0">
      <selection activeCell="W62" sqref="W62"/>
    </sheetView>
  </sheetViews>
  <sheetFormatPr defaultRowHeight="14" x14ac:dyDescent="0.3"/>
  <cols>
    <col min="1" max="1" width="0.5" customWidth="1"/>
    <col min="2" max="2" width="5.33203125" customWidth="1"/>
    <col min="3" max="3" width="15.08203125" customWidth="1"/>
    <col min="4" max="4" width="5.33203125" style="99" customWidth="1"/>
    <col min="5" max="5" width="1.08203125" customWidth="1"/>
    <col min="6" max="6" width="5.33203125" customWidth="1"/>
    <col min="7" max="7" width="15.08203125" customWidth="1"/>
    <col min="8" max="8" width="5.33203125" style="99" customWidth="1"/>
    <col min="9" max="9" width="1.08203125" customWidth="1"/>
    <col min="10" max="10" width="5.33203125" customWidth="1"/>
    <col min="11" max="11" width="15.08203125" customWidth="1"/>
    <col min="12" max="12" width="5.33203125" style="99" customWidth="1"/>
    <col min="13" max="13" width="1.08203125" customWidth="1"/>
    <col min="14" max="14" width="5.33203125" customWidth="1"/>
    <col min="15" max="15" width="15.08203125" customWidth="1"/>
    <col min="16" max="16" width="5.33203125" style="99" customWidth="1"/>
    <col min="17" max="17" width="1.08203125" customWidth="1"/>
    <col min="18" max="18" width="5.33203125" customWidth="1"/>
    <col min="19" max="19" width="15.08203125" customWidth="1"/>
    <col min="20" max="20" width="5.33203125" style="99" customWidth="1"/>
    <col min="23" max="23" width="9.75" bestFit="1" customWidth="1"/>
  </cols>
  <sheetData>
    <row r="1" spans="2:23" ht="32.15" customHeight="1" x14ac:dyDescent="0.3">
      <c r="H1" s="145" t="s">
        <v>93</v>
      </c>
      <c r="I1" s="145"/>
      <c r="J1" s="145"/>
      <c r="K1" s="145"/>
      <c r="L1" s="145"/>
      <c r="M1" s="145"/>
      <c r="N1" s="145"/>
    </row>
    <row r="2" spans="2:23" ht="15.5" x14ac:dyDescent="0.35">
      <c r="B2" s="142" t="s">
        <v>94</v>
      </c>
      <c r="C2" s="142"/>
      <c r="D2" s="142"/>
      <c r="F2" s="142" t="s">
        <v>95</v>
      </c>
      <c r="G2" s="142"/>
      <c r="H2" s="142"/>
      <c r="J2" s="142" t="s">
        <v>96</v>
      </c>
      <c r="K2" s="142"/>
      <c r="L2" s="142"/>
      <c r="N2" s="142" t="s">
        <v>97</v>
      </c>
      <c r="O2" s="142"/>
      <c r="P2" s="142"/>
      <c r="R2" s="142" t="s">
        <v>98</v>
      </c>
      <c r="S2" s="142"/>
      <c r="T2" s="142"/>
      <c r="V2" s="51"/>
      <c r="W2" s="100"/>
    </row>
    <row r="3" spans="2:23" ht="8.15" customHeight="1" x14ac:dyDescent="0.3">
      <c r="B3" s="135" t="s">
        <v>35</v>
      </c>
      <c r="C3" s="135"/>
      <c r="D3" s="102">
        <v>43709</v>
      </c>
      <c r="F3" s="135" t="s">
        <v>35</v>
      </c>
      <c r="G3" s="135"/>
      <c r="H3" s="102">
        <f>D63+1</f>
        <v>43737</v>
      </c>
      <c r="J3" s="135" t="s">
        <v>35</v>
      </c>
      <c r="K3" s="135"/>
      <c r="L3" s="102">
        <f>H63+1</f>
        <v>43765</v>
      </c>
      <c r="N3" s="135" t="s">
        <v>35</v>
      </c>
      <c r="O3" s="135"/>
      <c r="P3" s="102">
        <f>L63+1</f>
        <v>43793</v>
      </c>
      <c r="R3" s="135" t="s">
        <v>35</v>
      </c>
      <c r="S3" s="135"/>
      <c r="T3" s="102">
        <f>P63+1</f>
        <v>43821</v>
      </c>
      <c r="V3" s="51"/>
      <c r="W3" s="100"/>
    </row>
    <row r="4" spans="2:23" ht="8.15" customHeight="1" x14ac:dyDescent="0.3">
      <c r="B4" s="135"/>
      <c r="C4" s="135"/>
      <c r="D4" s="103">
        <f>D3</f>
        <v>43709</v>
      </c>
      <c r="F4" s="135"/>
      <c r="G4" s="135"/>
      <c r="H4" s="103">
        <f>H3</f>
        <v>43737</v>
      </c>
      <c r="J4" s="135"/>
      <c r="K4" s="135"/>
      <c r="L4" s="103">
        <f>L3</f>
        <v>43765</v>
      </c>
      <c r="N4" s="135"/>
      <c r="O4" s="135"/>
      <c r="P4" s="103">
        <f>P3</f>
        <v>43793</v>
      </c>
      <c r="R4" s="135"/>
      <c r="S4" s="135"/>
      <c r="T4" s="103">
        <f>T3</f>
        <v>43821</v>
      </c>
      <c r="V4" s="51"/>
      <c r="W4" s="100"/>
    </row>
    <row r="5" spans="2:23" ht="8.15" customHeight="1" x14ac:dyDescent="0.3">
      <c r="B5" s="140" t="s">
        <v>36</v>
      </c>
      <c r="C5" s="140"/>
      <c r="D5" s="101">
        <f>D3+1</f>
        <v>43710</v>
      </c>
      <c r="F5" s="140" t="s">
        <v>36</v>
      </c>
      <c r="G5" s="140"/>
      <c r="H5" s="101">
        <f>H3+1</f>
        <v>43738</v>
      </c>
      <c r="J5" s="140" t="s">
        <v>36</v>
      </c>
      <c r="K5" s="140"/>
      <c r="L5" s="101">
        <f>L3+1</f>
        <v>43766</v>
      </c>
      <c r="N5" s="140" t="s">
        <v>36</v>
      </c>
      <c r="O5" s="140"/>
      <c r="P5" s="101">
        <f>P3+1</f>
        <v>43794</v>
      </c>
      <c r="R5" s="140" t="s">
        <v>36</v>
      </c>
      <c r="S5" s="140"/>
      <c r="T5" s="101">
        <f>T3+1</f>
        <v>43822</v>
      </c>
      <c r="V5" s="51"/>
      <c r="W5" s="100"/>
    </row>
    <row r="6" spans="2:23" ht="8.15" customHeight="1" x14ac:dyDescent="0.3">
      <c r="B6" s="141"/>
      <c r="C6" s="141"/>
      <c r="D6" s="104">
        <f>D5</f>
        <v>43710</v>
      </c>
      <c r="F6" s="141"/>
      <c r="G6" s="141"/>
      <c r="H6" s="104">
        <f>H5</f>
        <v>43738</v>
      </c>
      <c r="J6" s="141"/>
      <c r="K6" s="141"/>
      <c r="L6" s="104">
        <f>L5</f>
        <v>43766</v>
      </c>
      <c r="N6" s="141"/>
      <c r="O6" s="141"/>
      <c r="P6" s="104">
        <f>P5</f>
        <v>43794</v>
      </c>
      <c r="R6" s="141"/>
      <c r="S6" s="141"/>
      <c r="T6" s="104">
        <f>T5</f>
        <v>43822</v>
      </c>
      <c r="V6" s="51"/>
      <c r="W6" s="100"/>
    </row>
    <row r="7" spans="2:23" ht="8.15" customHeight="1" x14ac:dyDescent="0.3">
      <c r="B7" s="143" t="s">
        <v>37</v>
      </c>
      <c r="C7" s="143"/>
      <c r="D7" s="102">
        <f>D5+1</f>
        <v>43711</v>
      </c>
      <c r="F7" s="143" t="s">
        <v>37</v>
      </c>
      <c r="G7" s="143"/>
      <c r="H7" s="102">
        <f>H5+1</f>
        <v>43739</v>
      </c>
      <c r="J7" s="143" t="s">
        <v>37</v>
      </c>
      <c r="K7" s="143"/>
      <c r="L7" s="102">
        <f>L5+1</f>
        <v>43767</v>
      </c>
      <c r="N7" s="143" t="s">
        <v>37</v>
      </c>
      <c r="O7" s="143"/>
      <c r="P7" s="102">
        <f>P5+1</f>
        <v>43795</v>
      </c>
      <c r="R7" s="143" t="s">
        <v>37</v>
      </c>
      <c r="S7" s="143"/>
      <c r="T7" s="102">
        <f>T5+1</f>
        <v>43823</v>
      </c>
      <c r="V7" s="51"/>
      <c r="W7" s="100"/>
    </row>
    <row r="8" spans="2:23" ht="8.15" customHeight="1" x14ac:dyDescent="0.3">
      <c r="B8" s="144"/>
      <c r="C8" s="144"/>
      <c r="D8" s="103">
        <f>D7</f>
        <v>43711</v>
      </c>
      <c r="F8" s="144"/>
      <c r="G8" s="144"/>
      <c r="H8" s="103">
        <f>H7</f>
        <v>43739</v>
      </c>
      <c r="J8" s="144"/>
      <c r="K8" s="144"/>
      <c r="L8" s="103">
        <f>L7</f>
        <v>43767</v>
      </c>
      <c r="N8" s="144"/>
      <c r="O8" s="144"/>
      <c r="P8" s="103">
        <f>P7</f>
        <v>43795</v>
      </c>
      <c r="R8" s="144"/>
      <c r="S8" s="144"/>
      <c r="T8" s="103">
        <f>T7</f>
        <v>43823</v>
      </c>
      <c r="V8" s="51"/>
      <c r="W8" s="100"/>
    </row>
    <row r="9" spans="2:23" ht="8.15" customHeight="1" x14ac:dyDescent="0.3">
      <c r="B9" s="140" t="s">
        <v>38</v>
      </c>
      <c r="C9" s="140"/>
      <c r="D9" s="101">
        <f>D7+1</f>
        <v>43712</v>
      </c>
      <c r="F9" s="140" t="s">
        <v>38</v>
      </c>
      <c r="G9" s="140"/>
      <c r="H9" s="101">
        <f>H7+1</f>
        <v>43740</v>
      </c>
      <c r="J9" s="140" t="s">
        <v>38</v>
      </c>
      <c r="K9" s="140"/>
      <c r="L9" s="101">
        <f>L7+1</f>
        <v>43768</v>
      </c>
      <c r="N9" s="140" t="s">
        <v>38</v>
      </c>
      <c r="O9" s="140"/>
      <c r="P9" s="101">
        <f>P7+1</f>
        <v>43796</v>
      </c>
      <c r="R9" s="140" t="s">
        <v>38</v>
      </c>
      <c r="S9" s="140"/>
      <c r="T9" s="101">
        <f>T7+1</f>
        <v>43824</v>
      </c>
      <c r="V9" s="51"/>
      <c r="W9" s="100"/>
    </row>
    <row r="10" spans="2:23" ht="8.15" customHeight="1" x14ac:dyDescent="0.3">
      <c r="B10" s="141"/>
      <c r="C10" s="141"/>
      <c r="D10" s="104">
        <f>D9</f>
        <v>43712</v>
      </c>
      <c r="F10" s="141"/>
      <c r="G10" s="141"/>
      <c r="H10" s="104">
        <f>H9</f>
        <v>43740</v>
      </c>
      <c r="J10" s="141"/>
      <c r="K10" s="141"/>
      <c r="L10" s="104">
        <f>L9</f>
        <v>43768</v>
      </c>
      <c r="N10" s="141"/>
      <c r="O10" s="141"/>
      <c r="P10" s="104">
        <f>P9</f>
        <v>43796</v>
      </c>
      <c r="R10" s="141"/>
      <c r="S10" s="141"/>
      <c r="T10" s="104">
        <f>T9</f>
        <v>43824</v>
      </c>
      <c r="V10" s="51"/>
      <c r="W10" s="100"/>
    </row>
    <row r="11" spans="2:23" ht="8.15" customHeight="1" x14ac:dyDescent="0.3">
      <c r="B11" s="135" t="s">
        <v>39</v>
      </c>
      <c r="C11" s="143"/>
      <c r="D11" s="102">
        <f>D9+1</f>
        <v>43713</v>
      </c>
      <c r="F11" s="143" t="s">
        <v>39</v>
      </c>
      <c r="G11" s="143"/>
      <c r="H11" s="102">
        <f>H9+1</f>
        <v>43741</v>
      </c>
      <c r="J11" s="143" t="s">
        <v>39</v>
      </c>
      <c r="K11" s="143"/>
      <c r="L11" s="102">
        <f>L9+1</f>
        <v>43769</v>
      </c>
      <c r="N11" s="143" t="s">
        <v>39</v>
      </c>
      <c r="O11" s="143"/>
      <c r="P11" s="102">
        <f>P9+1</f>
        <v>43797</v>
      </c>
      <c r="R11" s="143" t="s">
        <v>39</v>
      </c>
      <c r="S11" s="143"/>
      <c r="T11" s="102">
        <f>T9+1</f>
        <v>43825</v>
      </c>
      <c r="V11" s="51"/>
      <c r="W11" s="100"/>
    </row>
    <row r="12" spans="2:23" ht="8.15" customHeight="1" x14ac:dyDescent="0.3">
      <c r="B12" s="135"/>
      <c r="C12" s="144"/>
      <c r="D12" s="103">
        <f>D11</f>
        <v>43713</v>
      </c>
      <c r="F12" s="144"/>
      <c r="G12" s="144"/>
      <c r="H12" s="103">
        <f>H11</f>
        <v>43741</v>
      </c>
      <c r="J12" s="144"/>
      <c r="K12" s="144"/>
      <c r="L12" s="103">
        <f>L11</f>
        <v>43769</v>
      </c>
      <c r="N12" s="144"/>
      <c r="O12" s="144"/>
      <c r="P12" s="103">
        <f>P11</f>
        <v>43797</v>
      </c>
      <c r="R12" s="144"/>
      <c r="S12" s="144"/>
      <c r="T12" s="103">
        <f>T11</f>
        <v>43825</v>
      </c>
      <c r="V12" s="51"/>
      <c r="W12" s="100"/>
    </row>
    <row r="13" spans="2:23" ht="8.15" customHeight="1" x14ac:dyDescent="0.3">
      <c r="B13" s="140" t="s">
        <v>40</v>
      </c>
      <c r="C13" s="140"/>
      <c r="D13" s="101">
        <f>D11+1</f>
        <v>43714</v>
      </c>
      <c r="F13" s="140" t="s">
        <v>40</v>
      </c>
      <c r="G13" s="140"/>
      <c r="H13" s="101">
        <f>H11+1</f>
        <v>43742</v>
      </c>
      <c r="J13" s="140" t="s">
        <v>40</v>
      </c>
      <c r="K13" s="140"/>
      <c r="L13" s="101">
        <f>L11+1</f>
        <v>43770</v>
      </c>
      <c r="N13" s="140" t="s">
        <v>40</v>
      </c>
      <c r="O13" s="140"/>
      <c r="P13" s="101">
        <f>P11+1</f>
        <v>43798</v>
      </c>
      <c r="R13" s="140" t="s">
        <v>40</v>
      </c>
      <c r="S13" s="140"/>
      <c r="T13" s="101">
        <f>T11+1</f>
        <v>43826</v>
      </c>
      <c r="V13" s="51"/>
      <c r="W13" s="100"/>
    </row>
    <row r="14" spans="2:23" ht="8.15" customHeight="1" x14ac:dyDescent="0.3">
      <c r="B14" s="141"/>
      <c r="C14" s="141"/>
      <c r="D14" s="104">
        <f>D13</f>
        <v>43714</v>
      </c>
      <c r="F14" s="141"/>
      <c r="G14" s="141"/>
      <c r="H14" s="104">
        <f>H13</f>
        <v>43742</v>
      </c>
      <c r="J14" s="141"/>
      <c r="K14" s="141"/>
      <c r="L14" s="104">
        <f>L13</f>
        <v>43770</v>
      </c>
      <c r="N14" s="141"/>
      <c r="O14" s="141"/>
      <c r="P14" s="104">
        <f>P13</f>
        <v>43798</v>
      </c>
      <c r="R14" s="141"/>
      <c r="S14" s="141"/>
      <c r="T14" s="104">
        <f>T13</f>
        <v>43826</v>
      </c>
      <c r="V14" s="51"/>
      <c r="W14" s="100"/>
    </row>
    <row r="15" spans="2:23" ht="8.15" customHeight="1" x14ac:dyDescent="0.3">
      <c r="B15" s="143" t="s">
        <v>41</v>
      </c>
      <c r="C15" s="143"/>
      <c r="D15" s="102">
        <f>D13+1</f>
        <v>43715</v>
      </c>
      <c r="F15" s="143" t="s">
        <v>41</v>
      </c>
      <c r="G15" s="143"/>
      <c r="H15" s="102">
        <f>H13+1</f>
        <v>43743</v>
      </c>
      <c r="J15" s="143" t="s">
        <v>41</v>
      </c>
      <c r="K15" s="143"/>
      <c r="L15" s="102">
        <f>L13+1</f>
        <v>43771</v>
      </c>
      <c r="N15" s="143" t="s">
        <v>41</v>
      </c>
      <c r="O15" s="143"/>
      <c r="P15" s="102">
        <f>P13+1</f>
        <v>43799</v>
      </c>
      <c r="R15" s="143" t="s">
        <v>41</v>
      </c>
      <c r="S15" s="143"/>
      <c r="T15" s="102">
        <f>T13+1</f>
        <v>43827</v>
      </c>
      <c r="V15" s="51"/>
      <c r="W15" s="100"/>
    </row>
    <row r="16" spans="2:23" ht="8.15" customHeight="1" x14ac:dyDescent="0.3">
      <c r="B16" s="144"/>
      <c r="C16" s="144"/>
      <c r="D16" s="103">
        <f>D15</f>
        <v>43715</v>
      </c>
      <c r="F16" s="144"/>
      <c r="G16" s="144"/>
      <c r="H16" s="103">
        <f>H15</f>
        <v>43743</v>
      </c>
      <c r="J16" s="144"/>
      <c r="K16" s="144"/>
      <c r="L16" s="103">
        <f>L15</f>
        <v>43771</v>
      </c>
      <c r="N16" s="144"/>
      <c r="O16" s="144"/>
      <c r="P16" s="103">
        <f>P15</f>
        <v>43799</v>
      </c>
      <c r="R16" s="144"/>
      <c r="S16" s="144"/>
      <c r="T16" s="103">
        <f>T15</f>
        <v>43827</v>
      </c>
      <c r="V16" s="51"/>
      <c r="W16" s="100"/>
    </row>
    <row r="17" spans="2:23" ht="7" customHeight="1" x14ac:dyDescent="0.3">
      <c r="V17" s="51"/>
      <c r="W17" s="100"/>
    </row>
    <row r="18" spans="2:23" ht="15.5" x14ac:dyDescent="0.35">
      <c r="B18" s="142" t="s">
        <v>99</v>
      </c>
      <c r="C18" s="142"/>
      <c r="D18" s="142"/>
      <c r="F18" s="142" t="s">
        <v>100</v>
      </c>
      <c r="G18" s="142"/>
      <c r="H18" s="142"/>
      <c r="J18" s="142" t="s">
        <v>101</v>
      </c>
      <c r="K18" s="142"/>
      <c r="L18" s="142"/>
      <c r="N18" s="142" t="s">
        <v>102</v>
      </c>
      <c r="O18" s="142"/>
      <c r="P18" s="142"/>
      <c r="R18" s="142" t="s">
        <v>103</v>
      </c>
      <c r="S18" s="142"/>
      <c r="T18" s="142"/>
      <c r="V18" s="51"/>
      <c r="W18" s="100"/>
    </row>
    <row r="19" spans="2:23" ht="8.15" customHeight="1" x14ac:dyDescent="0.3">
      <c r="B19" s="135" t="s">
        <v>35</v>
      </c>
      <c r="C19" s="135"/>
      <c r="D19" s="102">
        <f>D15+1</f>
        <v>43716</v>
      </c>
      <c r="F19" s="135" t="s">
        <v>35</v>
      </c>
      <c r="G19" s="135"/>
      <c r="H19" s="102">
        <f>H16+1</f>
        <v>43744</v>
      </c>
      <c r="J19" s="135" t="s">
        <v>35</v>
      </c>
      <c r="K19" s="135"/>
      <c r="L19" s="102">
        <f>L16+1</f>
        <v>43772</v>
      </c>
      <c r="N19" s="135" t="s">
        <v>35</v>
      </c>
      <c r="O19" s="135"/>
      <c r="P19" s="102">
        <f>P16+1</f>
        <v>43800</v>
      </c>
      <c r="R19" s="135" t="s">
        <v>35</v>
      </c>
      <c r="S19" s="135"/>
      <c r="T19" s="102">
        <f>T16+1</f>
        <v>43828</v>
      </c>
      <c r="V19" s="51"/>
      <c r="W19" s="100"/>
    </row>
    <row r="20" spans="2:23" ht="8.15" customHeight="1" x14ac:dyDescent="0.3">
      <c r="B20" s="135"/>
      <c r="C20" s="135"/>
      <c r="D20" s="103">
        <f>D19</f>
        <v>43716</v>
      </c>
      <c r="F20" s="135"/>
      <c r="G20" s="135"/>
      <c r="H20" s="103">
        <f>H19</f>
        <v>43744</v>
      </c>
      <c r="J20" s="135"/>
      <c r="K20" s="135"/>
      <c r="L20" s="103">
        <f>L19</f>
        <v>43772</v>
      </c>
      <c r="N20" s="135"/>
      <c r="O20" s="135"/>
      <c r="P20" s="103">
        <f>P19</f>
        <v>43800</v>
      </c>
      <c r="R20" s="135"/>
      <c r="S20" s="135"/>
      <c r="T20" s="103">
        <f>T19</f>
        <v>43828</v>
      </c>
      <c r="V20" s="51"/>
      <c r="W20" s="100"/>
    </row>
    <row r="21" spans="2:23" ht="8.15" customHeight="1" x14ac:dyDescent="0.3">
      <c r="B21" s="140" t="s">
        <v>36</v>
      </c>
      <c r="C21" s="140"/>
      <c r="D21" s="101">
        <f>D19+1</f>
        <v>43717</v>
      </c>
      <c r="F21" s="140" t="s">
        <v>36</v>
      </c>
      <c r="G21" s="140"/>
      <c r="H21" s="101">
        <f>H19+1</f>
        <v>43745</v>
      </c>
      <c r="J21" s="140" t="s">
        <v>36</v>
      </c>
      <c r="K21" s="140"/>
      <c r="L21" s="101">
        <f>L19+1</f>
        <v>43773</v>
      </c>
      <c r="N21" s="140" t="s">
        <v>36</v>
      </c>
      <c r="O21" s="140"/>
      <c r="P21" s="101">
        <f>P19+1</f>
        <v>43801</v>
      </c>
      <c r="R21" s="140" t="s">
        <v>36</v>
      </c>
      <c r="S21" s="140"/>
      <c r="T21" s="101">
        <f>T19+1</f>
        <v>43829</v>
      </c>
      <c r="V21" s="51"/>
      <c r="W21" s="100"/>
    </row>
    <row r="22" spans="2:23" ht="8.15" customHeight="1" x14ac:dyDescent="0.3">
      <c r="B22" s="141"/>
      <c r="C22" s="141"/>
      <c r="D22" s="104">
        <f>D21</f>
        <v>43717</v>
      </c>
      <c r="F22" s="141"/>
      <c r="G22" s="141"/>
      <c r="H22" s="104">
        <f>H21</f>
        <v>43745</v>
      </c>
      <c r="J22" s="141"/>
      <c r="K22" s="141"/>
      <c r="L22" s="104">
        <f>L21</f>
        <v>43773</v>
      </c>
      <c r="N22" s="141"/>
      <c r="O22" s="141"/>
      <c r="P22" s="104">
        <f>P21</f>
        <v>43801</v>
      </c>
      <c r="R22" s="141"/>
      <c r="S22" s="141"/>
      <c r="T22" s="104">
        <f>T21</f>
        <v>43829</v>
      </c>
      <c r="V22" s="51"/>
      <c r="W22" s="100"/>
    </row>
    <row r="23" spans="2:23" ht="8.15" customHeight="1" x14ac:dyDescent="0.3">
      <c r="B23" s="143" t="s">
        <v>37</v>
      </c>
      <c r="C23" s="143"/>
      <c r="D23" s="102">
        <f>D21+1</f>
        <v>43718</v>
      </c>
      <c r="F23" s="143" t="s">
        <v>37</v>
      </c>
      <c r="G23" s="143"/>
      <c r="H23" s="102">
        <f>H21+1</f>
        <v>43746</v>
      </c>
      <c r="J23" s="143" t="s">
        <v>37</v>
      </c>
      <c r="K23" s="143"/>
      <c r="L23" s="102">
        <f>L21+1</f>
        <v>43774</v>
      </c>
      <c r="N23" s="143" t="s">
        <v>37</v>
      </c>
      <c r="O23" s="143"/>
      <c r="P23" s="102">
        <f>P21+1</f>
        <v>43802</v>
      </c>
      <c r="R23" s="143" t="s">
        <v>37</v>
      </c>
      <c r="S23" s="143"/>
      <c r="T23" s="102">
        <f>T21+1</f>
        <v>43830</v>
      </c>
      <c r="V23" s="51"/>
      <c r="W23" s="100"/>
    </row>
    <row r="24" spans="2:23" ht="8.15" customHeight="1" x14ac:dyDescent="0.3">
      <c r="B24" s="144"/>
      <c r="C24" s="144"/>
      <c r="D24" s="103">
        <f>D23</f>
        <v>43718</v>
      </c>
      <c r="F24" s="144"/>
      <c r="G24" s="144"/>
      <c r="H24" s="103">
        <f>H23</f>
        <v>43746</v>
      </c>
      <c r="J24" s="144"/>
      <c r="K24" s="144"/>
      <c r="L24" s="103">
        <f>L23</f>
        <v>43774</v>
      </c>
      <c r="N24" s="144"/>
      <c r="O24" s="144"/>
      <c r="P24" s="103">
        <f>P23</f>
        <v>43802</v>
      </c>
      <c r="R24" s="144"/>
      <c r="S24" s="144"/>
      <c r="T24" s="103">
        <f>T23</f>
        <v>43830</v>
      </c>
      <c r="V24" s="51"/>
      <c r="W24" s="100"/>
    </row>
    <row r="25" spans="2:23" ht="8.15" customHeight="1" x14ac:dyDescent="0.3">
      <c r="B25" s="140" t="s">
        <v>38</v>
      </c>
      <c r="C25" s="140"/>
      <c r="D25" s="101">
        <f>D23+1</f>
        <v>43719</v>
      </c>
      <c r="F25" s="140" t="s">
        <v>38</v>
      </c>
      <c r="G25" s="140"/>
      <c r="H25" s="101">
        <f>H23+1</f>
        <v>43747</v>
      </c>
      <c r="J25" s="140" t="s">
        <v>38</v>
      </c>
      <c r="K25" s="140"/>
      <c r="L25" s="101">
        <f>L23+1</f>
        <v>43775</v>
      </c>
      <c r="N25" s="140" t="s">
        <v>38</v>
      </c>
      <c r="O25" s="140"/>
      <c r="P25" s="101">
        <f>P23+1</f>
        <v>43803</v>
      </c>
      <c r="R25" s="140" t="s">
        <v>38</v>
      </c>
      <c r="S25" s="140"/>
      <c r="T25" s="101">
        <f>T23+1</f>
        <v>43831</v>
      </c>
      <c r="V25" s="51"/>
      <c r="W25" s="100"/>
    </row>
    <row r="26" spans="2:23" ht="8.15" customHeight="1" x14ac:dyDescent="0.3">
      <c r="B26" s="141"/>
      <c r="C26" s="141"/>
      <c r="D26" s="104">
        <f>D25</f>
        <v>43719</v>
      </c>
      <c r="F26" s="141"/>
      <c r="G26" s="141"/>
      <c r="H26" s="104">
        <f>H25</f>
        <v>43747</v>
      </c>
      <c r="J26" s="141"/>
      <c r="K26" s="141"/>
      <c r="L26" s="104">
        <f>L25</f>
        <v>43775</v>
      </c>
      <c r="N26" s="141"/>
      <c r="O26" s="141"/>
      <c r="P26" s="104">
        <f>P25</f>
        <v>43803</v>
      </c>
      <c r="R26" s="141"/>
      <c r="S26" s="141"/>
      <c r="T26" s="104">
        <f>T25</f>
        <v>43831</v>
      </c>
      <c r="V26" s="51"/>
      <c r="W26" s="100"/>
    </row>
    <row r="27" spans="2:23" ht="8.15" customHeight="1" x14ac:dyDescent="0.3">
      <c r="B27" s="143" t="s">
        <v>39</v>
      </c>
      <c r="C27" s="143"/>
      <c r="D27" s="102">
        <f>D25+1</f>
        <v>43720</v>
      </c>
      <c r="F27" s="143" t="s">
        <v>39</v>
      </c>
      <c r="G27" s="143"/>
      <c r="H27" s="102">
        <f>H25+1</f>
        <v>43748</v>
      </c>
      <c r="J27" s="143" t="s">
        <v>39</v>
      </c>
      <c r="K27" s="143"/>
      <c r="L27" s="102">
        <f>L25+1</f>
        <v>43776</v>
      </c>
      <c r="N27" s="143" t="s">
        <v>39</v>
      </c>
      <c r="O27" s="143"/>
      <c r="P27" s="102">
        <f>P25+1</f>
        <v>43804</v>
      </c>
      <c r="R27" s="143" t="s">
        <v>39</v>
      </c>
      <c r="S27" s="143"/>
      <c r="T27" s="102">
        <f>T25+1</f>
        <v>43832</v>
      </c>
      <c r="V27" s="51"/>
      <c r="W27" s="100"/>
    </row>
    <row r="28" spans="2:23" ht="8.15" customHeight="1" x14ac:dyDescent="0.3">
      <c r="B28" s="144"/>
      <c r="C28" s="144"/>
      <c r="D28" s="103">
        <f>D27</f>
        <v>43720</v>
      </c>
      <c r="F28" s="144"/>
      <c r="G28" s="144"/>
      <c r="H28" s="103">
        <f>H27</f>
        <v>43748</v>
      </c>
      <c r="J28" s="144"/>
      <c r="K28" s="144"/>
      <c r="L28" s="103">
        <f>L27</f>
        <v>43776</v>
      </c>
      <c r="N28" s="144"/>
      <c r="O28" s="144"/>
      <c r="P28" s="103">
        <f>P27</f>
        <v>43804</v>
      </c>
      <c r="R28" s="144"/>
      <c r="S28" s="144"/>
      <c r="T28" s="103">
        <f>T27</f>
        <v>43832</v>
      </c>
      <c r="V28" s="51"/>
      <c r="W28" s="100"/>
    </row>
    <row r="29" spans="2:23" ht="8.15" customHeight="1" x14ac:dyDescent="0.3">
      <c r="B29" s="140" t="s">
        <v>40</v>
      </c>
      <c r="C29" s="140"/>
      <c r="D29" s="101">
        <f>D27+1</f>
        <v>43721</v>
      </c>
      <c r="F29" s="140" t="s">
        <v>40</v>
      </c>
      <c r="G29" s="140"/>
      <c r="H29" s="101">
        <f>H27+1</f>
        <v>43749</v>
      </c>
      <c r="J29" s="140" t="s">
        <v>40</v>
      </c>
      <c r="K29" s="140"/>
      <c r="L29" s="101">
        <f>L27+1</f>
        <v>43777</v>
      </c>
      <c r="N29" s="140" t="s">
        <v>40</v>
      </c>
      <c r="O29" s="140"/>
      <c r="P29" s="101">
        <f>P27+1</f>
        <v>43805</v>
      </c>
      <c r="R29" s="140" t="s">
        <v>40</v>
      </c>
      <c r="S29" s="140"/>
      <c r="T29" s="101">
        <f>T27+1</f>
        <v>43833</v>
      </c>
      <c r="V29" s="51"/>
      <c r="W29" s="100"/>
    </row>
    <row r="30" spans="2:23" ht="8.15" customHeight="1" x14ac:dyDescent="0.3">
      <c r="B30" s="141"/>
      <c r="C30" s="141"/>
      <c r="D30" s="104">
        <f>D29</f>
        <v>43721</v>
      </c>
      <c r="F30" s="141"/>
      <c r="G30" s="141"/>
      <c r="H30" s="104">
        <f>H29</f>
        <v>43749</v>
      </c>
      <c r="J30" s="141"/>
      <c r="K30" s="141"/>
      <c r="L30" s="104">
        <f>L29</f>
        <v>43777</v>
      </c>
      <c r="N30" s="141"/>
      <c r="O30" s="141"/>
      <c r="P30" s="104">
        <f>P29</f>
        <v>43805</v>
      </c>
      <c r="R30" s="141"/>
      <c r="S30" s="141"/>
      <c r="T30" s="104">
        <f>T29</f>
        <v>43833</v>
      </c>
      <c r="V30" s="51"/>
      <c r="W30" s="100"/>
    </row>
    <row r="31" spans="2:23" ht="8.15" customHeight="1" x14ac:dyDescent="0.3">
      <c r="B31" s="143" t="s">
        <v>41</v>
      </c>
      <c r="C31" s="143"/>
      <c r="D31" s="102">
        <f>D29+1</f>
        <v>43722</v>
      </c>
      <c r="F31" s="143" t="s">
        <v>41</v>
      </c>
      <c r="G31" s="143"/>
      <c r="H31" s="102">
        <f>H29+1</f>
        <v>43750</v>
      </c>
      <c r="J31" s="143" t="s">
        <v>41</v>
      </c>
      <c r="K31" s="143"/>
      <c r="L31" s="102">
        <f>L29+1</f>
        <v>43778</v>
      </c>
      <c r="N31" s="143" t="s">
        <v>41</v>
      </c>
      <c r="O31" s="143"/>
      <c r="P31" s="102">
        <f>P29+1</f>
        <v>43806</v>
      </c>
      <c r="R31" s="143" t="s">
        <v>41</v>
      </c>
      <c r="S31" s="143"/>
      <c r="T31" s="102">
        <f>T29+1</f>
        <v>43834</v>
      </c>
      <c r="V31" s="51"/>
      <c r="W31" s="100"/>
    </row>
    <row r="32" spans="2:23" ht="8.15" customHeight="1" x14ac:dyDescent="0.3">
      <c r="B32" s="144"/>
      <c r="C32" s="144"/>
      <c r="D32" s="103">
        <f>D31</f>
        <v>43722</v>
      </c>
      <c r="F32" s="144"/>
      <c r="G32" s="144"/>
      <c r="H32" s="103">
        <f>H31</f>
        <v>43750</v>
      </c>
      <c r="J32" s="144"/>
      <c r="K32" s="144"/>
      <c r="L32" s="103">
        <f>L31</f>
        <v>43778</v>
      </c>
      <c r="N32" s="144"/>
      <c r="O32" s="144"/>
      <c r="P32" s="103">
        <f>P31</f>
        <v>43806</v>
      </c>
      <c r="R32" s="144"/>
      <c r="S32" s="144"/>
      <c r="T32" s="103">
        <f>T31</f>
        <v>43834</v>
      </c>
      <c r="V32" s="51"/>
      <c r="W32" s="100"/>
    </row>
    <row r="33" spans="2:23" ht="7" customHeight="1" x14ac:dyDescent="0.3">
      <c r="V33" s="51"/>
      <c r="W33" s="100"/>
    </row>
    <row r="34" spans="2:23" ht="15.5" x14ac:dyDescent="0.35">
      <c r="B34" s="142" t="s">
        <v>104</v>
      </c>
      <c r="C34" s="142"/>
      <c r="D34" s="142"/>
      <c r="F34" s="142" t="s">
        <v>105</v>
      </c>
      <c r="G34" s="142"/>
      <c r="H34" s="142"/>
      <c r="J34" s="142" t="s">
        <v>106</v>
      </c>
      <c r="K34" s="142"/>
      <c r="L34" s="142"/>
      <c r="N34" s="142" t="s">
        <v>107</v>
      </c>
      <c r="O34" s="142"/>
      <c r="P34" s="142"/>
      <c r="R34" s="142" t="s">
        <v>108</v>
      </c>
      <c r="S34" s="142"/>
      <c r="T34" s="142"/>
      <c r="V34" s="51"/>
      <c r="W34" s="100"/>
    </row>
    <row r="35" spans="2:23" ht="8.15" customHeight="1" x14ac:dyDescent="0.3">
      <c r="B35" s="135" t="s">
        <v>35</v>
      </c>
      <c r="C35" s="135"/>
      <c r="D35" s="102">
        <f>D31+1</f>
        <v>43723</v>
      </c>
      <c r="F35" s="135" t="s">
        <v>35</v>
      </c>
      <c r="G35" s="135"/>
      <c r="H35" s="102">
        <f>H32+1</f>
        <v>43751</v>
      </c>
      <c r="J35" s="135" t="s">
        <v>35</v>
      </c>
      <c r="K35" s="135"/>
      <c r="L35" s="102">
        <f>L32+1</f>
        <v>43779</v>
      </c>
      <c r="N35" s="135" t="s">
        <v>35</v>
      </c>
      <c r="O35" s="135"/>
      <c r="P35" s="102">
        <f>P32+1</f>
        <v>43807</v>
      </c>
      <c r="R35" s="146"/>
      <c r="S35" s="146"/>
      <c r="T35" s="146"/>
      <c r="V35" s="51"/>
      <c r="W35" s="100"/>
    </row>
    <row r="36" spans="2:23" ht="8.15" customHeight="1" x14ac:dyDescent="0.3">
      <c r="B36" s="135"/>
      <c r="C36" s="135"/>
      <c r="D36" s="103">
        <f>D35</f>
        <v>43723</v>
      </c>
      <c r="F36" s="135"/>
      <c r="G36" s="135"/>
      <c r="H36" s="103">
        <f>H35</f>
        <v>43751</v>
      </c>
      <c r="J36" s="135"/>
      <c r="K36" s="135"/>
      <c r="L36" s="103">
        <f>L35</f>
        <v>43779</v>
      </c>
      <c r="N36" s="135"/>
      <c r="O36" s="135"/>
      <c r="P36" s="103">
        <f>P35</f>
        <v>43807</v>
      </c>
      <c r="R36" s="147"/>
      <c r="S36" s="147"/>
      <c r="T36" s="147"/>
      <c r="V36" s="51"/>
      <c r="W36" s="100"/>
    </row>
    <row r="37" spans="2:23" ht="8.15" customHeight="1" x14ac:dyDescent="0.3">
      <c r="B37" s="140" t="s">
        <v>36</v>
      </c>
      <c r="C37" s="140"/>
      <c r="D37" s="101">
        <f>D35+1</f>
        <v>43724</v>
      </c>
      <c r="F37" s="140" t="s">
        <v>36</v>
      </c>
      <c r="G37" s="140"/>
      <c r="H37" s="101">
        <f>H35+1</f>
        <v>43752</v>
      </c>
      <c r="J37" s="140" t="s">
        <v>36</v>
      </c>
      <c r="K37" s="140"/>
      <c r="L37" s="101">
        <f>L35+1</f>
        <v>43780</v>
      </c>
      <c r="N37" s="140" t="s">
        <v>36</v>
      </c>
      <c r="O37" s="140"/>
      <c r="P37" s="101">
        <f>P35+1</f>
        <v>43808</v>
      </c>
      <c r="R37" s="148"/>
      <c r="S37" s="148"/>
      <c r="T37" s="148"/>
      <c r="V37" s="51"/>
      <c r="W37" s="100"/>
    </row>
    <row r="38" spans="2:23" ht="8.15" customHeight="1" x14ac:dyDescent="0.3">
      <c r="B38" s="141"/>
      <c r="C38" s="141"/>
      <c r="D38" s="104">
        <f>D37</f>
        <v>43724</v>
      </c>
      <c r="F38" s="141"/>
      <c r="G38" s="141"/>
      <c r="H38" s="104">
        <f>H37</f>
        <v>43752</v>
      </c>
      <c r="J38" s="141"/>
      <c r="K38" s="141"/>
      <c r="L38" s="104">
        <f>L37</f>
        <v>43780</v>
      </c>
      <c r="N38" s="141"/>
      <c r="O38" s="141"/>
      <c r="P38" s="104">
        <f>P37</f>
        <v>43808</v>
      </c>
      <c r="R38" s="149"/>
      <c r="S38" s="149"/>
      <c r="T38" s="149"/>
      <c r="V38" s="51"/>
      <c r="W38" s="100"/>
    </row>
    <row r="39" spans="2:23" ht="8.15" customHeight="1" x14ac:dyDescent="0.3">
      <c r="B39" s="143" t="s">
        <v>37</v>
      </c>
      <c r="C39" s="143"/>
      <c r="D39" s="102">
        <f>D37+1</f>
        <v>43725</v>
      </c>
      <c r="F39" s="143" t="s">
        <v>37</v>
      </c>
      <c r="G39" s="143"/>
      <c r="H39" s="102">
        <f>H37+1</f>
        <v>43753</v>
      </c>
      <c r="J39" s="143" t="s">
        <v>37</v>
      </c>
      <c r="K39" s="143"/>
      <c r="L39" s="102">
        <f>L37+1</f>
        <v>43781</v>
      </c>
      <c r="N39" s="143" t="s">
        <v>37</v>
      </c>
      <c r="O39" s="143"/>
      <c r="P39" s="102">
        <f>P37+1</f>
        <v>43809</v>
      </c>
      <c r="R39" s="150"/>
      <c r="S39" s="150"/>
      <c r="T39" s="150"/>
      <c r="V39" s="51"/>
      <c r="W39" s="100"/>
    </row>
    <row r="40" spans="2:23" ht="8.15" customHeight="1" x14ac:dyDescent="0.3">
      <c r="B40" s="144"/>
      <c r="C40" s="144"/>
      <c r="D40" s="103">
        <f>D39</f>
        <v>43725</v>
      </c>
      <c r="F40" s="144"/>
      <c r="G40" s="144"/>
      <c r="H40" s="103">
        <f>H39</f>
        <v>43753</v>
      </c>
      <c r="J40" s="144"/>
      <c r="K40" s="144"/>
      <c r="L40" s="103">
        <f>L39</f>
        <v>43781</v>
      </c>
      <c r="N40" s="144"/>
      <c r="O40" s="144"/>
      <c r="P40" s="103">
        <f>P39</f>
        <v>43809</v>
      </c>
      <c r="R40" s="151"/>
      <c r="S40" s="151"/>
      <c r="T40" s="151"/>
      <c r="V40" s="51"/>
      <c r="W40" s="100"/>
    </row>
    <row r="41" spans="2:23" ht="8.15" customHeight="1" x14ac:dyDescent="0.3">
      <c r="B41" s="140" t="s">
        <v>38</v>
      </c>
      <c r="C41" s="140"/>
      <c r="D41" s="101">
        <f>D39+1</f>
        <v>43726</v>
      </c>
      <c r="F41" s="140" t="s">
        <v>38</v>
      </c>
      <c r="G41" s="140"/>
      <c r="H41" s="101">
        <f>H39+1</f>
        <v>43754</v>
      </c>
      <c r="J41" s="140" t="s">
        <v>38</v>
      </c>
      <c r="K41" s="140"/>
      <c r="L41" s="101">
        <f>L39+1</f>
        <v>43782</v>
      </c>
      <c r="N41" s="140" t="s">
        <v>38</v>
      </c>
      <c r="O41" s="140"/>
      <c r="P41" s="101">
        <f>P39+1</f>
        <v>43810</v>
      </c>
      <c r="R41" s="148"/>
      <c r="S41" s="148"/>
      <c r="T41" s="148"/>
      <c r="V41" s="51"/>
      <c r="W41" s="100"/>
    </row>
    <row r="42" spans="2:23" ht="8.15" customHeight="1" x14ac:dyDescent="0.3">
      <c r="B42" s="141"/>
      <c r="C42" s="141"/>
      <c r="D42" s="104">
        <f>D41</f>
        <v>43726</v>
      </c>
      <c r="F42" s="141"/>
      <c r="G42" s="141"/>
      <c r="H42" s="104">
        <f>H41</f>
        <v>43754</v>
      </c>
      <c r="J42" s="141"/>
      <c r="K42" s="141"/>
      <c r="L42" s="104">
        <f>L41</f>
        <v>43782</v>
      </c>
      <c r="N42" s="141"/>
      <c r="O42" s="141"/>
      <c r="P42" s="104">
        <f>P41</f>
        <v>43810</v>
      </c>
      <c r="R42" s="149"/>
      <c r="S42" s="149"/>
      <c r="T42" s="149"/>
      <c r="V42" s="51"/>
      <c r="W42" s="100"/>
    </row>
    <row r="43" spans="2:23" ht="8.15" customHeight="1" x14ac:dyDescent="0.3">
      <c r="B43" s="143" t="s">
        <v>39</v>
      </c>
      <c r="C43" s="143"/>
      <c r="D43" s="102">
        <f>D41+1</f>
        <v>43727</v>
      </c>
      <c r="F43" s="143" t="s">
        <v>39</v>
      </c>
      <c r="G43" s="143"/>
      <c r="H43" s="102">
        <f>H41+1</f>
        <v>43755</v>
      </c>
      <c r="J43" s="143" t="s">
        <v>39</v>
      </c>
      <c r="K43" s="143"/>
      <c r="L43" s="102">
        <f>L41+1</f>
        <v>43783</v>
      </c>
      <c r="N43" s="143" t="s">
        <v>39</v>
      </c>
      <c r="O43" s="143"/>
      <c r="P43" s="102">
        <f>P41+1</f>
        <v>43811</v>
      </c>
      <c r="R43" s="150"/>
      <c r="S43" s="150"/>
      <c r="T43" s="150"/>
      <c r="V43" s="51"/>
      <c r="W43" s="100"/>
    </row>
    <row r="44" spans="2:23" ht="8.15" customHeight="1" x14ac:dyDescent="0.3">
      <c r="B44" s="144"/>
      <c r="C44" s="144"/>
      <c r="D44" s="103">
        <f>D43</f>
        <v>43727</v>
      </c>
      <c r="F44" s="144"/>
      <c r="G44" s="144"/>
      <c r="H44" s="103">
        <f>H43</f>
        <v>43755</v>
      </c>
      <c r="J44" s="144"/>
      <c r="K44" s="144"/>
      <c r="L44" s="103">
        <f>L43</f>
        <v>43783</v>
      </c>
      <c r="N44" s="144"/>
      <c r="O44" s="144"/>
      <c r="P44" s="103">
        <f>P43</f>
        <v>43811</v>
      </c>
      <c r="R44" s="151"/>
      <c r="S44" s="151"/>
      <c r="T44" s="151"/>
      <c r="V44" s="51"/>
      <c r="W44" s="100"/>
    </row>
    <row r="45" spans="2:23" ht="8.15" customHeight="1" x14ac:dyDescent="0.3">
      <c r="B45" s="140" t="s">
        <v>40</v>
      </c>
      <c r="C45" s="140"/>
      <c r="D45" s="101">
        <f>D43+1</f>
        <v>43728</v>
      </c>
      <c r="F45" s="140" t="s">
        <v>40</v>
      </c>
      <c r="G45" s="140"/>
      <c r="H45" s="101">
        <f>H43+1</f>
        <v>43756</v>
      </c>
      <c r="J45" s="140" t="s">
        <v>40</v>
      </c>
      <c r="K45" s="140"/>
      <c r="L45" s="101">
        <f>L43+1</f>
        <v>43784</v>
      </c>
      <c r="N45" s="140" t="s">
        <v>40</v>
      </c>
      <c r="O45" s="140"/>
      <c r="P45" s="101">
        <f>P43+1</f>
        <v>43812</v>
      </c>
      <c r="R45" s="148"/>
      <c r="S45" s="148"/>
      <c r="T45" s="148"/>
      <c r="V45" s="51"/>
      <c r="W45" s="100"/>
    </row>
    <row r="46" spans="2:23" ht="8.15" customHeight="1" x14ac:dyDescent="0.3">
      <c r="B46" s="141"/>
      <c r="C46" s="141"/>
      <c r="D46" s="104">
        <f>D45</f>
        <v>43728</v>
      </c>
      <c r="F46" s="141"/>
      <c r="G46" s="141"/>
      <c r="H46" s="104">
        <f>H45</f>
        <v>43756</v>
      </c>
      <c r="J46" s="141"/>
      <c r="K46" s="141"/>
      <c r="L46" s="104">
        <f>L45</f>
        <v>43784</v>
      </c>
      <c r="N46" s="141"/>
      <c r="O46" s="141"/>
      <c r="P46" s="104">
        <f>P45</f>
        <v>43812</v>
      </c>
      <c r="R46" s="149"/>
      <c r="S46" s="149"/>
      <c r="T46" s="149"/>
      <c r="V46" s="51"/>
      <c r="W46" s="100"/>
    </row>
    <row r="47" spans="2:23" ht="8.15" customHeight="1" x14ac:dyDescent="0.3">
      <c r="B47" s="143" t="s">
        <v>41</v>
      </c>
      <c r="C47" s="143"/>
      <c r="D47" s="102">
        <f>D45+1</f>
        <v>43729</v>
      </c>
      <c r="F47" s="143" t="s">
        <v>41</v>
      </c>
      <c r="G47" s="143"/>
      <c r="H47" s="102">
        <f>H45+1</f>
        <v>43757</v>
      </c>
      <c r="J47" s="143" t="s">
        <v>41</v>
      </c>
      <c r="K47" s="143"/>
      <c r="L47" s="102">
        <f>L45+1</f>
        <v>43785</v>
      </c>
      <c r="N47" s="143" t="s">
        <v>41</v>
      </c>
      <c r="O47" s="143"/>
      <c r="P47" s="102">
        <f>P45+1</f>
        <v>43813</v>
      </c>
      <c r="R47" s="150"/>
      <c r="S47" s="150"/>
      <c r="T47" s="150"/>
      <c r="V47" s="51"/>
      <c r="W47" s="100"/>
    </row>
    <row r="48" spans="2:23" ht="8.15" customHeight="1" x14ac:dyDescent="0.3">
      <c r="B48" s="144"/>
      <c r="C48" s="144"/>
      <c r="D48" s="103">
        <f>D47</f>
        <v>43729</v>
      </c>
      <c r="F48" s="144"/>
      <c r="G48" s="144"/>
      <c r="H48" s="103">
        <f>H47</f>
        <v>43757</v>
      </c>
      <c r="J48" s="144"/>
      <c r="K48" s="144"/>
      <c r="L48" s="103">
        <f>L47</f>
        <v>43785</v>
      </c>
      <c r="N48" s="144"/>
      <c r="O48" s="144"/>
      <c r="P48" s="103">
        <f>P47</f>
        <v>43813</v>
      </c>
      <c r="R48" s="151"/>
      <c r="S48" s="151"/>
      <c r="T48" s="151"/>
      <c r="V48" s="51"/>
      <c r="W48" s="100"/>
    </row>
    <row r="49" spans="2:23" ht="7" customHeight="1" x14ac:dyDescent="0.3">
      <c r="R49" s="105"/>
      <c r="S49" s="105"/>
      <c r="T49" s="105"/>
      <c r="V49" s="51"/>
      <c r="W49" s="100"/>
    </row>
    <row r="50" spans="2:23" ht="15.5" x14ac:dyDescent="0.35">
      <c r="B50" s="142" t="s">
        <v>109</v>
      </c>
      <c r="C50" s="142"/>
      <c r="D50" s="142"/>
      <c r="F50" s="142" t="s">
        <v>110</v>
      </c>
      <c r="G50" s="142"/>
      <c r="H50" s="142"/>
      <c r="J50" s="142" t="s">
        <v>111</v>
      </c>
      <c r="K50" s="142"/>
      <c r="L50" s="142"/>
      <c r="N50" s="142" t="s">
        <v>112</v>
      </c>
      <c r="O50" s="142"/>
      <c r="P50" s="142"/>
      <c r="R50" s="106"/>
      <c r="S50" s="106"/>
      <c r="T50" s="106"/>
      <c r="V50" s="51"/>
      <c r="W50" s="100"/>
    </row>
    <row r="51" spans="2:23" ht="8.15" customHeight="1" x14ac:dyDescent="0.3">
      <c r="B51" s="135" t="s">
        <v>35</v>
      </c>
      <c r="C51" s="135"/>
      <c r="D51" s="102">
        <f>D47+1</f>
        <v>43730</v>
      </c>
      <c r="F51" s="135" t="s">
        <v>35</v>
      </c>
      <c r="G51" s="135"/>
      <c r="H51" s="102">
        <f>H48+1</f>
        <v>43758</v>
      </c>
      <c r="J51" s="135" t="s">
        <v>35</v>
      </c>
      <c r="K51" s="135"/>
      <c r="L51" s="102">
        <f>L48+1</f>
        <v>43786</v>
      </c>
      <c r="N51" s="135" t="s">
        <v>35</v>
      </c>
      <c r="O51" s="135"/>
      <c r="P51" s="102">
        <f>P48+1</f>
        <v>43814</v>
      </c>
      <c r="R51" s="152"/>
      <c r="S51" s="152"/>
      <c r="T51" s="152"/>
      <c r="V51" s="51"/>
      <c r="W51" s="100"/>
    </row>
    <row r="52" spans="2:23" ht="8.15" customHeight="1" x14ac:dyDescent="0.3">
      <c r="B52" s="135"/>
      <c r="C52" s="135"/>
      <c r="D52" s="103">
        <f>D51</f>
        <v>43730</v>
      </c>
      <c r="F52" s="135"/>
      <c r="G52" s="135"/>
      <c r="H52" s="103">
        <f>H51</f>
        <v>43758</v>
      </c>
      <c r="J52" s="135"/>
      <c r="K52" s="135"/>
      <c r="L52" s="103">
        <f>L51</f>
        <v>43786</v>
      </c>
      <c r="N52" s="135"/>
      <c r="O52" s="135"/>
      <c r="P52" s="103">
        <f>P51</f>
        <v>43814</v>
      </c>
      <c r="R52" s="147"/>
      <c r="S52" s="147"/>
      <c r="T52" s="147"/>
      <c r="V52" s="51"/>
      <c r="W52" s="100"/>
    </row>
    <row r="53" spans="2:23" ht="8.15" customHeight="1" x14ac:dyDescent="0.3">
      <c r="B53" s="140" t="s">
        <v>36</v>
      </c>
      <c r="C53" s="140"/>
      <c r="D53" s="101">
        <f>D51+1</f>
        <v>43731</v>
      </c>
      <c r="F53" s="140" t="s">
        <v>36</v>
      </c>
      <c r="G53" s="140"/>
      <c r="H53" s="101">
        <f>H51+1</f>
        <v>43759</v>
      </c>
      <c r="J53" s="140" t="s">
        <v>36</v>
      </c>
      <c r="K53" s="140"/>
      <c r="L53" s="101">
        <f>L51+1</f>
        <v>43787</v>
      </c>
      <c r="N53" s="140" t="s">
        <v>36</v>
      </c>
      <c r="O53" s="140"/>
      <c r="P53" s="101">
        <f>P51+1</f>
        <v>43815</v>
      </c>
      <c r="R53" s="148"/>
      <c r="S53" s="148"/>
      <c r="T53" s="148"/>
      <c r="V53" s="51"/>
      <c r="W53" s="100"/>
    </row>
    <row r="54" spans="2:23" ht="8.15" customHeight="1" x14ac:dyDescent="0.3">
      <c r="B54" s="141"/>
      <c r="C54" s="141"/>
      <c r="D54" s="104">
        <f>D53</f>
        <v>43731</v>
      </c>
      <c r="F54" s="141"/>
      <c r="G54" s="141"/>
      <c r="H54" s="104">
        <f>H53</f>
        <v>43759</v>
      </c>
      <c r="J54" s="141"/>
      <c r="K54" s="141"/>
      <c r="L54" s="104">
        <f>L53</f>
        <v>43787</v>
      </c>
      <c r="N54" s="141"/>
      <c r="O54" s="141"/>
      <c r="P54" s="104">
        <f>P53</f>
        <v>43815</v>
      </c>
      <c r="R54" s="149"/>
      <c r="S54" s="149"/>
      <c r="T54" s="149"/>
      <c r="V54" s="51"/>
      <c r="W54" s="100"/>
    </row>
    <row r="55" spans="2:23" ht="8.15" customHeight="1" x14ac:dyDescent="0.3">
      <c r="B55" s="143" t="s">
        <v>37</v>
      </c>
      <c r="C55" s="143"/>
      <c r="D55" s="102">
        <f>D53+1</f>
        <v>43732</v>
      </c>
      <c r="F55" s="143" t="s">
        <v>37</v>
      </c>
      <c r="G55" s="143"/>
      <c r="H55" s="102">
        <f>H53+1</f>
        <v>43760</v>
      </c>
      <c r="J55" s="143" t="s">
        <v>37</v>
      </c>
      <c r="K55" s="143"/>
      <c r="L55" s="102">
        <f>L53+1</f>
        <v>43788</v>
      </c>
      <c r="N55" s="143" t="s">
        <v>37</v>
      </c>
      <c r="O55" s="143"/>
      <c r="P55" s="102">
        <f>P53+1</f>
        <v>43816</v>
      </c>
      <c r="R55" s="150"/>
      <c r="S55" s="150"/>
      <c r="T55" s="150"/>
      <c r="V55" s="51"/>
      <c r="W55" s="100"/>
    </row>
    <row r="56" spans="2:23" ht="8.15" customHeight="1" x14ac:dyDescent="0.3">
      <c r="B56" s="144"/>
      <c r="C56" s="144"/>
      <c r="D56" s="103">
        <f>D55</f>
        <v>43732</v>
      </c>
      <c r="F56" s="144"/>
      <c r="G56" s="144"/>
      <c r="H56" s="103">
        <f>H55</f>
        <v>43760</v>
      </c>
      <c r="J56" s="144"/>
      <c r="K56" s="144"/>
      <c r="L56" s="103">
        <f>L55</f>
        <v>43788</v>
      </c>
      <c r="N56" s="144"/>
      <c r="O56" s="144"/>
      <c r="P56" s="103">
        <f>P55</f>
        <v>43816</v>
      </c>
      <c r="R56" s="151"/>
      <c r="S56" s="151"/>
      <c r="T56" s="151"/>
      <c r="V56" s="51"/>
      <c r="W56" s="100"/>
    </row>
    <row r="57" spans="2:23" ht="8.15" customHeight="1" x14ac:dyDescent="0.3">
      <c r="B57" s="140" t="s">
        <v>38</v>
      </c>
      <c r="C57" s="140"/>
      <c r="D57" s="101">
        <f>D55+1</f>
        <v>43733</v>
      </c>
      <c r="F57" s="140" t="s">
        <v>38</v>
      </c>
      <c r="G57" s="140"/>
      <c r="H57" s="101">
        <f>H55+1</f>
        <v>43761</v>
      </c>
      <c r="J57" s="140" t="s">
        <v>38</v>
      </c>
      <c r="K57" s="140"/>
      <c r="L57" s="101">
        <f>L55+1</f>
        <v>43789</v>
      </c>
      <c r="N57" s="140" t="s">
        <v>38</v>
      </c>
      <c r="O57" s="140"/>
      <c r="P57" s="101">
        <f>P55+1</f>
        <v>43817</v>
      </c>
      <c r="R57" s="148"/>
      <c r="S57" s="148"/>
      <c r="T57" s="148"/>
      <c r="V57" s="51"/>
      <c r="W57" s="100"/>
    </row>
    <row r="58" spans="2:23" ht="8.15" customHeight="1" x14ac:dyDescent="0.3">
      <c r="B58" s="141"/>
      <c r="C58" s="141"/>
      <c r="D58" s="104">
        <f>D57</f>
        <v>43733</v>
      </c>
      <c r="F58" s="141"/>
      <c r="G58" s="141"/>
      <c r="H58" s="104">
        <f>H57</f>
        <v>43761</v>
      </c>
      <c r="J58" s="141"/>
      <c r="K58" s="141"/>
      <c r="L58" s="104">
        <f>L57</f>
        <v>43789</v>
      </c>
      <c r="N58" s="141"/>
      <c r="O58" s="141"/>
      <c r="P58" s="104">
        <f>P57</f>
        <v>43817</v>
      </c>
      <c r="R58" s="149"/>
      <c r="S58" s="149"/>
      <c r="T58" s="149"/>
      <c r="V58" s="51"/>
      <c r="W58" s="100"/>
    </row>
    <row r="59" spans="2:23" ht="8.15" customHeight="1" x14ac:dyDescent="0.3">
      <c r="B59" s="143" t="s">
        <v>39</v>
      </c>
      <c r="C59" s="143"/>
      <c r="D59" s="102">
        <f>D57+1</f>
        <v>43734</v>
      </c>
      <c r="F59" s="143" t="s">
        <v>39</v>
      </c>
      <c r="G59" s="143"/>
      <c r="H59" s="102">
        <f>H57+1</f>
        <v>43762</v>
      </c>
      <c r="J59" s="143" t="s">
        <v>39</v>
      </c>
      <c r="K59" s="143"/>
      <c r="L59" s="102">
        <f>L57+1</f>
        <v>43790</v>
      </c>
      <c r="N59" s="143" t="s">
        <v>39</v>
      </c>
      <c r="O59" s="143"/>
      <c r="P59" s="102">
        <f>P57+1</f>
        <v>43818</v>
      </c>
      <c r="R59" s="150"/>
      <c r="S59" s="150"/>
      <c r="T59" s="150"/>
      <c r="V59" s="51"/>
      <c r="W59" s="100"/>
    </row>
    <row r="60" spans="2:23" ht="8.15" customHeight="1" x14ac:dyDescent="0.3">
      <c r="B60" s="144"/>
      <c r="C60" s="144"/>
      <c r="D60" s="103">
        <f>D59</f>
        <v>43734</v>
      </c>
      <c r="F60" s="144"/>
      <c r="G60" s="144"/>
      <c r="H60" s="103">
        <f>H59</f>
        <v>43762</v>
      </c>
      <c r="J60" s="144"/>
      <c r="K60" s="144"/>
      <c r="L60" s="103">
        <f>L59</f>
        <v>43790</v>
      </c>
      <c r="N60" s="144"/>
      <c r="O60" s="144"/>
      <c r="P60" s="103">
        <f>P59</f>
        <v>43818</v>
      </c>
      <c r="R60" s="151"/>
      <c r="S60" s="151"/>
      <c r="T60" s="151"/>
      <c r="V60" s="51"/>
      <c r="W60" s="100"/>
    </row>
    <row r="61" spans="2:23" ht="8.15" customHeight="1" x14ac:dyDescent="0.3">
      <c r="B61" s="140" t="s">
        <v>40</v>
      </c>
      <c r="C61" s="140"/>
      <c r="D61" s="101">
        <f>D59+1</f>
        <v>43735</v>
      </c>
      <c r="F61" s="140" t="s">
        <v>40</v>
      </c>
      <c r="G61" s="140"/>
      <c r="H61" s="101">
        <f>H59+1</f>
        <v>43763</v>
      </c>
      <c r="J61" s="140" t="s">
        <v>40</v>
      </c>
      <c r="K61" s="140"/>
      <c r="L61" s="101">
        <f>L59+1</f>
        <v>43791</v>
      </c>
      <c r="N61" s="140" t="s">
        <v>40</v>
      </c>
      <c r="O61" s="140"/>
      <c r="P61" s="101">
        <f>P59+1</f>
        <v>43819</v>
      </c>
      <c r="R61" s="148"/>
      <c r="S61" s="148"/>
      <c r="T61" s="148"/>
      <c r="V61" s="51"/>
      <c r="W61" s="100"/>
    </row>
    <row r="62" spans="2:23" ht="8.15" customHeight="1" x14ac:dyDescent="0.3">
      <c r="B62" s="141"/>
      <c r="C62" s="141"/>
      <c r="D62" s="104">
        <f>D61</f>
        <v>43735</v>
      </c>
      <c r="F62" s="141"/>
      <c r="G62" s="141"/>
      <c r="H62" s="104">
        <f>H61</f>
        <v>43763</v>
      </c>
      <c r="J62" s="141"/>
      <c r="K62" s="141"/>
      <c r="L62" s="104">
        <f>L61</f>
        <v>43791</v>
      </c>
      <c r="N62" s="141"/>
      <c r="O62" s="141"/>
      <c r="P62" s="104">
        <f>P61</f>
        <v>43819</v>
      </c>
      <c r="R62" s="149"/>
      <c r="S62" s="149"/>
      <c r="T62" s="149"/>
      <c r="V62" s="51"/>
      <c r="W62" s="100"/>
    </row>
    <row r="63" spans="2:23" ht="8.15" customHeight="1" x14ac:dyDescent="0.3">
      <c r="B63" s="143" t="s">
        <v>41</v>
      </c>
      <c r="C63" s="143"/>
      <c r="D63" s="102">
        <f>D61+1</f>
        <v>43736</v>
      </c>
      <c r="F63" s="143" t="s">
        <v>41</v>
      </c>
      <c r="G63" s="143"/>
      <c r="H63" s="102">
        <f>H61+1</f>
        <v>43764</v>
      </c>
      <c r="J63" s="143" t="s">
        <v>41</v>
      </c>
      <c r="K63" s="143"/>
      <c r="L63" s="102">
        <f>L61+1</f>
        <v>43792</v>
      </c>
      <c r="N63" s="143" t="s">
        <v>41</v>
      </c>
      <c r="O63" s="143"/>
      <c r="P63" s="102">
        <f>P61+1</f>
        <v>43820</v>
      </c>
      <c r="R63" s="150"/>
      <c r="S63" s="150"/>
      <c r="T63" s="150"/>
      <c r="V63" s="51"/>
      <c r="W63" s="100"/>
    </row>
    <row r="64" spans="2:23" ht="8.15" customHeight="1" x14ac:dyDescent="0.3">
      <c r="B64" s="144"/>
      <c r="C64" s="144"/>
      <c r="D64" s="103">
        <f>D63</f>
        <v>43736</v>
      </c>
      <c r="F64" s="144"/>
      <c r="G64" s="144"/>
      <c r="H64" s="103">
        <f>H63</f>
        <v>43764</v>
      </c>
      <c r="J64" s="144"/>
      <c r="K64" s="144"/>
      <c r="L64" s="103">
        <f>L63</f>
        <v>43792</v>
      </c>
      <c r="N64" s="144"/>
      <c r="O64" s="144"/>
      <c r="P64" s="103">
        <f>P63</f>
        <v>43820</v>
      </c>
      <c r="R64" s="151"/>
      <c r="S64" s="151"/>
      <c r="T64" s="151"/>
      <c r="V64" s="51"/>
      <c r="W64" s="100"/>
    </row>
    <row r="65" spans="22:23" x14ac:dyDescent="0.3">
      <c r="V65" s="51"/>
      <c r="W65" s="100"/>
    </row>
    <row r="66" spans="22:23" x14ac:dyDescent="0.3">
      <c r="V66" s="51"/>
      <c r="W66" s="100"/>
    </row>
    <row r="67" spans="22:23" x14ac:dyDescent="0.3">
      <c r="V67" s="51"/>
      <c r="W67" s="100"/>
    </row>
    <row r="68" spans="22:23" x14ac:dyDescent="0.3">
      <c r="V68" s="51"/>
      <c r="W68" s="100"/>
    </row>
    <row r="69" spans="22:23" x14ac:dyDescent="0.3">
      <c r="V69" s="51"/>
      <c r="W69" s="100"/>
    </row>
    <row r="70" spans="22:23" x14ac:dyDescent="0.3">
      <c r="V70" s="51"/>
      <c r="W70" s="100"/>
    </row>
    <row r="71" spans="22:23" x14ac:dyDescent="0.3">
      <c r="V71" s="51"/>
      <c r="W71" s="100"/>
    </row>
    <row r="72" spans="22:23" x14ac:dyDescent="0.3">
      <c r="V72" s="51"/>
      <c r="W72" s="100"/>
    </row>
    <row r="73" spans="22:23" x14ac:dyDescent="0.3">
      <c r="V73" s="51"/>
      <c r="W73" s="100"/>
    </row>
    <row r="74" spans="22:23" x14ac:dyDescent="0.3">
      <c r="V74" s="51"/>
      <c r="W74" s="100"/>
    </row>
    <row r="75" spans="22:23" x14ac:dyDescent="0.3">
      <c r="V75" s="51"/>
      <c r="W75" s="100"/>
    </row>
    <row r="76" spans="22:23" x14ac:dyDescent="0.3">
      <c r="V76" s="51"/>
      <c r="W76" s="100"/>
    </row>
    <row r="77" spans="22:23" x14ac:dyDescent="0.3">
      <c r="V77" s="51"/>
      <c r="W77" s="100"/>
    </row>
    <row r="78" spans="22:23" x14ac:dyDescent="0.3">
      <c r="V78" s="51"/>
      <c r="W78" s="100"/>
    </row>
    <row r="79" spans="22:23" x14ac:dyDescent="0.3">
      <c r="V79" s="51"/>
      <c r="W79" s="100"/>
    </row>
    <row r="80" spans="22:23" x14ac:dyDescent="0.3">
      <c r="V80" s="51"/>
      <c r="W80" s="100"/>
    </row>
    <row r="81" spans="22:23" x14ac:dyDescent="0.3">
      <c r="V81" s="51"/>
      <c r="W81" s="100"/>
    </row>
    <row r="82" spans="22:23" x14ac:dyDescent="0.3">
      <c r="V82" s="51"/>
      <c r="W82" s="100"/>
    </row>
    <row r="83" spans="22:23" x14ac:dyDescent="0.3">
      <c r="V83" s="51"/>
      <c r="W83" s="100"/>
    </row>
    <row r="84" spans="22:23" x14ac:dyDescent="0.3">
      <c r="V84" s="51"/>
      <c r="W84" s="100"/>
    </row>
    <row r="85" spans="22:23" x14ac:dyDescent="0.3">
      <c r="V85" s="51"/>
      <c r="W85" s="100"/>
    </row>
    <row r="86" spans="22:23" x14ac:dyDescent="0.3">
      <c r="V86" s="51"/>
      <c r="W86" s="100"/>
    </row>
    <row r="87" spans="22:23" x14ac:dyDescent="0.3">
      <c r="V87" s="51"/>
      <c r="W87" s="100"/>
    </row>
    <row r="88" spans="22:23" x14ac:dyDescent="0.3">
      <c r="V88" s="51"/>
      <c r="W88" s="100"/>
    </row>
    <row r="89" spans="22:23" x14ac:dyDescent="0.3">
      <c r="V89" s="51"/>
      <c r="W89" s="100"/>
    </row>
    <row r="90" spans="22:23" x14ac:dyDescent="0.3">
      <c r="V90" s="51"/>
      <c r="W90" s="100"/>
    </row>
    <row r="91" spans="22:23" x14ac:dyDescent="0.3">
      <c r="V91" s="51"/>
      <c r="W91" s="100"/>
    </row>
    <row r="92" spans="22:23" x14ac:dyDescent="0.3">
      <c r="V92" s="51"/>
      <c r="W92" s="100"/>
    </row>
    <row r="93" spans="22:23" x14ac:dyDescent="0.3">
      <c r="V93" s="51"/>
      <c r="W93" s="100"/>
    </row>
    <row r="94" spans="22:23" x14ac:dyDescent="0.3">
      <c r="V94" s="51"/>
      <c r="W94" s="100"/>
    </row>
    <row r="95" spans="22:23" x14ac:dyDescent="0.3">
      <c r="V95" s="51"/>
      <c r="W95" s="100"/>
    </row>
    <row r="96" spans="22:23" x14ac:dyDescent="0.3">
      <c r="V96" s="51"/>
      <c r="W96" s="100"/>
    </row>
    <row r="97" spans="22:23" x14ac:dyDescent="0.3">
      <c r="V97" s="51"/>
      <c r="W97" s="100"/>
    </row>
    <row r="98" spans="22:23" x14ac:dyDescent="0.3">
      <c r="V98" s="51"/>
      <c r="W98" s="100"/>
    </row>
    <row r="99" spans="22:23" x14ac:dyDescent="0.3">
      <c r="V99" s="51"/>
      <c r="W99" s="100"/>
    </row>
    <row r="100" spans="22:23" x14ac:dyDescent="0.3">
      <c r="V100" s="51"/>
      <c r="W100" s="100"/>
    </row>
    <row r="101" spans="22:23" x14ac:dyDescent="0.3">
      <c r="V101" s="51"/>
      <c r="W101" s="100"/>
    </row>
    <row r="102" spans="22:23" x14ac:dyDescent="0.3">
      <c r="V102" s="51"/>
      <c r="W102" s="100"/>
    </row>
    <row r="103" spans="22:23" x14ac:dyDescent="0.3">
      <c r="V103" s="51"/>
      <c r="W103" s="100"/>
    </row>
    <row r="104" spans="22:23" x14ac:dyDescent="0.3">
      <c r="V104" s="51"/>
      <c r="W104" s="100"/>
    </row>
    <row r="105" spans="22:23" x14ac:dyDescent="0.3">
      <c r="V105" s="51"/>
      <c r="W105" s="100"/>
    </row>
    <row r="106" spans="22:23" x14ac:dyDescent="0.3">
      <c r="V106" s="51"/>
      <c r="W106" s="100"/>
    </row>
    <row r="107" spans="22:23" x14ac:dyDescent="0.3">
      <c r="V107" s="51"/>
      <c r="W107" s="100"/>
    </row>
    <row r="108" spans="22:23" x14ac:dyDescent="0.3">
      <c r="V108" s="51"/>
      <c r="W108" s="100"/>
    </row>
    <row r="109" spans="22:23" x14ac:dyDescent="0.3">
      <c r="V109" s="51"/>
      <c r="W109" s="100"/>
    </row>
    <row r="110" spans="22:23" x14ac:dyDescent="0.3">
      <c r="V110" s="51"/>
      <c r="W110" s="100"/>
    </row>
    <row r="111" spans="22:23" x14ac:dyDescent="0.3">
      <c r="V111" s="51"/>
      <c r="W111" s="100"/>
    </row>
    <row r="112" spans="22:23" x14ac:dyDescent="0.3">
      <c r="V112" s="51"/>
      <c r="W112" s="100"/>
    </row>
    <row r="113" spans="22:23" x14ac:dyDescent="0.3">
      <c r="V113" s="51"/>
      <c r="W113" s="100"/>
    </row>
    <row r="114" spans="22:23" x14ac:dyDescent="0.3">
      <c r="V114" s="51"/>
      <c r="W114" s="100"/>
    </row>
    <row r="115" spans="22:23" x14ac:dyDescent="0.3">
      <c r="V115" s="51"/>
      <c r="W115" s="100"/>
    </row>
    <row r="116" spans="22:23" x14ac:dyDescent="0.3">
      <c r="V116" s="51"/>
      <c r="W116" s="100"/>
    </row>
    <row r="117" spans="22:23" x14ac:dyDescent="0.3">
      <c r="V117" s="51"/>
      <c r="W117" s="100"/>
    </row>
    <row r="118" spans="22:23" x14ac:dyDescent="0.3">
      <c r="V118" s="51"/>
      <c r="W118" s="100"/>
    </row>
    <row r="119" spans="22:23" x14ac:dyDescent="0.3">
      <c r="V119" s="51"/>
      <c r="W119" s="100"/>
    </row>
    <row r="120" spans="22:23" x14ac:dyDescent="0.3">
      <c r="V120" s="51"/>
      <c r="W120" s="100"/>
    </row>
    <row r="121" spans="22:23" x14ac:dyDescent="0.3">
      <c r="V121" s="51"/>
      <c r="W121" s="100"/>
    </row>
    <row r="122" spans="22:23" x14ac:dyDescent="0.3">
      <c r="V122" s="51"/>
      <c r="W122" s="100"/>
    </row>
    <row r="123" spans="22:23" x14ac:dyDescent="0.3">
      <c r="V123" s="51"/>
      <c r="W123" s="100"/>
    </row>
    <row r="124" spans="22:23" x14ac:dyDescent="0.3">
      <c r="V124" s="51"/>
      <c r="W124" s="100"/>
    </row>
    <row r="125" spans="22:23" x14ac:dyDescent="0.3">
      <c r="V125" s="51"/>
      <c r="W125" s="100"/>
    </row>
    <row r="126" spans="22:23" x14ac:dyDescent="0.3">
      <c r="V126" s="51"/>
      <c r="W126" s="100"/>
    </row>
    <row r="127" spans="22:23" x14ac:dyDescent="0.3">
      <c r="V127" s="51"/>
      <c r="W127" s="100"/>
    </row>
    <row r="128" spans="22:23" x14ac:dyDescent="0.3">
      <c r="V128" s="51"/>
      <c r="W128" s="100"/>
    </row>
    <row r="129" spans="22:23" x14ac:dyDescent="0.3">
      <c r="V129" s="51"/>
      <c r="W129" s="100"/>
    </row>
    <row r="130" spans="22:23" x14ac:dyDescent="0.3">
      <c r="V130" s="51"/>
      <c r="W130" s="100"/>
    </row>
    <row r="131" spans="22:23" x14ac:dyDescent="0.3">
      <c r="V131" s="51"/>
      <c r="W131" s="100"/>
    </row>
    <row r="132" spans="22:23" x14ac:dyDescent="0.3">
      <c r="V132" s="51"/>
      <c r="W132" s="100"/>
    </row>
    <row r="133" spans="22:23" x14ac:dyDescent="0.3">
      <c r="V133" s="51"/>
      <c r="W133" s="100"/>
    </row>
    <row r="134" spans="22:23" x14ac:dyDescent="0.3">
      <c r="V134" s="51"/>
      <c r="W134" s="100"/>
    </row>
    <row r="135" spans="22:23" x14ac:dyDescent="0.3">
      <c r="V135" s="51"/>
      <c r="W135" s="100"/>
    </row>
    <row r="136" spans="22:23" x14ac:dyDescent="0.3">
      <c r="V136" s="51"/>
      <c r="W136" s="100"/>
    </row>
    <row r="137" spans="22:23" x14ac:dyDescent="0.3">
      <c r="V137" s="51"/>
      <c r="W137" s="100"/>
    </row>
    <row r="138" spans="22:23" x14ac:dyDescent="0.3">
      <c r="V138" s="51"/>
      <c r="W138" s="100"/>
    </row>
    <row r="139" spans="22:23" x14ac:dyDescent="0.3">
      <c r="V139" s="51"/>
      <c r="W139" s="100"/>
    </row>
    <row r="140" spans="22:23" x14ac:dyDescent="0.3">
      <c r="V140" s="51"/>
      <c r="W140" s="100"/>
    </row>
    <row r="141" spans="22:23" x14ac:dyDescent="0.3">
      <c r="V141" s="51"/>
      <c r="W141" s="100"/>
    </row>
    <row r="142" spans="22:23" x14ac:dyDescent="0.3">
      <c r="V142" s="51"/>
      <c r="W142" s="100"/>
    </row>
    <row r="143" spans="22:23" x14ac:dyDescent="0.3">
      <c r="V143" s="51"/>
      <c r="W143" s="100"/>
    </row>
    <row r="144" spans="22:23" x14ac:dyDescent="0.3">
      <c r="V144" s="51"/>
      <c r="W144" s="100"/>
    </row>
    <row r="145" spans="22:23" x14ac:dyDescent="0.3">
      <c r="V145" s="51"/>
      <c r="W145" s="100"/>
    </row>
    <row r="146" spans="22:23" x14ac:dyDescent="0.3">
      <c r="V146" s="51"/>
      <c r="W146" s="100"/>
    </row>
    <row r="147" spans="22:23" x14ac:dyDescent="0.3">
      <c r="V147" s="51"/>
      <c r="W147" s="100"/>
    </row>
    <row r="148" spans="22:23" x14ac:dyDescent="0.3">
      <c r="V148" s="51"/>
      <c r="W148" s="100"/>
    </row>
    <row r="149" spans="22:23" x14ac:dyDescent="0.3">
      <c r="V149" s="51"/>
      <c r="W149" s="100"/>
    </row>
    <row r="150" spans="22:23" x14ac:dyDescent="0.3">
      <c r="V150" s="51"/>
      <c r="W150" s="100"/>
    </row>
    <row r="151" spans="22:23" x14ac:dyDescent="0.3">
      <c r="V151" s="51"/>
      <c r="W151" s="100"/>
    </row>
    <row r="152" spans="22:23" x14ac:dyDescent="0.3">
      <c r="V152" s="51"/>
      <c r="W152" s="100"/>
    </row>
    <row r="153" spans="22:23" x14ac:dyDescent="0.3">
      <c r="V153" s="51"/>
      <c r="W153" s="100"/>
    </row>
    <row r="154" spans="22:23" x14ac:dyDescent="0.3">
      <c r="V154" s="51"/>
      <c r="W154" s="100"/>
    </row>
    <row r="155" spans="22:23" x14ac:dyDescent="0.3">
      <c r="V155" s="51"/>
      <c r="W155" s="100"/>
    </row>
    <row r="156" spans="22:23" x14ac:dyDescent="0.3">
      <c r="V156" s="51"/>
      <c r="W156" s="100"/>
    </row>
    <row r="157" spans="22:23" x14ac:dyDescent="0.3">
      <c r="V157" s="51"/>
      <c r="W157" s="100"/>
    </row>
    <row r="158" spans="22:23" x14ac:dyDescent="0.3">
      <c r="V158" s="51"/>
      <c r="W158" s="100"/>
    </row>
    <row r="159" spans="22:23" x14ac:dyDescent="0.3">
      <c r="V159" s="51"/>
      <c r="W159" s="100"/>
    </row>
    <row r="160" spans="22:23" x14ac:dyDescent="0.3">
      <c r="V160" s="51"/>
      <c r="W160" s="100"/>
    </row>
    <row r="161" spans="22:23" x14ac:dyDescent="0.3">
      <c r="V161" s="51"/>
      <c r="W161" s="100"/>
    </row>
    <row r="162" spans="22:23" x14ac:dyDescent="0.3">
      <c r="V162" s="51"/>
      <c r="W162" s="100"/>
    </row>
    <row r="163" spans="22:23" x14ac:dyDescent="0.3">
      <c r="V163" s="51"/>
      <c r="W163" s="100"/>
    </row>
  </sheetData>
  <mergeCells count="286">
    <mergeCell ref="R63:T64"/>
    <mergeCell ref="O61:O62"/>
    <mergeCell ref="R61:T62"/>
    <mergeCell ref="B63:B64"/>
    <mergeCell ref="C63:C64"/>
    <mergeCell ref="F63:F64"/>
    <mergeCell ref="G63:G64"/>
    <mergeCell ref="J63:J64"/>
    <mergeCell ref="K63:K64"/>
    <mergeCell ref="N63:N64"/>
    <mergeCell ref="O63:O64"/>
    <mergeCell ref="N59:N60"/>
    <mergeCell ref="O59:O60"/>
    <mergeCell ref="R59:T60"/>
    <mergeCell ref="B61:B62"/>
    <mergeCell ref="C61:C62"/>
    <mergeCell ref="F61:F62"/>
    <mergeCell ref="G61:G62"/>
    <mergeCell ref="J61:J62"/>
    <mergeCell ref="K61:K62"/>
    <mergeCell ref="N61:N62"/>
    <mergeCell ref="B59:B60"/>
    <mergeCell ref="C59:C60"/>
    <mergeCell ref="F59:F60"/>
    <mergeCell ref="G59:G60"/>
    <mergeCell ref="J59:J60"/>
    <mergeCell ref="K59:K60"/>
    <mergeCell ref="B57:B58"/>
    <mergeCell ref="C57:C58"/>
    <mergeCell ref="F57:F58"/>
    <mergeCell ref="G57:G58"/>
    <mergeCell ref="J57:J58"/>
    <mergeCell ref="K57:K58"/>
    <mergeCell ref="N57:N58"/>
    <mergeCell ref="O57:O58"/>
    <mergeCell ref="R57:T58"/>
    <mergeCell ref="B55:B56"/>
    <mergeCell ref="C55:C56"/>
    <mergeCell ref="F55:F56"/>
    <mergeCell ref="G55:G56"/>
    <mergeCell ref="J55:J56"/>
    <mergeCell ref="K55:K56"/>
    <mergeCell ref="N55:N56"/>
    <mergeCell ref="O55:O56"/>
    <mergeCell ref="R55:T56"/>
    <mergeCell ref="N51:N52"/>
    <mergeCell ref="O51:O52"/>
    <mergeCell ref="R51:T52"/>
    <mergeCell ref="B53:B54"/>
    <mergeCell ref="C53:C54"/>
    <mergeCell ref="F53:F54"/>
    <mergeCell ref="G53:G54"/>
    <mergeCell ref="J53:J54"/>
    <mergeCell ref="K53:K54"/>
    <mergeCell ref="N53:N54"/>
    <mergeCell ref="B51:B52"/>
    <mergeCell ref="C51:C52"/>
    <mergeCell ref="F51:F52"/>
    <mergeCell ref="G51:G52"/>
    <mergeCell ref="J51:J52"/>
    <mergeCell ref="K51:K52"/>
    <mergeCell ref="O53:O54"/>
    <mergeCell ref="R53:T54"/>
    <mergeCell ref="R47:T48"/>
    <mergeCell ref="B50:D50"/>
    <mergeCell ref="F50:H50"/>
    <mergeCell ref="J50:L50"/>
    <mergeCell ref="N50:P50"/>
    <mergeCell ref="O45:O46"/>
    <mergeCell ref="R45:T46"/>
    <mergeCell ref="B47:B48"/>
    <mergeCell ref="C47:C48"/>
    <mergeCell ref="F47:F48"/>
    <mergeCell ref="G47:G48"/>
    <mergeCell ref="J47:J48"/>
    <mergeCell ref="K47:K48"/>
    <mergeCell ref="N47:N48"/>
    <mergeCell ref="O47:O48"/>
    <mergeCell ref="N43:N44"/>
    <mergeCell ref="O43:O44"/>
    <mergeCell ref="R43:T44"/>
    <mergeCell ref="B45:B46"/>
    <mergeCell ref="C45:C46"/>
    <mergeCell ref="F45:F46"/>
    <mergeCell ref="G45:G46"/>
    <mergeCell ref="J45:J46"/>
    <mergeCell ref="K45:K46"/>
    <mergeCell ref="N45:N46"/>
    <mergeCell ref="B43:B44"/>
    <mergeCell ref="C43:C44"/>
    <mergeCell ref="F43:F44"/>
    <mergeCell ref="G43:G44"/>
    <mergeCell ref="J43:J44"/>
    <mergeCell ref="K43:K44"/>
    <mergeCell ref="B41:B42"/>
    <mergeCell ref="C41:C42"/>
    <mergeCell ref="F41:F42"/>
    <mergeCell ref="G41:G42"/>
    <mergeCell ref="J41:J42"/>
    <mergeCell ref="K41:K42"/>
    <mergeCell ref="N41:N42"/>
    <mergeCell ref="O41:O42"/>
    <mergeCell ref="R41:T42"/>
    <mergeCell ref="B39:B40"/>
    <mergeCell ref="C39:C40"/>
    <mergeCell ref="F39:F40"/>
    <mergeCell ref="G39:G40"/>
    <mergeCell ref="J39:J40"/>
    <mergeCell ref="K39:K40"/>
    <mergeCell ref="N39:N40"/>
    <mergeCell ref="O39:O40"/>
    <mergeCell ref="R39:T40"/>
    <mergeCell ref="B34:D34"/>
    <mergeCell ref="F34:H34"/>
    <mergeCell ref="J34:L34"/>
    <mergeCell ref="N34:P34"/>
    <mergeCell ref="R34:T34"/>
    <mergeCell ref="N35:N36"/>
    <mergeCell ref="O35:O36"/>
    <mergeCell ref="R35:T36"/>
    <mergeCell ref="B37:B38"/>
    <mergeCell ref="C37:C38"/>
    <mergeCell ref="F37:F38"/>
    <mergeCell ref="G37:G38"/>
    <mergeCell ref="J37:J38"/>
    <mergeCell ref="K37:K38"/>
    <mergeCell ref="N37:N38"/>
    <mergeCell ref="B35:B36"/>
    <mergeCell ref="C35:C36"/>
    <mergeCell ref="F35:F36"/>
    <mergeCell ref="G35:G36"/>
    <mergeCell ref="J35:J36"/>
    <mergeCell ref="K35:K36"/>
    <mergeCell ref="O37:O38"/>
    <mergeCell ref="R37:T38"/>
    <mergeCell ref="S29:S30"/>
    <mergeCell ref="B31:B32"/>
    <mergeCell ref="C31:C32"/>
    <mergeCell ref="F31:F32"/>
    <mergeCell ref="G31:G32"/>
    <mergeCell ref="J31:J32"/>
    <mergeCell ref="K31:K32"/>
    <mergeCell ref="N31:N32"/>
    <mergeCell ref="O31:O32"/>
    <mergeCell ref="R31:R32"/>
    <mergeCell ref="S31:S32"/>
    <mergeCell ref="B29:B30"/>
    <mergeCell ref="C29:C30"/>
    <mergeCell ref="F29:F30"/>
    <mergeCell ref="G29:G30"/>
    <mergeCell ref="J29:J30"/>
    <mergeCell ref="K29:K30"/>
    <mergeCell ref="N29:N30"/>
    <mergeCell ref="O29:O30"/>
    <mergeCell ref="R29:R30"/>
    <mergeCell ref="S25:S26"/>
    <mergeCell ref="B27:B28"/>
    <mergeCell ref="C27:C28"/>
    <mergeCell ref="F27:F28"/>
    <mergeCell ref="G27:G28"/>
    <mergeCell ref="J27:J28"/>
    <mergeCell ref="K27:K28"/>
    <mergeCell ref="N27:N28"/>
    <mergeCell ref="O27:O28"/>
    <mergeCell ref="R27:R28"/>
    <mergeCell ref="S27:S28"/>
    <mergeCell ref="B25:B26"/>
    <mergeCell ref="C25:C26"/>
    <mergeCell ref="F25:F26"/>
    <mergeCell ref="G25:G26"/>
    <mergeCell ref="J25:J26"/>
    <mergeCell ref="K25:K26"/>
    <mergeCell ref="N25:N26"/>
    <mergeCell ref="O25:O26"/>
    <mergeCell ref="R25:R26"/>
    <mergeCell ref="N21:N22"/>
    <mergeCell ref="O21:O22"/>
    <mergeCell ref="R21:R22"/>
    <mergeCell ref="S21:S22"/>
    <mergeCell ref="B23:B24"/>
    <mergeCell ref="C23:C24"/>
    <mergeCell ref="F23:F24"/>
    <mergeCell ref="G23:G24"/>
    <mergeCell ref="J23:J24"/>
    <mergeCell ref="K23:K24"/>
    <mergeCell ref="N23:N24"/>
    <mergeCell ref="O23:O24"/>
    <mergeCell ref="R23:R24"/>
    <mergeCell ref="S23:S24"/>
    <mergeCell ref="B21:B22"/>
    <mergeCell ref="C21:C22"/>
    <mergeCell ref="F21:F22"/>
    <mergeCell ref="G21:G22"/>
    <mergeCell ref="J21:J22"/>
    <mergeCell ref="K21:K22"/>
    <mergeCell ref="B13:B14"/>
    <mergeCell ref="C13:C14"/>
    <mergeCell ref="F13:F14"/>
    <mergeCell ref="G13:G14"/>
    <mergeCell ref="J13:J14"/>
    <mergeCell ref="K13:K14"/>
    <mergeCell ref="N13:N14"/>
    <mergeCell ref="B19:B20"/>
    <mergeCell ref="C19:C20"/>
    <mergeCell ref="F19:F20"/>
    <mergeCell ref="G19:G20"/>
    <mergeCell ref="J19:J20"/>
    <mergeCell ref="K19:K20"/>
    <mergeCell ref="B18:D18"/>
    <mergeCell ref="F18:H18"/>
    <mergeCell ref="J18:L18"/>
    <mergeCell ref="B15:B16"/>
    <mergeCell ref="C15:C16"/>
    <mergeCell ref="F15:F16"/>
    <mergeCell ref="G15:G16"/>
    <mergeCell ref="J15:J16"/>
    <mergeCell ref="K15:K16"/>
    <mergeCell ref="N15:N16"/>
    <mergeCell ref="N19:N20"/>
    <mergeCell ref="O15:O16"/>
    <mergeCell ref="R15:R16"/>
    <mergeCell ref="J9:J10"/>
    <mergeCell ref="K9:K10"/>
    <mergeCell ref="N9:N10"/>
    <mergeCell ref="O9:O10"/>
    <mergeCell ref="R9:R10"/>
    <mergeCell ref="N18:P18"/>
    <mergeCell ref="R18:T18"/>
    <mergeCell ref="S11:S12"/>
    <mergeCell ref="O19:O20"/>
    <mergeCell ref="R19:R20"/>
    <mergeCell ref="S19:S20"/>
    <mergeCell ref="S13:S14"/>
    <mergeCell ref="S15:S16"/>
    <mergeCell ref="S7:S8"/>
    <mergeCell ref="B5:B6"/>
    <mergeCell ref="C5:C6"/>
    <mergeCell ref="F5:F6"/>
    <mergeCell ref="G5:G6"/>
    <mergeCell ref="J5:J6"/>
    <mergeCell ref="K5:K6"/>
    <mergeCell ref="O13:O14"/>
    <mergeCell ref="R13:R14"/>
    <mergeCell ref="S9:S10"/>
    <mergeCell ref="B11:B12"/>
    <mergeCell ref="C11:C12"/>
    <mergeCell ref="F11:F12"/>
    <mergeCell ref="G11:G12"/>
    <mergeCell ref="J11:J12"/>
    <mergeCell ref="K11:K12"/>
    <mergeCell ref="N11:N12"/>
    <mergeCell ref="O11:O12"/>
    <mergeCell ref="R11:R12"/>
    <mergeCell ref="B9:B10"/>
    <mergeCell ref="C9:C10"/>
    <mergeCell ref="F9:F10"/>
    <mergeCell ref="G9:G10"/>
    <mergeCell ref="B7:B8"/>
    <mergeCell ref="C7:C8"/>
    <mergeCell ref="F7:F8"/>
    <mergeCell ref="G7:G8"/>
    <mergeCell ref="J7:J8"/>
    <mergeCell ref="K7:K8"/>
    <mergeCell ref="N7:N8"/>
    <mergeCell ref="O7:O8"/>
    <mergeCell ref="R7:R8"/>
    <mergeCell ref="H1:N1"/>
    <mergeCell ref="B2:D2"/>
    <mergeCell ref="F2:H2"/>
    <mergeCell ref="J2:L2"/>
    <mergeCell ref="N2:P2"/>
    <mergeCell ref="N5:N6"/>
    <mergeCell ref="O5:O6"/>
    <mergeCell ref="R5:R6"/>
    <mergeCell ref="S5:S6"/>
    <mergeCell ref="R2:T2"/>
    <mergeCell ref="N3:N4"/>
    <mergeCell ref="O3:O4"/>
    <mergeCell ref="R3:R4"/>
    <mergeCell ref="S3:S4"/>
    <mergeCell ref="B3:B4"/>
    <mergeCell ref="C3:C4"/>
    <mergeCell ref="F3:F4"/>
    <mergeCell ref="G3:G4"/>
    <mergeCell ref="J3:J4"/>
    <mergeCell ref="K3:K4"/>
  </mergeCells>
  <printOptions horizontalCentered="1" verticalCentered="1"/>
  <pageMargins left="3.937007874015748E-2" right="3.937007874015748E-2" top="0.15748031496062992" bottom="0.15748031496062992" header="0" footer="0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26</vt:i4>
      </vt:variant>
    </vt:vector>
  </HeadingPairs>
  <TitlesOfParts>
    <vt:vector size="33" baseType="lpstr">
      <vt:lpstr>التقويم</vt:lpstr>
      <vt:lpstr>code1</vt:lpstr>
      <vt:lpstr>تسجيل_المهام</vt:lpstr>
      <vt:lpstr>معاينة_المهام</vt:lpstr>
      <vt:lpstr>مهام_فائتة</vt:lpstr>
      <vt:lpstr>حول</vt:lpstr>
      <vt:lpstr>ورقة1</vt:lpstr>
      <vt:lpstr>a</vt:lpstr>
      <vt:lpstr>b</vt:lpstr>
      <vt:lpstr>c_</vt:lpstr>
      <vt:lpstr>d</vt:lpstr>
      <vt:lpstr>DateMM</vt:lpstr>
      <vt:lpstr>e</vt:lpstr>
      <vt:lpstr>f</vt:lpstr>
      <vt:lpstr>g</vt:lpstr>
      <vt:lpstr>h</vt:lpstr>
      <vt:lpstr>التقويم!Print_Area</vt:lpstr>
      <vt:lpstr>W_E</vt:lpstr>
      <vt:lpstr>الفهرس</vt:lpstr>
      <vt:lpstr>المميزات</vt:lpstr>
      <vt:lpstr>جمادى_الاولى</vt:lpstr>
      <vt:lpstr>جمادى_الثانية</vt:lpstr>
      <vt:lpstr>ذو_الحجة</vt:lpstr>
      <vt:lpstr>ذو_القعدة</vt:lpstr>
      <vt:lpstr>ربيع_الاول</vt:lpstr>
      <vt:lpstr>ربيع_الثاني</vt:lpstr>
      <vt:lpstr>رجب</vt:lpstr>
      <vt:lpstr>رمضان</vt:lpstr>
      <vt:lpstr>شعبان</vt:lpstr>
      <vt:lpstr>شوال</vt:lpstr>
      <vt:lpstr>صفر</vt:lpstr>
      <vt:lpstr>محرم</vt:lpstr>
      <vt:lpstr>مصادر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2019-12-14T09:54:42Z</cp:lastPrinted>
  <dcterms:created xsi:type="dcterms:W3CDTF">2019-12-07T16:27:52Z</dcterms:created>
  <dcterms:modified xsi:type="dcterms:W3CDTF">2019-12-15T17:19:12Z</dcterms:modified>
</cp:coreProperties>
</file>