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9615" yWindow="-120" windowWidth="9420" windowHeight="8835"/>
  </bookViews>
  <sheets>
    <sheet name="ورقة1" sheetId="1" r:id="rId1"/>
  </sheets>
  <calcPr calcId="125725"/>
</workbook>
</file>

<file path=xl/calcChain.xml><?xml version="1.0" encoding="utf-8"?>
<calcChain xmlns="http://schemas.openxmlformats.org/spreadsheetml/2006/main">
  <c r="CK7" i="1"/>
  <c r="CL7" s="1"/>
  <c r="CK8"/>
  <c r="CL8" s="1"/>
  <c r="CK9"/>
  <c r="CL9" s="1"/>
  <c r="CK10"/>
  <c r="CL10" s="1"/>
  <c r="CK11"/>
  <c r="CL11" s="1"/>
  <c r="CK12"/>
  <c r="CL12" s="1"/>
  <c r="CK13"/>
  <c r="CL13" s="1"/>
  <c r="CK14"/>
  <c r="CL14" s="1"/>
  <c r="CK15"/>
  <c r="CL15" s="1"/>
  <c r="CK16"/>
  <c r="CL16" s="1"/>
  <c r="CK17"/>
  <c r="CL17" s="1"/>
  <c r="CK18"/>
  <c r="CL18" s="1"/>
  <c r="CK19"/>
  <c r="CL19" s="1"/>
  <c r="CK20"/>
  <c r="CL20" s="1"/>
  <c r="CK21"/>
  <c r="CL21" s="1"/>
  <c r="CK22"/>
  <c r="CK23"/>
  <c r="CL23" s="1"/>
  <c r="CK24"/>
  <c r="CL24" s="1"/>
  <c r="CK25"/>
  <c r="CL25" s="1"/>
  <c r="CK26"/>
  <c r="CL26" s="1"/>
  <c r="CK6"/>
  <c r="CL6" s="1"/>
  <c r="CM152"/>
  <c r="CK152"/>
  <c r="CL152" s="1"/>
  <c r="CI152"/>
  <c r="CH152"/>
  <c r="CG152"/>
  <c r="CM151"/>
  <c r="CK151"/>
  <c r="CJ151" s="1"/>
  <c r="CI151"/>
  <c r="CH151"/>
  <c r="CG151"/>
  <c r="CM150"/>
  <c r="CK150"/>
  <c r="CL150" s="1"/>
  <c r="CI150"/>
  <c r="CH150"/>
  <c r="CG150"/>
  <c r="CM149"/>
  <c r="CK149"/>
  <c r="CL149" s="1"/>
  <c r="CI149"/>
  <c r="CH149"/>
  <c r="CG149"/>
  <c r="CM148"/>
  <c r="CK148"/>
  <c r="CL148" s="1"/>
  <c r="CI148"/>
  <c r="CH148"/>
  <c r="CG148"/>
  <c r="CM147"/>
  <c r="CK147"/>
  <c r="CJ147" s="1"/>
  <c r="CI147"/>
  <c r="CH147"/>
  <c r="CG147"/>
  <c r="CM146"/>
  <c r="CK146"/>
  <c r="CL146" s="1"/>
  <c r="CI146"/>
  <c r="CH146"/>
  <c r="CG146"/>
  <c r="CM145"/>
  <c r="CK145"/>
  <c r="CL145" s="1"/>
  <c r="CI145"/>
  <c r="CH145"/>
  <c r="CG145"/>
  <c r="CM144"/>
  <c r="CK144"/>
  <c r="CJ144" s="1"/>
  <c r="CI144"/>
  <c r="CH144"/>
  <c r="CG144"/>
  <c r="CM143"/>
  <c r="CK143"/>
  <c r="CJ143" s="1"/>
  <c r="CI143"/>
  <c r="CH143"/>
  <c r="CG143"/>
  <c r="CM142"/>
  <c r="CK142"/>
  <c r="CL142" s="1"/>
  <c r="CI142"/>
  <c r="CH142"/>
  <c r="CG142"/>
  <c r="CM141"/>
  <c r="CK141"/>
  <c r="CL141" s="1"/>
  <c r="CI141"/>
  <c r="CH141"/>
  <c r="CG141"/>
  <c r="CM140"/>
  <c r="CK140"/>
  <c r="CJ140" s="1"/>
  <c r="CI140"/>
  <c r="CH140"/>
  <c r="CG140"/>
  <c r="CM139"/>
  <c r="CK139"/>
  <c r="CJ139" s="1"/>
  <c r="CI139"/>
  <c r="CH139"/>
  <c r="CG139"/>
  <c r="CM138"/>
  <c r="CK138"/>
  <c r="CL138" s="1"/>
  <c r="CI138"/>
  <c r="CH138"/>
  <c r="CG138"/>
  <c r="CM137"/>
  <c r="CK137"/>
  <c r="CL137" s="1"/>
  <c r="CI137"/>
  <c r="CH137"/>
  <c r="CG137"/>
  <c r="CM136"/>
  <c r="CK136"/>
  <c r="CL136" s="1"/>
  <c r="CI136"/>
  <c r="CH136"/>
  <c r="CG136"/>
  <c r="CM135"/>
  <c r="CK135"/>
  <c r="CJ135" s="1"/>
  <c r="CI135"/>
  <c r="CH135"/>
  <c r="CG135"/>
  <c r="CM134"/>
  <c r="CK134"/>
  <c r="CL134" s="1"/>
  <c r="CI134"/>
  <c r="CH134"/>
  <c r="CG134"/>
  <c r="CM133"/>
  <c r="CK133"/>
  <c r="CL133" s="1"/>
  <c r="CI133"/>
  <c r="CH133"/>
  <c r="CG133"/>
  <c r="CM132"/>
  <c r="CK132"/>
  <c r="CL132" s="1"/>
  <c r="CI132"/>
  <c r="CH132"/>
  <c r="CG132"/>
  <c r="CM131"/>
  <c r="CK131"/>
  <c r="CJ131" s="1"/>
  <c r="CI131"/>
  <c r="CH131"/>
  <c r="CG131"/>
  <c r="CM130"/>
  <c r="CK130"/>
  <c r="CL130" s="1"/>
  <c r="CI130"/>
  <c r="CH130"/>
  <c r="CG130"/>
  <c r="CM129"/>
  <c r="CK129"/>
  <c r="CL129" s="1"/>
  <c r="CI129"/>
  <c r="CH129"/>
  <c r="CG129"/>
  <c r="CM128"/>
  <c r="CK128"/>
  <c r="CJ128" s="1"/>
  <c r="CI128"/>
  <c r="CH128"/>
  <c r="CG128"/>
  <c r="CM127"/>
  <c r="CK127"/>
  <c r="CJ127" s="1"/>
  <c r="CI127"/>
  <c r="CH127"/>
  <c r="CG127"/>
  <c r="CM126"/>
  <c r="CK126"/>
  <c r="CL126" s="1"/>
  <c r="CI126"/>
  <c r="CH126"/>
  <c r="CG126"/>
  <c r="CM125"/>
  <c r="CK125"/>
  <c r="CL125" s="1"/>
  <c r="CI125"/>
  <c r="CH125"/>
  <c r="CG125"/>
  <c r="CM124"/>
  <c r="CK124"/>
  <c r="CJ124" s="1"/>
  <c r="CI124"/>
  <c r="CH124"/>
  <c r="CG124"/>
  <c r="CM123"/>
  <c r="CK123"/>
  <c r="CJ123" s="1"/>
  <c r="CI123"/>
  <c r="CH123"/>
  <c r="CG123"/>
  <c r="CM122"/>
  <c r="CK122"/>
  <c r="CL122" s="1"/>
  <c r="CI122"/>
  <c r="CH122"/>
  <c r="CG122"/>
  <c r="CM121"/>
  <c r="CK121"/>
  <c r="CL121" s="1"/>
  <c r="CI121"/>
  <c r="CG121"/>
  <c r="CM120"/>
  <c r="CK120"/>
  <c r="CL120" s="1"/>
  <c r="CI120"/>
  <c r="CG120"/>
  <c r="CM119"/>
  <c r="CK119"/>
  <c r="CJ119" s="1"/>
  <c r="CI119"/>
  <c r="CG119"/>
  <c r="CM118"/>
  <c r="CK118"/>
  <c r="CL118" s="1"/>
  <c r="CI118"/>
  <c r="CG118"/>
  <c r="CM117"/>
  <c r="CK117"/>
  <c r="CL117" s="1"/>
  <c r="CI117"/>
  <c r="CG117"/>
  <c r="CM116"/>
  <c r="CK116"/>
  <c r="CL116" s="1"/>
  <c r="CI116"/>
  <c r="CG116"/>
  <c r="CM115"/>
  <c r="CK115"/>
  <c r="CJ115" s="1"/>
  <c r="CI115"/>
  <c r="CG115"/>
  <c r="CM114"/>
  <c r="CK114"/>
  <c r="CL114" s="1"/>
  <c r="CI114"/>
  <c r="CG114"/>
  <c r="CM113"/>
  <c r="CK113"/>
  <c r="CL113" s="1"/>
  <c r="CI113"/>
  <c r="CG113"/>
  <c r="CM112"/>
  <c r="CK112"/>
  <c r="CJ112" s="1"/>
  <c r="CI112"/>
  <c r="CG112"/>
  <c r="CM111"/>
  <c r="CK111"/>
  <c r="CJ111" s="1"/>
  <c r="CI111"/>
  <c r="CG111"/>
  <c r="CM110"/>
  <c r="CK110"/>
  <c r="CL110" s="1"/>
  <c r="CI110"/>
  <c r="CG110"/>
  <c r="CM109"/>
  <c r="CK109"/>
  <c r="CL109" s="1"/>
  <c r="CI109"/>
  <c r="CG109"/>
  <c r="CM108"/>
  <c r="CK108"/>
  <c r="CL108" s="1"/>
  <c r="CI108"/>
  <c r="CG108"/>
  <c r="CM107"/>
  <c r="CK107"/>
  <c r="CJ107" s="1"/>
  <c r="CI107"/>
  <c r="CG107"/>
  <c r="CM106"/>
  <c r="CK106"/>
  <c r="CL106" s="1"/>
  <c r="CI106"/>
  <c r="CG106"/>
  <c r="CM105"/>
  <c r="CK105"/>
  <c r="CL105" s="1"/>
  <c r="CI105"/>
  <c r="CG105"/>
  <c r="CM104"/>
  <c r="CK104"/>
  <c r="CL104" s="1"/>
  <c r="CI104"/>
  <c r="CG104"/>
  <c r="CM103"/>
  <c r="CK103"/>
  <c r="CJ103" s="1"/>
  <c r="CI103"/>
  <c r="CG103"/>
  <c r="CM102"/>
  <c r="CK102"/>
  <c r="CL102" s="1"/>
  <c r="CI102"/>
  <c r="CM101"/>
  <c r="CK101"/>
  <c r="CL101" s="1"/>
  <c r="CI101"/>
  <c r="CM100"/>
  <c r="CK100"/>
  <c r="CL100" s="1"/>
  <c r="CI100"/>
  <c r="CM99"/>
  <c r="CK99"/>
  <c r="CJ99" s="1"/>
  <c r="CI99"/>
  <c r="CM98"/>
  <c r="CK98"/>
  <c r="CL98" s="1"/>
  <c r="CI98"/>
  <c r="CM97"/>
  <c r="CK97"/>
  <c r="CL97" s="1"/>
  <c r="CI97"/>
  <c r="CM96"/>
  <c r="CK96"/>
  <c r="CL96" s="1"/>
  <c r="CI96"/>
  <c r="CM95"/>
  <c r="CK95"/>
  <c r="CJ95" s="1"/>
  <c r="CI95"/>
  <c r="CM94"/>
  <c r="CK94"/>
  <c r="CL94" s="1"/>
  <c r="CI94"/>
  <c r="CM93"/>
  <c r="CK93"/>
  <c r="CL93" s="1"/>
  <c r="CI93"/>
  <c r="CM92"/>
  <c r="CK92"/>
  <c r="CJ92" s="1"/>
  <c r="CI92"/>
  <c r="CM91"/>
  <c r="CK91"/>
  <c r="CJ91" s="1"/>
  <c r="CI91"/>
  <c r="CM90"/>
  <c r="CK90"/>
  <c r="CL90" s="1"/>
  <c r="CI90"/>
  <c r="CM89"/>
  <c r="CK89"/>
  <c r="CL89" s="1"/>
  <c r="CI89"/>
  <c r="CM88"/>
  <c r="CK88"/>
  <c r="CJ88" s="1"/>
  <c r="CI88"/>
  <c r="CM87"/>
  <c r="CK87"/>
  <c r="CJ87" s="1"/>
  <c r="CI87"/>
  <c r="CM86"/>
  <c r="CK86"/>
  <c r="CL86" s="1"/>
  <c r="CI86"/>
  <c r="CM85"/>
  <c r="CK85"/>
  <c r="CL85" s="1"/>
  <c r="CI85"/>
  <c r="CM84"/>
  <c r="CK84"/>
  <c r="CL84" s="1"/>
  <c r="CI84"/>
  <c r="CM83"/>
  <c r="CK83"/>
  <c r="CJ83" s="1"/>
  <c r="CI83"/>
  <c r="CM82"/>
  <c r="CK82"/>
  <c r="CL82" s="1"/>
  <c r="CI82"/>
  <c r="CM81"/>
  <c r="CK81"/>
  <c r="CL81" s="1"/>
  <c r="CI81"/>
  <c r="CM80"/>
  <c r="CK80"/>
  <c r="CL80" s="1"/>
  <c r="CI80"/>
  <c r="CM79"/>
  <c r="CK79"/>
  <c r="CJ79" s="1"/>
  <c r="CI79"/>
  <c r="CM78"/>
  <c r="CK78"/>
  <c r="CL78" s="1"/>
  <c r="CI78"/>
  <c r="CM77"/>
  <c r="CK77"/>
  <c r="CL77" s="1"/>
  <c r="CI77"/>
  <c r="CM76"/>
  <c r="CK76"/>
  <c r="CL76" s="1"/>
  <c r="CI76"/>
  <c r="CM75"/>
  <c r="CK75"/>
  <c r="CJ75" s="1"/>
  <c r="CI75"/>
  <c r="CM74"/>
  <c r="CK74"/>
  <c r="CL74" s="1"/>
  <c r="CI74"/>
  <c r="CM73"/>
  <c r="CK73"/>
  <c r="CL73" s="1"/>
  <c r="CI73"/>
  <c r="CM72"/>
  <c r="CK72"/>
  <c r="CJ72" s="1"/>
  <c r="CI72"/>
  <c r="CM71"/>
  <c r="CK71"/>
  <c r="CJ71" s="1"/>
  <c r="CI71"/>
  <c r="CM70"/>
  <c r="CK70"/>
  <c r="CL70" s="1"/>
  <c r="CI70"/>
  <c r="CM69"/>
  <c r="CK69"/>
  <c r="CL69" s="1"/>
  <c r="CI69"/>
  <c r="CM68"/>
  <c r="CK68"/>
  <c r="CL68" s="1"/>
  <c r="CI68"/>
  <c r="CM67"/>
  <c r="CK67"/>
  <c r="CJ67" s="1"/>
  <c r="CI67"/>
  <c r="CM66"/>
  <c r="CK66"/>
  <c r="CL66" s="1"/>
  <c r="CI66"/>
  <c r="CM65"/>
  <c r="CK65"/>
  <c r="CL65" s="1"/>
  <c r="CI65"/>
  <c r="CM64"/>
  <c r="CK64"/>
  <c r="CL64" s="1"/>
  <c r="CI64"/>
  <c r="CM63"/>
  <c r="CK63"/>
  <c r="CJ63" s="1"/>
  <c r="CI63"/>
  <c r="CM62"/>
  <c r="CK62"/>
  <c r="CL62" s="1"/>
  <c r="CI62"/>
  <c r="CM61"/>
  <c r="CK61"/>
  <c r="CL61" s="1"/>
  <c r="CI61"/>
  <c r="CM60"/>
  <c r="CK60"/>
  <c r="CJ60" s="1"/>
  <c r="CI60"/>
  <c r="CM59"/>
  <c r="CK59"/>
  <c r="CJ59" s="1"/>
  <c r="CI59"/>
  <c r="CM58"/>
  <c r="CK58"/>
  <c r="CL58" s="1"/>
  <c r="CI58"/>
  <c r="CM57"/>
  <c r="CK57"/>
  <c r="CL57" s="1"/>
  <c r="CI57"/>
  <c r="CM56"/>
  <c r="CK56"/>
  <c r="CJ56" s="1"/>
  <c r="CI56"/>
  <c r="CM55"/>
  <c r="CK55"/>
  <c r="CJ55" s="1"/>
  <c r="CI55"/>
  <c r="CM54"/>
  <c r="CK54"/>
  <c r="CL54" s="1"/>
  <c r="CI54"/>
  <c r="CM53"/>
  <c r="CK53"/>
  <c r="CL53" s="1"/>
  <c r="CI53"/>
  <c r="CM52"/>
  <c r="CK52"/>
  <c r="CL52" s="1"/>
  <c r="CI52"/>
  <c r="CM51"/>
  <c r="CK51"/>
  <c r="CJ51" s="1"/>
  <c r="CI51"/>
  <c r="CM50"/>
  <c r="CK50"/>
  <c r="CL50" s="1"/>
  <c r="CI50"/>
  <c r="CM49"/>
  <c r="CK49"/>
  <c r="CL49" s="1"/>
  <c r="CI49"/>
  <c r="CM48"/>
  <c r="CK48"/>
  <c r="CL48" s="1"/>
  <c r="CI48"/>
  <c r="CM47"/>
  <c r="CK47"/>
  <c r="CJ47" s="1"/>
  <c r="CI47"/>
  <c r="CM46"/>
  <c r="CK46"/>
  <c r="CL46" s="1"/>
  <c r="CI46"/>
  <c r="CM45"/>
  <c r="CK45"/>
  <c r="CL45" s="1"/>
  <c r="CI45"/>
  <c r="CM44"/>
  <c r="CK44"/>
  <c r="CL44" s="1"/>
  <c r="CI44"/>
  <c r="CM43"/>
  <c r="CK43"/>
  <c r="CJ43" s="1"/>
  <c r="CI43"/>
  <c r="CM42"/>
  <c r="CK42"/>
  <c r="CL42" s="1"/>
  <c r="CI42"/>
  <c r="CM41"/>
  <c r="CK41"/>
  <c r="CL41" s="1"/>
  <c r="CI41"/>
  <c r="CM40"/>
  <c r="CK40"/>
  <c r="CJ40" s="1"/>
  <c r="CI40"/>
  <c r="CM39"/>
  <c r="CK39"/>
  <c r="CJ39" s="1"/>
  <c r="CI39"/>
  <c r="CM38"/>
  <c r="CK38"/>
  <c r="CL38" s="1"/>
  <c r="CI38"/>
  <c r="CM37"/>
  <c r="CK37"/>
  <c r="CL37" s="1"/>
  <c r="CI37"/>
  <c r="CM36"/>
  <c r="CK36"/>
  <c r="CL36" s="1"/>
  <c r="CI36"/>
  <c r="CM35"/>
  <c r="CK35"/>
  <c r="CJ35" s="1"/>
  <c r="CI35"/>
  <c r="CM34"/>
  <c r="CK34"/>
  <c r="CL34" s="1"/>
  <c r="CI34"/>
  <c r="CM33"/>
  <c r="CK33"/>
  <c r="CL33" s="1"/>
  <c r="CI33"/>
  <c r="CM32"/>
  <c r="CK32"/>
  <c r="CL32" s="1"/>
  <c r="CI32"/>
  <c r="CK31"/>
  <c r="CJ31" s="1"/>
  <c r="CI31"/>
  <c r="CK30"/>
  <c r="CL30" s="1"/>
  <c r="CI30"/>
  <c r="CK29"/>
  <c r="CL29" s="1"/>
  <c r="CI29"/>
  <c r="CK28"/>
  <c r="CL28" s="1"/>
  <c r="CI28"/>
  <c r="CK27"/>
  <c r="CL27" s="1"/>
  <c r="CI27"/>
  <c r="CI26"/>
  <c r="CI25"/>
  <c r="CI24"/>
  <c r="CI23"/>
  <c r="CL22"/>
  <c r="CI22"/>
  <c r="CI21"/>
  <c r="CI20"/>
  <c r="CI19"/>
  <c r="CI18"/>
  <c r="CI17"/>
  <c r="CI16"/>
  <c r="CI15"/>
  <c r="CI14"/>
  <c r="CI13"/>
  <c r="CI12"/>
  <c r="CI11"/>
  <c r="CI10"/>
  <c r="CI9"/>
  <c r="CI8"/>
  <c r="CI7"/>
  <c r="CI6"/>
  <c r="BW6"/>
  <c r="BW7"/>
  <c r="BW8"/>
  <c r="BW9"/>
  <c r="BW10"/>
  <c r="BW11"/>
  <c r="BW12"/>
  <c r="BW13"/>
  <c r="BW14"/>
  <c r="BW15"/>
  <c r="BW16"/>
  <c r="BW17"/>
  <c r="BW18"/>
  <c r="BW19"/>
  <c r="BW20"/>
  <c r="BW21"/>
  <c r="BW22"/>
  <c r="BW23"/>
  <c r="BW24"/>
  <c r="BW25"/>
  <c r="BW26"/>
  <c r="BW27"/>
  <c r="BW28"/>
  <c r="BW29"/>
  <c r="BW30"/>
  <c r="BW31"/>
  <c r="BV31" s="1"/>
  <c r="BW32"/>
  <c r="BV32" s="1"/>
  <c r="BW33"/>
  <c r="BV33" s="1"/>
  <c r="BW34"/>
  <c r="BV34" s="1"/>
  <c r="BW35"/>
  <c r="BV35" s="1"/>
  <c r="BW36"/>
  <c r="BV36" s="1"/>
  <c r="BW37"/>
  <c r="BV37" s="1"/>
  <c r="BW38"/>
  <c r="BV38" s="1"/>
  <c r="BW39"/>
  <c r="BV39" s="1"/>
  <c r="BW40"/>
  <c r="BV40" s="1"/>
  <c r="BW41"/>
  <c r="BV41" s="1"/>
  <c r="BW42"/>
  <c r="BV42" s="1"/>
  <c r="BW43"/>
  <c r="BV43" s="1"/>
  <c r="BW44"/>
  <c r="BV44" s="1"/>
  <c r="BW45"/>
  <c r="BV45" s="1"/>
  <c r="BW46"/>
  <c r="BV46" s="1"/>
  <c r="BW47"/>
  <c r="BV47" s="1"/>
  <c r="BW48"/>
  <c r="BV48" s="1"/>
  <c r="BW49"/>
  <c r="BV49" s="1"/>
  <c r="BW50"/>
  <c r="BV50" s="1"/>
  <c r="BW51"/>
  <c r="BV51" s="1"/>
  <c r="BW52"/>
  <c r="BV52" s="1"/>
  <c r="BW53"/>
  <c r="BV53" s="1"/>
  <c r="BW54"/>
  <c r="BV54" s="1"/>
  <c r="BW55"/>
  <c r="BV55" s="1"/>
  <c r="BW56"/>
  <c r="BV56" s="1"/>
  <c r="BW57"/>
  <c r="BV57" s="1"/>
  <c r="BW58"/>
  <c r="BV58" s="1"/>
  <c r="BW59"/>
  <c r="BV59" s="1"/>
  <c r="BW60"/>
  <c r="BV60" s="1"/>
  <c r="BW61"/>
  <c r="BV61" s="1"/>
  <c r="BW62"/>
  <c r="BV62" s="1"/>
  <c r="BW63"/>
  <c r="BV63" s="1"/>
  <c r="BW64"/>
  <c r="BV64" s="1"/>
  <c r="BW65"/>
  <c r="BV65" s="1"/>
  <c r="BW66"/>
  <c r="BV66" s="1"/>
  <c r="BW67"/>
  <c r="BV67" s="1"/>
  <c r="BW68"/>
  <c r="BV68" s="1"/>
  <c r="BW69"/>
  <c r="BV69" s="1"/>
  <c r="BW70"/>
  <c r="BV70" s="1"/>
  <c r="BW71"/>
  <c r="BV71" s="1"/>
  <c r="BW72"/>
  <c r="BV72" s="1"/>
  <c r="BW73"/>
  <c r="BV73" s="1"/>
  <c r="BW74"/>
  <c r="BV74" s="1"/>
  <c r="BW75"/>
  <c r="BV75" s="1"/>
  <c r="BW76"/>
  <c r="BV76" s="1"/>
  <c r="BW77"/>
  <c r="BV77" s="1"/>
  <c r="BW78"/>
  <c r="BV78" s="1"/>
  <c r="BW79"/>
  <c r="BV79" s="1"/>
  <c r="BW80"/>
  <c r="BV80" s="1"/>
  <c r="BW81"/>
  <c r="BV81" s="1"/>
  <c r="BW82"/>
  <c r="BV82" s="1"/>
  <c r="BW83"/>
  <c r="BV83" s="1"/>
  <c r="BW84"/>
  <c r="BV84" s="1"/>
  <c r="BW85"/>
  <c r="BV85" s="1"/>
  <c r="BW86"/>
  <c r="BV86" s="1"/>
  <c r="BW87"/>
  <c r="BV87" s="1"/>
  <c r="BW88"/>
  <c r="BV88" s="1"/>
  <c r="BW89"/>
  <c r="BW90"/>
  <c r="BV90" s="1"/>
  <c r="BW91"/>
  <c r="BV91" s="1"/>
  <c r="BW92"/>
  <c r="BV92" s="1"/>
  <c r="BW93"/>
  <c r="BV93" s="1"/>
  <c r="BW94"/>
  <c r="BV94" s="1"/>
  <c r="BW95"/>
  <c r="BV95" s="1"/>
  <c r="BW96"/>
  <c r="BV96" s="1"/>
  <c r="BW97"/>
  <c r="BV97" s="1"/>
  <c r="BW98"/>
  <c r="BV98" s="1"/>
  <c r="BW99"/>
  <c r="BV99" s="1"/>
  <c r="BW100"/>
  <c r="BV100" s="1"/>
  <c r="BW101"/>
  <c r="BV101" s="1"/>
  <c r="BW102"/>
  <c r="BV102" s="1"/>
  <c r="BW103"/>
  <c r="BV103" s="1"/>
  <c r="BW104"/>
  <c r="BV104" s="1"/>
  <c r="BW105"/>
  <c r="BV105" s="1"/>
  <c r="BW106"/>
  <c r="BV106" s="1"/>
  <c r="BW107"/>
  <c r="BV107" s="1"/>
  <c r="BW108"/>
  <c r="BV108" s="1"/>
  <c r="BW109"/>
  <c r="BV109" s="1"/>
  <c r="BW110"/>
  <c r="BV110" s="1"/>
  <c r="BW111"/>
  <c r="BV111" s="1"/>
  <c r="BW112"/>
  <c r="BV112" s="1"/>
  <c r="BW113"/>
  <c r="BV113" s="1"/>
  <c r="BW114"/>
  <c r="BV114" s="1"/>
  <c r="BW115"/>
  <c r="BW116"/>
  <c r="BV116" s="1"/>
  <c r="BW117"/>
  <c r="BV117" s="1"/>
  <c r="BW118"/>
  <c r="BV118" s="1"/>
  <c r="BW119"/>
  <c r="BV119" s="1"/>
  <c r="BW120"/>
  <c r="BV120" s="1"/>
  <c r="BW121"/>
  <c r="BV121" s="1"/>
  <c r="BW122"/>
  <c r="BV122" s="1"/>
  <c r="BW123"/>
  <c r="BV123" s="1"/>
  <c r="BW124"/>
  <c r="BV124" s="1"/>
  <c r="BW125"/>
  <c r="BV125" s="1"/>
  <c r="BW126"/>
  <c r="BV126" s="1"/>
  <c r="BW127"/>
  <c r="BV127" s="1"/>
  <c r="BW128"/>
  <c r="BV128" s="1"/>
  <c r="BW129"/>
  <c r="BV129" s="1"/>
  <c r="BW130"/>
  <c r="BV130" s="1"/>
  <c r="BW131"/>
  <c r="BV131" s="1"/>
  <c r="BW132"/>
  <c r="BV132" s="1"/>
  <c r="BW133"/>
  <c r="BV133" s="1"/>
  <c r="BW134"/>
  <c r="BV134" s="1"/>
  <c r="BW135"/>
  <c r="BV135" s="1"/>
  <c r="BW136"/>
  <c r="BV136" s="1"/>
  <c r="BW137"/>
  <c r="BV137" s="1"/>
  <c r="BW138"/>
  <c r="BV138" s="1"/>
  <c r="BW139"/>
  <c r="BV139" s="1"/>
  <c r="BW140"/>
  <c r="BV140" s="1"/>
  <c r="BW141"/>
  <c r="BV141" s="1"/>
  <c r="BW142"/>
  <c r="BV142" s="1"/>
  <c r="BW143"/>
  <c r="BV143" s="1"/>
  <c r="BW144"/>
  <c r="BV144" s="1"/>
  <c r="BW145"/>
  <c r="BV145" s="1"/>
  <c r="BW146"/>
  <c r="BV146" s="1"/>
  <c r="BW147"/>
  <c r="BV147" s="1"/>
  <c r="BW148"/>
  <c r="BV148" s="1"/>
  <c r="BW149"/>
  <c r="BV149" s="1"/>
  <c r="BW150"/>
  <c r="BV150" s="1"/>
  <c r="BW151"/>
  <c r="BV151" s="1"/>
  <c r="BW152"/>
  <c r="BV152" s="1"/>
  <c r="BW5"/>
  <c r="BV115"/>
  <c r="BV89"/>
  <c r="BL7"/>
  <c r="BL8"/>
  <c r="BL9"/>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L48"/>
  <c r="BL49"/>
  <c r="BL50"/>
  <c r="BL51"/>
  <c r="BL52"/>
  <c r="BL53"/>
  <c r="BL54"/>
  <c r="BL55"/>
  <c r="BL56"/>
  <c r="BL57"/>
  <c r="BL58"/>
  <c r="BL59"/>
  <c r="BL60"/>
  <c r="BL61"/>
  <c r="BL62"/>
  <c r="BL63"/>
  <c r="BL64"/>
  <c r="BL65"/>
  <c r="BL66"/>
  <c r="BL67"/>
  <c r="BL68"/>
  <c r="BL69"/>
  <c r="BL70"/>
  <c r="BL71"/>
  <c r="BL72"/>
  <c r="BL73"/>
  <c r="BL74"/>
  <c r="BL75"/>
  <c r="BL76"/>
  <c r="BL77"/>
  <c r="BL78"/>
  <c r="BK78" s="1"/>
  <c r="BL79"/>
  <c r="BK79" s="1"/>
  <c r="BL80"/>
  <c r="BK80" s="1"/>
  <c r="BL81"/>
  <c r="BK81" s="1"/>
  <c r="BL82"/>
  <c r="BK82" s="1"/>
  <c r="BL83"/>
  <c r="BK83" s="1"/>
  <c r="BL84"/>
  <c r="BK84" s="1"/>
  <c r="BL85"/>
  <c r="BK85" s="1"/>
  <c r="BL86"/>
  <c r="BK86" s="1"/>
  <c r="BL87"/>
  <c r="BK87" s="1"/>
  <c r="BL88"/>
  <c r="BK88" s="1"/>
  <c r="BL89"/>
  <c r="BK89" s="1"/>
  <c r="BL90"/>
  <c r="BK90" s="1"/>
  <c r="BL91"/>
  <c r="BK91" s="1"/>
  <c r="BL92"/>
  <c r="BK92" s="1"/>
  <c r="BL93"/>
  <c r="BK93" s="1"/>
  <c r="BL94"/>
  <c r="BK94" s="1"/>
  <c r="BL95"/>
  <c r="BK95" s="1"/>
  <c r="BL96"/>
  <c r="BK96" s="1"/>
  <c r="BL97"/>
  <c r="BK97" s="1"/>
  <c r="BL98"/>
  <c r="BK98" s="1"/>
  <c r="BL99"/>
  <c r="BK99" s="1"/>
  <c r="BL100"/>
  <c r="BK100" s="1"/>
  <c r="BL101"/>
  <c r="BK101" s="1"/>
  <c r="BL102"/>
  <c r="BK102" s="1"/>
  <c r="BL103"/>
  <c r="BK103" s="1"/>
  <c r="BL104"/>
  <c r="BK104" s="1"/>
  <c r="BL105"/>
  <c r="BK105" s="1"/>
  <c r="BL106"/>
  <c r="BK106" s="1"/>
  <c r="BL107"/>
  <c r="BK107" s="1"/>
  <c r="BL108"/>
  <c r="BK108" s="1"/>
  <c r="BL109"/>
  <c r="BK109" s="1"/>
  <c r="BL110"/>
  <c r="BK110" s="1"/>
  <c r="BL111"/>
  <c r="BK111" s="1"/>
  <c r="BL112"/>
  <c r="BK112" s="1"/>
  <c r="BL113"/>
  <c r="BK113" s="1"/>
  <c r="BL114"/>
  <c r="BK114" s="1"/>
  <c r="BL115"/>
  <c r="BK115" s="1"/>
  <c r="BL116"/>
  <c r="BK116" s="1"/>
  <c r="BL117"/>
  <c r="BK117" s="1"/>
  <c r="BL118"/>
  <c r="BK118" s="1"/>
  <c r="BL119"/>
  <c r="BK119" s="1"/>
  <c r="BL120"/>
  <c r="BK120" s="1"/>
  <c r="BL121"/>
  <c r="BK121" s="1"/>
  <c r="BL122"/>
  <c r="BK122" s="1"/>
  <c r="BL123"/>
  <c r="BK123" s="1"/>
  <c r="BL124"/>
  <c r="BL125"/>
  <c r="BK125" s="1"/>
  <c r="BL126"/>
  <c r="BK126" s="1"/>
  <c r="BL127"/>
  <c r="BK127" s="1"/>
  <c r="BL128"/>
  <c r="BK128" s="1"/>
  <c r="BL129"/>
  <c r="BK129" s="1"/>
  <c r="BL130"/>
  <c r="BK130" s="1"/>
  <c r="BL131"/>
  <c r="BK131" s="1"/>
  <c r="BL132"/>
  <c r="BK132" s="1"/>
  <c r="BL133"/>
  <c r="BK133" s="1"/>
  <c r="BL134"/>
  <c r="BK134" s="1"/>
  <c r="BL135"/>
  <c r="BK135" s="1"/>
  <c r="BL136"/>
  <c r="BK136" s="1"/>
  <c r="BL137"/>
  <c r="BK137" s="1"/>
  <c r="BL138"/>
  <c r="BK138" s="1"/>
  <c r="BL139"/>
  <c r="BK139" s="1"/>
  <c r="BL140"/>
  <c r="BK140" s="1"/>
  <c r="BL141"/>
  <c r="BK141" s="1"/>
  <c r="BL142"/>
  <c r="BK142" s="1"/>
  <c r="BL143"/>
  <c r="BK143" s="1"/>
  <c r="BL144"/>
  <c r="BK144" s="1"/>
  <c r="BL145"/>
  <c r="BK145" s="1"/>
  <c r="BL146"/>
  <c r="BK146" s="1"/>
  <c r="BL147"/>
  <c r="BK147" s="1"/>
  <c r="BL148"/>
  <c r="BK148" s="1"/>
  <c r="BL149"/>
  <c r="BK149" s="1"/>
  <c r="BL150"/>
  <c r="BK150" s="1"/>
  <c r="BL151"/>
  <c r="BK151" s="1"/>
  <c r="BL152"/>
  <c r="BK152" s="1"/>
  <c r="BL153"/>
  <c r="BK153" s="1"/>
  <c r="BL6"/>
  <c r="BK124"/>
  <c r="AW8"/>
  <c r="AW9"/>
  <c r="AW10"/>
  <c r="AW11"/>
  <c r="AW12"/>
  <c r="AW13"/>
  <c r="AW14"/>
  <c r="AW15"/>
  <c r="AW16"/>
  <c r="AW17"/>
  <c r="AW18"/>
  <c r="AW19"/>
  <c r="AW20"/>
  <c r="AW21"/>
  <c r="AW22"/>
  <c r="AW23"/>
  <c r="AW24"/>
  <c r="AW25"/>
  <c r="AW26"/>
  <c r="AW27"/>
  <c r="AW28"/>
  <c r="AW29"/>
  <c r="AW30"/>
  <c r="AW31"/>
  <c r="AW32"/>
  <c r="AW33"/>
  <c r="AW34"/>
  <c r="AW35"/>
  <c r="AW6"/>
  <c r="BE7"/>
  <c r="AW7" s="1"/>
  <c r="BA152"/>
  <c r="AY152"/>
  <c r="AZ152" s="1"/>
  <c r="AW152"/>
  <c r="AV152"/>
  <c r="AU152"/>
  <c r="BA151"/>
  <c r="AY151"/>
  <c r="AX151" s="1"/>
  <c r="AW151"/>
  <c r="AV151"/>
  <c r="AU151"/>
  <c r="BA150"/>
  <c r="AY150"/>
  <c r="AZ150" s="1"/>
  <c r="AW150"/>
  <c r="AV150"/>
  <c r="AU150"/>
  <c r="BA149"/>
  <c r="AY149"/>
  <c r="AZ149" s="1"/>
  <c r="AW149"/>
  <c r="AV149"/>
  <c r="AU149"/>
  <c r="BA148"/>
  <c r="AY148"/>
  <c r="AX148" s="1"/>
  <c r="AW148"/>
  <c r="AV148"/>
  <c r="AU148"/>
  <c r="BA147"/>
  <c r="AY147"/>
  <c r="AX147" s="1"/>
  <c r="AW147"/>
  <c r="AV147"/>
  <c r="AU147"/>
  <c r="BA146"/>
  <c r="AY146"/>
  <c r="AZ146" s="1"/>
  <c r="AW146"/>
  <c r="AV146"/>
  <c r="AU146"/>
  <c r="BA145"/>
  <c r="AY145"/>
  <c r="AZ145" s="1"/>
  <c r="AW145"/>
  <c r="AV145"/>
  <c r="AU145"/>
  <c r="BA144"/>
  <c r="AY144"/>
  <c r="AZ144" s="1"/>
  <c r="AW144"/>
  <c r="AV144"/>
  <c r="AU144"/>
  <c r="BA143"/>
  <c r="AY143"/>
  <c r="AX143" s="1"/>
  <c r="AW143"/>
  <c r="AV143"/>
  <c r="AU143"/>
  <c r="BA142"/>
  <c r="AY142"/>
  <c r="AZ142" s="1"/>
  <c r="AW142"/>
  <c r="AV142"/>
  <c r="AU142"/>
  <c r="BA141"/>
  <c r="AY141"/>
  <c r="AZ141" s="1"/>
  <c r="AW141"/>
  <c r="AV141"/>
  <c r="AU141"/>
  <c r="BA140"/>
  <c r="AY140"/>
  <c r="AZ140" s="1"/>
  <c r="AW140"/>
  <c r="AV140"/>
  <c r="AU140"/>
  <c r="BA139"/>
  <c r="AY139"/>
  <c r="AX139" s="1"/>
  <c r="AW139"/>
  <c r="AV139"/>
  <c r="AU139"/>
  <c r="BA138"/>
  <c r="AY138"/>
  <c r="AZ138" s="1"/>
  <c r="AW138"/>
  <c r="AV138"/>
  <c r="AU138"/>
  <c r="BA137"/>
  <c r="AY137"/>
  <c r="AZ137" s="1"/>
  <c r="AW137"/>
  <c r="AV137"/>
  <c r="AU137"/>
  <c r="BA136"/>
  <c r="AY136"/>
  <c r="AZ136" s="1"/>
  <c r="AW136"/>
  <c r="AV136"/>
  <c r="AU136"/>
  <c r="BA135"/>
  <c r="AY135"/>
  <c r="AX135" s="1"/>
  <c r="AW135"/>
  <c r="AV135"/>
  <c r="AU135"/>
  <c r="BA134"/>
  <c r="AY134"/>
  <c r="AZ134" s="1"/>
  <c r="AW134"/>
  <c r="AV134"/>
  <c r="AU134"/>
  <c r="BA133"/>
  <c r="AY133"/>
  <c r="AZ133" s="1"/>
  <c r="AW133"/>
  <c r="AV133"/>
  <c r="AU133"/>
  <c r="BA132"/>
  <c r="AY132"/>
  <c r="AX132" s="1"/>
  <c r="AW132"/>
  <c r="AV132"/>
  <c r="AU132"/>
  <c r="BA131"/>
  <c r="AY131"/>
  <c r="AX131" s="1"/>
  <c r="AW131"/>
  <c r="AV131"/>
  <c r="AU131"/>
  <c r="BA130"/>
  <c r="AY130"/>
  <c r="AZ130" s="1"/>
  <c r="AW130"/>
  <c r="AV130"/>
  <c r="AU130"/>
  <c r="BA129"/>
  <c r="AY129"/>
  <c r="AZ129" s="1"/>
  <c r="AW129"/>
  <c r="AV129"/>
  <c r="AU129"/>
  <c r="BA128"/>
  <c r="AY128"/>
  <c r="AZ128" s="1"/>
  <c r="AW128"/>
  <c r="AV128"/>
  <c r="AU128"/>
  <c r="BA127"/>
  <c r="AY127"/>
  <c r="AX127" s="1"/>
  <c r="AW127"/>
  <c r="AV127"/>
  <c r="AU127"/>
  <c r="BA126"/>
  <c r="AY126"/>
  <c r="AZ126" s="1"/>
  <c r="AW126"/>
  <c r="AV126"/>
  <c r="AU126"/>
  <c r="BA125"/>
  <c r="AY125"/>
  <c r="AZ125" s="1"/>
  <c r="AW125"/>
  <c r="AV125"/>
  <c r="AU125"/>
  <c r="BA124"/>
  <c r="AY124"/>
  <c r="AZ124" s="1"/>
  <c r="AW124"/>
  <c r="AV124"/>
  <c r="AU124"/>
  <c r="BA123"/>
  <c r="AY123"/>
  <c r="AX123" s="1"/>
  <c r="AW123"/>
  <c r="AV123"/>
  <c r="AU123"/>
  <c r="BA122"/>
  <c r="AY122"/>
  <c r="AZ122" s="1"/>
  <c r="AW122"/>
  <c r="AV122"/>
  <c r="AU122"/>
  <c r="BA121"/>
  <c r="AY121"/>
  <c r="AZ121" s="1"/>
  <c r="AW121"/>
  <c r="AU121"/>
  <c r="BA120"/>
  <c r="AY120"/>
  <c r="AX120" s="1"/>
  <c r="AW120"/>
  <c r="AU120"/>
  <c r="BA119"/>
  <c r="AY119"/>
  <c r="AX119" s="1"/>
  <c r="AW119"/>
  <c r="AU119"/>
  <c r="BA118"/>
  <c r="AY118"/>
  <c r="AZ118" s="1"/>
  <c r="AW118"/>
  <c r="AU118"/>
  <c r="BA117"/>
  <c r="AY117"/>
  <c r="AZ117" s="1"/>
  <c r="AW117"/>
  <c r="AU117"/>
  <c r="BA116"/>
  <c r="AY116"/>
  <c r="AZ116" s="1"/>
  <c r="AW116"/>
  <c r="AU116"/>
  <c r="BA115"/>
  <c r="AY115"/>
  <c r="AX115" s="1"/>
  <c r="AW115"/>
  <c r="AU115"/>
  <c r="BA114"/>
  <c r="AY114"/>
  <c r="AZ114" s="1"/>
  <c r="AW114"/>
  <c r="AU114"/>
  <c r="BA113"/>
  <c r="AY113"/>
  <c r="AZ113" s="1"/>
  <c r="AW113"/>
  <c r="AU113"/>
  <c r="BA112"/>
  <c r="AY112"/>
  <c r="AZ112" s="1"/>
  <c r="AW112"/>
  <c r="AU112"/>
  <c r="BA111"/>
  <c r="AY111"/>
  <c r="AX111" s="1"/>
  <c r="AW111"/>
  <c r="AU111"/>
  <c r="BA110"/>
  <c r="AY110"/>
  <c r="AZ110" s="1"/>
  <c r="AW110"/>
  <c r="AU110"/>
  <c r="BA109"/>
  <c r="AY109"/>
  <c r="AZ109" s="1"/>
  <c r="AW109"/>
  <c r="AU109"/>
  <c r="BA108"/>
  <c r="AY108"/>
  <c r="AZ108" s="1"/>
  <c r="AW108"/>
  <c r="AU108"/>
  <c r="BA107"/>
  <c r="AY107"/>
  <c r="AX107" s="1"/>
  <c r="AW107"/>
  <c r="AU107"/>
  <c r="BA106"/>
  <c r="AY106"/>
  <c r="AZ106" s="1"/>
  <c r="AW106"/>
  <c r="AU106"/>
  <c r="BA105"/>
  <c r="AY105"/>
  <c r="AZ105" s="1"/>
  <c r="AW105"/>
  <c r="AU105"/>
  <c r="BA104"/>
  <c r="AY104"/>
  <c r="AX104" s="1"/>
  <c r="AW104"/>
  <c r="AU104"/>
  <c r="BA103"/>
  <c r="AY103"/>
  <c r="AX103" s="1"/>
  <c r="AW103"/>
  <c r="AU103"/>
  <c r="BA102"/>
  <c r="AY102"/>
  <c r="AZ102" s="1"/>
  <c r="AW102"/>
  <c r="BA101"/>
  <c r="AY101"/>
  <c r="AZ101" s="1"/>
  <c r="AW101"/>
  <c r="BA100"/>
  <c r="AY100"/>
  <c r="AX100" s="1"/>
  <c r="AW100"/>
  <c r="BA99"/>
  <c r="AY99"/>
  <c r="AX99" s="1"/>
  <c r="AW99"/>
  <c r="BA98"/>
  <c r="AY98"/>
  <c r="AZ98" s="1"/>
  <c r="AW98"/>
  <c r="BA97"/>
  <c r="AY97"/>
  <c r="AZ97" s="1"/>
  <c r="AW97"/>
  <c r="BA96"/>
  <c r="AY96"/>
  <c r="AX96" s="1"/>
  <c r="AW96"/>
  <c r="BA95"/>
  <c r="AY95"/>
  <c r="AX95" s="1"/>
  <c r="AW95"/>
  <c r="BA94"/>
  <c r="AY94"/>
  <c r="AZ94" s="1"/>
  <c r="AW94"/>
  <c r="BA93"/>
  <c r="AY93"/>
  <c r="AZ93" s="1"/>
  <c r="AW93"/>
  <c r="BA92"/>
  <c r="AY92"/>
  <c r="AX92" s="1"/>
  <c r="AW92"/>
  <c r="BA91"/>
  <c r="AY91"/>
  <c r="AX91" s="1"/>
  <c r="AW91"/>
  <c r="BA90"/>
  <c r="AY90"/>
  <c r="AZ90" s="1"/>
  <c r="AW90"/>
  <c r="BA89"/>
  <c r="AY89"/>
  <c r="AZ89" s="1"/>
  <c r="AW89"/>
  <c r="BA88"/>
  <c r="AY88"/>
  <c r="AX88" s="1"/>
  <c r="AW88"/>
  <c r="BA87"/>
  <c r="AY87"/>
  <c r="AX87" s="1"/>
  <c r="AW87"/>
  <c r="BA86"/>
  <c r="AY86"/>
  <c r="AZ86" s="1"/>
  <c r="AW86"/>
  <c r="BA85"/>
  <c r="AY85"/>
  <c r="AZ85" s="1"/>
  <c r="AW85"/>
  <c r="BA84"/>
  <c r="AY84"/>
  <c r="AX84" s="1"/>
  <c r="AW84"/>
  <c r="BA83"/>
  <c r="AY83"/>
  <c r="AX83" s="1"/>
  <c r="AW83"/>
  <c r="BA82"/>
  <c r="AY82"/>
  <c r="AZ82" s="1"/>
  <c r="AW82"/>
  <c r="BA81"/>
  <c r="AY81"/>
  <c r="AZ81" s="1"/>
  <c r="AW81"/>
  <c r="BA80"/>
  <c r="AY80"/>
  <c r="AX80" s="1"/>
  <c r="AW80"/>
  <c r="BA79"/>
  <c r="AY79"/>
  <c r="AX79" s="1"/>
  <c r="AW79"/>
  <c r="BA78"/>
  <c r="AY78"/>
  <c r="AZ78" s="1"/>
  <c r="AW78"/>
  <c r="BA77"/>
  <c r="AY77"/>
  <c r="AZ77" s="1"/>
  <c r="AW77"/>
  <c r="BA76"/>
  <c r="AY76"/>
  <c r="AX76" s="1"/>
  <c r="AW76"/>
  <c r="BA75"/>
  <c r="AY75"/>
  <c r="AX75" s="1"/>
  <c r="AW75"/>
  <c r="BA74"/>
  <c r="AY74"/>
  <c r="AZ74" s="1"/>
  <c r="AW74"/>
  <c r="BA73"/>
  <c r="AY73"/>
  <c r="AZ73" s="1"/>
  <c r="AW73"/>
  <c r="BA72"/>
  <c r="AY72"/>
  <c r="AX72" s="1"/>
  <c r="AW72"/>
  <c r="BA71"/>
  <c r="AY71"/>
  <c r="AX71" s="1"/>
  <c r="AW71"/>
  <c r="BA70"/>
  <c r="AY70"/>
  <c r="AZ70" s="1"/>
  <c r="AW70"/>
  <c r="BA69"/>
  <c r="AY69"/>
  <c r="AZ69" s="1"/>
  <c r="AW69"/>
  <c r="BA68"/>
  <c r="AY68"/>
  <c r="AX68" s="1"/>
  <c r="AW68"/>
  <c r="BA67"/>
  <c r="AY67"/>
  <c r="AX67" s="1"/>
  <c r="AW67"/>
  <c r="BA66"/>
  <c r="AY66"/>
  <c r="AZ66" s="1"/>
  <c r="AW66"/>
  <c r="BA65"/>
  <c r="AY65"/>
  <c r="AZ65" s="1"/>
  <c r="AW65"/>
  <c r="BA64"/>
  <c r="AY64"/>
  <c r="AX64" s="1"/>
  <c r="AW64"/>
  <c r="BA63"/>
  <c r="AY63"/>
  <c r="AX63" s="1"/>
  <c r="AW63"/>
  <c r="BA62"/>
  <c r="AY62"/>
  <c r="AZ62" s="1"/>
  <c r="AW62"/>
  <c r="BA61"/>
  <c r="AY61"/>
  <c r="AZ61" s="1"/>
  <c r="AW61"/>
  <c r="BA60"/>
  <c r="AY60"/>
  <c r="AX60" s="1"/>
  <c r="AW60"/>
  <c r="BA59"/>
  <c r="AY59"/>
  <c r="AX59" s="1"/>
  <c r="AW59"/>
  <c r="BA58"/>
  <c r="AY58"/>
  <c r="AZ58" s="1"/>
  <c r="AW58"/>
  <c r="BA57"/>
  <c r="AY57"/>
  <c r="AZ57" s="1"/>
  <c r="AW57"/>
  <c r="BA56"/>
  <c r="AY56"/>
  <c r="AX56" s="1"/>
  <c r="AW56"/>
  <c r="BA55"/>
  <c r="AY55"/>
  <c r="AX55" s="1"/>
  <c r="AW55"/>
  <c r="BA54"/>
  <c r="AY54"/>
  <c r="AZ54" s="1"/>
  <c r="AW54"/>
  <c r="BA53"/>
  <c r="AY53"/>
  <c r="AZ53" s="1"/>
  <c r="AW53"/>
  <c r="BA52"/>
  <c r="AY52"/>
  <c r="AX52" s="1"/>
  <c r="AW52"/>
  <c r="BA51"/>
  <c r="AY51"/>
  <c r="AX51" s="1"/>
  <c r="AW51"/>
  <c r="BA50"/>
  <c r="AY50"/>
  <c r="AZ50" s="1"/>
  <c r="AW50"/>
  <c r="BA49"/>
  <c r="AY49"/>
  <c r="AZ49" s="1"/>
  <c r="AW49"/>
  <c r="BA48"/>
  <c r="AY48"/>
  <c r="AZ48" s="1"/>
  <c r="AW48"/>
  <c r="BA47"/>
  <c r="AY47"/>
  <c r="AX47" s="1"/>
  <c r="AW47"/>
  <c r="BA46"/>
  <c r="AY46"/>
  <c r="AZ46" s="1"/>
  <c r="AW46"/>
  <c r="BA45"/>
  <c r="AY45"/>
  <c r="AZ45" s="1"/>
  <c r="AW45"/>
  <c r="BA44"/>
  <c r="AY44"/>
  <c r="AZ44" s="1"/>
  <c r="AW44"/>
  <c r="BA43"/>
  <c r="AY43"/>
  <c r="AX43" s="1"/>
  <c r="AW43"/>
  <c r="BA42"/>
  <c r="AY42"/>
  <c r="AZ42" s="1"/>
  <c r="AW42"/>
  <c r="BA41"/>
  <c r="AY41"/>
  <c r="AZ41" s="1"/>
  <c r="AW41"/>
  <c r="BA40"/>
  <c r="AY40"/>
  <c r="AZ40" s="1"/>
  <c r="AW40"/>
  <c r="BA39"/>
  <c r="AY39"/>
  <c r="AX39" s="1"/>
  <c r="AW39"/>
  <c r="BA38"/>
  <c r="AY38"/>
  <c r="AZ38" s="1"/>
  <c r="AW38"/>
  <c r="BA37"/>
  <c r="AY37"/>
  <c r="AZ37" s="1"/>
  <c r="AW37"/>
  <c r="BA36"/>
  <c r="AY36"/>
  <c r="AZ36" s="1"/>
  <c r="AW36"/>
  <c r="BA35"/>
  <c r="AY35"/>
  <c r="AX35" s="1"/>
  <c r="BA34"/>
  <c r="AY34"/>
  <c r="AZ34" s="1"/>
  <c r="BA33"/>
  <c r="AY33"/>
  <c r="AZ33" s="1"/>
  <c r="BA32"/>
  <c r="AY32"/>
  <c r="AX32" s="1"/>
  <c r="AY31"/>
  <c r="AX31" s="1"/>
  <c r="AY30"/>
  <c r="AZ30" s="1"/>
  <c r="AY29"/>
  <c r="AZ29" s="1"/>
  <c r="AY28"/>
  <c r="AZ28" s="1"/>
  <c r="AY27"/>
  <c r="AZ27" s="1"/>
  <c r="AY26"/>
  <c r="AZ26" s="1"/>
  <c r="AY25"/>
  <c r="AZ25" s="1"/>
  <c r="AY24"/>
  <c r="AZ24" s="1"/>
  <c r="AY23"/>
  <c r="AZ23" s="1"/>
  <c r="AY22"/>
  <c r="AZ22" s="1"/>
  <c r="AY21"/>
  <c r="AZ21" s="1"/>
  <c r="AY20"/>
  <c r="AZ20" s="1"/>
  <c r="AY19"/>
  <c r="AZ19" s="1"/>
  <c r="AY18"/>
  <c r="AZ18" s="1"/>
  <c r="AY17"/>
  <c r="AZ17" s="1"/>
  <c r="AY16"/>
  <c r="AZ16" s="1"/>
  <c r="AY15"/>
  <c r="AZ15" s="1"/>
  <c r="AY14"/>
  <c r="AZ14" s="1"/>
  <c r="AY13"/>
  <c r="AZ13" s="1"/>
  <c r="AY12"/>
  <c r="AZ12" s="1"/>
  <c r="AY11"/>
  <c r="AZ11" s="1"/>
  <c r="AY10"/>
  <c r="AZ10" s="1"/>
  <c r="AY9"/>
  <c r="AZ9" s="1"/>
  <c r="AY8"/>
  <c r="AZ8" s="1"/>
  <c r="AY7"/>
  <c r="AZ7" s="1"/>
  <c r="AY6"/>
  <c r="AZ6" s="1"/>
  <c r="CM6" s="1"/>
  <c r="AG6"/>
  <c r="AG7"/>
  <c r="AG8"/>
  <c r="AG9"/>
  <c r="AG10"/>
  <c r="AG11"/>
  <c r="AG12"/>
  <c r="AG13"/>
  <c r="AG14"/>
  <c r="AG15"/>
  <c r="AG16"/>
  <c r="AG17"/>
  <c r="AG18"/>
  <c r="AG19"/>
  <c r="AG20"/>
  <c r="AG21"/>
  <c r="AG22"/>
  <c r="AG23"/>
  <c r="AG24"/>
  <c r="AG25"/>
  <c r="AG26"/>
  <c r="AG27"/>
  <c r="AG28"/>
  <c r="AG29"/>
  <c r="AG30"/>
  <c r="AG31"/>
  <c r="AG32"/>
  <c r="AG33"/>
  <c r="AI5"/>
  <c r="AH5" s="1"/>
  <c r="AI20"/>
  <c r="AJ20" s="1"/>
  <c r="AI21"/>
  <c r="AJ21" s="1"/>
  <c r="AI22"/>
  <c r="AJ22" s="1"/>
  <c r="AI23"/>
  <c r="AI24"/>
  <c r="AI25"/>
  <c r="AI26"/>
  <c r="AI27"/>
  <c r="AI28"/>
  <c r="AI29"/>
  <c r="AI30"/>
  <c r="AI31"/>
  <c r="AI32"/>
  <c r="AI33"/>
  <c r="AI34"/>
  <c r="AI35"/>
  <c r="AI36"/>
  <c r="AI37"/>
  <c r="AI13"/>
  <c r="AJ13" s="1"/>
  <c r="AI14"/>
  <c r="AJ14" s="1"/>
  <c r="AI15"/>
  <c r="AJ15" s="1"/>
  <c r="AI16"/>
  <c r="AJ16" s="1"/>
  <c r="AI17"/>
  <c r="AJ17" s="1"/>
  <c r="AI18"/>
  <c r="AJ18" s="1"/>
  <c r="AI19"/>
  <c r="AJ19" s="1"/>
  <c r="AI6"/>
  <c r="AJ6" s="1"/>
  <c r="AK6" s="1"/>
  <c r="CL119" l="1"/>
  <c r="CL124"/>
  <c r="CL127"/>
  <c r="CL67"/>
  <c r="CL87"/>
  <c r="CL88"/>
  <c r="CJ96"/>
  <c r="AZ63"/>
  <c r="AZ64"/>
  <c r="CJ76"/>
  <c r="CL112"/>
  <c r="CL39"/>
  <c r="CL40"/>
  <c r="CJ64"/>
  <c r="CL99"/>
  <c r="CJ116"/>
  <c r="AZ75"/>
  <c r="AZ76"/>
  <c r="AZ111"/>
  <c r="AZ132"/>
  <c r="AZ135"/>
  <c r="CL60"/>
  <c r="CL71"/>
  <c r="CL72"/>
  <c r="CL92"/>
  <c r="CL128"/>
  <c r="CL131"/>
  <c r="AX53"/>
  <c r="AX108"/>
  <c r="CJ32"/>
  <c r="CJ44"/>
  <c r="AX136"/>
  <c r="CL35"/>
  <c r="CL107"/>
  <c r="CJ132"/>
  <c r="CM18"/>
  <c r="CM21"/>
  <c r="AX45"/>
  <c r="AX73"/>
  <c r="AX140"/>
  <c r="CJ120"/>
  <c r="CM7"/>
  <c r="CM11"/>
  <c r="CM15"/>
  <c r="CM19"/>
  <c r="CM23"/>
  <c r="CM27"/>
  <c r="AZ104"/>
  <c r="CL51"/>
  <c r="CL83"/>
  <c r="CL103"/>
  <c r="CJ104"/>
  <c r="CL144"/>
  <c r="CL147"/>
  <c r="CM10"/>
  <c r="CM26"/>
  <c r="CM30"/>
  <c r="CM13"/>
  <c r="AX44"/>
  <c r="CM12"/>
  <c r="CM20"/>
  <c r="CM28"/>
  <c r="AX85"/>
  <c r="AZ95"/>
  <c r="AZ96"/>
  <c r="AZ139"/>
  <c r="CJ48"/>
  <c r="CL55"/>
  <c r="CL56"/>
  <c r="CJ80"/>
  <c r="CL140"/>
  <c r="CL143"/>
  <c r="CJ148"/>
  <c r="CM8"/>
  <c r="CM14"/>
  <c r="CM16"/>
  <c r="CM22"/>
  <c r="CM24"/>
  <c r="CM29"/>
  <c r="BA9"/>
  <c r="AX69"/>
  <c r="AX152"/>
  <c r="CM17"/>
  <c r="CM25"/>
  <c r="CJ52"/>
  <c r="CJ84"/>
  <c r="CJ108"/>
  <c r="CJ136"/>
  <c r="CJ152"/>
  <c r="AX36"/>
  <c r="AX37"/>
  <c r="AX57"/>
  <c r="AZ59"/>
  <c r="AZ60"/>
  <c r="AZ79"/>
  <c r="AZ80"/>
  <c r="AX89"/>
  <c r="AZ91"/>
  <c r="AZ92"/>
  <c r="AZ120"/>
  <c r="AX124"/>
  <c r="AZ148"/>
  <c r="AZ151"/>
  <c r="CL31"/>
  <c r="CL43"/>
  <c r="CL59"/>
  <c r="CL75"/>
  <c r="CL91"/>
  <c r="CL111"/>
  <c r="CL135"/>
  <c r="CL151"/>
  <c r="AX101"/>
  <c r="AX112"/>
  <c r="CM9"/>
  <c r="CJ36"/>
  <c r="CJ68"/>
  <c r="CJ100"/>
  <c r="AZ115"/>
  <c r="AZ123"/>
  <c r="CL47"/>
  <c r="CL63"/>
  <c r="CL79"/>
  <c r="CL95"/>
  <c r="CL115"/>
  <c r="CL123"/>
  <c r="CL139"/>
  <c r="CJ33"/>
  <c r="CJ37"/>
  <c r="CJ41"/>
  <c r="CJ45"/>
  <c r="CJ49"/>
  <c r="CJ53"/>
  <c r="CJ57"/>
  <c r="CJ61"/>
  <c r="CJ65"/>
  <c r="CJ69"/>
  <c r="CJ73"/>
  <c r="CJ77"/>
  <c r="CJ81"/>
  <c r="CJ85"/>
  <c r="CJ89"/>
  <c r="CJ93"/>
  <c r="CJ97"/>
  <c r="CJ101"/>
  <c r="CJ105"/>
  <c r="CJ109"/>
  <c r="CJ113"/>
  <c r="CJ117"/>
  <c r="CJ121"/>
  <c r="CJ125"/>
  <c r="CJ129"/>
  <c r="CJ133"/>
  <c r="CJ137"/>
  <c r="CJ141"/>
  <c r="CJ145"/>
  <c r="CJ149"/>
  <c r="CJ38"/>
  <c r="CJ46"/>
  <c r="CJ54"/>
  <c r="CJ58"/>
  <c r="CJ62"/>
  <c r="CJ66"/>
  <c r="CJ70"/>
  <c r="CJ74"/>
  <c r="CJ78"/>
  <c r="CJ82"/>
  <c r="CJ86"/>
  <c r="CJ90"/>
  <c r="CJ94"/>
  <c r="CJ98"/>
  <c r="CJ102"/>
  <c r="CJ106"/>
  <c r="CJ110"/>
  <c r="CJ114"/>
  <c r="CJ118"/>
  <c r="CJ122"/>
  <c r="CJ126"/>
  <c r="CJ130"/>
  <c r="CJ134"/>
  <c r="CJ138"/>
  <c r="CJ142"/>
  <c r="CJ146"/>
  <c r="CJ150"/>
  <c r="CJ30"/>
  <c r="CJ34"/>
  <c r="CJ42"/>
  <c r="CJ50"/>
  <c r="BA7"/>
  <c r="BA15"/>
  <c r="BA19"/>
  <c r="BA10"/>
  <c r="BA14"/>
  <c r="BA18"/>
  <c r="AX93"/>
  <c r="AX116"/>
  <c r="AX144"/>
  <c r="AX40"/>
  <c r="AX41"/>
  <c r="AX48"/>
  <c r="AX49"/>
  <c r="AZ51"/>
  <c r="AZ52"/>
  <c r="AX65"/>
  <c r="AZ67"/>
  <c r="AZ68"/>
  <c r="AX81"/>
  <c r="AZ83"/>
  <c r="AZ84"/>
  <c r="AX97"/>
  <c r="AZ99"/>
  <c r="AZ100"/>
  <c r="AZ103"/>
  <c r="AZ119"/>
  <c r="AZ127"/>
  <c r="AZ143"/>
  <c r="BA11"/>
  <c r="AX61"/>
  <c r="AX77"/>
  <c r="AX128"/>
  <c r="BA8"/>
  <c r="BA12"/>
  <c r="AZ55"/>
  <c r="AZ56"/>
  <c r="AZ71"/>
  <c r="AZ72"/>
  <c r="AZ87"/>
  <c r="AZ88"/>
  <c r="AZ107"/>
  <c r="AZ131"/>
  <c r="AZ147"/>
  <c r="BA17"/>
  <c r="BA20"/>
  <c r="BA23"/>
  <c r="BA27"/>
  <c r="BA24"/>
  <c r="BA28"/>
  <c r="BA16"/>
  <c r="BA22"/>
  <c r="BA26"/>
  <c r="BA30"/>
  <c r="AJ5"/>
  <c r="AZ32"/>
  <c r="AZ35"/>
  <c r="AZ39"/>
  <c r="AZ43"/>
  <c r="AZ47"/>
  <c r="BA6"/>
  <c r="BA29"/>
  <c r="BA25"/>
  <c r="BA21"/>
  <c r="BA13"/>
  <c r="AX33"/>
  <c r="AX105"/>
  <c r="AX109"/>
  <c r="AX113"/>
  <c r="AX117"/>
  <c r="AX121"/>
  <c r="AX125"/>
  <c r="AX129"/>
  <c r="AX133"/>
  <c r="AX137"/>
  <c r="AX141"/>
  <c r="AX145"/>
  <c r="AX149"/>
  <c r="AZ31"/>
  <c r="AX30"/>
  <c r="AX34"/>
  <c r="AX38"/>
  <c r="AX42"/>
  <c r="AX46"/>
  <c r="AX50"/>
  <c r="AX54"/>
  <c r="AX58"/>
  <c r="AX62"/>
  <c r="AX66"/>
  <c r="AX70"/>
  <c r="AX74"/>
  <c r="AX78"/>
  <c r="AX82"/>
  <c r="AX86"/>
  <c r="AX90"/>
  <c r="AX94"/>
  <c r="AX98"/>
  <c r="AX102"/>
  <c r="AX106"/>
  <c r="AX110"/>
  <c r="AX114"/>
  <c r="AX118"/>
  <c r="AX122"/>
  <c r="AX126"/>
  <c r="AX130"/>
  <c r="AX134"/>
  <c r="AX138"/>
  <c r="AX142"/>
  <c r="AX146"/>
  <c r="AX150"/>
  <c r="CG13" l="1"/>
  <c r="CG12"/>
  <c r="CG11"/>
  <c r="CH10"/>
  <c r="CH13"/>
  <c r="CH12"/>
  <c r="CH11"/>
  <c r="CG17"/>
  <c r="CG16"/>
  <c r="CG15"/>
  <c r="CG9"/>
  <c r="CG8"/>
  <c r="CG7"/>
  <c r="CH17"/>
  <c r="CH16"/>
  <c r="CH15"/>
  <c r="CG10"/>
  <c r="CH9"/>
  <c r="CH8"/>
  <c r="CH7"/>
  <c r="CH6"/>
  <c r="CG14"/>
  <c r="CH14"/>
  <c r="CG6"/>
  <c r="BA31"/>
  <c r="CG99" s="1"/>
  <c r="CM31"/>
  <c r="AV14"/>
  <c r="AU9"/>
  <c r="AV9"/>
  <c r="AU7"/>
  <c r="AU14"/>
  <c r="AV16"/>
  <c r="AU10"/>
  <c r="AV17"/>
  <c r="AU17"/>
  <c r="AU15"/>
  <c r="AV7"/>
  <c r="AV6"/>
  <c r="AV8"/>
  <c r="AU12"/>
  <c r="AV10"/>
  <c r="AU8"/>
  <c r="AU16"/>
  <c r="AV12"/>
  <c r="AV13"/>
  <c r="AU6"/>
  <c r="AV11"/>
  <c r="AU13"/>
  <c r="AU11"/>
  <c r="AV15"/>
  <c r="AU22" l="1"/>
  <c r="AU95"/>
  <c r="AU29"/>
  <c r="AU100"/>
  <c r="AV38"/>
  <c r="AU21"/>
  <c r="CG78"/>
  <c r="AU38"/>
  <c r="AU41"/>
  <c r="AU58"/>
  <c r="AU23"/>
  <c r="CG68"/>
  <c r="CG44"/>
  <c r="AU59"/>
  <c r="AU80"/>
  <c r="AU88"/>
  <c r="AU92"/>
  <c r="AV25"/>
  <c r="AU67"/>
  <c r="AV43"/>
  <c r="CG80"/>
  <c r="CG90"/>
  <c r="AU93"/>
  <c r="AV28"/>
  <c r="AU72"/>
  <c r="AU45"/>
  <c r="AV39"/>
  <c r="AU101"/>
  <c r="AU96"/>
  <c r="AU84"/>
  <c r="AU83"/>
  <c r="AU71"/>
  <c r="CH33"/>
  <c r="CG23"/>
  <c r="CG40"/>
  <c r="AU50"/>
  <c r="CH47"/>
  <c r="CG64"/>
  <c r="CH30"/>
  <c r="CG76"/>
  <c r="AU57"/>
  <c r="AU69"/>
  <c r="AV41"/>
  <c r="AU66"/>
  <c r="AU32"/>
  <c r="AU36"/>
  <c r="AU24"/>
  <c r="AU76"/>
  <c r="AU47"/>
  <c r="AU97"/>
  <c r="AU78"/>
  <c r="AU19"/>
  <c r="AU46"/>
  <c r="AU49"/>
  <c r="AV24"/>
  <c r="CG86"/>
  <c r="CG39"/>
  <c r="CG96"/>
  <c r="CH37"/>
  <c r="CH46"/>
  <c r="CG19"/>
  <c r="CH50"/>
  <c r="CG94"/>
  <c r="CH25"/>
  <c r="CG74"/>
  <c r="CH34"/>
  <c r="AU75"/>
  <c r="AU90"/>
  <c r="AU30"/>
  <c r="AU20"/>
  <c r="AU28"/>
  <c r="AU31"/>
  <c r="AU62"/>
  <c r="AU85"/>
  <c r="AV49"/>
  <c r="AU102"/>
  <c r="AV27"/>
  <c r="AV48"/>
  <c r="CH31"/>
  <c r="CH49"/>
  <c r="CG65"/>
  <c r="CH21"/>
  <c r="CG58"/>
  <c r="CG27"/>
  <c r="CG62"/>
  <c r="AU27"/>
  <c r="AV33"/>
  <c r="AV34"/>
  <c r="AV36"/>
  <c r="AV26"/>
  <c r="AV31"/>
  <c r="AU37"/>
  <c r="AU43"/>
  <c r="AV19"/>
  <c r="AU74"/>
  <c r="AV44"/>
  <c r="AU64"/>
  <c r="AV46"/>
  <c r="AU68"/>
  <c r="AV50"/>
  <c r="AU56"/>
  <c r="AV37"/>
  <c r="AU60"/>
  <c r="AV42"/>
  <c r="AU79"/>
  <c r="AU65"/>
  <c r="AU42"/>
  <c r="AV18"/>
  <c r="AU53"/>
  <c r="AU51"/>
  <c r="AV30"/>
  <c r="AV22"/>
  <c r="AV23"/>
  <c r="AU55"/>
  <c r="AU34"/>
  <c r="AV29"/>
  <c r="AV47"/>
  <c r="AU86"/>
  <c r="AU25"/>
  <c r="CG36"/>
  <c r="CG52"/>
  <c r="CG70"/>
  <c r="CG91"/>
  <c r="CG18"/>
  <c r="CG26"/>
  <c r="CG34"/>
  <c r="CH43"/>
  <c r="CG50"/>
  <c r="CG66"/>
  <c r="CG82"/>
  <c r="CG98"/>
  <c r="CG24"/>
  <c r="CH40"/>
  <c r="CG81"/>
  <c r="CG22"/>
  <c r="CG31"/>
  <c r="CH41"/>
  <c r="CG47"/>
  <c r="CG63"/>
  <c r="CG79"/>
  <c r="CG95"/>
  <c r="CG20"/>
  <c r="CH29"/>
  <c r="CG35"/>
  <c r="CH45"/>
  <c r="CG51"/>
  <c r="CG67"/>
  <c r="CG83"/>
  <c r="AU39"/>
  <c r="AU18"/>
  <c r="CH28"/>
  <c r="CG43"/>
  <c r="CG59"/>
  <c r="CG84"/>
  <c r="CG102"/>
  <c r="CH24"/>
  <c r="CG32"/>
  <c r="CH38"/>
  <c r="CG48"/>
  <c r="CG61"/>
  <c r="CG77"/>
  <c r="CG93"/>
  <c r="CG33"/>
  <c r="CG49"/>
  <c r="CH20"/>
  <c r="CG28"/>
  <c r="CG37"/>
  <c r="CH44"/>
  <c r="CG56"/>
  <c r="CG72"/>
  <c r="CG88"/>
  <c r="CH18"/>
  <c r="CH26"/>
  <c r="CH32"/>
  <c r="CG41"/>
  <c r="CH48"/>
  <c r="CG60"/>
  <c r="CG92"/>
  <c r="AU91"/>
  <c r="AU89"/>
  <c r="AU54"/>
  <c r="AU98"/>
  <c r="AU48"/>
  <c r="AU52"/>
  <c r="AU40"/>
  <c r="AU44"/>
  <c r="AV21"/>
  <c r="AU77"/>
  <c r="AU63"/>
  <c r="AV45"/>
  <c r="AU33"/>
  <c r="AU94"/>
  <c r="AU26"/>
  <c r="AV32"/>
  <c r="AU99"/>
  <c r="AU35"/>
  <c r="AU73"/>
  <c r="AU82"/>
  <c r="AV20"/>
  <c r="AV35"/>
  <c r="AV40"/>
  <c r="AU81"/>
  <c r="AU87"/>
  <c r="AU70"/>
  <c r="AU61"/>
  <c r="CH22"/>
  <c r="CG38"/>
  <c r="CG54"/>
  <c r="CG75"/>
  <c r="CG100"/>
  <c r="CH23"/>
  <c r="CG29"/>
  <c r="CH36"/>
  <c r="CG45"/>
  <c r="CG55"/>
  <c r="CG71"/>
  <c r="CG87"/>
  <c r="CG25"/>
  <c r="CH42"/>
  <c r="CG97"/>
  <c r="CH19"/>
  <c r="CH27"/>
  <c r="CH35"/>
  <c r="CG42"/>
  <c r="CG53"/>
  <c r="CG69"/>
  <c r="CG85"/>
  <c r="CG101"/>
  <c r="CG21"/>
  <c r="CG30"/>
  <c r="CH39"/>
  <c r="CG46"/>
  <c r="CG57"/>
  <c r="CG73"/>
  <c r="CG89"/>
  <c r="AI7"/>
  <c r="AJ7" s="1"/>
  <c r="AI8"/>
  <c r="AJ8" s="1"/>
  <c r="AI9"/>
  <c r="AJ9" s="1"/>
  <c r="AI10"/>
  <c r="AJ10" s="1"/>
  <c r="AI11"/>
  <c r="AJ11" s="1"/>
  <c r="AI12"/>
  <c r="AJ12" s="1"/>
  <c r="AG5"/>
  <c r="AK152"/>
  <c r="AI152"/>
  <c r="AH152" s="1"/>
  <c r="AG152"/>
  <c r="AK151"/>
  <c r="AI151"/>
  <c r="AH151" s="1"/>
  <c r="AG151"/>
  <c r="AK150"/>
  <c r="AI150"/>
  <c r="AH150" s="1"/>
  <c r="AG150"/>
  <c r="AK149"/>
  <c r="AI149"/>
  <c r="AH149" s="1"/>
  <c r="AG149"/>
  <c r="AK148"/>
  <c r="AI148"/>
  <c r="AH148" s="1"/>
  <c r="AG148"/>
  <c r="AK147"/>
  <c r="AI147"/>
  <c r="AH147" s="1"/>
  <c r="AG147"/>
  <c r="AK146"/>
  <c r="AI146"/>
  <c r="AH146" s="1"/>
  <c r="AG146"/>
  <c r="AK145"/>
  <c r="AI145"/>
  <c r="AJ145" s="1"/>
  <c r="AG145"/>
  <c r="AK144"/>
  <c r="AI144"/>
  <c r="AH144" s="1"/>
  <c r="AG144"/>
  <c r="AK143"/>
  <c r="AI143"/>
  <c r="AH143" s="1"/>
  <c r="AG143"/>
  <c r="AK142"/>
  <c r="AI142"/>
  <c r="AH142" s="1"/>
  <c r="AG142"/>
  <c r="AK141"/>
  <c r="AI141"/>
  <c r="AH141" s="1"/>
  <c r="AG141"/>
  <c r="AK140"/>
  <c r="AI140"/>
  <c r="AH140" s="1"/>
  <c r="AG140"/>
  <c r="AK139"/>
  <c r="AI139"/>
  <c r="AH139" s="1"/>
  <c r="AG139"/>
  <c r="AK138"/>
  <c r="AI138"/>
  <c r="AH138" s="1"/>
  <c r="AG138"/>
  <c r="AK137"/>
  <c r="AI137"/>
  <c r="AJ137" s="1"/>
  <c r="AG137"/>
  <c r="AK136"/>
  <c r="AI136"/>
  <c r="AH136" s="1"/>
  <c r="AG136"/>
  <c r="AK135"/>
  <c r="AI135"/>
  <c r="AH135" s="1"/>
  <c r="AG135"/>
  <c r="AK134"/>
  <c r="AI134"/>
  <c r="AH134" s="1"/>
  <c r="AG134"/>
  <c r="AK133"/>
  <c r="AI133"/>
  <c r="AJ133" s="1"/>
  <c r="AG133"/>
  <c r="AK132"/>
  <c r="AI132"/>
  <c r="AH132" s="1"/>
  <c r="AG132"/>
  <c r="AK131"/>
  <c r="AI131"/>
  <c r="AH131" s="1"/>
  <c r="AG131"/>
  <c r="AK130"/>
  <c r="AI130"/>
  <c r="AH130" s="1"/>
  <c r="AG130"/>
  <c r="AK129"/>
  <c r="AI129"/>
  <c r="AH129" s="1"/>
  <c r="AG129"/>
  <c r="AK128"/>
  <c r="AI128"/>
  <c r="AH128" s="1"/>
  <c r="AG128"/>
  <c r="AK127"/>
  <c r="AI127"/>
  <c r="AH127" s="1"/>
  <c r="AG127"/>
  <c r="AK126"/>
  <c r="AI126"/>
  <c r="AH126" s="1"/>
  <c r="AG126"/>
  <c r="AK125"/>
  <c r="AI125"/>
  <c r="AH125" s="1"/>
  <c r="AG125"/>
  <c r="AK124"/>
  <c r="AI124"/>
  <c r="AH124" s="1"/>
  <c r="AG124"/>
  <c r="AK123"/>
  <c r="AI123"/>
  <c r="AH123" s="1"/>
  <c r="AG123"/>
  <c r="AK122"/>
  <c r="AI122"/>
  <c r="AH122" s="1"/>
  <c r="AG122"/>
  <c r="AK121"/>
  <c r="AI121"/>
  <c r="AJ121" s="1"/>
  <c r="AG121"/>
  <c r="AK120"/>
  <c r="AI120"/>
  <c r="AH120" s="1"/>
  <c r="AG120"/>
  <c r="AK119"/>
  <c r="AI119"/>
  <c r="AH119" s="1"/>
  <c r="AG119"/>
  <c r="AK118"/>
  <c r="AI118"/>
  <c r="AH118" s="1"/>
  <c r="AG118"/>
  <c r="AK117"/>
  <c r="AI117"/>
  <c r="AJ117" s="1"/>
  <c r="AG117"/>
  <c r="AK116"/>
  <c r="AI116"/>
  <c r="AH116" s="1"/>
  <c r="AG116"/>
  <c r="AK115"/>
  <c r="AI115"/>
  <c r="AH115" s="1"/>
  <c r="AG115"/>
  <c r="AK114"/>
  <c r="AI114"/>
  <c r="AH114" s="1"/>
  <c r="AG114"/>
  <c r="AK113"/>
  <c r="AI113"/>
  <c r="AH113" s="1"/>
  <c r="AG113"/>
  <c r="AK112"/>
  <c r="AI112"/>
  <c r="AH112" s="1"/>
  <c r="AG112"/>
  <c r="AK111"/>
  <c r="AI111"/>
  <c r="AH111" s="1"/>
  <c r="AG111"/>
  <c r="AK110"/>
  <c r="AI110"/>
  <c r="AH110" s="1"/>
  <c r="AG110"/>
  <c r="AK109"/>
  <c r="AI109"/>
  <c r="AJ109" s="1"/>
  <c r="AG109"/>
  <c r="AK108"/>
  <c r="AI108"/>
  <c r="AH108" s="1"/>
  <c r="AG108"/>
  <c r="AK107"/>
  <c r="AI107"/>
  <c r="AH107" s="1"/>
  <c r="AG107"/>
  <c r="AK106"/>
  <c r="AI106"/>
  <c r="AH106" s="1"/>
  <c r="AG106"/>
  <c r="AK105"/>
  <c r="AI105"/>
  <c r="AH105" s="1"/>
  <c r="AG105"/>
  <c r="AK104"/>
  <c r="AI104"/>
  <c r="AH104" s="1"/>
  <c r="AG104"/>
  <c r="AK103"/>
  <c r="AI103"/>
  <c r="AH103" s="1"/>
  <c r="AG103"/>
  <c r="AK102"/>
  <c r="AI102"/>
  <c r="AH102" s="1"/>
  <c r="AG102"/>
  <c r="AK101"/>
  <c r="AI101"/>
  <c r="AJ101" s="1"/>
  <c r="AG101"/>
  <c r="AK100"/>
  <c r="AI100"/>
  <c r="AH100" s="1"/>
  <c r="AG100"/>
  <c r="AK99"/>
  <c r="AI99"/>
  <c r="AH99" s="1"/>
  <c r="AG99"/>
  <c r="AK98"/>
  <c r="AI98"/>
  <c r="AH98" s="1"/>
  <c r="AG98"/>
  <c r="AK97"/>
  <c r="AI97"/>
  <c r="AH97" s="1"/>
  <c r="AG97"/>
  <c r="AK96"/>
  <c r="AI96"/>
  <c r="AH96" s="1"/>
  <c r="AG96"/>
  <c r="AK95"/>
  <c r="AI95"/>
  <c r="AH95" s="1"/>
  <c r="AG95"/>
  <c r="AK94"/>
  <c r="AI94"/>
  <c r="AH94" s="1"/>
  <c r="AG94"/>
  <c r="AK93"/>
  <c r="AI93"/>
  <c r="AJ93" s="1"/>
  <c r="AG93"/>
  <c r="AK92"/>
  <c r="AI92"/>
  <c r="AH92" s="1"/>
  <c r="AG92"/>
  <c r="AK91"/>
  <c r="AI91"/>
  <c r="AH91" s="1"/>
  <c r="AG91"/>
  <c r="AK90"/>
  <c r="AI90"/>
  <c r="AH90" s="1"/>
  <c r="AG90"/>
  <c r="AK89"/>
  <c r="AI89"/>
  <c r="AJ89" s="1"/>
  <c r="AG89"/>
  <c r="AK88"/>
  <c r="AI88"/>
  <c r="AH88" s="1"/>
  <c r="AG88"/>
  <c r="AK87"/>
  <c r="AI87"/>
  <c r="AH87" s="1"/>
  <c r="AG87"/>
  <c r="AK86"/>
  <c r="AI86"/>
  <c r="AH86" s="1"/>
  <c r="AG86"/>
  <c r="AK85"/>
  <c r="AI85"/>
  <c r="AH85" s="1"/>
  <c r="AG85"/>
  <c r="AK84"/>
  <c r="AI84"/>
  <c r="AH84" s="1"/>
  <c r="AG84"/>
  <c r="AK83"/>
  <c r="AI83"/>
  <c r="AH83" s="1"/>
  <c r="AG83"/>
  <c r="AK82"/>
  <c r="AI82"/>
  <c r="AH82" s="1"/>
  <c r="AG82"/>
  <c r="AK81"/>
  <c r="AI81"/>
  <c r="AJ81" s="1"/>
  <c r="AG81"/>
  <c r="AK80"/>
  <c r="AI80"/>
  <c r="AH80" s="1"/>
  <c r="AG80"/>
  <c r="AK79"/>
  <c r="AI79"/>
  <c r="AH79" s="1"/>
  <c r="AG79"/>
  <c r="AK78"/>
  <c r="AI78"/>
  <c r="AH78" s="1"/>
  <c r="AG78"/>
  <c r="AK77"/>
  <c r="AI77"/>
  <c r="AH77" s="1"/>
  <c r="AG77"/>
  <c r="AK76"/>
  <c r="AI76"/>
  <c r="AH76" s="1"/>
  <c r="AG76"/>
  <c r="AK75"/>
  <c r="AI75"/>
  <c r="AH75" s="1"/>
  <c r="AG75"/>
  <c r="AK74"/>
  <c r="AI74"/>
  <c r="AH74" s="1"/>
  <c r="AG74"/>
  <c r="AK73"/>
  <c r="AI73"/>
  <c r="AJ73" s="1"/>
  <c r="AG73"/>
  <c r="AK72"/>
  <c r="AI72"/>
  <c r="AH72" s="1"/>
  <c r="AG72"/>
  <c r="AK71"/>
  <c r="AI71"/>
  <c r="AH71" s="1"/>
  <c r="AG71"/>
  <c r="AK70"/>
  <c r="AI70"/>
  <c r="AH70" s="1"/>
  <c r="AG70"/>
  <c r="AK69"/>
  <c r="AI69"/>
  <c r="AH69" s="1"/>
  <c r="AG69"/>
  <c r="AK68"/>
  <c r="AI68"/>
  <c r="AH68" s="1"/>
  <c r="AG68"/>
  <c r="AK67"/>
  <c r="AI67"/>
  <c r="AH67" s="1"/>
  <c r="AG67"/>
  <c r="AK66"/>
  <c r="AI66"/>
  <c r="AH66" s="1"/>
  <c r="AG66"/>
  <c r="AK65"/>
  <c r="AI65"/>
  <c r="AH65" s="1"/>
  <c r="AG65"/>
  <c r="AK64"/>
  <c r="AI64"/>
  <c r="AH64" s="1"/>
  <c r="AG64"/>
  <c r="AK63"/>
  <c r="AI63"/>
  <c r="AH63" s="1"/>
  <c r="AG63"/>
  <c r="AK62"/>
  <c r="AI62"/>
  <c r="AH62" s="1"/>
  <c r="AG62"/>
  <c r="AK61"/>
  <c r="AI61"/>
  <c r="AJ61" s="1"/>
  <c r="AG61"/>
  <c r="AK60"/>
  <c r="AI60"/>
  <c r="AH60" s="1"/>
  <c r="AG60"/>
  <c r="AK59"/>
  <c r="AI59"/>
  <c r="AH59" s="1"/>
  <c r="AG59"/>
  <c r="AK58"/>
  <c r="AI58"/>
  <c r="AH58" s="1"/>
  <c r="AG58"/>
  <c r="AK57"/>
  <c r="AI57"/>
  <c r="AJ57" s="1"/>
  <c r="AG57"/>
  <c r="AK56"/>
  <c r="AI56"/>
  <c r="AH56" s="1"/>
  <c r="AG56"/>
  <c r="AK55"/>
  <c r="AI55"/>
  <c r="AH55" s="1"/>
  <c r="AG55"/>
  <c r="AK54"/>
  <c r="AI54"/>
  <c r="AH54" s="1"/>
  <c r="AG54"/>
  <c r="AK53"/>
  <c r="AI53"/>
  <c r="AJ53" s="1"/>
  <c r="AG53"/>
  <c r="AK52"/>
  <c r="AI52"/>
  <c r="AH52" s="1"/>
  <c r="AG52"/>
  <c r="AK51"/>
  <c r="AI51"/>
  <c r="AH51" s="1"/>
  <c r="AG51"/>
  <c r="AK50"/>
  <c r="AI50"/>
  <c r="AH50" s="1"/>
  <c r="AG50"/>
  <c r="AK49"/>
  <c r="AI49"/>
  <c r="AJ49" s="1"/>
  <c r="AG49"/>
  <c r="AK48"/>
  <c r="AI48"/>
  <c r="AH48" s="1"/>
  <c r="AG48"/>
  <c r="AK47"/>
  <c r="AI47"/>
  <c r="AH47" s="1"/>
  <c r="AG47"/>
  <c r="AK46"/>
  <c r="AI46"/>
  <c r="AH46" s="1"/>
  <c r="AG46"/>
  <c r="AK45"/>
  <c r="AI45"/>
  <c r="AJ45" s="1"/>
  <c r="AG45"/>
  <c r="AK44"/>
  <c r="AI44"/>
  <c r="AH44" s="1"/>
  <c r="AG44"/>
  <c r="AK43"/>
  <c r="AI43"/>
  <c r="AH43" s="1"/>
  <c r="AG43"/>
  <c r="AK42"/>
  <c r="AI42"/>
  <c r="AH42" s="1"/>
  <c r="AG42"/>
  <c r="AK41"/>
  <c r="AI41"/>
  <c r="AJ41" s="1"/>
  <c r="AG41"/>
  <c r="AK40"/>
  <c r="AI40"/>
  <c r="AH40" s="1"/>
  <c r="AG40"/>
  <c r="AK39"/>
  <c r="AI39"/>
  <c r="AH39" s="1"/>
  <c r="AG39"/>
  <c r="AK38"/>
  <c r="AI38"/>
  <c r="AH38" s="1"/>
  <c r="AG38"/>
  <c r="AK37"/>
  <c r="AJ37"/>
  <c r="AG37"/>
  <c r="AK36"/>
  <c r="AJ36"/>
  <c r="AH36"/>
  <c r="AG36"/>
  <c r="AK35"/>
  <c r="AJ35"/>
  <c r="AH35"/>
  <c r="AG35"/>
  <c r="AK34"/>
  <c r="AJ34"/>
  <c r="AH34"/>
  <c r="AG34"/>
  <c r="AK33"/>
  <c r="AJ33"/>
  <c r="AK32"/>
  <c r="AJ32"/>
  <c r="AH32"/>
  <c r="AK31"/>
  <c r="AJ31"/>
  <c r="AH31"/>
  <c r="AJ30"/>
  <c r="AH30"/>
  <c r="AJ29"/>
  <c r="AJ28"/>
  <c r="AJ27"/>
  <c r="AJ26"/>
  <c r="AJ24"/>
  <c r="AJ23"/>
  <c r="AF152"/>
  <c r="AE152"/>
  <c r="AF151"/>
  <c r="AE151"/>
  <c r="AF150"/>
  <c r="AE150"/>
  <c r="AF149"/>
  <c r="AE149"/>
  <c r="AF148"/>
  <c r="AE148"/>
  <c r="AF147"/>
  <c r="AE147"/>
  <c r="AF146"/>
  <c r="AE146"/>
  <c r="AF145"/>
  <c r="AE145"/>
  <c r="AF144"/>
  <c r="AE144"/>
  <c r="AF143"/>
  <c r="AE143"/>
  <c r="AF142"/>
  <c r="AE142"/>
  <c r="AF141"/>
  <c r="AE141"/>
  <c r="AF140"/>
  <c r="AE140"/>
  <c r="AF139"/>
  <c r="AE139"/>
  <c r="AF138"/>
  <c r="AE138"/>
  <c r="AF137"/>
  <c r="AE137"/>
  <c r="AF136"/>
  <c r="AE136"/>
  <c r="AF135"/>
  <c r="AE135"/>
  <c r="AF134"/>
  <c r="AE134"/>
  <c r="AF133"/>
  <c r="AE133"/>
  <c r="AF132"/>
  <c r="AE132"/>
  <c r="AF131"/>
  <c r="AE131"/>
  <c r="AF130"/>
  <c r="AE130"/>
  <c r="AF129"/>
  <c r="AE129"/>
  <c r="AF128"/>
  <c r="AE128"/>
  <c r="AF127"/>
  <c r="AE127"/>
  <c r="AF126"/>
  <c r="AE126"/>
  <c r="AF125"/>
  <c r="AE125"/>
  <c r="AF124"/>
  <c r="AE124"/>
  <c r="AF123"/>
  <c r="AE123"/>
  <c r="AF122"/>
  <c r="AE122"/>
  <c r="AE121"/>
  <c r="AE120"/>
  <c r="AE119"/>
  <c r="AE118"/>
  <c r="AE117"/>
  <c r="AE116"/>
  <c r="AE115"/>
  <c r="AE114"/>
  <c r="AE113"/>
  <c r="AE112"/>
  <c r="AE111"/>
  <c r="AE110"/>
  <c r="AE109"/>
  <c r="AE108"/>
  <c r="AE107"/>
  <c r="AE106"/>
  <c r="AE105"/>
  <c r="AE104"/>
  <c r="AE103"/>
  <c r="AE102"/>
  <c r="AE101"/>
  <c r="AE100"/>
  <c r="AE99"/>
  <c r="AE98"/>
  <c r="AE97"/>
  <c r="AE96"/>
  <c r="AE95"/>
  <c r="AE94"/>
  <c r="AE93"/>
  <c r="AE92"/>
  <c r="AE91"/>
  <c r="AE90"/>
  <c r="AE89"/>
  <c r="AE88"/>
  <c r="AE87"/>
  <c r="AE86"/>
  <c r="AE85"/>
  <c r="AE84"/>
  <c r="AE83"/>
  <c r="AE82"/>
  <c r="AE81"/>
  <c r="AE80"/>
  <c r="AE79"/>
  <c r="AE78"/>
  <c r="AE77"/>
  <c r="AE76"/>
  <c r="AE75"/>
  <c r="AE74"/>
  <c r="AE73"/>
  <c r="AE72"/>
  <c r="AE71"/>
  <c r="AE70"/>
  <c r="AE69"/>
  <c r="AE68"/>
  <c r="AE67"/>
  <c r="AE66"/>
  <c r="AE65"/>
  <c r="AE64"/>
  <c r="AE63"/>
  <c r="AE62"/>
  <c r="AE61"/>
  <c r="AE60"/>
  <c r="AE59"/>
  <c r="AE58"/>
  <c r="AE57"/>
  <c r="AE56"/>
  <c r="AE55"/>
  <c r="AE54"/>
  <c r="AE53"/>
  <c r="AE52"/>
  <c r="AE51"/>
  <c r="AE50"/>
  <c r="AE49"/>
  <c r="AE48"/>
  <c r="AE47"/>
  <c r="U7"/>
  <c r="U8"/>
  <c r="U9"/>
  <c r="U10"/>
  <c r="U11"/>
  <c r="U12"/>
  <c r="U13"/>
  <c r="U14"/>
  <c r="U15"/>
  <c r="U16"/>
  <c r="U17"/>
  <c r="U18"/>
  <c r="U19"/>
  <c r="U20"/>
  <c r="U21"/>
  <c r="U22"/>
  <c r="U23"/>
  <c r="U24"/>
  <c r="U25"/>
  <c r="U26"/>
  <c r="U27"/>
  <c r="U28"/>
  <c r="U29"/>
  <c r="U30"/>
  <c r="U31"/>
  <c r="U32"/>
  <c r="U33"/>
  <c r="U34"/>
  <c r="U35"/>
  <c r="U36"/>
  <c r="U37"/>
  <c r="U38"/>
  <c r="U39"/>
  <c r="U40"/>
  <c r="U41"/>
  <c r="U42"/>
  <c r="U43"/>
  <c r="U44"/>
  <c r="U45"/>
  <c r="U46"/>
  <c r="U47"/>
  <c r="U48"/>
  <c r="U49"/>
  <c r="U50"/>
  <c r="U51"/>
  <c r="U52"/>
  <c r="U53"/>
  <c r="U54"/>
  <c r="U55"/>
  <c r="U56"/>
  <c r="U57"/>
  <c r="U58"/>
  <c r="U59"/>
  <c r="U60"/>
  <c r="U61"/>
  <c r="U62"/>
  <c r="U63"/>
  <c r="U64"/>
  <c r="U65"/>
  <c r="U66"/>
  <c r="U67"/>
  <c r="U68"/>
  <c r="U69"/>
  <c r="U70"/>
  <c r="U71"/>
  <c r="U72"/>
  <c r="U73"/>
  <c r="U74"/>
  <c r="U75"/>
  <c r="U76"/>
  <c r="U77"/>
  <c r="U78"/>
  <c r="T78" s="1"/>
  <c r="U79"/>
  <c r="T79" s="1"/>
  <c r="U80"/>
  <c r="T80" s="1"/>
  <c r="U81"/>
  <c r="T81" s="1"/>
  <c r="U82"/>
  <c r="T82" s="1"/>
  <c r="U83"/>
  <c r="T83" s="1"/>
  <c r="U84"/>
  <c r="T84" s="1"/>
  <c r="U85"/>
  <c r="T85" s="1"/>
  <c r="U86"/>
  <c r="T86" s="1"/>
  <c r="U87"/>
  <c r="T87" s="1"/>
  <c r="U88"/>
  <c r="T88" s="1"/>
  <c r="U89"/>
  <c r="T89" s="1"/>
  <c r="U90"/>
  <c r="T90" s="1"/>
  <c r="U91"/>
  <c r="T91" s="1"/>
  <c r="U92"/>
  <c r="T92" s="1"/>
  <c r="U93"/>
  <c r="T93" s="1"/>
  <c r="U94"/>
  <c r="T94" s="1"/>
  <c r="U95"/>
  <c r="T95" s="1"/>
  <c r="U96"/>
  <c r="T96" s="1"/>
  <c r="U97"/>
  <c r="T97" s="1"/>
  <c r="U98"/>
  <c r="T98" s="1"/>
  <c r="U99"/>
  <c r="T99" s="1"/>
  <c r="U100"/>
  <c r="T100" s="1"/>
  <c r="U101"/>
  <c r="T101" s="1"/>
  <c r="U102"/>
  <c r="T102" s="1"/>
  <c r="U103"/>
  <c r="T103" s="1"/>
  <c r="U104"/>
  <c r="T104" s="1"/>
  <c r="U105"/>
  <c r="T105" s="1"/>
  <c r="U106"/>
  <c r="T106" s="1"/>
  <c r="U107"/>
  <c r="T107" s="1"/>
  <c r="U108"/>
  <c r="T108" s="1"/>
  <c r="U109"/>
  <c r="T109" s="1"/>
  <c r="U110"/>
  <c r="T110" s="1"/>
  <c r="U111"/>
  <c r="T111" s="1"/>
  <c r="U112"/>
  <c r="T112" s="1"/>
  <c r="U113"/>
  <c r="T113" s="1"/>
  <c r="U114"/>
  <c r="T114" s="1"/>
  <c r="U115"/>
  <c r="T115" s="1"/>
  <c r="U116"/>
  <c r="T116" s="1"/>
  <c r="U117"/>
  <c r="T117" s="1"/>
  <c r="U118"/>
  <c r="T118" s="1"/>
  <c r="U119"/>
  <c r="T119" s="1"/>
  <c r="U120"/>
  <c r="T120" s="1"/>
  <c r="U121"/>
  <c r="T121" s="1"/>
  <c r="U122"/>
  <c r="T122" s="1"/>
  <c r="U123"/>
  <c r="T123" s="1"/>
  <c r="U124"/>
  <c r="T124" s="1"/>
  <c r="U125"/>
  <c r="T125" s="1"/>
  <c r="U126"/>
  <c r="T126" s="1"/>
  <c r="U127"/>
  <c r="T127" s="1"/>
  <c r="U128"/>
  <c r="T128" s="1"/>
  <c r="U129"/>
  <c r="T129" s="1"/>
  <c r="U130"/>
  <c r="T130" s="1"/>
  <c r="U131"/>
  <c r="T131" s="1"/>
  <c r="U132"/>
  <c r="T132" s="1"/>
  <c r="U133"/>
  <c r="T133" s="1"/>
  <c r="U134"/>
  <c r="T134" s="1"/>
  <c r="U135"/>
  <c r="T135" s="1"/>
  <c r="U136"/>
  <c r="T136" s="1"/>
  <c r="U137"/>
  <c r="T137" s="1"/>
  <c r="U138"/>
  <c r="T138" s="1"/>
  <c r="U139"/>
  <c r="T139" s="1"/>
  <c r="U140"/>
  <c r="T140" s="1"/>
  <c r="U141"/>
  <c r="T141" s="1"/>
  <c r="U142"/>
  <c r="T142" s="1"/>
  <c r="U143"/>
  <c r="T143" s="1"/>
  <c r="U144"/>
  <c r="T144" s="1"/>
  <c r="U145"/>
  <c r="T145" s="1"/>
  <c r="U146"/>
  <c r="T146" s="1"/>
  <c r="U147"/>
  <c r="T147" s="1"/>
  <c r="U148"/>
  <c r="T148" s="1"/>
  <c r="U149"/>
  <c r="T149" s="1"/>
  <c r="U150"/>
  <c r="T150" s="1"/>
  <c r="U151"/>
  <c r="T151" s="1"/>
  <c r="U152"/>
  <c r="T152" s="1"/>
  <c r="U153"/>
  <c r="T153" s="1"/>
  <c r="U6"/>
  <c r="J6"/>
  <c r="J7"/>
  <c r="J8"/>
  <c r="J9"/>
  <c r="J10"/>
  <c r="J11"/>
  <c r="J12"/>
  <c r="J13"/>
  <c r="J14"/>
  <c r="J15"/>
  <c r="J16"/>
  <c r="J17"/>
  <c r="J18"/>
  <c r="J19"/>
  <c r="J20"/>
  <c r="J21"/>
  <c r="J22"/>
  <c r="J23"/>
  <c r="J24"/>
  <c r="J25"/>
  <c r="J26"/>
  <c r="J27"/>
  <c r="J28"/>
  <c r="J29"/>
  <c r="J30"/>
  <c r="I30" s="1"/>
  <c r="J31"/>
  <c r="I31" s="1"/>
  <c r="J32"/>
  <c r="I32" s="1"/>
  <c r="J33"/>
  <c r="I33" s="1"/>
  <c r="J34"/>
  <c r="I34" s="1"/>
  <c r="J35"/>
  <c r="I35" s="1"/>
  <c r="J36"/>
  <c r="I36" s="1"/>
  <c r="J37"/>
  <c r="I37" s="1"/>
  <c r="J38"/>
  <c r="I38" s="1"/>
  <c r="J39"/>
  <c r="I39" s="1"/>
  <c r="J40"/>
  <c r="I40" s="1"/>
  <c r="J41"/>
  <c r="I41" s="1"/>
  <c r="J42"/>
  <c r="I42" s="1"/>
  <c r="J43"/>
  <c r="I43" s="1"/>
  <c r="J44"/>
  <c r="I44" s="1"/>
  <c r="J45"/>
  <c r="I45" s="1"/>
  <c r="J46"/>
  <c r="I46" s="1"/>
  <c r="J47"/>
  <c r="I47" s="1"/>
  <c r="J48"/>
  <c r="I48" s="1"/>
  <c r="J49"/>
  <c r="I49" s="1"/>
  <c r="J50"/>
  <c r="I50" s="1"/>
  <c r="J51"/>
  <c r="I51" s="1"/>
  <c r="J52"/>
  <c r="I52" s="1"/>
  <c r="J53"/>
  <c r="I53" s="1"/>
  <c r="J54"/>
  <c r="I54" s="1"/>
  <c r="J55"/>
  <c r="I55" s="1"/>
  <c r="J56"/>
  <c r="I56" s="1"/>
  <c r="J57"/>
  <c r="I57" s="1"/>
  <c r="J58"/>
  <c r="I58" s="1"/>
  <c r="J59"/>
  <c r="I59" s="1"/>
  <c r="J60"/>
  <c r="I60" s="1"/>
  <c r="J61"/>
  <c r="I61" s="1"/>
  <c r="J62"/>
  <c r="I62" s="1"/>
  <c r="J63"/>
  <c r="I63" s="1"/>
  <c r="J64"/>
  <c r="I64" s="1"/>
  <c r="J65"/>
  <c r="I65" s="1"/>
  <c r="J66"/>
  <c r="I66" s="1"/>
  <c r="J67"/>
  <c r="I67" s="1"/>
  <c r="J68"/>
  <c r="I68" s="1"/>
  <c r="J69"/>
  <c r="I69" s="1"/>
  <c r="J70"/>
  <c r="I70" s="1"/>
  <c r="J71"/>
  <c r="I71" s="1"/>
  <c r="J72"/>
  <c r="I72" s="1"/>
  <c r="J73"/>
  <c r="I73" s="1"/>
  <c r="J74"/>
  <c r="I74" s="1"/>
  <c r="J75"/>
  <c r="I75" s="1"/>
  <c r="J76"/>
  <c r="I76" s="1"/>
  <c r="J77"/>
  <c r="I77" s="1"/>
  <c r="J78"/>
  <c r="I78" s="1"/>
  <c r="J79"/>
  <c r="I79" s="1"/>
  <c r="J80"/>
  <c r="I80" s="1"/>
  <c r="J81"/>
  <c r="I81" s="1"/>
  <c r="J82"/>
  <c r="I82" s="1"/>
  <c r="J83"/>
  <c r="I83" s="1"/>
  <c r="J84"/>
  <c r="I84" s="1"/>
  <c r="J85"/>
  <c r="I85" s="1"/>
  <c r="J86"/>
  <c r="I86" s="1"/>
  <c r="J87"/>
  <c r="I87" s="1"/>
  <c r="J88"/>
  <c r="I88" s="1"/>
  <c r="J89"/>
  <c r="I89" s="1"/>
  <c r="J90"/>
  <c r="I90" s="1"/>
  <c r="J91"/>
  <c r="I91" s="1"/>
  <c r="J92"/>
  <c r="I92" s="1"/>
  <c r="J93"/>
  <c r="I93" s="1"/>
  <c r="J94"/>
  <c r="I94" s="1"/>
  <c r="J95"/>
  <c r="I95" s="1"/>
  <c r="J96"/>
  <c r="I96" s="1"/>
  <c r="J97"/>
  <c r="I97" s="1"/>
  <c r="J98"/>
  <c r="I98" s="1"/>
  <c r="J99"/>
  <c r="I99" s="1"/>
  <c r="J100"/>
  <c r="I100" s="1"/>
  <c r="J101"/>
  <c r="I101" s="1"/>
  <c r="J102"/>
  <c r="I102" s="1"/>
  <c r="J103"/>
  <c r="I103" s="1"/>
  <c r="J104"/>
  <c r="I104" s="1"/>
  <c r="J105"/>
  <c r="I105" s="1"/>
  <c r="J106"/>
  <c r="I106" s="1"/>
  <c r="J107"/>
  <c r="I107" s="1"/>
  <c r="J108"/>
  <c r="I108" s="1"/>
  <c r="J109"/>
  <c r="I109" s="1"/>
  <c r="J110"/>
  <c r="I110" s="1"/>
  <c r="J111"/>
  <c r="I111" s="1"/>
  <c r="J112"/>
  <c r="I112" s="1"/>
  <c r="J113"/>
  <c r="I113" s="1"/>
  <c r="J114"/>
  <c r="I114" s="1"/>
  <c r="J115"/>
  <c r="I115" s="1"/>
  <c r="J116"/>
  <c r="I116" s="1"/>
  <c r="J117"/>
  <c r="I117" s="1"/>
  <c r="J118"/>
  <c r="I118" s="1"/>
  <c r="J119"/>
  <c r="I119" s="1"/>
  <c r="J120"/>
  <c r="I120" s="1"/>
  <c r="J121"/>
  <c r="I121" s="1"/>
  <c r="J122"/>
  <c r="I122" s="1"/>
  <c r="J123"/>
  <c r="I123" s="1"/>
  <c r="J124"/>
  <c r="I124" s="1"/>
  <c r="J125"/>
  <c r="I125" s="1"/>
  <c r="J126"/>
  <c r="I126" s="1"/>
  <c r="J127"/>
  <c r="I127" s="1"/>
  <c r="J128"/>
  <c r="I128" s="1"/>
  <c r="J129"/>
  <c r="I129" s="1"/>
  <c r="J130"/>
  <c r="I130" s="1"/>
  <c r="J131"/>
  <c r="I131" s="1"/>
  <c r="J132"/>
  <c r="I132" s="1"/>
  <c r="J133"/>
  <c r="I133" s="1"/>
  <c r="J134"/>
  <c r="I134" s="1"/>
  <c r="J135"/>
  <c r="I135" s="1"/>
  <c r="J136"/>
  <c r="I136" s="1"/>
  <c r="J137"/>
  <c r="I137" s="1"/>
  <c r="J138"/>
  <c r="I138" s="1"/>
  <c r="J139"/>
  <c r="I139" s="1"/>
  <c r="J140"/>
  <c r="I140" s="1"/>
  <c r="J141"/>
  <c r="I141" s="1"/>
  <c r="J142"/>
  <c r="I142" s="1"/>
  <c r="J143"/>
  <c r="I143" s="1"/>
  <c r="J144"/>
  <c r="I144" s="1"/>
  <c r="J145"/>
  <c r="I145" s="1"/>
  <c r="J146"/>
  <c r="I146" s="1"/>
  <c r="J147"/>
  <c r="I147" s="1"/>
  <c r="J148"/>
  <c r="I148" s="1"/>
  <c r="J149"/>
  <c r="I149" s="1"/>
  <c r="J150"/>
  <c r="I150" s="1"/>
  <c r="J151"/>
  <c r="I151" s="1"/>
  <c r="J5"/>
  <c r="AJ104" l="1"/>
  <c r="AJ80"/>
  <c r="AJ124"/>
  <c r="AJ70"/>
  <c r="AJ71"/>
  <c r="AJ72"/>
  <c r="AJ96"/>
  <c r="AJ122"/>
  <c r="AJ123"/>
  <c r="AJ140"/>
  <c r="AJ88"/>
  <c r="AJ134"/>
  <c r="AJ135"/>
  <c r="AJ136"/>
  <c r="AJ74"/>
  <c r="AJ75"/>
  <c r="AJ76"/>
  <c r="AJ86"/>
  <c r="AJ87"/>
  <c r="AJ112"/>
  <c r="AJ38"/>
  <c r="AJ39"/>
  <c r="AJ40"/>
  <c r="AJ106"/>
  <c r="AJ107"/>
  <c r="AJ108"/>
  <c r="AJ118"/>
  <c r="AJ119"/>
  <c r="AJ120"/>
  <c r="AJ150"/>
  <c r="AJ151"/>
  <c r="AJ152"/>
  <c r="AJ90"/>
  <c r="AJ91"/>
  <c r="AJ92"/>
  <c r="AJ102"/>
  <c r="AJ103"/>
  <c r="AJ138"/>
  <c r="AJ139"/>
  <c r="AJ55"/>
  <c r="AJ56"/>
  <c r="AJ42"/>
  <c r="AJ43"/>
  <c r="AJ44"/>
  <c r="AK24"/>
  <c r="AJ54"/>
  <c r="AJ78"/>
  <c r="AJ79"/>
  <c r="AJ94"/>
  <c r="AJ95"/>
  <c r="AJ110"/>
  <c r="AJ111"/>
  <c r="AJ126"/>
  <c r="AJ127"/>
  <c r="AJ128"/>
  <c r="AJ142"/>
  <c r="AJ143"/>
  <c r="AJ144"/>
  <c r="AJ58"/>
  <c r="AJ59"/>
  <c r="AJ60"/>
  <c r="AJ82"/>
  <c r="AJ83"/>
  <c r="AJ84"/>
  <c r="AJ98"/>
  <c r="AJ99"/>
  <c r="AJ100"/>
  <c r="AJ114"/>
  <c r="AJ115"/>
  <c r="AJ116"/>
  <c r="AJ130"/>
  <c r="AJ131"/>
  <c r="AJ132"/>
  <c r="AJ146"/>
  <c r="AJ147"/>
  <c r="AJ148"/>
  <c r="AK23"/>
  <c r="AJ46"/>
  <c r="AJ47"/>
  <c r="AJ48"/>
  <c r="AJ62"/>
  <c r="AJ63"/>
  <c r="AJ64"/>
  <c r="AK8"/>
  <c r="AK7"/>
  <c r="AK14"/>
  <c r="AK13"/>
  <c r="AK16"/>
  <c r="AK15"/>
  <c r="AK19"/>
  <c r="AK18"/>
  <c r="AK21"/>
  <c r="AK22"/>
  <c r="AK20"/>
  <c r="AK17"/>
  <c r="AJ50"/>
  <c r="AJ51"/>
  <c r="AJ52"/>
  <c r="AJ66"/>
  <c r="AJ67"/>
  <c r="AJ68"/>
  <c r="AK5"/>
  <c r="AK9"/>
  <c r="AH29"/>
  <c r="AH33"/>
  <c r="AH37"/>
  <c r="AH41"/>
  <c r="AH45"/>
  <c r="AH49"/>
  <c r="AH53"/>
  <c r="AH57"/>
  <c r="AH61"/>
  <c r="AH73"/>
  <c r="AH81"/>
  <c r="AH89"/>
  <c r="AH93"/>
  <c r="AH101"/>
  <c r="AH109"/>
  <c r="AH117"/>
  <c r="AH121"/>
  <c r="AH133"/>
  <c r="AH137"/>
  <c r="AH145"/>
  <c r="AJ25"/>
  <c r="AK25" s="1"/>
  <c r="AJ65"/>
  <c r="AJ69"/>
  <c r="AJ77"/>
  <c r="AJ85"/>
  <c r="AJ97"/>
  <c r="AJ105"/>
  <c r="AJ113"/>
  <c r="AJ125"/>
  <c r="AJ129"/>
  <c r="AJ141"/>
  <c r="AJ149"/>
  <c r="AK29" l="1"/>
  <c r="AK27"/>
  <c r="AK28"/>
  <c r="AK30"/>
  <c r="AF5"/>
  <c r="AE5"/>
  <c r="AF6"/>
  <c r="AK26"/>
  <c r="AE6"/>
  <c r="AK10"/>
  <c r="AK12"/>
  <c r="AK11"/>
  <c r="CH109" l="1"/>
  <c r="CH95"/>
  <c r="CH75"/>
  <c r="CH107"/>
  <c r="CH72"/>
  <c r="CH111"/>
  <c r="CH92"/>
  <c r="CH55"/>
  <c r="CH71"/>
  <c r="CH103"/>
  <c r="CH119"/>
  <c r="CH79"/>
  <c r="CH54"/>
  <c r="CH70"/>
  <c r="CH86"/>
  <c r="CH102"/>
  <c r="CH118"/>
  <c r="CH69"/>
  <c r="CH88"/>
  <c r="CH106"/>
  <c r="CH57"/>
  <c r="CH73"/>
  <c r="CH89"/>
  <c r="CH105"/>
  <c r="CH121"/>
  <c r="CH66"/>
  <c r="CH82"/>
  <c r="CH98"/>
  <c r="CH114"/>
  <c r="CH63"/>
  <c r="CH52"/>
  <c r="CH68"/>
  <c r="CH84"/>
  <c r="CH100"/>
  <c r="CH116"/>
  <c r="CH58"/>
  <c r="CH85"/>
  <c r="CH104"/>
  <c r="CH51"/>
  <c r="CH67"/>
  <c r="CH83"/>
  <c r="CH99"/>
  <c r="CH115"/>
  <c r="CH64"/>
  <c r="CH80"/>
  <c r="CH96"/>
  <c r="CH112"/>
  <c r="CH59"/>
  <c r="CH91"/>
  <c r="CH53"/>
  <c r="CH90"/>
  <c r="CH60"/>
  <c r="CH76"/>
  <c r="CH108"/>
  <c r="CH87"/>
  <c r="CH117"/>
  <c r="CH65"/>
  <c r="CH81"/>
  <c r="CH97"/>
  <c r="CH113"/>
  <c r="CH56"/>
  <c r="CH74"/>
  <c r="CH101"/>
  <c r="CH120"/>
  <c r="CH62"/>
  <c r="CH78"/>
  <c r="CH94"/>
  <c r="CH110"/>
  <c r="CH61"/>
  <c r="CH77"/>
  <c r="CH93"/>
  <c r="AV108"/>
  <c r="AV100"/>
  <c r="AV71"/>
  <c r="AV99"/>
  <c r="AV64"/>
  <c r="AV51"/>
  <c r="AV91"/>
  <c r="AV57"/>
  <c r="AV89"/>
  <c r="AV120"/>
  <c r="AV92"/>
  <c r="AV54"/>
  <c r="AV82"/>
  <c r="AV109"/>
  <c r="AV88"/>
  <c r="AV66"/>
  <c r="AV106"/>
  <c r="AV69"/>
  <c r="AV101"/>
  <c r="AV116"/>
  <c r="AV52"/>
  <c r="AV84"/>
  <c r="AV115"/>
  <c r="AV63"/>
  <c r="AV75"/>
  <c r="AV87"/>
  <c r="AV105"/>
  <c r="AV121"/>
  <c r="AV80"/>
  <c r="AV111"/>
  <c r="AV59"/>
  <c r="AV79"/>
  <c r="AV95"/>
  <c r="AV118"/>
  <c r="AV65"/>
  <c r="AV81"/>
  <c r="AV97"/>
  <c r="AV112"/>
  <c r="AV68"/>
  <c r="AV55"/>
  <c r="AV83"/>
  <c r="AV113"/>
  <c r="AV96"/>
  <c r="AV67"/>
  <c r="AV110"/>
  <c r="AV73"/>
  <c r="AV104"/>
  <c r="AV60"/>
  <c r="AV70"/>
  <c r="AV98"/>
  <c r="AV56"/>
  <c r="AV119"/>
  <c r="AV90"/>
  <c r="AV53"/>
  <c r="AV85"/>
  <c r="AV76"/>
  <c r="AV107"/>
  <c r="AV62"/>
  <c r="AV74"/>
  <c r="AV86"/>
  <c r="AV102"/>
  <c r="AV117"/>
  <c r="AV72"/>
  <c r="AV103"/>
  <c r="AV58"/>
  <c r="AV78"/>
  <c r="AV94"/>
  <c r="AV114"/>
  <c r="AV61"/>
  <c r="AV77"/>
  <c r="AV93"/>
  <c r="AF29"/>
  <c r="AF42"/>
  <c r="AF21"/>
  <c r="AF7"/>
  <c r="AE11"/>
  <c r="AF58"/>
  <c r="AF119"/>
  <c r="AF51"/>
  <c r="AF96"/>
  <c r="AF64"/>
  <c r="AF32"/>
  <c r="AF106"/>
  <c r="AF46"/>
  <c r="AF103"/>
  <c r="AF71"/>
  <c r="AF23"/>
  <c r="AF109"/>
  <c r="AF77"/>
  <c r="AF45"/>
  <c r="AF13"/>
  <c r="AE13"/>
  <c r="AF66"/>
  <c r="AE15"/>
  <c r="AF59"/>
  <c r="AF100"/>
  <c r="AF68"/>
  <c r="AF36"/>
  <c r="AF114"/>
  <c r="AF54"/>
  <c r="AF111"/>
  <c r="AF47"/>
  <c r="AF11"/>
  <c r="AF97"/>
  <c r="AF65"/>
  <c r="AF33"/>
  <c r="AE18"/>
  <c r="AF74"/>
  <c r="AE14"/>
  <c r="AE16"/>
  <c r="AF118"/>
  <c r="AF82"/>
  <c r="AF50"/>
  <c r="AF18"/>
  <c r="AF107"/>
  <c r="AF75"/>
  <c r="AF27"/>
  <c r="AF108"/>
  <c r="AF92"/>
  <c r="AF76"/>
  <c r="AF60"/>
  <c r="AF44"/>
  <c r="AF28"/>
  <c r="AF12"/>
  <c r="AF98"/>
  <c r="AF70"/>
  <c r="AF38"/>
  <c r="AF10"/>
  <c r="AF95"/>
  <c r="AF63"/>
  <c r="AF39"/>
  <c r="AF19"/>
  <c r="AF121"/>
  <c r="AF105"/>
  <c r="AF89"/>
  <c r="AF73"/>
  <c r="AF57"/>
  <c r="AF41"/>
  <c r="AF25"/>
  <c r="AF9"/>
  <c r="AE10"/>
  <c r="AE17"/>
  <c r="AF94"/>
  <c r="AF26"/>
  <c r="AF83"/>
  <c r="AF112"/>
  <c r="AF80"/>
  <c r="AF48"/>
  <c r="AF16"/>
  <c r="AF78"/>
  <c r="AF14"/>
  <c r="AF43"/>
  <c r="AF93"/>
  <c r="AF61"/>
  <c r="AE12"/>
  <c r="AF102"/>
  <c r="AF34"/>
  <c r="AF91"/>
  <c r="AF116"/>
  <c r="AF84"/>
  <c r="AF52"/>
  <c r="AF20"/>
  <c r="AF86"/>
  <c r="AF22"/>
  <c r="AF79"/>
  <c r="AF31"/>
  <c r="AF113"/>
  <c r="AF81"/>
  <c r="AF49"/>
  <c r="AF17"/>
  <c r="AE9"/>
  <c r="AF110"/>
  <c r="AF99"/>
  <c r="AF67"/>
  <c r="AF120"/>
  <c r="AF104"/>
  <c r="AF88"/>
  <c r="AF72"/>
  <c r="AF56"/>
  <c r="AF40"/>
  <c r="AF24"/>
  <c r="AF8"/>
  <c r="AF90"/>
  <c r="AF62"/>
  <c r="AF30"/>
  <c r="AF115"/>
  <c r="AF87"/>
  <c r="AF55"/>
  <c r="AF35"/>
  <c r="AF15"/>
  <c r="AF117"/>
  <c r="AF101"/>
  <c r="AF85"/>
  <c r="AF69"/>
  <c r="AF53"/>
  <c r="AF37"/>
  <c r="AE21"/>
  <c r="AE37"/>
  <c r="AE33"/>
  <c r="AE23"/>
  <c r="AE44"/>
  <c r="AE38"/>
  <c r="AE43"/>
  <c r="AE25"/>
  <c r="AE30"/>
  <c r="AE35"/>
  <c r="AE42"/>
  <c r="AE28"/>
  <c r="AE8"/>
  <c r="AE22"/>
  <c r="AE45"/>
  <c r="AE27"/>
  <c r="AE36"/>
  <c r="AE32"/>
  <c r="AE46"/>
  <c r="AE31"/>
  <c r="AE40"/>
  <c r="AE41"/>
  <c r="AE19"/>
  <c r="AE24"/>
  <c r="AE7"/>
  <c r="AE26"/>
  <c r="AE29"/>
  <c r="AE34"/>
  <c r="AE20"/>
  <c r="AE39"/>
</calcChain>
</file>

<file path=xl/sharedStrings.xml><?xml version="1.0" encoding="utf-8"?>
<sst xmlns="http://schemas.openxmlformats.org/spreadsheetml/2006/main" count="1887" uniqueCount="706">
  <si>
    <t>المعرف</t>
  </si>
  <si>
    <t>التاريخ</t>
  </si>
  <si>
    <t>المطلوب</t>
  </si>
  <si>
    <t>مدفوع</t>
  </si>
  <si>
    <t>الرصيد</t>
  </si>
  <si>
    <t>العملية</t>
  </si>
  <si>
    <t>تفاصيل</t>
  </si>
  <si>
    <t>تسديد دفعة نقدية</t>
  </si>
  <si>
    <t>إلى صندوق زاهر طرشة رقم الإيصال: 55777515 - من نضال البيطار - مقبوض من قبل زوزو فون</t>
  </si>
  <si>
    <t>إلى صندوق زاهر طرشة رقم الإيصال: 55777513 - من مريم الدياب - مقبوض من قبل زوزو فون</t>
  </si>
  <si>
    <t>إلى صندوق زاهر طرشة رقم الإيصال: 55777507 - من سهيلة القاسمي - مقبوض من قبل زوزو فون</t>
  </si>
  <si>
    <t>إلى صندوق زاهر طرشة رقم الإيصال: 55777501 - من روضة النعمه - مقبوض من قبل زوزو فون</t>
  </si>
  <si>
    <t>إلى صندوق زاهر طرشة رقم الإيصال: 55777465 - من عيسى غالي - مقبوض من قبل زوزو فون</t>
  </si>
  <si>
    <t>إلى صندوق زاهر طرشة رقم الإيصال: 55777463 - من طوني طنوس - مقبوض من قبل زوزو فون</t>
  </si>
  <si>
    <t>إلى صندوق زاهر طرشة رقم الإيصال: 55777461 - من هويده عساف - مقبوض من قبل زوزو فون</t>
  </si>
  <si>
    <t>إلى صندوق زاهر طرشة رقم الإيصال: 55777459 - من منهل سبع - مقبوض من قبل زوزو فون</t>
  </si>
  <si>
    <t>إلى صندوق زاهر طرشة رقم الإيصال: 55777457 - من خليل المعاز - مقبوض من قبل زوزو فون</t>
  </si>
  <si>
    <t>إلى صندوق زاهر طرشة رقم الإيصال: 55777453 - من يسرى حرفوش - مقبوض من قبل زوزو فون</t>
  </si>
  <si>
    <t>إلى صندوق زاهر طرشة رقم الإيصال: 55777451 - من قيس ضاهر - مقبوض من قبل زوزو فون</t>
  </si>
  <si>
    <t>إلى صندوق زاهر طرشة رقم الإيصال: 55777447 - من علاء شاهين - مقبوض من قبل زوزو فون</t>
  </si>
  <si>
    <t>إلى صندوق زاهر طرشة رقم الإيصال: 55777445 - من علاء الحمود - مقبوض من قبل زوزو فون</t>
  </si>
  <si>
    <t>إلى صندوق زاهر طرشة رقم الإيصال: 55777441 - من فيصل عازار - مقبوض من قبل زوزو فون</t>
  </si>
  <si>
    <t>إلى صندوق زاهر طرشة رقم الإيصال: 55777439 - من جرجي جريج - مقبوض من قبل زوزو فون</t>
  </si>
  <si>
    <t>إلى صندوق زاهر طرشة رقم الإيصال: 55777437 - من رافي الطرشة - مقبوض من قبل زوزو فون</t>
  </si>
  <si>
    <t>إلى صندوق زاهر طرشة رقم الإيصال: 55777435 - من رفيق فرح - مقبوض من قبل زوزو فون</t>
  </si>
  <si>
    <t>إلى صندوق زاهر طرشة رقم الإيصال: 55777433 - من بشار الحسين - مقبوض من قبل زوزو فون</t>
  </si>
  <si>
    <t>إلى صندوق زاهر طرشة رقم الإيصال: 55777427 - من سمير شليل - مقبوض من قبل زوزو فون</t>
  </si>
  <si>
    <t>إلى صندوق زاهر طرشة رقم الإيصال: 55777415 - من ميلاد رزوق - مقبوض من قبل زوزو فون</t>
  </si>
  <si>
    <t>إلى صندوق زاهر طرشة رقم الإيصال: 55777409 - من كوثر ناصيف - مقبوض من قبل زوزو فون</t>
  </si>
  <si>
    <t>إلى صندوق زاهر طرشة رقم الإيصال: 55777403 - من محمد الغانم - مقبوض من قبل زوزو فون</t>
  </si>
  <si>
    <t>إلى صندوق زاهر طرشة رقم الإيصال: 55777399 - من سكنية الصدر - مقبوض من قبل زوزو فون</t>
  </si>
  <si>
    <t>الاسم</t>
  </si>
  <si>
    <t>رقم الهاتف</t>
  </si>
  <si>
    <t>إلى صندوق حبيب محمد جناد رقم الإيصال: 30987510 - من حنين العبد لله - مقبوض من قبل مركز sevensky للاتصالات</t>
  </si>
  <si>
    <t>تسديد عبر تحويل مصرفي</t>
  </si>
  <si>
    <r>
      <t>من صندوق شادي الياس إلى صندوق حبيب محمد جناد إشعار قبض: 16755 - مقبوض من قبل الياس </t>
    </r>
    <r>
      <rPr>
        <i/>
        <sz val="8"/>
        <color rgb="FF000000"/>
        <rFont val="Tahoma"/>
        <family val="2"/>
      </rPr>
      <t>دفعة</t>
    </r>
  </si>
  <si>
    <t>إلى صندوق حبيب محمد جناد رقم الإيصال: 30987484 - من مجد العساف - مقبوض من قبل مركز sevensky للاتصالات</t>
  </si>
  <si>
    <t>إلى صندوق حبيب محمد جناد رقم الإيصال: 30987472 - من اسماعيل اسماعيل - مقبوض من قبل مركز sevensky للاتصالات</t>
  </si>
  <si>
    <t>إلى صندوق حبيب محمد جناد رقم الإيصال: 30987412 - من اسماعيل الابراهيم - مقبوض من قبل مركز sevensky للاتصالات</t>
  </si>
  <si>
    <t>إلى صندوق حبيب محمد جناد رقم الإيصال: 30987286 - من انتصار العموري - مقبوض من قبل مركز sevensky للاتصالات</t>
  </si>
  <si>
    <t>إلى صندوق حبيب محمد جناد رقم الإيصال: 30987108 - من توفيق احمد - مقبوض من قبل مركز sevensky للاتصالات</t>
  </si>
  <si>
    <t>إلى صندوق حبيب محمد جناد رقم الإيصال: 30986692 - من مي مغامز - مقبوض من قبل مركز sevensky للاتصالات</t>
  </si>
  <si>
    <t>إلى صندوق حبيب محمد جناد رقم الإيصال: 30986676 - من عبير كنعان - مقبوض من قبل مركز sevensky للاتصالات</t>
  </si>
  <si>
    <t>إلى صندوق حبيب محمد جناد رقم الإيصال: 30986674 - من يوسف رمضان - مقبوض من قبل مركز sevensky للاتصالات</t>
  </si>
  <si>
    <t>إلى صندوق حبيب محمد جناد رقم الإيصال: 30986626 - من كمال السقا - مقبوض من قبل مركز sevensky للاتصالات</t>
  </si>
  <si>
    <t>إلى صندوق حبيب محمد جناد رقم الإيصال: 30986566 - من مياده العلي - مقبوض من قبل مركز sevensky للاتصالات</t>
  </si>
  <si>
    <t>إلى صندوق حبيب محمد جناد رقم الإيصال: 30986538 - من سفيرة شاويش - مقبوض من قبل مركز sevensky للاتصالات</t>
  </si>
  <si>
    <t>إلى صندوق حبيب محمد جناد رقم الإيصال: 30986414 - من محمدعلي الشاعر - مقبوض من قبل مركز sevensky للاتصالات</t>
  </si>
  <si>
    <t>إلى صندوق حبيب محمد جناد رقم الإيصال: 30986306 - من حيدر محرز - مقبوض من قبل مركز sevensky للاتصالات</t>
  </si>
  <si>
    <t>إلى صندوق حبيب محمد جناد رقم الإيصال: 30986290 - من بشار العموري - مقبوض من قبل مركز sevensky للاتصالات</t>
  </si>
  <si>
    <t>إلى صندوق حبيب محمد جناد رقم الإيصال: 30986262 - من محمد المحمود - مقبوض من قبل مركز sevensky للاتصالات</t>
  </si>
  <si>
    <t>إلى صندوق حبيب محمد جناد رقم الإيصال: 30986224 - من محمد مصري - مقبوض من قبل مركز sevensky للاتصالات</t>
  </si>
  <si>
    <t>إلى صندوق حبيب محمد جناد رقم الإيصال: 30986108 - من مجد العساف - مقبوض من قبل مركز sevensky للاتصالات</t>
  </si>
  <si>
    <t>إلى صندوق حبيب محمد جناد رقم الإيصال: 30985572 - من ابراهيم عاصي - مقبوض من قبل مركز sevensky للاتصالات</t>
  </si>
  <si>
    <t>إلى صندوق حبيب محمد جناد رقم الإيصال: 30985528 - من ابراهيم القحف - مقبوض من قبل مركز sevensky للاتصالات</t>
  </si>
  <si>
    <t>إلى صندوق حبيب محمد جناد رقم الإيصال: 30985382 - من محمد عيسى - مقبوض من قبل مركز sevensky للاتصالات</t>
  </si>
  <si>
    <t>إلى صندوق حبيب محمد جناد رقم الإيصال: 30985290 - من حفيظه شاهين - مقبوض من قبل مركز sevensky للاتصالات</t>
  </si>
  <si>
    <t>إلى صندوق حبيب محمد جناد رقم الإيصال: 30985146 - من كامله صالح - مقبوض من قبل مركز sevensky للاتصالات</t>
  </si>
  <si>
    <t>إلى صندوق حبيب محمد جناد رقم الإيصال: 30985118 - من جميل فحام - مقبوض من قبل مركز sevensky للاتصالات</t>
  </si>
  <si>
    <t>عمولة تسديد</t>
  </si>
  <si>
    <t>معرف القيد #2672436</t>
  </si>
  <si>
    <t>b</t>
  </si>
  <si>
    <t>معرف القيد #3604558</t>
  </si>
  <si>
    <t>إلى صندوق زاهر الطرشة رقم الإيصال: 4158525873 - من عواطف حبيب - مقبوض من قبل زاهر فون</t>
  </si>
  <si>
    <t>معرف القيد #3604502</t>
  </si>
  <si>
    <t>إلى صندوق زاهر الطرشة رقم الإيصال: 4158525817 - من ايمن سعد - مقبوض من قبل زاهر فون</t>
  </si>
  <si>
    <t>معرف القيد #3604430</t>
  </si>
  <si>
    <t>إلى صندوق زاهر الطرشة رقم الإيصال: 4158525747 - من سميرة الحمدان - مقبوض من قبل زاهر فون</t>
  </si>
  <si>
    <t>معرف القيد #3604248</t>
  </si>
  <si>
    <t>إلى صندوق زاهر الطرشة رقم الإيصال: 4158525619 - من ميخائيل جنوره - مقبوض من قبل زاهر فون</t>
  </si>
  <si>
    <t>معرف القيد #3604220</t>
  </si>
  <si>
    <t>إلى صندوق زاهر الطرشة رقم الإيصال: 4158525597 - من كفاح الاحمد - مقبوض من قبل زاهر فون</t>
  </si>
  <si>
    <t>معرف القيد #3604193</t>
  </si>
  <si>
    <t>إلى صندوق زاهر الطرشة رقم الإيصال: 4158525571 - من ماجد دربولي - مقبوض من قبل زاهر فون</t>
  </si>
  <si>
    <t>معرف القيد #3604177</t>
  </si>
  <si>
    <t>إلى صندوق زاهر الطرشة رقم الإيصال: 4158525561 - من روله الاسعد - مقبوض من قبل زاهر فون</t>
  </si>
  <si>
    <t>معرف القيد #3604069</t>
  </si>
  <si>
    <t>إلى صندوق زاهر الطرشة رقم الإيصال: 4158525453 - من يزن رزوق - مقبوض من قبل زاهر فون</t>
  </si>
  <si>
    <t>معرف القيد #3604027</t>
  </si>
  <si>
    <t>إلى صندوق زاهر الطرشة رقم الإيصال: 4158525417 - من باسل درباس - مقبوض من قبل زاهر فون</t>
  </si>
  <si>
    <t>معرف القيد #3603860</t>
  </si>
  <si>
    <t>إلى صندوق زاهر الطرشة رقم الإيصال: 4158525293 - من محمد فايز عبدالنبي - مقبوض من قبل زاهر فون</t>
  </si>
  <si>
    <t>معرف القيد #3603791</t>
  </si>
  <si>
    <t>إلى صندوق زاهر الطرشة رقم الإيصال: 4158525241 - من احمد يوسف - مقبوض من قبل زاهر فون</t>
  </si>
  <si>
    <t>معرف القيد #3603456</t>
  </si>
  <si>
    <t>إلى صندوق زاهر الطرشة رقم الإيصال: 4158524981 - من عمار حازم - مقبوض من قبل زاهر فون</t>
  </si>
  <si>
    <t>معرف القيد #3603450</t>
  </si>
  <si>
    <t>اي نت</t>
  </si>
  <si>
    <t>إلى صندوق زاهر طرشة رقم الإيصال: 748781731 - من يحيى شاهين - مقبوض من قبل Zaher Phone</t>
  </si>
  <si>
    <t>إلى صندوق زاهر طرشة رقم الإيصال: 748781715 - من راجح سلوم - مقبوض من قبل Zaher Phone</t>
  </si>
  <si>
    <t>إلى صندوق زاهر طرشة رقم الإيصال: 748781627 - من دياب سلامه - مقبوض من قبل Zaher Phone</t>
  </si>
  <si>
    <t>إلى صندوق زاهر طرشة رقم الإيصال: 748781519 - من ايهم علي - مقبوض من قبل Zaher Phone</t>
  </si>
  <si>
    <t>إلى صندوق زاهر طرشة رقم الإيصال: 748781461 - من سنان جابر - مقبوض من قبل Zaher Phone</t>
  </si>
  <si>
    <t>إلى صندوق زاهر طرشة رقم الإيصال: 748781233 - من وائل جدوع - مقبوض من قبل Zaher Phone</t>
  </si>
  <si>
    <t>إلى صندوق زاهر طرشة رقم الإيصال: 748781191 - من علاء نادر - مقبوض من قبل Zaher Phone</t>
  </si>
  <si>
    <t>إلى صندوق زاهر طرشة رقم الإيصال: 748781005 - من محمد العبيد - مقبوض من قبل Zaher Phone</t>
  </si>
  <si>
    <t>إلى صندوق زاهر طرشة رقم الإيصال: 748780811 - من نهاد العيسى - مقبوض من قبل Zaher Phone</t>
  </si>
  <si>
    <t>إلى صندوق زاهر طرشة رقم الإيصال: 748780717 - من خضر ابراهيم - مقبوض من قبل Zaher Phone</t>
  </si>
  <si>
    <t>من صندوق انس محمد الحسن إلى صندوق زاهر طرشة إشعار قبض: 12 - مقبوض من قبل مركز مسارك</t>
  </si>
  <si>
    <t>إلى صندوق زاهر طرشة رقم الإيصال: 748780649 - من اكرم الخضور - مقبوض من قبل Zaher Phone</t>
  </si>
  <si>
    <t>إلى صندوق زاهر طرشة رقم الإيصال: 748780547 - من محمد صفوان الزين - مقبوض من قبل Zaher Phone</t>
  </si>
  <si>
    <t>إلى صندوق زاهر طرشة رقم الإيصال: 748780529 - من سلوى عبدالله - مقبوض من قبل Zaher Phone</t>
  </si>
  <si>
    <t>إلى صندوق زاهر طرشة رقم الإيصال: 748780375 - من محمد خليل المهبالي - مقبوض من قبل Zaher Phone</t>
  </si>
  <si>
    <t>إلى صندوق زاهر طرشة رقم الإيصال: 748780225 - من مضر الدرويش - مقبوض من قبل Zaher Phone</t>
  </si>
  <si>
    <t>إلى صندوق زاهر طرشة رقم الإيصال: 748780129 - من محمود سريطة - مقبوض من قبل Zaher Phone</t>
  </si>
  <si>
    <t>إلى صندوق زاهر طرشة رقم الإيصال: 748780121 - من سامر عباس - مقبوض من قبل Zaher Phone</t>
  </si>
  <si>
    <t>إلى صندوق زاهر طرشة رقم الإيصال: 748780073 - من هيام المحمد - مقبوض من قبل Zaher Phone</t>
  </si>
  <si>
    <t>إلى صندوق زاهر طرشة رقم الإيصال: 748779857 - من فادية الدراوشة - مقبوض من قبل Zaher Phone</t>
  </si>
  <si>
    <t>إلى صندوق زاهر طرشة رقم الإيصال: 748779815 - من نانسي غريب - مقبوض من قبل Zaher Phone</t>
  </si>
  <si>
    <t>إلى صندوق زاهر طرشة رقم الإيصال: 748779559 - من احمد جوجة - مقبوض من قبل Zaher Phone</t>
  </si>
  <si>
    <t>إلى صندوق زاهر طرشة رقم الإيصال: 748779493 - من دريد ستوت تدمري - مقبوض من قبل Zaher Phone</t>
  </si>
  <si>
    <t>إلى صندوق زاهر طرشة رقم الإيصال: 748779461 - من علاء العيسى - مقبوض من قبل Zaher Phone</t>
  </si>
  <si>
    <t>إلى صندوق عبد الله قصاب ـ المحطة رقم الإيصال: 2039241482 - من علي العلي - مقبوض من قبل تيل مي</t>
  </si>
  <si>
    <t>إلى صندوق عبد الله قصاب ـ المحطة رقم الإيصال: 2039241450 - من غزوان اسماعيل - مقبوض من قبل تيل مي</t>
  </si>
  <si>
    <t>إلى صندوق عبد الله قصاب ـ المحطة رقم الإيصال: 2039241412 - من غسان غالي - مقبوض من قبل تيل مي</t>
  </si>
  <si>
    <t>إلى صندوق عبد الله قصاب ـ المحطة رقم الإيصال: 2039241408 - من سناء الطالب - مقبوض من قبل تيل مي</t>
  </si>
  <si>
    <t>إلى صندوق عبد الله قصاب ـ المحطة رقم الإيصال: 2039241402 - من دريد الخضور - مقبوض من قبل تيل مي</t>
  </si>
  <si>
    <t>إلى صندوق عبد الله قصاب ـ المحطة رقم الإيصال: 2039241320 - من الاء حصني - مقبوض من قبل تيل مي</t>
  </si>
  <si>
    <t>إلى صندوق عبد الله قصاب ـ المحطة رقم الإيصال: 2039241312 - من ميلاد داود - مقبوض من قبل تيل مي</t>
  </si>
  <si>
    <t>إلى صندوق عبد الله قصاب ـ المحطة رقم الإيصال: 2039241308 - من يوسف جوهر - مقبوض من قبل تيل مي</t>
  </si>
  <si>
    <t>إلى صندوق عبد الله قصاب ـ المحطة رقم الإيصال: 2039241290 - من حسين اليوسف - مقبوض من قبل تيل مي</t>
  </si>
  <si>
    <t>إلى صندوق عبد الله قصاب ـ المحطة رقم الإيصال: 2039241280 - من سامر بيطار - مقبوض من قبل تيل مي</t>
  </si>
  <si>
    <t>إلى صندوق عبد الله قصاب ـ المحطة رقم الإيصال: 2039241278 - من موسيس مخول - مقبوض من قبل تيل مي</t>
  </si>
  <si>
    <t>إلى صندوق عبد الله قصاب ـ المحطة رقم الإيصال: 2039241240 - من مصعب رستم - مقبوض من قبل تيل مي</t>
  </si>
  <si>
    <t>إلى صندوق عبد الله قصاب ـ المحطة رقم الإيصال: 2039241214 - من نزيه شدود - مقبوض من قبل تيل مي</t>
  </si>
  <si>
    <t>إلى صندوق عبد الله قصاب ـ المحطة رقم الإيصال: 2039241202 - من علي السلوم - مقبوض من قبل تيل مي</t>
  </si>
  <si>
    <t>إلى صندوق عبد الله قصاب ـ المحطة رقم الإيصال: 2039241176 - من نسرين المصري - مقبوض من قبل تيل مي</t>
  </si>
  <si>
    <t>إضافة رصيد لنقطة بيع</t>
  </si>
  <si>
    <t>من صندوق حمدي المنير رئيسية إلى صندوق عبد الله قصاب ـ المحطة إشعار قبض: 2 - مقبوض من قبل حمدي المنير - نقطة رئيسية</t>
  </si>
  <si>
    <t>إلى صندوق عبد الله قصاب ـ المحطة رقم الإيصال: 2039241128 - من نسبم اسلام - مقبوض من قبل تيل مي</t>
  </si>
  <si>
    <t>إلى صندوق عبد الله قصاب ـ المحطة رقم الإيصال: 2039241084 - من ياسر الصالح - مقبوض من قبل تيل مي</t>
  </si>
  <si>
    <t>إلى صندوق عبد الله قصاب ـ المحطة رقم الإيصال: 2039241002 - من نائل الرحال - مقبوض من قبل تيل مي</t>
  </si>
  <si>
    <t>إلى صندوق عبد الله قصاب ـ المحطة رقم الإيصال: 2039240980 - من عبد الله كبير - مقبوض من قبل تيل مي</t>
  </si>
  <si>
    <t>إلى صندوق عبد الله قصاب ـ المحطة رقم الإيصال: 2039240954 - من فاديه سقر - مقبوض من قبل تيل مي</t>
  </si>
  <si>
    <t>إلى صندوق عبد الله قصاب ـ المحطة رقم الإيصال: 2039240742 - من بشير الخضر - مقبوض من قبل تيل مي</t>
  </si>
  <si>
    <t>إلى صندوق عبد الله قصاب ـ المحطة رقم الإيصال: 2039240730 - من رامز سقا - مقبوض من قبل تيل مي</t>
  </si>
  <si>
    <t>إلى صندوق عبد الله قصاب ـ المحطة رقم الإيصال: 2039240716 - من بسام الحضور - مقبوض من قبل تيل مي</t>
  </si>
  <si>
    <t>ثائر ايوب عبود</t>
  </si>
  <si>
    <t>031-2772998</t>
  </si>
  <si>
    <t>thaer-abo</t>
  </si>
  <si>
    <t>ADSL</t>
  </si>
  <si>
    <t>تم إدخال الدفعة بنجاح</t>
  </si>
  <si>
    <t>زاهر الطرشة حمص</t>
  </si>
  <si>
    <t>pos_zaher_tarsha</t>
  </si>
  <si>
    <t>ديما داؤود صالح</t>
  </si>
  <si>
    <t>031-2782146</t>
  </si>
  <si>
    <t>d.saleh</t>
  </si>
  <si>
    <t>صباح يوسف جوفاني</t>
  </si>
  <si>
    <t>031-2761375</t>
  </si>
  <si>
    <t>sabah-juf</t>
  </si>
  <si>
    <t>سميره جميل بيطار</t>
  </si>
  <si>
    <t>031-2147856</t>
  </si>
  <si>
    <t>samera-b</t>
  </si>
  <si>
    <t>منتهى محمد عبد العزيز</t>
  </si>
  <si>
    <t>031-2786673</t>
  </si>
  <si>
    <t>muntaha.a</t>
  </si>
  <si>
    <t>احلام رمضان خضر</t>
  </si>
  <si>
    <t>031-2631316</t>
  </si>
  <si>
    <t>ahlam.kh</t>
  </si>
  <si>
    <t>محمد علي علاوي</t>
  </si>
  <si>
    <t>031-2758064</t>
  </si>
  <si>
    <t>mohamad-ala</t>
  </si>
  <si>
    <t>نديمه محمد عبد الواحد</t>
  </si>
  <si>
    <t>031-2127542</t>
  </si>
  <si>
    <t>rahman-z</t>
  </si>
  <si>
    <t>غانيا حامد منصور</t>
  </si>
  <si>
    <t>031-2767894</t>
  </si>
  <si>
    <t>gha.mn</t>
  </si>
  <si>
    <t>Approved</t>
  </si>
  <si>
    <t>Opening Balance</t>
  </si>
  <si>
    <t>omniya</t>
  </si>
  <si>
    <t>مركز حداد للاتصالات</t>
  </si>
  <si>
    <t>Transfer</t>
  </si>
  <si>
    <t>ztarsha</t>
  </si>
  <si>
    <t>مخايل ديوب</t>
  </si>
  <si>
    <t>جرجس السلوم</t>
  </si>
  <si>
    <t>حنا اسبر</t>
  </si>
  <si>
    <t>حنا بطرس</t>
  </si>
  <si>
    <t>أنيس حلو</t>
  </si>
  <si>
    <t>جرجس حنا</t>
  </si>
  <si>
    <t>عدنان درغام</t>
  </si>
  <si>
    <t>اسبر اسبر</t>
  </si>
  <si>
    <t>رقم العملية</t>
  </si>
  <si>
    <t>صادر من</t>
  </si>
  <si>
    <t>وارد إلى</t>
  </si>
  <si>
    <t>اسم المستخدم المستفيد</t>
  </si>
  <si>
    <t>هاتف المستفيد</t>
  </si>
  <si>
    <t>نوع العملية</t>
  </si>
  <si>
    <t>القيمة</t>
  </si>
  <si>
    <t>تاريخ العملية</t>
  </si>
  <si>
    <t>ملاحظة مرفقة</t>
  </si>
  <si>
    <t>( زاهر الطرشة ) زاهر للاتصالات</t>
  </si>
  <si>
    <t>عمليات SMS</t>
  </si>
  <si>
    <t>ali-655@aya.sy</t>
  </si>
  <si>
    <t>Recharge_ADSL:SMS</t>
  </si>
  <si>
    <t>haisamjalwk@aya.sy</t>
  </si>
  <si>
    <t>morjana-014@aya.sy</t>
  </si>
  <si>
    <t>e.dawod@aya.sy</t>
  </si>
  <si>
    <t>ibrahim-shaaban@aya.sy</t>
  </si>
  <si>
    <t>nariman_da@aya.sy</t>
  </si>
  <si>
    <t>khaled-426@aya.sy</t>
  </si>
  <si>
    <t>ahmad-sal@aya.sy</t>
  </si>
  <si>
    <t>grggas-211@aya.sy</t>
  </si>
  <si>
    <t>kais130@aya.sy</t>
  </si>
  <si>
    <t>samer-372@aya.sy</t>
  </si>
  <si>
    <t>ali-9984@aya.sy</t>
  </si>
  <si>
    <t>issa524@aya.sy</t>
  </si>
  <si>
    <t>assad267@aya.sy</t>
  </si>
  <si>
    <t>yousif-573@aya.sy</t>
  </si>
  <si>
    <t>meghel275@aya.sy</t>
  </si>
  <si>
    <t>hilana-mhmad@aya.sy</t>
  </si>
  <si>
    <t>janet-drwesh@aya.sy</t>
  </si>
  <si>
    <t>Balance_ADSL:SMS</t>
  </si>
  <si>
    <t>michiel831@aya.sy</t>
  </si>
  <si>
    <t> phone</t>
  </si>
  <si>
    <t>zaherphone</t>
  </si>
  <si>
    <t>zaher phone</t>
  </si>
  <si>
    <t>m-tarsha</t>
  </si>
  <si>
    <t>صديقه سلوم</t>
  </si>
  <si>
    <t>تحويل رصيد</t>
  </si>
  <si>
    <t>نقولا نقولا</t>
  </si>
  <si>
    <t>هالا القنطار</t>
  </si>
  <si>
    <t>فاطمة العيسى</t>
  </si>
  <si>
    <t>اخلاص الحسن</t>
  </si>
  <si>
    <t>كمال سليمان</t>
  </si>
  <si>
    <t>سائر الدرويش</t>
  </si>
  <si>
    <t>اميرة النصر</t>
  </si>
  <si>
    <t>فتاه زينة</t>
  </si>
  <si>
    <t>تيسير دحدوح</t>
  </si>
  <si>
    <t>شادي بركات</t>
  </si>
  <si>
    <t>مرهف المغربل</t>
  </si>
  <si>
    <t>سعاد العامود</t>
  </si>
  <si>
    <t>ابراهيم اسعد</t>
  </si>
  <si>
    <t>انور كاشي</t>
  </si>
  <si>
    <t>محمد الحمدان</t>
  </si>
  <si>
    <t>عطا بعريني</t>
  </si>
  <si>
    <t>عدنان الاركي</t>
  </si>
  <si>
    <t>فاروق الحمد</t>
  </si>
  <si>
    <t>فؤاد الاحمد</t>
  </si>
  <si>
    <t>حنا صليبي</t>
  </si>
  <si>
    <t>حسان بشاره</t>
  </si>
  <si>
    <t>مروان النعنع</t>
  </si>
  <si>
    <t>وفاء شربوطلي</t>
  </si>
  <si>
    <t>محمد ابو شاهين</t>
  </si>
  <si>
    <t>محمد النمور</t>
  </si>
  <si>
    <t>اسعد عيسى</t>
  </si>
  <si>
    <t>دعد جروس</t>
  </si>
  <si>
    <t>معين بدره</t>
  </si>
  <si>
    <t>قاسم مجرود</t>
  </si>
  <si>
    <t>محمد ميكائيل</t>
  </si>
  <si>
    <t>سميرة يوسف</t>
  </si>
  <si>
    <t>مروان سكيف</t>
  </si>
  <si>
    <t>نجيب ابراهيم</t>
  </si>
  <si>
    <t>رجاء هديب</t>
  </si>
  <si>
    <t>سوهاد شاهين</t>
  </si>
  <si>
    <t>سليمان اليوسف</t>
  </si>
  <si>
    <t>منى شحاده</t>
  </si>
  <si>
    <t>علي رستم</t>
  </si>
  <si>
    <t>سامر عباس</t>
  </si>
  <si>
    <t>علي حمود</t>
  </si>
  <si>
    <t>عدنان زيتون</t>
  </si>
  <si>
    <t>باسم تجور</t>
  </si>
  <si>
    <t>جميل اسد</t>
  </si>
  <si>
    <t>ياسر معطي</t>
  </si>
  <si>
    <t>فهمي الشاعر</t>
  </si>
  <si>
    <t>عواطف احمد</t>
  </si>
  <si>
    <t>حنان الاسعد</t>
  </si>
  <si>
    <t>نور الخواجه</t>
  </si>
  <si>
    <t>علي علي</t>
  </si>
  <si>
    <t>فهميه المحمد</t>
  </si>
  <si>
    <t>صبحية الخالد</t>
  </si>
  <si>
    <t>سمر البيطار</t>
  </si>
  <si>
    <t>وسام الاسماعيل</t>
  </si>
  <si>
    <t>لبيب الطرشة</t>
  </si>
  <si>
    <t>سعاد طحلي</t>
  </si>
  <si>
    <t>وليم الحسن</t>
  </si>
  <si>
    <t>جمال سليمان</t>
  </si>
  <si>
    <t>ادوار هلال</t>
  </si>
  <si>
    <t>عمار العيسى</t>
  </si>
  <si>
    <t>نورس دربولي</t>
  </si>
  <si>
    <t>رياض سليمان</t>
  </si>
  <si>
    <t>نسرين الحصني</t>
  </si>
  <si>
    <t>يسره ونوس</t>
  </si>
  <si>
    <t>محمد شميس</t>
  </si>
  <si>
    <t>فواز معراوي</t>
  </si>
  <si>
    <t>سلام التركاوي</t>
  </si>
  <si>
    <t>هلال مليشو</t>
  </si>
  <si>
    <t>علي الحلاق</t>
  </si>
  <si>
    <t>رعد طنوس</t>
  </si>
  <si>
    <t>رامي شحود</t>
  </si>
  <si>
    <t>صلاح حلاق</t>
  </si>
  <si>
    <t>نسيم نعمة</t>
  </si>
  <si>
    <t>غصون حديد</t>
  </si>
  <si>
    <t>اياد سليمان</t>
  </si>
  <si>
    <t>هشام طويله</t>
  </si>
  <si>
    <t>سليمان الخضر الحسن</t>
  </si>
  <si>
    <t>حنا عروق</t>
  </si>
  <si>
    <t>صفوان شحود</t>
  </si>
  <si>
    <t>راشد السعد</t>
  </si>
  <si>
    <t>نهلة سعد الدين</t>
  </si>
  <si>
    <t>فادي جلول</t>
  </si>
  <si>
    <t>عيسى ابراهيم</t>
  </si>
  <si>
    <t>نسيب طحان</t>
  </si>
  <si>
    <t>حسين النيصافي</t>
  </si>
  <si>
    <t>خديجه العبد الغني</t>
  </si>
  <si>
    <t>غيدق حسن</t>
  </si>
  <si>
    <t>احمد طرفه</t>
  </si>
  <si>
    <t>ديب مخول</t>
  </si>
  <si>
    <t>محمد الحسن</t>
  </si>
  <si>
    <t>زينب الضاهر</t>
  </si>
  <si>
    <t>وليد الشهدا</t>
  </si>
  <si>
    <t>جرج الياس</t>
  </si>
  <si>
    <t>هلا معلوف</t>
  </si>
  <si>
    <t>مازن الحمادي</t>
  </si>
  <si>
    <t>موسى بربر</t>
  </si>
  <si>
    <t>نجاح سليمان</t>
  </si>
  <si>
    <t>نورا عبد العال</t>
  </si>
  <si>
    <t>     </t>
  </si>
  <si>
    <t>المبلغ</t>
  </si>
  <si>
    <t>البيان</t>
  </si>
  <si>
    <t>Transferred from POS: almounir center =&gt; 77241</t>
  </si>
  <si>
    <t>Transferred to: 031-2656120</t>
  </si>
  <si>
    <t>Transferred to: 031-2627062</t>
  </si>
  <si>
    <t>Transferred to: 031-2129147</t>
  </si>
  <si>
    <t>Transferred to: 031-2765704</t>
  </si>
  <si>
    <t>Transferred to: 031-4719152</t>
  </si>
  <si>
    <t>Transferred to: 031-7752740</t>
  </si>
  <si>
    <t>Transferred to: 031-2783026</t>
  </si>
  <si>
    <t>Transferred to: 031-2770617</t>
  </si>
  <si>
    <t>Transferred to: 031-2238191</t>
  </si>
  <si>
    <t> السابقpage</t>
  </si>
  <si>
    <t>الرقم التسلسلي</t>
  </si>
  <si>
    <t>الرصيد المضاف</t>
  </si>
  <si>
    <t>تاريخ انشاء الطلب</t>
  </si>
  <si>
    <t>031-5553127</t>
  </si>
  <si>
    <t>1,700 ل.س</t>
  </si>
  <si>
    <t>031-4303128</t>
  </si>
  <si>
    <t>031-5553430</t>
  </si>
  <si>
    <t>031-2711619</t>
  </si>
  <si>
    <t>2,400 ل.س</t>
  </si>
  <si>
    <t>031-2711724</t>
  </si>
  <si>
    <t>031-2763613</t>
  </si>
  <si>
    <t>031-2783378</t>
  </si>
  <si>
    <t>031-2756796</t>
  </si>
  <si>
    <t>031-2764168</t>
  </si>
  <si>
    <t>031-5553029</t>
  </si>
  <si>
    <t>031-2113756</t>
  </si>
  <si>
    <t>031-2632647</t>
  </si>
  <si>
    <t>الوجهة</t>
  </si>
  <si>
    <t>إسم المستخدم</t>
  </si>
  <si>
    <t>هاتف</t>
  </si>
  <si>
    <t>الفئة</t>
  </si>
  <si>
    <t>Debit</t>
  </si>
  <si>
    <t>Credit</t>
  </si>
  <si>
    <t>الرصيد بعد العملية</t>
  </si>
  <si>
    <t>Customer</t>
  </si>
  <si>
    <t>ranya696@hifi.sy</t>
  </si>
  <si>
    <t>شحن رصيد</t>
  </si>
  <si>
    <t>gorge841@hifi.sy</t>
  </si>
  <si>
    <t>jalal89@hifi.sy</t>
  </si>
  <si>
    <t>POS</t>
  </si>
  <si>
    <t>zahervon2@hifi.sy</t>
  </si>
  <si>
    <t>zaheer262@hifi.sy</t>
  </si>
  <si>
    <t>mhmad630@hifi.sy</t>
  </si>
  <si>
    <t>hana75@hifi.sy</t>
  </si>
  <si>
    <t>الشرح</t>
  </si>
  <si>
    <t>الرقم الذي تم الدفع له</t>
  </si>
  <si>
    <t>Deduct Mony from POS: possevensky Add Mony for Client: fardos79</t>
  </si>
  <si>
    <t>Deduct Mony from POS: possevensky Add Mony for Client: esmaiel68</t>
  </si>
  <si>
    <t>Deduct Mony from POS: possevensky Add Mony for Client: fadel1962</t>
  </si>
  <si>
    <t>Deduct Mony from POS: possevensky Add Mony for Client: randa97</t>
  </si>
  <si>
    <t>Deduct Mony from POS: possevensky Add Mony for Client: yasermo</t>
  </si>
  <si>
    <t>Deduct Mony from POS: possevensky Add Mony for Client: thaerba</t>
  </si>
  <si>
    <t>Deduct Mony from POS: possevensky Add Mony for Client: khalil59</t>
  </si>
  <si>
    <t>Deduct Mony from POS: possevensky Add Mony for Client: esaaf70</t>
  </si>
  <si>
    <t>Deduct Mony from POS: possevensky Add Mony for Client: gebraeel71</t>
  </si>
  <si>
    <t>Deduct Mony from POS: possevensky Add Mony for Client: hala78</t>
  </si>
  <si>
    <t>Deduct Mony from POS: possevensky Add Mony for Client: noor988</t>
  </si>
  <si>
    <t>Deduct Mony from POS: possevensky Add Mony for Client: rabab487</t>
  </si>
  <si>
    <t>Deduct Mony from POS: possevensky Add Mony for Client: hajjar53</t>
  </si>
  <si>
    <t>Deduct Mony from POS: possevensky Add Mony for Client: ali1940</t>
  </si>
  <si>
    <t>تاريخ الحركة</t>
  </si>
  <si>
    <t>قيمة التعبئة / السحب</t>
  </si>
  <si>
    <t>رقم الهاتف و الفاتورة</t>
  </si>
  <si>
    <t>250,000 ل.س.</t>
  </si>
  <si>
    <t>-</t>
  </si>
  <si>
    <t>250,556 ل.س.</t>
  </si>
  <si>
    <t>312787651- 372483919/20194</t>
  </si>
  <si>
    <t>567 ل.س.</t>
  </si>
  <si>
    <t>249,989 ل.س.</t>
  </si>
  <si>
    <t>312634976- 372493626/20194</t>
  </si>
  <si>
    <t>690 ل.س.</t>
  </si>
  <si>
    <t>249,299 ل.س.</t>
  </si>
  <si>
    <t>312635928, 435528822- 372006206/20194</t>
  </si>
  <si>
    <t>1,204 ل.س.</t>
  </si>
  <si>
    <t>248,095 ل.س.</t>
  </si>
  <si>
    <t>312786890- 372479304/20194</t>
  </si>
  <si>
    <t>247,528 ل.س.</t>
  </si>
  <si>
    <t>312753619, 337851031- 371800840/20194</t>
  </si>
  <si>
    <t>1,163 ل.س.</t>
  </si>
  <si>
    <t>246,365 ل.س.</t>
  </si>
  <si>
    <t>312782116- 371850889/20194</t>
  </si>
  <si>
    <t>1,162 ل.س.</t>
  </si>
  <si>
    <t>245,203 ل.س.</t>
  </si>
  <si>
    <t>312481169- 365902483/20193</t>
  </si>
  <si>
    <t>1,675 ل.س.</t>
  </si>
  <si>
    <t>243,528 ل.س.</t>
  </si>
  <si>
    <t>312481169- 372515761/20194</t>
  </si>
  <si>
    <t>1,544 ل.س.</t>
  </si>
  <si>
    <t>241,984 ل.س.</t>
  </si>
  <si>
    <t>312756357- 359214797/20192</t>
  </si>
  <si>
    <t>764 ل.س.</t>
  </si>
  <si>
    <t>241,220 ل.س.</t>
  </si>
  <si>
    <t>312756357- 365878607/20193</t>
  </si>
  <si>
    <t>753 ل.س.</t>
  </si>
  <si>
    <t>240,467 ل.س.</t>
  </si>
  <si>
    <t>312756357- 372491883/20194</t>
  </si>
  <si>
    <t>239,900 ل.س.</t>
  </si>
  <si>
    <t>312768153- 371878910/20194</t>
  </si>
  <si>
    <t>770 ل.س.</t>
  </si>
  <si>
    <t>239,130 ل.س.</t>
  </si>
  <si>
    <t>312751520- 371821698/20194</t>
  </si>
  <si>
    <t>238,360 ل.س.</t>
  </si>
  <si>
    <t>315666278- 372498511/20194</t>
  </si>
  <si>
    <t>807 ل.س.</t>
  </si>
  <si>
    <t>237,553 ل.س.</t>
  </si>
  <si>
    <t>312786581- 372475199/20194</t>
  </si>
  <si>
    <t>571 ل.س.</t>
  </si>
  <si>
    <t>236,982 ل.س.</t>
  </si>
  <si>
    <t>312752209- 371915398/20194</t>
  </si>
  <si>
    <t>3,943 ل.س.</t>
  </si>
  <si>
    <t>233,039 ل.س.</t>
  </si>
  <si>
    <t>312628430- 371714881/20194</t>
  </si>
  <si>
    <t>5,403 ل.س.</t>
  </si>
  <si>
    <t>227,636 ل.س.</t>
  </si>
  <si>
    <t>312621586, 317177090- 372088327/20194</t>
  </si>
  <si>
    <t>2,064 ل.س.</t>
  </si>
  <si>
    <t>225,572 ل.س.</t>
  </si>
  <si>
    <t>312611619- 372460180/20194</t>
  </si>
  <si>
    <t>4,670 ل.س.</t>
  </si>
  <si>
    <t>220,902 ل.س.</t>
  </si>
  <si>
    <t>    نوع العملية</t>
  </si>
  <si>
    <t>    التاريخ</t>
  </si>
  <si>
    <t>    المانح</t>
  </si>
  <si>
    <t>    اسم المستلم</t>
  </si>
  <si>
    <t>    رقم الهاتف</t>
  </si>
  <si>
    <t>    قيمة الدفعة المسددة</t>
  </si>
  <si>
    <t>    ملاحظات</t>
  </si>
  <si>
    <t>تعبئة رصيد زبون</t>
  </si>
  <si>
    <t>moneer</t>
  </si>
  <si>
    <t>b.hatot</t>
  </si>
  <si>
    <t>ed.ali48</t>
  </si>
  <si>
    <t>ab.alsalomy40</t>
  </si>
  <si>
    <t>تعبئة رصيد نقطة بيع</t>
  </si>
  <si>
    <t>rmadwar</t>
  </si>
  <si>
    <t>s.krzon</t>
  </si>
  <si>
    <t>ta.saleh56</t>
  </si>
  <si>
    <t>a.flefl</t>
  </si>
  <si>
    <t>i.shama</t>
  </si>
  <si>
    <t>s.alsibai</t>
  </si>
  <si>
    <t>i.mona</t>
  </si>
  <si>
    <t>is.abod</t>
  </si>
  <si>
    <t>al.kusae18</t>
  </si>
  <si>
    <t>a.labib</t>
  </si>
  <si>
    <t>al.mhdosama87</t>
  </si>
  <si>
    <t>al.tarek640</t>
  </si>
  <si>
    <t>sa.abaas</t>
  </si>
  <si>
    <t>r.drwesh</t>
  </si>
  <si>
    <t>al.weleam16</t>
  </si>
  <si>
    <t>f.aldae3</t>
  </si>
  <si>
    <t>mo.moneer</t>
  </si>
  <si>
    <t>h.almohamad</t>
  </si>
  <si>
    <t>me.abbas48</t>
  </si>
  <si>
    <t>y.alzori</t>
  </si>
  <si>
    <t>a.asmahan</t>
  </si>
  <si>
    <t>ha.mhna98</t>
  </si>
  <si>
    <t>Sohela Deb</t>
  </si>
  <si>
    <t>دفع فاتورة</t>
  </si>
  <si>
    <t>Dec 5, 2019 7:52:47 PM</t>
  </si>
  <si>
    <t>ADSL 1Mbps + Free Month</t>
  </si>
  <si>
    <t>None</t>
  </si>
  <si>
    <t>زاهر فون</t>
  </si>
  <si>
    <t>Snaa Alajbe</t>
  </si>
  <si>
    <t>Dec 5, 2019 9:19:40 AM</t>
  </si>
  <si>
    <t>Basam Deban</t>
  </si>
  <si>
    <t>Dec 4, 2019 7:30:55 PM</t>
  </si>
  <si>
    <t>Mohammad Khalel</t>
  </si>
  <si>
    <t>Dec 4, 2019 12:01:45 PM</t>
  </si>
  <si>
    <t>ADSL 2Mbps</t>
  </si>
  <si>
    <t>Mohamad Ali Helawe</t>
  </si>
  <si>
    <t>Dec 3, 2019 11:02:17 PM</t>
  </si>
  <si>
    <t>Mohammad Esmael</t>
  </si>
  <si>
    <t>Dec 3, 2019 5:19:59 PM</t>
  </si>
  <si>
    <t>Soulaiman Rabee</t>
  </si>
  <si>
    <t>Dec 3, 2019 2:35:49 PM</t>
  </si>
  <si>
    <t>Zainab Alashqar</t>
  </si>
  <si>
    <t>Dec 3, 2019 2:30:08 PM</t>
  </si>
  <si>
    <t>ADSL 512Kbps + Free month</t>
  </si>
  <si>
    <t>Rawa Saras</t>
  </si>
  <si>
    <t>Dec 2, 2019 11:43:48 PM</t>
  </si>
  <si>
    <t>Mohamad Jlodi</t>
  </si>
  <si>
    <t>Dec 2, 2019 5:28:27 PM</t>
  </si>
  <si>
    <t>Samira Alhasan</t>
  </si>
  <si>
    <t>Dec 2, 2019 5:07:07 PM</t>
  </si>
  <si>
    <t>Hosam Abbas</t>
  </si>
  <si>
    <t>Dec 2, 2019 1:34:11 PM</t>
  </si>
  <si>
    <t>ADSL 2Mbps + Free Month</t>
  </si>
  <si>
    <t>Wiam Aljorani</t>
  </si>
  <si>
    <t>Dec 2, 2019 11:03:22 AM</t>
  </si>
  <si>
    <t>Asef Traf</t>
  </si>
  <si>
    <t>Dec 1, 2019 11:02:44 PM</t>
  </si>
  <si>
    <t>Ilham Aldarwish</t>
  </si>
  <si>
    <t>Dec 1, 2019 9:06:03 PM</t>
  </si>
  <si>
    <t>Mhd Horani</t>
  </si>
  <si>
    <t>Dec 1, 2019 9:04:57 PM</t>
  </si>
  <si>
    <t>Sam Alhusein</t>
  </si>
  <si>
    <t>Dec 1, 2019 9:02:58 PM</t>
  </si>
  <si>
    <t>Wael Alabod</t>
  </si>
  <si>
    <t>Dec 1, 2019 9:01:42 PM</t>
  </si>
  <si>
    <t>Bashir Salem</t>
  </si>
  <si>
    <t>Dec 1, 2019 7:12:08 PM</t>
  </si>
  <si>
    <t>Sleman Zoda</t>
  </si>
  <si>
    <t>Dec 1, 2019 7:05:31 PM</t>
  </si>
  <si>
    <t>Nazeh Darwesh</t>
  </si>
  <si>
    <t>Dec 1, 2019 6:01:25 PM</t>
  </si>
  <si>
    <t>Mohammad Darwesh</t>
  </si>
  <si>
    <t>Dec 1, 2019 6:00:56 PM</t>
  </si>
  <si>
    <t>ADSL 1Mbps</t>
  </si>
  <si>
    <t>Ayham Shdod</t>
  </si>
  <si>
    <t>Dec 1, 2019 5:55:54 PM</t>
  </si>
  <si>
    <t>Ali Slama</t>
  </si>
  <si>
    <t>Dec 1, 2019 5:42:24 PM</t>
  </si>
  <si>
    <t>Tarek Althle</t>
  </si>
  <si>
    <t>Dec 1, 2019 3:45:57 PM</t>
  </si>
  <si>
    <t>Fayez Zayoud</t>
  </si>
  <si>
    <t>Dec 1, 2019 3:28:01 PM</t>
  </si>
  <si>
    <t>Wisam Shami</t>
  </si>
  <si>
    <t>Dec 1, 2019 3:05:07 PM</t>
  </si>
  <si>
    <t>Sleman Ghnom</t>
  </si>
  <si>
    <t>Dec 1, 2019 2:15:35 PM</t>
  </si>
  <si>
    <t>Mohammad Ammar</t>
  </si>
  <si>
    <t>Dec 1, 2019 1:41:14 PM</t>
  </si>
  <si>
    <t>maher samaan</t>
  </si>
  <si>
    <t>filip Dori</t>
  </si>
  <si>
    <t>jaafar alali</t>
  </si>
  <si>
    <t>Safaa Solman</t>
  </si>
  <si>
    <t>aosent kanaan</t>
  </si>
  <si>
    <t>Azza Abdul Hafeez Alnafawi</t>
  </si>
  <si>
    <t>shereen alhasan</t>
  </si>
  <si>
    <t>nadema dayoub</t>
  </si>
  <si>
    <t>khaldia mahoush</t>
  </si>
  <si>
    <t>USSD</t>
  </si>
  <si>
    <t>USED</t>
  </si>
  <si>
    <t>Operation success</t>
  </si>
  <si>
    <t>SYP</t>
  </si>
  <si>
    <t>WEBSITE</t>
  </si>
  <si>
    <t>سطر</t>
  </si>
  <si>
    <t>التأريخ</t>
  </si>
  <si>
    <t>رمز البائع أو رقم الموبايل المرسل</t>
  </si>
  <si>
    <t>رمز البائع أو رقم الموبايل المرسل اليه</t>
  </si>
  <si>
    <t>نوع التحويل</t>
  </si>
  <si>
    <t>مرجع التحويل</t>
  </si>
  <si>
    <t>القناة</t>
  </si>
  <si>
    <t>النتيجة</t>
  </si>
  <si>
    <t>270072084/963962465517</t>
  </si>
  <si>
    <t>270133672/963968817559</t>
  </si>
  <si>
    <t>25,000 SYP</t>
  </si>
  <si>
    <t>Postpaid transfer</t>
  </si>
  <si>
    <t>نَاجِح</t>
  </si>
  <si>
    <t>عكس الطلبِ</t>
  </si>
  <si>
    <t>التفاصيل</t>
  </si>
  <si>
    <t>Prepaid transfer</t>
  </si>
  <si>
    <t>10,000 SYP</t>
  </si>
  <si>
    <t>270057736/963951609836</t>
  </si>
  <si>
    <t>5,000 SYP</t>
  </si>
  <si>
    <t>من صندوق زاهر ميخائيل إلى صندوق زاهر طرشة إشعار قبض: 11 - مقبوض من قبل مركز zaher phone واجهتنا</t>
  </si>
  <si>
    <t/>
  </si>
  <si>
    <t>نتيجة الكود البرمجي في هذا الجدول</t>
  </si>
  <si>
    <t>إلى صندوق زاهر الطرشة رقم الإيصال: 2444654379 - من لبنة سليمان - مقبوض من قبل zaher phone</t>
  </si>
  <si>
    <t>معرف القيد #2659407</t>
  </si>
  <si>
    <t>إلى صندوق زاهر الطرشة رقم الإيصال: 2444654241 - من روز الحبيب - مقبوض من قبل zaher phone</t>
  </si>
  <si>
    <t>معرف القيد #2659376</t>
  </si>
  <si>
    <t>إلى صندوق زاهر الطرشة رقم الإيصال: 2444654215 - من عبد المجيد زقريط - مقبوض من قبل zaher phone</t>
  </si>
  <si>
    <t>معرف القيد #2659224</t>
  </si>
  <si>
    <t>إلى صندوق زاهر الطرشة رقم الإيصال: 2444654067 - من دارين محفوض - مقبوض من قبل zaher phone</t>
  </si>
  <si>
    <t>معرف القيد #2659188</t>
  </si>
  <si>
    <t>إلى صندوق زاهر الطرشة رقم الإيصال: 2444654031 - من عمار شاهين - مقبوض من قبل zaher phone</t>
  </si>
  <si>
    <t>معرف القيد #2659097</t>
  </si>
  <si>
    <t>إلى صندوق زاهر الطرشة رقم الإيصال: 2444653949 - من احمد ابراهيم - مقبوض من قبل zaher phone</t>
  </si>
  <si>
    <t>معرف القيد #2658936</t>
  </si>
  <si>
    <t>إلى صندوق زاهر الطرشة رقم الإيصال: 2444653795 - من ميسون سلامة - مقبوض من قبل zaher phone</t>
  </si>
  <si>
    <t>معرف القيد #2658102</t>
  </si>
  <si>
    <t>إلى صندوق زاهر الطرشة رقم الإيصال: 2444653039 - من صالح الحسن - مقبوض من قبل zaher phone</t>
  </si>
  <si>
    <t>معرف القيد #2658061</t>
  </si>
  <si>
    <t>إلى صندوق زاهر الطرشة رقم الإيصال: 2444652999 - من دانيال الخنسى - مقبوض من قبل zaher phone</t>
  </si>
  <si>
    <t>معرف القيد #2657918</t>
  </si>
  <si>
    <t>إلى صندوق زاهر الطرشة رقم الإيصال: 2444652891 - من عامر البوفي - مقبوض من قبل zaher phone</t>
  </si>
  <si>
    <t>معرف القيد #2657761</t>
  </si>
  <si>
    <t>إلى صندوق زاهر الطرشة رقم الإيصال: 2444652721 - من حسن عجوب - مقبوض من قبل zaher phone</t>
  </si>
  <si>
    <t>معرف القيد #2657749</t>
  </si>
  <si>
    <t>إلى صندوق زاهر الطرشة رقم الإيصال: 2444652709 - من بدور الحكيم - مقبوض من قبل zaher phone</t>
  </si>
  <si>
    <t>معرف القيد #2657675</t>
  </si>
  <si>
    <t>معرف القيد #841507</t>
  </si>
  <si>
    <t>إلى صندوق زاهر طرشة رقم الإيصال: 950670234 - من امين ديوب - مقبوض من قبل حمص - وادي الدهب - زاهر فون</t>
  </si>
  <si>
    <t>معرف القيد #841026</t>
  </si>
  <si>
    <t>إلى صندوق زاهر طرشة رقم الإيصال: 950669716 - من عبد المعطي عبد المنعم - مقبوض من قبل حمص - وادي الدهب - زاهر فون</t>
  </si>
  <si>
    <t>معرف القيد #840880</t>
  </si>
  <si>
    <t>إلى صندوق زاهر طرشة رقم الإيصال: 950669572 - من فاديا حسين - مقبوض من قبل حمص - وادي الدهب - زاهر فون</t>
  </si>
  <si>
    <t>معرف القيد #840765</t>
  </si>
  <si>
    <t>إلى صندوق زاهر طرشة رقم الإيصال: 950669456 - من احمد عبود - مقبوض من قبل حمص - وادي الدهب - زاهر فون</t>
  </si>
  <si>
    <t>معرف القيد #840763</t>
  </si>
  <si>
    <t>إلى صندوق زاهر طرشة رقم الإيصال: 950669454 - من ابراهيم جمال - مقبوض من قبل حمص - وادي الدهب - زاهر فون</t>
  </si>
  <si>
    <t>معرف القيد #840761</t>
  </si>
  <si>
    <t>إلى صندوق زاهر طرشة رقم الإيصال: 950669452 - من مازن عبدالله - مقبوض من قبل حمص - وادي الدهب - زاهر فون</t>
  </si>
  <si>
    <t>معرف القيد #840755</t>
  </si>
  <si>
    <t>إلى صندوق زاهر طرشة رقم الإيصال: 950669444 - من نبيه العلي - مقبوض من قبل حمص - وادي الدهب - زاهر فون</t>
  </si>
  <si>
    <t>معرف القيد #840714</t>
  </si>
  <si>
    <t>إلى صندوق زاهر طرشة رقم الإيصال: 950669388 - من جوزيف سلوم - مقبوض من قبل حمص - وادي الدهب - زاهر فون</t>
  </si>
  <si>
    <t>معرف القيد #840664</t>
  </si>
  <si>
    <t>إلى صندوق زاهر طرشة رقم الإيصال: 950669334 - من محمد حمودة - مقبوض من قبل حمص - وادي الدهب - زاهر فون</t>
  </si>
  <si>
    <t>معرف القيد #840586</t>
  </si>
  <si>
    <t>إلى صندوق زاهر طرشة رقم الإيصال: 950669252 - من يحيى عبيد - مقبوض من قبل حمص - وادي الدهب - زاهر فون</t>
  </si>
  <si>
    <t>معرف القيد #840412</t>
  </si>
  <si>
    <t>إلى صندوق زاهر طرشة رقم الإيصال: 950669062 - من عواطف الحسن - مقبوض من قبل حمص - وادي الدهب - زاهر فون</t>
  </si>
  <si>
    <t>معرف القيد #840331</t>
  </si>
  <si>
    <t>إلى صندوق زاهر طرشة رقم الإيصال: 950668978 - من عبد الحكيم القصاب - مقبوض من قبل حمص - وادي الدهب - زاهر فون</t>
  </si>
  <si>
    <t>206243/963968721993</t>
  </si>
  <si>
    <t>174810/963969353658</t>
  </si>
  <si>
    <t>270062443/963951628422</t>
  </si>
  <si>
    <t>270106738/963948974240</t>
  </si>
  <si>
    <t>3,000 SYP</t>
  </si>
  <si>
    <t>WEB</t>
  </si>
  <si>
    <t>731/963947668053</t>
  </si>
  <si>
    <t>270024099/963954996083</t>
  </si>
  <si>
    <t>2,200 SYP</t>
  </si>
  <si>
    <t>Postpaid topup</t>
  </si>
  <si>
    <t>188566/963968722760</t>
  </si>
  <si>
    <t>113729/963949080886</t>
  </si>
  <si>
    <t>15,000 SYP</t>
  </si>
  <si>
    <t>270074648/963962442656</t>
  </si>
  <si>
    <t>270109436/963945032002</t>
  </si>
  <si>
    <t>270026384/963954975662</t>
  </si>
  <si>
    <t>270013150/963947477050</t>
  </si>
  <si>
    <t>210842/963967702059</t>
  </si>
  <si>
    <t>2,000 SYP</t>
  </si>
  <si>
    <t>158434/963969766170</t>
  </si>
  <si>
    <t>270082873/963962462320</t>
  </si>
  <si>
    <t>270013756/963947489810</t>
  </si>
  <si>
    <t>156108/963969350972</t>
  </si>
  <si>
    <t>270116161/963950589513</t>
  </si>
  <si>
    <t>270094801/963948974494</t>
  </si>
  <si>
    <t>270007677/963947480865</t>
  </si>
  <si>
    <t>138113/963966443360</t>
  </si>
  <si>
    <t>200,000 SYP</t>
  </si>
  <si>
    <t>فاشل</t>
  </si>
  <si>
    <t>194409/963968423113</t>
  </si>
  <si>
    <t>127171/963940672763</t>
  </si>
  <si>
    <t>270032119/963954990796</t>
  </si>
  <si>
    <t>270103392/963940919799</t>
  </si>
  <si>
    <t>20,000 SYP</t>
  </si>
  <si>
    <t>3,300 SYP</t>
  </si>
  <si>
    <t>270077814/963962450162</t>
  </si>
  <si>
    <t>270138393/963943515817</t>
  </si>
  <si>
    <t>270108506/963945067728</t>
  </si>
  <si>
    <t>270086516/963948976700</t>
  </si>
  <si>
    <t>mhrez47@hifi.sy</t>
  </si>
  <si>
    <t>shhada65@hifi.sy</t>
  </si>
  <si>
    <t>majd1389@hifi.sy</t>
  </si>
  <si>
    <t>ali222@hifi.sy</t>
  </si>
  <si>
    <t>khalel326@hifi.sy</t>
  </si>
  <si>
    <t>julia@hifi.sy</t>
  </si>
  <si>
    <t>zouher914@hifi.sy</t>
  </si>
  <si>
    <t>ali3499@hifi.sy</t>
  </si>
  <si>
    <t>mayada25@hifi.sy</t>
  </si>
  <si>
    <t>ibrahem98@hifi.sy</t>
  </si>
  <si>
    <t>ebtsam229@hifi.sy</t>
  </si>
  <si>
    <t>fouad386@hifi.sy</t>
  </si>
  <si>
    <t>shalan89@hifi.sy</t>
  </si>
  <si>
    <t>mahmod645@hifi.sy</t>
  </si>
  <si>
    <t>samir099@hifi.sy</t>
  </si>
  <si>
    <t>rama978@hifi.sy</t>
  </si>
  <si>
    <t>maaen491@hifi.sy</t>
  </si>
  <si>
    <t>mohnad49@hifi.sy</t>
  </si>
  <si>
    <t>majed65@hifi.sy</t>
  </si>
  <si>
    <t>اريد في العمود الاول من النتيجة البيانات في العمود I واريد في العمود الثاني من النتيجة مايقابلها في العمود N ابتداءا من آخر صف فيه بيانات إلى الصف 5 يعني من الاسفل الى الاعلى واريد في العمود الثالث كلمة (MTS)
باستثناء البيانات المقابلة لجملة (تسديد عبر تحويل مصرفي) في العمود P والموجودة حاليا في الصف 23</t>
  </si>
  <si>
    <t>اريد في العمود الاول من النتيجة البيانات في العمود T واريد في العمود الثاني من النتيجة مايقابلها في العمود y ابتداءا من آخر صف فيه بيانات إلى الصف 6 يعني من الاسفل الى الاعلى وفي العمود الثالث نت النتيجة كلمة (لاي نت)
باستثناء البيانات المقابلة لجملة (تسديد عبر تحويل مصرفي) في العمود AA والموجودة حاليا في الصف السابع</t>
  </si>
  <si>
    <t>اريد في العمود الاول من النتيجة البيانات في العمود AE وفي العمود الثاني من النتيجة مايقابلها في العمود AF ابتداءا من آخر صف فيه بيانات إلى الصف 5 يعني من الاسفل الى الاعلى وفي العمود الثالث من النتيجة كلمة (برونت)</t>
  </si>
  <si>
    <t>اريد في العمود الاول من النتيجة البيانات في العمود AU وفي العمود الثاني من النتيجة مايقابلها في العمود AV ابتداءا من آخر صف فيه بيانات إلى الصف 6 يعني من الاسفل الى الاعلى في العمود الاول من النتيجة كلمة (اي نت)</t>
  </si>
  <si>
    <t>اريد في العمود الاول من النتيجة البيانات في العمود BK و في العمود الثاني من النتيجة مايقابلها في العمود BP ابتداءا من آخر صف فيه بيانات إلى الصف 6 يعني من الاسفل الى الاعلى في العمود الاول من النتيجة كلمة(بطاقات)
باستثناء البيانات المقابلة لجملة (تسديد عبر تحويل مصرفي) في العمود BR والموجودة حاليا في الصف 16</t>
  </si>
  <si>
    <t>اريد في العمود الاول من النتيجة البيانات في العمود Bv واريد في العمود الثاني من النتيجة مايقابلها في العمود CA ابتداءا من آخر صف فيه بيانات إلى الصف 6 يعني من الاسفل الى الاعلى اريد في العمود الاول من النتيجة كلمة (ليما)
باستثناء البيانات المقابلة لجملة (إضافة رصيد لنقطة بيع) في العمود CC والموجودة حاليا في الصف 20</t>
  </si>
  <si>
    <t>اريد في العمود الاول من النتيجة البيانات في العمود CZ الرقم اللذي على يمين (-) فقط واريد في العمود الثاني من النتيجة مايقابلها في العمود DB ابتداءا من آخر صف فيه بيانات إلى الصف 4 يعني من الاسفل الى الاعلى اريد في العمود الثالث من النتيجة كلمة (الكوم)</t>
  </si>
  <si>
    <t>اريد في العمود الاول من النتيجة البيانات اللتي في العمود GG الرقم بدون اخر خانتين من اليسار واريد في العمود الثاني من النتيجة مايقابلها في العمود GH وذلك ابتداءا من آخر صف فيه بيانات إلى الصف 4 يعني من الاسفل الى الاعلى واريد في العمود الثالث من النتيجة كلمة (دنيا)</t>
  </si>
  <si>
    <t>اريد البيانات في العمود GR الرقم بدون اخر خانتين من اليسار ومايقابلها في العمود GS ابتداءا من آخر صف فيه بيانات إلى الصف 4 يعني من الاسفل الى الاعلى</t>
  </si>
  <si>
    <t>اريد في العمود الاول من النتيجة البيانات في العمود CG واريد في العمود الثاني من النتيجة مايقابلها في العمود CH ابتداءا من آخر صف فيه بيانات إلى الصف 6 يعني من الاسفل الى الاعلى اريد في العمود الثالث من النتيجة (تكامل)</t>
  </si>
  <si>
    <t>اريد في العمود الاول من النتيجة البيانات في العمود DO الرقم بدون اخر خانتين من اليسار واريد في العمود الثاني من النتيجة مايقابلها في العمود DN باستثناء الصف اللذي فيه في العمود DM (مركز حداد للاتصالات) اريد في العمود الثالث من النتيجة كلمة (امنية)</t>
  </si>
  <si>
    <t>اريد في العمود الاول من النتيجة البيانات في العمود DV واريد في العمود الثاني من النتيجة مايقابلها في العمود DX  ابتداءا من آخر صف فيه بيانات إلى الصف 5 يعني من الاسفل الى الاعلى اريد في العمود الثالث من النتيجة كلمة (اية)</t>
  </si>
  <si>
    <t>اريد في العمود الاول من النتيجة البيانات في العمود ED الرقم بدون اخر خانتين من اليسار واريد في العمود الثاني من النتيجة مايقابلها في العمود EE ابتداءا من آخر صف فيه بيانات إلى الصف 4 يعني من الاسفل الى الاعلى واريد في العمود الثالث من النتيجة كلمة (جمعية)</t>
  </si>
  <si>
    <t>هنا الوضع معقد قليلا حيث تأتي الارقام في العمود EK اللتي نريد سحبها الى عمود النتيجة الأول بثلاث اشكال اما الرقم كما هو كما في الصف 13 وهو مانريده او مع نداء المحافظة كما في السطور الاولى وهنا اريد حذف النداء اول خانتين من اليسار او يأتي الرقم عبارة عن موبايل المشترك اوله رقم 9 من اليسار كما في الصف 33 وهنا اريد ان لايسجل شيء في النتيجة (لأني سأقوم انا بتسجيله يدويا لاحقا) لكني اريد القيمة المقابلة
وفي عمود النتيجة الثاني اريد البيانات اللتي في العمود EN ضمنا البيانات المقابلة للخلايا الفارغة اللتي نتجت عن الحالة الثالثة (رقم موبايل المشترك) ابتداءا من آخر صف فيه بيانات إلى الصف 4 يعني من الاسفل الى الاعلى واريد في العمود الثالث من النتيجة كلمة (رن نت)</t>
  </si>
  <si>
    <t>اريد في العمود الاول من النتيجة البيانات في العمود EU الرقم اللذي على يمين (-) واريد في العمود الثاني من النتيجة مايقابلها في العمود ET بدون اشارة السالب باستثناء الصف اللذي فيه بيانات مثل الموجودة بالصف 4 حاليا والمشكلة هنا ان الرقم بعد (=&gt;) يتغير , ابتداءا من آخر صف فيه بيانات إلى الصف 5 يعني من الاسفل الى الاعلى اريد في العمود الثالث من النتيجة كلمة (فيو)</t>
  </si>
  <si>
    <t>اريد في العمود الاول من النتيجة البيانات في العمود EX الرقم اللذي على يمين (-) واريد في العمود الثاني من النتيجة مايقابلها في العمود EY فقط الرقم بدون (ل.س ) , ابتداءا من آخر صف فيه بيانات إلى الصف 6 يعني من الاسفل الى الاعلى اريد في العمود الاول من النتيجة كلمة (ليزر)</t>
  </si>
  <si>
    <t>اريد في العمود الاول من النتيجة البيانات في العمود FD الرقم اللذي على يمين (96331) واريد في العمود الثاني من النتيجة مايقابلها في العمود FF ابتداءا من آخر صف فيه بيانات إلى الصف 5 يعني من الاسفل الى الاعلى باستثتاء الصف اللذي فيه القيمة في العمود FB هي (POS) اريد في العمود الثالث من النتيجة كلمة (هاي فاي)</t>
  </si>
  <si>
    <t>اريد في العمود الاول من النتيجة البيانات في العمود FN الرقم بدون اخر حانتين من اليسار واريد في العمود الثاني من النتيجة مايقابلها في العمود FL ابتداءا من آخر صف فيه بيانات إلى الصف 5 يعني من الاسفل الى الاعلى اريد في العمود الثالث من النتيجة كلمة (يارا)</t>
  </si>
  <si>
    <t>اريد في العمود الاول من النتيجة البيانات في العمود FR الرقم اللذي على يسار ال (-) وبدون اخر خانتين من اليسار واريد في العمود الثاني من النتيجة مايقابلها في العمود FS فقط الرقم بدون (ل.س ) باستثتاء الصف اللذي فيه القيمة في العمود FS هي (0) اريد في العمود الثالث من النتيجة كلمة (تسديد)</t>
  </si>
  <si>
    <t>اريد في العمود الاول من النتيجة البيانات في العمود GA الرقم بدون اخر خانتين من اليسار واريد في العمود الثاني من النتيجة مايقابلها في العمود GB باستثناء الصف اللذي فيه في العمود FW جملة (تعبئة رصيد نقطة بيع) ابتداءا من آخر صف فيه بيانات إلى الصف 5 يعني من الاسفل الى الاعلى اريد في العمود الثالث من النتيجة كلمة (سوا)</t>
  </si>
  <si>
    <t>اريد في العمود الاول من النتيجة البيانات في العمود HD  واريد في العمود الثاني من النتيجة مايقابلها في العمود HE مقسوما على 1000 بشرط ان تكون النتيجة في العمود HI (Operation success) ولايهم العمود الثالث من النتيجة</t>
  </si>
  <si>
    <t xml:space="preserve">الطلب هنا معقد , أولا اريد البيانات فقط اذا كانت النتيجة في العمود HX (نَاجِح)
ثم في حال كانت القيمة في العمود HU هي (Prepaid) اريد البيانات في العمود HS اذا كانت مثل (270072084/963962465517) اريد الرقم اللذي على يسار ال(/) أما اذا كانت مثل (963945218574) فاريد فقط تسع خانات من اليمين , هنا اريد ما يقابلها في العمود HT فقط ماعلى يسار ال (,)
أما اذا كانت القيمة في العمود HU هي (Postpaid) نفس الحالة بالنسبة للبيانات في العمود HS اذا كانت مثل (270072084/963962465517) اريد الرقم اللذي على يسار ال (/) أما اذا كانت مثل (963945218574) فاريد فقط تسع خانات من اليمين , ولكن اريد ما يقابلها في العمود HT الرقم فقط من دون ( SYP) ابتداءا من آخر صف فيه بيانات إلى الصف 5 يعني من الاسفل الى الاعلى وايد في العمود الثالث من النتيجة (Prepaid) أو (Postpaid) حسب القيمة المقابلة
</t>
  </si>
</sst>
</file>

<file path=xl/styles.xml><?xml version="1.0" encoding="utf-8"?>
<styleSheet xmlns="http://schemas.openxmlformats.org/spreadsheetml/2006/main">
  <fonts count="40">
    <font>
      <sz val="11"/>
      <color theme="1"/>
      <name val="Arial"/>
      <family val="2"/>
      <charset val="178"/>
      <scheme val="minor"/>
    </font>
    <font>
      <b/>
      <sz val="9"/>
      <color rgb="FFFFFFFF"/>
      <name val="GE SS Two Bold"/>
    </font>
    <font>
      <sz val="9"/>
      <color rgb="FF000000"/>
      <name val="Tahoma"/>
      <family val="2"/>
    </font>
    <font>
      <sz val="9"/>
      <color rgb="FFFF0000"/>
      <name val="Tahoma"/>
      <family val="2"/>
    </font>
    <font>
      <sz val="9"/>
      <color rgb="FF008000"/>
      <name val="Tahoma"/>
      <family val="2"/>
    </font>
    <font>
      <u/>
      <sz val="11"/>
      <color theme="10"/>
      <name val="Arial"/>
      <family val="2"/>
      <charset val="178"/>
    </font>
    <font>
      <b/>
      <sz val="8"/>
      <color rgb="FFCC0033"/>
      <name val="Tahoma"/>
      <family val="2"/>
    </font>
    <font>
      <sz val="8"/>
      <color rgb="FF000000"/>
      <name val="Tahoma"/>
      <family val="2"/>
    </font>
    <font>
      <sz val="8"/>
      <color rgb="FFFF0000"/>
      <name val="Tahoma"/>
      <family val="2"/>
    </font>
    <font>
      <sz val="8"/>
      <color rgb="FF008000"/>
      <name val="Tahoma"/>
      <family val="2"/>
    </font>
    <font>
      <i/>
      <sz val="8"/>
      <color rgb="FF000000"/>
      <name val="Tahoma"/>
      <family val="2"/>
    </font>
    <font>
      <sz val="8"/>
      <color rgb="FF3D3D3D"/>
      <name val="Tahoma"/>
      <family val="2"/>
    </font>
    <font>
      <b/>
      <sz val="8"/>
      <color rgb="FF2E6E9E"/>
      <name val="Tahoma"/>
      <family val="2"/>
    </font>
    <font>
      <sz val="8"/>
      <color rgb="FF333333"/>
      <name val="Tahoma"/>
      <family val="2"/>
    </font>
    <font>
      <sz val="10"/>
      <color rgb="FF333333"/>
      <name val="Arial"/>
      <family val="2"/>
      <scheme val="minor"/>
    </font>
    <font>
      <sz val="11"/>
      <color rgb="FF333333"/>
      <name val="Arial"/>
      <family val="2"/>
      <scheme val="minor"/>
    </font>
    <font>
      <sz val="11"/>
      <color theme="1"/>
      <name val="Arial"/>
      <family val="2"/>
      <scheme val="minor"/>
    </font>
    <font>
      <b/>
      <sz val="14"/>
      <color rgb="FFF7F7F7"/>
      <name val="Times New Roman"/>
      <family val="1"/>
    </font>
    <font>
      <sz val="14"/>
      <color rgb="FF4A3C8C"/>
      <name val="Times New Roman"/>
      <family val="1"/>
    </font>
    <font>
      <sz val="9"/>
      <color theme="1"/>
      <name val="Segoe UI"/>
      <family val="2"/>
    </font>
    <font>
      <sz val="9.9"/>
      <color theme="1"/>
      <name val="JF Flat Jozoor"/>
    </font>
    <font>
      <b/>
      <sz val="11"/>
      <color rgb="FFEEEEEE"/>
      <name val="Arial"/>
      <family val="2"/>
      <scheme val="minor"/>
    </font>
    <font>
      <sz val="11"/>
      <color rgb="FF222222"/>
      <name val="Arial"/>
      <family val="2"/>
      <scheme val="minor"/>
    </font>
    <font>
      <sz val="11"/>
      <color rgb="FFCACACA"/>
      <name val="Arial"/>
      <family val="2"/>
      <charset val="178"/>
      <scheme val="minor"/>
    </font>
    <font>
      <b/>
      <sz val="11"/>
      <color rgb="FF000000"/>
      <name val="Droid Arabic Kufi"/>
    </font>
    <font>
      <b/>
      <sz val="11"/>
      <color rgb="FF131B4D"/>
      <name val="Droid Arabic Kufi"/>
    </font>
    <font>
      <sz val="11"/>
      <color rgb="FF131B4D"/>
      <name val="Droid Arabic Kufi"/>
    </font>
    <font>
      <sz val="11"/>
      <color rgb="FFFF0000"/>
      <name val="Droid Arabic Kufi"/>
    </font>
    <font>
      <sz val="11"/>
      <color rgb="FF000000"/>
      <name val="Droid Arabic Kufi"/>
    </font>
    <font>
      <b/>
      <sz val="11"/>
      <color rgb="FF333333"/>
      <name val="Arial"/>
      <family val="2"/>
      <scheme val="minor"/>
    </font>
    <font>
      <b/>
      <sz val="12"/>
      <color rgb="FFFFFFFF"/>
      <name val="Arial"/>
      <family val="2"/>
      <scheme val="minor"/>
    </font>
    <font>
      <sz val="12"/>
      <color rgb="FF000000"/>
      <name val="Arial"/>
      <family val="2"/>
      <scheme val="minor"/>
    </font>
    <font>
      <sz val="11"/>
      <color rgb="FF444444"/>
      <name val="LatoBold"/>
    </font>
    <font>
      <b/>
      <sz val="11"/>
      <color rgb="FF333333"/>
      <name val="Lucida Sans Unicode"/>
      <family val="2"/>
    </font>
    <font>
      <sz val="12"/>
      <color theme="1"/>
      <name val="Amiri"/>
    </font>
    <font>
      <sz val="11"/>
      <color theme="1"/>
      <name val="Noto Kufi Arabic"/>
    </font>
    <font>
      <sz val="9"/>
      <color rgb="FF333333"/>
      <name val="Segoe UI"/>
      <family val="2"/>
    </font>
    <font>
      <sz val="12"/>
      <color rgb="FFFFFFFF"/>
      <name val="Arial Unicode MS"/>
      <family val="2"/>
    </font>
    <font>
      <sz val="12"/>
      <color theme="1"/>
      <name val="Arial Unicode MS"/>
      <family val="2"/>
    </font>
    <font>
      <b/>
      <sz val="16"/>
      <color rgb="FFFF0000"/>
      <name val="Arial"/>
      <family val="2"/>
      <scheme val="minor"/>
    </font>
  </fonts>
  <fills count="34">
    <fill>
      <patternFill patternType="none"/>
    </fill>
    <fill>
      <patternFill patternType="gray125"/>
    </fill>
    <fill>
      <patternFill patternType="solid">
        <fgColor rgb="FFF9F9F9"/>
        <bgColor indexed="64"/>
      </patternFill>
    </fill>
    <fill>
      <patternFill patternType="solid">
        <fgColor rgb="FF5EC1A4"/>
        <bgColor indexed="64"/>
      </patternFill>
    </fill>
    <fill>
      <patternFill patternType="solid">
        <fgColor rgb="FFEDEEFE"/>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FFFF"/>
        <bgColor indexed="64"/>
      </patternFill>
    </fill>
    <fill>
      <patternFill patternType="solid">
        <fgColor rgb="FFE6E7E9"/>
        <bgColor indexed="64"/>
      </patternFill>
    </fill>
    <fill>
      <patternFill patternType="solid">
        <fgColor rgb="FFF7F8F8"/>
        <bgColor indexed="64"/>
      </patternFill>
    </fill>
    <fill>
      <patternFill patternType="solid">
        <fgColor rgb="FFF9FAFA"/>
        <bgColor indexed="64"/>
      </patternFill>
    </fill>
    <fill>
      <patternFill patternType="solid">
        <fgColor rgb="FFDFEFFC"/>
        <bgColor indexed="64"/>
      </patternFill>
    </fill>
    <fill>
      <patternFill patternType="solid">
        <fgColor rgb="FFF6F6F6"/>
        <bgColor indexed="64"/>
      </patternFill>
    </fill>
    <fill>
      <patternFill patternType="solid">
        <fgColor rgb="FFFDFEFE"/>
        <bgColor indexed="64"/>
      </patternFill>
    </fill>
    <fill>
      <patternFill patternType="solid">
        <fgColor rgb="FFD3D6FF"/>
        <bgColor indexed="64"/>
      </patternFill>
    </fill>
    <fill>
      <patternFill patternType="solid">
        <fgColor rgb="FFE2E4FF"/>
        <bgColor indexed="64"/>
      </patternFill>
    </fill>
    <fill>
      <patternFill patternType="solid">
        <fgColor rgb="FFEAEBFF"/>
        <bgColor indexed="64"/>
      </patternFill>
    </fill>
    <fill>
      <patternFill patternType="solid">
        <fgColor rgb="FFF5F5F5"/>
        <bgColor indexed="64"/>
      </patternFill>
    </fill>
    <fill>
      <patternFill patternType="solid">
        <fgColor rgb="FF4A3C8C"/>
        <bgColor indexed="64"/>
      </patternFill>
    </fill>
    <fill>
      <patternFill patternType="solid">
        <fgColor rgb="FFE7E7FF"/>
        <bgColor indexed="64"/>
      </patternFill>
    </fill>
    <fill>
      <patternFill patternType="solid">
        <fgColor rgb="FFF7F7F7"/>
        <bgColor indexed="64"/>
      </patternFill>
    </fill>
    <fill>
      <patternFill patternType="solid">
        <fgColor rgb="FFEBEFF3"/>
        <bgColor indexed="64"/>
      </patternFill>
    </fill>
    <fill>
      <patternFill patternType="solid">
        <fgColor rgb="FFE7EEF6"/>
        <bgColor indexed="64"/>
      </patternFill>
    </fill>
    <fill>
      <patternFill patternType="solid">
        <fgColor rgb="FF008CBA"/>
        <bgColor indexed="64"/>
      </patternFill>
    </fill>
    <fill>
      <patternFill patternType="solid">
        <fgColor rgb="FFE7D2EF"/>
        <bgColor indexed="64"/>
      </patternFill>
    </fill>
    <fill>
      <patternFill patternType="solid">
        <fgColor rgb="FF007180"/>
        <bgColor indexed="64"/>
      </patternFill>
    </fill>
    <fill>
      <patternFill patternType="solid">
        <fgColor rgb="FFF2F8F9"/>
        <bgColor indexed="64"/>
      </patternFill>
    </fill>
    <fill>
      <patternFill patternType="solid">
        <fgColor rgb="FFEBF4F5"/>
        <bgColor indexed="64"/>
      </patternFill>
    </fill>
    <fill>
      <patternFill patternType="solid">
        <fgColor rgb="FFFFAAAA"/>
        <bgColor indexed="64"/>
      </patternFill>
    </fill>
    <fill>
      <patternFill patternType="solid">
        <fgColor rgb="FFAAFFAA"/>
        <bgColor indexed="64"/>
      </patternFill>
    </fill>
    <fill>
      <patternFill patternType="solid">
        <fgColor rgb="FFF2F2F2"/>
        <bgColor indexed="64"/>
      </patternFill>
    </fill>
    <fill>
      <patternFill patternType="solid">
        <fgColor rgb="FFEEEEEE"/>
        <bgColor indexed="64"/>
      </patternFill>
    </fill>
    <fill>
      <patternFill patternType="solid">
        <fgColor rgb="FF7C7B7B"/>
        <bgColor indexed="64"/>
      </patternFill>
    </fill>
    <fill>
      <patternFill patternType="solid">
        <fgColor rgb="FFDDDDDD"/>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5" fillId="0" borderId="0" applyNumberFormat="0" applyFill="0" applyBorder="0" applyAlignment="0" applyProtection="0">
      <alignment vertical="top"/>
      <protection locked="0"/>
    </xf>
  </cellStyleXfs>
  <cellXfs count="163">
    <xf numFmtId="0" fontId="0" fillId="0" borderId="0" xfId="0"/>
    <xf numFmtId="0" fontId="1" fillId="3" borderId="1" xfId="0" applyFont="1" applyFill="1" applyBorder="1" applyAlignment="1">
      <alignment horizontal="right" vertical="center" wrapText="1"/>
    </xf>
    <xf numFmtId="0" fontId="0" fillId="2" borderId="1" xfId="0" applyFill="1" applyBorder="1"/>
    <xf numFmtId="0" fontId="2" fillId="4" borderId="1" xfId="0" applyFont="1" applyFill="1" applyBorder="1" applyAlignment="1">
      <alignment horizontal="right" wrapText="1"/>
    </xf>
    <xf numFmtId="14" fontId="2" fillId="4" borderId="1" xfId="0" applyNumberFormat="1" applyFont="1" applyFill="1" applyBorder="1" applyAlignment="1">
      <alignment horizontal="right" wrapText="1"/>
    </xf>
    <xf numFmtId="0" fontId="3" fillId="4" borderId="1" xfId="0" applyFont="1" applyFill="1" applyBorder="1" applyAlignment="1">
      <alignment horizontal="right" wrapText="1"/>
    </xf>
    <xf numFmtId="0" fontId="4" fillId="4" borderId="1" xfId="0" applyFont="1" applyFill="1" applyBorder="1" applyAlignment="1">
      <alignment horizontal="right" wrapText="1"/>
    </xf>
    <xf numFmtId="0" fontId="5" fillId="4" borderId="1" xfId="1" applyFill="1" applyBorder="1" applyAlignment="1" applyProtection="1">
      <alignment horizontal="right" wrapText="1"/>
    </xf>
    <xf numFmtId="0" fontId="2" fillId="4" borderId="1" xfId="0" applyFont="1" applyFill="1" applyBorder="1" applyAlignment="1">
      <alignment horizontal="right"/>
    </xf>
    <xf numFmtId="0" fontId="2" fillId="2" borderId="1" xfId="0" applyFont="1" applyFill="1" applyBorder="1" applyAlignment="1">
      <alignment horizontal="right" wrapText="1"/>
    </xf>
    <xf numFmtId="14" fontId="2" fillId="2" borderId="1" xfId="0" applyNumberFormat="1" applyFont="1" applyFill="1" applyBorder="1" applyAlignment="1">
      <alignment horizontal="right" wrapText="1"/>
    </xf>
    <xf numFmtId="0" fontId="3" fillId="2" borderId="1" xfId="0" applyFont="1" applyFill="1" applyBorder="1" applyAlignment="1">
      <alignment horizontal="right" wrapText="1"/>
    </xf>
    <xf numFmtId="0" fontId="4" fillId="2" borderId="1" xfId="0" applyFont="1" applyFill="1" applyBorder="1" applyAlignment="1">
      <alignment horizontal="right" wrapText="1"/>
    </xf>
    <xf numFmtId="0" fontId="5" fillId="2" borderId="1" xfId="1" applyFill="1" applyBorder="1" applyAlignment="1" applyProtection="1">
      <alignment horizontal="right" wrapText="1"/>
    </xf>
    <xf numFmtId="0" fontId="2" fillId="2" borderId="1" xfId="0" applyFont="1" applyFill="1" applyBorder="1" applyAlignment="1">
      <alignment horizontal="right"/>
    </xf>
    <xf numFmtId="0" fontId="0" fillId="5" borderId="1" xfId="0" applyFill="1" applyBorder="1"/>
    <xf numFmtId="0" fontId="0" fillId="0" borderId="1" xfId="0" applyBorder="1"/>
    <xf numFmtId="0" fontId="1" fillId="6" borderId="1" xfId="0" applyFont="1" applyFill="1" applyBorder="1" applyAlignment="1">
      <alignment horizontal="right" vertical="center" wrapText="1"/>
    </xf>
    <xf numFmtId="0" fontId="0" fillId="6" borderId="1" xfId="0" applyFill="1" applyBorder="1"/>
    <xf numFmtId="0" fontId="0" fillId="7" borderId="1" xfId="0" applyFill="1" applyBorder="1"/>
    <xf numFmtId="0" fontId="6" fillId="8" borderId="1" xfId="0" applyFont="1" applyFill="1" applyBorder="1" applyAlignment="1">
      <alignment horizontal="center" vertical="center" wrapText="1"/>
    </xf>
    <xf numFmtId="0" fontId="7" fillId="9" borderId="1" xfId="0" applyFont="1" applyFill="1" applyBorder="1" applyAlignment="1">
      <alignment wrapText="1"/>
    </xf>
    <xf numFmtId="14" fontId="7" fillId="9" borderId="1" xfId="0" applyNumberFormat="1" applyFont="1" applyFill="1" applyBorder="1" applyAlignment="1">
      <alignment wrapText="1"/>
    </xf>
    <xf numFmtId="0" fontId="8" fillId="9" borderId="1" xfId="0" applyFont="1" applyFill="1" applyBorder="1" applyAlignment="1">
      <alignment wrapText="1"/>
    </xf>
    <xf numFmtId="0" fontId="9" fillId="9" borderId="1" xfId="0" applyFont="1" applyFill="1" applyBorder="1" applyAlignment="1">
      <alignment wrapText="1"/>
    </xf>
    <xf numFmtId="0" fontId="5" fillId="9" borderId="1" xfId="1" applyFill="1" applyBorder="1" applyAlignment="1" applyProtection="1">
      <alignment wrapText="1"/>
    </xf>
    <xf numFmtId="0" fontId="7" fillId="10" borderId="1" xfId="0" applyFont="1" applyFill="1" applyBorder="1" applyAlignment="1">
      <alignment wrapText="1"/>
    </xf>
    <xf numFmtId="14" fontId="7" fillId="10" borderId="1" xfId="0" applyNumberFormat="1" applyFont="1" applyFill="1" applyBorder="1" applyAlignment="1">
      <alignment wrapText="1"/>
    </xf>
    <xf numFmtId="0" fontId="8" fillId="10" borderId="1" xfId="0" applyFont="1" applyFill="1" applyBorder="1" applyAlignment="1">
      <alignment wrapText="1"/>
    </xf>
    <xf numFmtId="0" fontId="9" fillId="10" borderId="1" xfId="0" applyFont="1" applyFill="1" applyBorder="1" applyAlignment="1">
      <alignment wrapText="1"/>
    </xf>
    <xf numFmtId="0" fontId="5" fillId="10" borderId="1" xfId="1" applyFill="1" applyBorder="1" applyAlignment="1" applyProtection="1">
      <alignment wrapText="1"/>
    </xf>
    <xf numFmtId="0" fontId="11" fillId="9" borderId="1" xfId="0" applyFont="1" applyFill="1" applyBorder="1" applyAlignment="1">
      <alignment horizontal="right"/>
    </xf>
    <xf numFmtId="0" fontId="11" fillId="10" borderId="1" xfId="0" applyFont="1" applyFill="1" applyBorder="1" applyAlignment="1">
      <alignment horizontal="right"/>
    </xf>
    <xf numFmtId="0" fontId="12" fillId="11" borderId="1" xfId="0" applyFont="1" applyFill="1" applyBorder="1" applyAlignment="1">
      <alignment horizontal="center" vertical="center" wrapText="1"/>
    </xf>
    <xf numFmtId="0" fontId="7" fillId="12" borderId="1" xfId="0" applyFont="1" applyFill="1" applyBorder="1" applyAlignment="1">
      <alignment wrapText="1"/>
    </xf>
    <xf numFmtId="14" fontId="7" fillId="12" borderId="1" xfId="0" applyNumberFormat="1" applyFont="1" applyFill="1" applyBorder="1" applyAlignment="1">
      <alignment wrapText="1"/>
    </xf>
    <xf numFmtId="0" fontId="8" fillId="12" borderId="1" xfId="0" applyFont="1" applyFill="1" applyBorder="1" applyAlignment="1">
      <alignment wrapText="1"/>
    </xf>
    <xf numFmtId="0" fontId="9" fillId="12" borderId="1" xfId="0" applyFont="1" applyFill="1" applyBorder="1" applyAlignment="1">
      <alignment wrapText="1"/>
    </xf>
    <xf numFmtId="0" fontId="5" fillId="12" borderId="1" xfId="1" applyFill="1" applyBorder="1" applyAlignment="1" applyProtection="1">
      <alignment wrapText="1"/>
    </xf>
    <xf numFmtId="0" fontId="7" fillId="13" borderId="1" xfId="0" applyFont="1" applyFill="1" applyBorder="1" applyAlignment="1">
      <alignment wrapText="1"/>
    </xf>
    <xf numFmtId="14" fontId="7" fillId="13" borderId="1" xfId="0" applyNumberFormat="1" applyFont="1" applyFill="1" applyBorder="1" applyAlignment="1">
      <alignment wrapText="1"/>
    </xf>
    <xf numFmtId="0" fontId="8" fillId="13" borderId="1" xfId="0" applyFont="1" applyFill="1" applyBorder="1" applyAlignment="1">
      <alignment wrapText="1"/>
    </xf>
    <xf numFmtId="0" fontId="9" fillId="13" borderId="1" xfId="0" applyFont="1" applyFill="1" applyBorder="1" applyAlignment="1">
      <alignment wrapText="1"/>
    </xf>
    <xf numFmtId="0" fontId="5" fillId="13" borderId="1" xfId="1" applyFill="1" applyBorder="1" applyAlignment="1" applyProtection="1">
      <alignment wrapText="1"/>
    </xf>
    <xf numFmtId="0" fontId="7" fillId="11" borderId="1" xfId="0" applyFont="1" applyFill="1" applyBorder="1" applyAlignment="1">
      <alignment wrapText="1"/>
    </xf>
    <xf numFmtId="14" fontId="7" fillId="11" borderId="1" xfId="0" applyNumberFormat="1" applyFont="1" applyFill="1" applyBorder="1" applyAlignment="1">
      <alignment wrapText="1"/>
    </xf>
    <xf numFmtId="0" fontId="8" fillId="11" borderId="1" xfId="0" applyFont="1" applyFill="1" applyBorder="1" applyAlignment="1">
      <alignment wrapText="1"/>
    </xf>
    <xf numFmtId="0" fontId="9" fillId="11" borderId="1" xfId="0" applyFont="1" applyFill="1" applyBorder="1" applyAlignment="1">
      <alignment wrapText="1"/>
    </xf>
    <xf numFmtId="0" fontId="5" fillId="11" borderId="1" xfId="1" applyFill="1" applyBorder="1" applyAlignment="1" applyProtection="1">
      <alignment wrapText="1"/>
    </xf>
    <xf numFmtId="0" fontId="12" fillId="6" borderId="1" xfId="0" applyFont="1" applyFill="1" applyBorder="1" applyAlignment="1">
      <alignment horizontal="center" vertical="center" wrapText="1"/>
    </xf>
    <xf numFmtId="0" fontId="0" fillId="0" borderId="1" xfId="0" applyFill="1" applyBorder="1"/>
    <xf numFmtId="0" fontId="14" fillId="14" borderId="1" xfId="0" applyFont="1" applyFill="1" applyBorder="1" applyAlignment="1">
      <alignment horizontal="center" wrapText="1"/>
    </xf>
    <xf numFmtId="22" fontId="14" fillId="15" borderId="1" xfId="0" applyNumberFormat="1" applyFont="1" applyFill="1" applyBorder="1" applyAlignment="1">
      <alignment horizontal="center" wrapText="1"/>
    </xf>
    <xf numFmtId="0" fontId="14" fillId="15" borderId="1" xfId="0" applyFont="1" applyFill="1" applyBorder="1" applyAlignment="1">
      <alignment horizontal="center" wrapText="1"/>
    </xf>
    <xf numFmtId="0" fontId="14" fillId="16" borderId="1" xfId="0" applyFont="1" applyFill="1" applyBorder="1" applyAlignment="1">
      <alignment horizontal="center" wrapText="1"/>
    </xf>
    <xf numFmtId="22" fontId="14" fillId="7" borderId="1" xfId="0" applyNumberFormat="1" applyFont="1" applyFill="1" applyBorder="1" applyAlignment="1">
      <alignment horizontal="center" wrapText="1"/>
    </xf>
    <xf numFmtId="0" fontId="14" fillId="7" borderId="1" xfId="0" applyFont="1" applyFill="1" applyBorder="1" applyAlignment="1">
      <alignment horizontal="center" wrapText="1"/>
    </xf>
    <xf numFmtId="0" fontId="16" fillId="2" borderId="1" xfId="0" applyFont="1" applyFill="1" applyBorder="1" applyAlignment="1">
      <alignment vertical="top" wrapText="1"/>
    </xf>
    <xf numFmtId="22" fontId="16" fillId="2" borderId="1" xfId="0" applyNumberFormat="1" applyFont="1" applyFill="1" applyBorder="1" applyAlignment="1">
      <alignment vertical="top" wrapText="1"/>
    </xf>
    <xf numFmtId="0" fontId="16" fillId="0" borderId="1" xfId="0" applyFont="1" applyBorder="1" applyAlignment="1">
      <alignment vertical="top" wrapText="1"/>
    </xf>
    <xf numFmtId="22" fontId="16" fillId="0" borderId="1" xfId="0" applyNumberFormat="1" applyFont="1" applyBorder="1" applyAlignment="1">
      <alignment vertical="top" wrapText="1"/>
    </xf>
    <xf numFmtId="0" fontId="16" fillId="17" borderId="1" xfId="0" applyFont="1" applyFill="1" applyBorder="1" applyAlignment="1">
      <alignment vertical="top" wrapText="1"/>
    </xf>
    <xf numFmtId="22" fontId="16" fillId="17" borderId="1" xfId="0" applyNumberFormat="1" applyFont="1" applyFill="1" applyBorder="1" applyAlignment="1">
      <alignment vertical="top" wrapText="1"/>
    </xf>
    <xf numFmtId="0" fontId="5" fillId="18" borderId="1" xfId="1" applyFill="1" applyBorder="1" applyAlignment="1" applyProtection="1">
      <alignment horizontal="center" vertical="center" wrapText="1"/>
    </xf>
    <xf numFmtId="0" fontId="17" fillId="18" borderId="1" xfId="0" applyFont="1" applyFill="1" applyBorder="1" applyAlignment="1">
      <alignment horizontal="center" vertical="center" wrapText="1"/>
    </xf>
    <xf numFmtId="0" fontId="5" fillId="19" borderId="1" xfId="1" applyFill="1" applyBorder="1" applyAlignment="1" applyProtection="1">
      <alignment wrapText="1"/>
    </xf>
    <xf numFmtId="0" fontId="18" fillId="19" borderId="1" xfId="0" applyFont="1" applyFill="1" applyBorder="1" applyAlignment="1">
      <alignment wrapText="1"/>
    </xf>
    <xf numFmtId="0" fontId="18" fillId="19" borderId="1" xfId="0" applyFont="1" applyFill="1" applyBorder="1" applyAlignment="1">
      <alignment horizontal="right" wrapText="1" readingOrder="1"/>
    </xf>
    <xf numFmtId="4" fontId="18" fillId="19" borderId="1" xfId="0" applyNumberFormat="1" applyFont="1" applyFill="1" applyBorder="1" applyAlignment="1">
      <alignment wrapText="1"/>
    </xf>
    <xf numFmtId="14" fontId="18" fillId="19" borderId="1" xfId="0" applyNumberFormat="1" applyFont="1" applyFill="1" applyBorder="1" applyAlignment="1">
      <alignment wrapText="1"/>
    </xf>
    <xf numFmtId="0" fontId="5" fillId="20" borderId="1" xfId="1" applyFill="1" applyBorder="1" applyAlignment="1" applyProtection="1">
      <alignment wrapText="1"/>
    </xf>
    <xf numFmtId="0" fontId="18" fillId="20" borderId="1" xfId="0" applyFont="1" applyFill="1" applyBorder="1" applyAlignment="1">
      <alignment wrapText="1"/>
    </xf>
    <xf numFmtId="0" fontId="18" fillId="20" borderId="1" xfId="0" applyFont="1" applyFill="1" applyBorder="1" applyAlignment="1">
      <alignment horizontal="right" wrapText="1" readingOrder="1"/>
    </xf>
    <xf numFmtId="4" fontId="18" fillId="20" borderId="1" xfId="0" applyNumberFormat="1" applyFont="1" applyFill="1" applyBorder="1" applyAlignment="1">
      <alignment wrapText="1"/>
    </xf>
    <xf numFmtId="14" fontId="18" fillId="20" borderId="1" xfId="0" applyNumberFormat="1" applyFont="1" applyFill="1" applyBorder="1" applyAlignment="1">
      <alignment wrapText="1"/>
    </xf>
    <xf numFmtId="0" fontId="19" fillId="21" borderId="1" xfId="0" applyFont="1" applyFill="1" applyBorder="1" applyAlignment="1">
      <alignment horizontal="center" wrapText="1"/>
    </xf>
    <xf numFmtId="14" fontId="19" fillId="21" borderId="1" xfId="0" applyNumberFormat="1" applyFont="1" applyFill="1" applyBorder="1" applyAlignment="1">
      <alignment horizontal="center" wrapText="1"/>
    </xf>
    <xf numFmtId="0" fontId="19" fillId="0" borderId="1" xfId="0" applyFont="1" applyBorder="1" applyAlignment="1">
      <alignment horizontal="center" wrapText="1"/>
    </xf>
    <xf numFmtId="14" fontId="19" fillId="0" borderId="1" xfId="0" applyNumberFormat="1" applyFont="1" applyBorder="1" applyAlignment="1">
      <alignment horizontal="center" wrapText="1"/>
    </xf>
    <xf numFmtId="0" fontId="19" fillId="22" borderId="1" xfId="0" applyFont="1" applyFill="1" applyBorder="1" applyAlignment="1">
      <alignment horizontal="center" wrapText="1"/>
    </xf>
    <xf numFmtId="14" fontId="19" fillId="22" borderId="1" xfId="0" applyNumberFormat="1" applyFont="1" applyFill="1" applyBorder="1" applyAlignment="1">
      <alignment horizontal="center" wrapText="1"/>
    </xf>
    <xf numFmtId="0" fontId="24" fillId="0" borderId="1" xfId="0" applyFont="1" applyBorder="1" applyAlignment="1">
      <alignment horizontal="right" wrapText="1"/>
    </xf>
    <xf numFmtId="0" fontId="25" fillId="0" borderId="1" xfId="0" applyFont="1" applyBorder="1" applyAlignment="1">
      <alignment horizontal="right" wrapText="1"/>
    </xf>
    <xf numFmtId="0" fontId="26" fillId="0" borderId="1" xfId="0" applyFont="1" applyBorder="1" applyAlignment="1">
      <alignment vertical="top" wrapText="1"/>
    </xf>
    <xf numFmtId="0" fontId="27" fillId="0" borderId="1" xfId="0" applyFont="1" applyBorder="1" applyAlignment="1">
      <alignment vertical="top" wrapText="1"/>
    </xf>
    <xf numFmtId="22" fontId="26" fillId="0" borderId="1" xfId="0" applyNumberFormat="1" applyFont="1" applyBorder="1" applyAlignment="1">
      <alignment vertical="top" wrapText="1"/>
    </xf>
    <xf numFmtId="0" fontId="28" fillId="0" borderId="1" xfId="0" applyFont="1" applyBorder="1" applyAlignment="1">
      <alignment vertical="top" wrapText="1"/>
    </xf>
    <xf numFmtId="22" fontId="28" fillId="0" borderId="1" xfId="0" applyNumberFormat="1" applyFont="1" applyBorder="1" applyAlignment="1">
      <alignment vertical="top" wrapText="1"/>
    </xf>
    <xf numFmtId="0" fontId="29" fillId="7" borderId="1" xfId="0" applyFont="1" applyFill="1" applyBorder="1" applyAlignment="1">
      <alignment horizontal="right" wrapText="1"/>
    </xf>
    <xf numFmtId="0" fontId="15" fillId="2" borderId="1" xfId="0" applyFont="1" applyFill="1" applyBorder="1" applyAlignment="1">
      <alignment vertical="top" wrapText="1"/>
    </xf>
    <xf numFmtId="22" fontId="15" fillId="2" borderId="1" xfId="0" applyNumberFormat="1" applyFont="1" applyFill="1" applyBorder="1" applyAlignment="1">
      <alignment vertical="top" wrapText="1"/>
    </xf>
    <xf numFmtId="0" fontId="15" fillId="7" borderId="1" xfId="0" applyFont="1" applyFill="1" applyBorder="1" applyAlignment="1">
      <alignment vertical="top" wrapText="1"/>
    </xf>
    <xf numFmtId="22" fontId="15" fillId="7" borderId="1" xfId="0" applyNumberFormat="1" applyFont="1" applyFill="1" applyBorder="1" applyAlignment="1">
      <alignment vertical="top" wrapText="1"/>
    </xf>
    <xf numFmtId="0" fontId="16" fillId="24" borderId="1" xfId="0" applyFont="1" applyFill="1" applyBorder="1" applyAlignment="1">
      <alignment horizontal="center" wrapText="1"/>
    </xf>
    <xf numFmtId="14" fontId="16" fillId="24" borderId="1" xfId="0" applyNumberFormat="1" applyFont="1" applyFill="1" applyBorder="1" applyAlignment="1">
      <alignment horizontal="center" wrapText="1"/>
    </xf>
    <xf numFmtId="0" fontId="30" fillId="25" borderId="1" xfId="0" applyFont="1" applyFill="1" applyBorder="1" applyAlignment="1">
      <alignment horizontal="center" vertical="center" wrapText="1"/>
    </xf>
    <xf numFmtId="0" fontId="30" fillId="25" borderId="1" xfId="0" applyFont="1" applyFill="1" applyBorder="1" applyAlignment="1">
      <alignment horizontal="left" vertical="center" wrapText="1"/>
    </xf>
    <xf numFmtId="22" fontId="31" fillId="26" borderId="1" xfId="0" applyNumberFormat="1" applyFont="1" applyFill="1" applyBorder="1" applyAlignment="1">
      <alignment wrapText="1"/>
    </xf>
    <xf numFmtId="0" fontId="31" fillId="26" borderId="1" xfId="0" applyFont="1" applyFill="1" applyBorder="1" applyAlignment="1">
      <alignment horizontal="left" wrapText="1"/>
    </xf>
    <xf numFmtId="0" fontId="31" fillId="26" borderId="1" xfId="0" applyFont="1" applyFill="1" applyBorder="1" applyAlignment="1">
      <alignment wrapText="1"/>
    </xf>
    <xf numFmtId="22" fontId="31" fillId="27" borderId="1" xfId="0" applyNumberFormat="1" applyFont="1" applyFill="1" applyBorder="1" applyAlignment="1">
      <alignment wrapText="1"/>
    </xf>
    <xf numFmtId="0" fontId="31" fillId="27" borderId="1" xfId="0" applyFont="1" applyFill="1" applyBorder="1" applyAlignment="1">
      <alignment horizontal="left" wrapText="1"/>
    </xf>
    <xf numFmtId="0" fontId="5" fillId="27" borderId="1" xfId="1" applyFill="1" applyBorder="1" applyAlignment="1" applyProtection="1">
      <alignment wrapText="1"/>
    </xf>
    <xf numFmtId="0" fontId="5" fillId="26" borderId="1" xfId="1" applyFill="1" applyBorder="1" applyAlignment="1" applyProtection="1">
      <alignment wrapText="1"/>
    </xf>
    <xf numFmtId="0" fontId="32" fillId="7" borderId="1" xfId="0" applyFont="1" applyFill="1" applyBorder="1" applyAlignment="1">
      <alignment horizontal="right" wrapText="1"/>
    </xf>
    <xf numFmtId="0" fontId="33" fillId="28" borderId="1" xfId="0" applyFont="1" applyFill="1" applyBorder="1" applyAlignment="1">
      <alignment vertical="top" wrapText="1"/>
    </xf>
    <xf numFmtId="22" fontId="33" fillId="28" borderId="1" xfId="0" applyNumberFormat="1" applyFont="1" applyFill="1" applyBorder="1" applyAlignment="1">
      <alignment vertical="top" wrapText="1"/>
    </xf>
    <xf numFmtId="0" fontId="33" fillId="29" borderId="1" xfId="0" applyFont="1" applyFill="1" applyBorder="1" applyAlignment="1">
      <alignment vertical="top" wrapText="1"/>
    </xf>
    <xf numFmtId="22" fontId="33" fillId="29" borderId="1" xfId="0" applyNumberFormat="1" applyFont="1" applyFill="1" applyBorder="1" applyAlignment="1">
      <alignment vertical="top" wrapText="1"/>
    </xf>
    <xf numFmtId="0" fontId="5" fillId="7" borderId="1" xfId="1" applyFill="1" applyBorder="1" applyAlignment="1" applyProtection="1">
      <alignment vertical="top"/>
    </xf>
    <xf numFmtId="0" fontId="34" fillId="7" borderId="1" xfId="0" applyFont="1" applyFill="1" applyBorder="1" applyAlignment="1">
      <alignment vertical="top"/>
    </xf>
    <xf numFmtId="3" fontId="34" fillId="7" borderId="1" xfId="0" applyNumberFormat="1" applyFont="1" applyFill="1" applyBorder="1" applyAlignment="1">
      <alignment vertical="top"/>
    </xf>
    <xf numFmtId="0" fontId="34" fillId="17" borderId="1" xfId="0" applyFont="1" applyFill="1" applyBorder="1" applyAlignment="1">
      <alignment vertical="top"/>
    </xf>
    <xf numFmtId="0" fontId="5" fillId="17" borderId="1" xfId="1" applyFill="1" applyBorder="1" applyAlignment="1" applyProtection="1">
      <alignment vertical="top"/>
    </xf>
    <xf numFmtId="3" fontId="34" fillId="17" borderId="1" xfId="0" applyNumberFormat="1" applyFont="1" applyFill="1" applyBorder="1" applyAlignment="1">
      <alignment vertical="top"/>
    </xf>
    <xf numFmtId="0" fontId="35" fillId="7" borderId="1" xfId="0" applyFont="1" applyFill="1" applyBorder="1" applyAlignment="1">
      <alignment vertical="top" wrapText="1"/>
    </xf>
    <xf numFmtId="0" fontId="5" fillId="7" borderId="1" xfId="1" applyFill="1" applyBorder="1" applyAlignment="1" applyProtection="1">
      <alignment vertical="top" wrapText="1"/>
    </xf>
    <xf numFmtId="3" fontId="35" fillId="7" borderId="1" xfId="0" applyNumberFormat="1" applyFont="1" applyFill="1" applyBorder="1" applyAlignment="1">
      <alignment vertical="top" wrapText="1"/>
    </xf>
    <xf numFmtId="22" fontId="35" fillId="7" borderId="1" xfId="0" applyNumberFormat="1" applyFont="1" applyFill="1" applyBorder="1" applyAlignment="1">
      <alignment vertical="top" wrapText="1"/>
    </xf>
    <xf numFmtId="0" fontId="35" fillId="17" borderId="1" xfId="0" applyFont="1" applyFill="1" applyBorder="1" applyAlignment="1">
      <alignment vertical="top" wrapText="1"/>
    </xf>
    <xf numFmtId="0" fontId="5" fillId="17" borderId="1" xfId="1" applyFill="1" applyBorder="1" applyAlignment="1" applyProtection="1">
      <alignment vertical="top" wrapText="1"/>
    </xf>
    <xf numFmtId="3" fontId="35" fillId="17" borderId="1" xfId="0" applyNumberFormat="1" applyFont="1" applyFill="1" applyBorder="1" applyAlignment="1">
      <alignment vertical="top" wrapText="1"/>
    </xf>
    <xf numFmtId="22" fontId="35" fillId="17" borderId="1" xfId="0" applyNumberFormat="1" applyFont="1" applyFill="1" applyBorder="1" applyAlignment="1">
      <alignment vertical="top" wrapText="1"/>
    </xf>
    <xf numFmtId="0" fontId="36" fillId="7" borderId="1" xfId="0" applyFont="1" applyFill="1" applyBorder="1" applyAlignment="1">
      <alignment horizontal="center" wrapText="1"/>
    </xf>
    <xf numFmtId="0" fontId="5" fillId="7" borderId="1" xfId="1" applyFill="1" applyBorder="1" applyAlignment="1" applyProtection="1">
      <alignment horizontal="center" wrapText="1"/>
    </xf>
    <xf numFmtId="3" fontId="36" fillId="7" borderId="1" xfId="0" applyNumberFormat="1" applyFont="1" applyFill="1" applyBorder="1" applyAlignment="1">
      <alignment horizontal="center" wrapText="1"/>
    </xf>
    <xf numFmtId="22" fontId="36" fillId="7" borderId="1" xfId="0" applyNumberFormat="1" applyFont="1" applyFill="1" applyBorder="1" applyAlignment="1">
      <alignment horizontal="center" wrapText="1"/>
    </xf>
    <xf numFmtId="0" fontId="36" fillId="30" borderId="1" xfId="0" applyFont="1" applyFill="1" applyBorder="1" applyAlignment="1">
      <alignment horizontal="center" wrapText="1"/>
    </xf>
    <xf numFmtId="0" fontId="5" fillId="30" borderId="1" xfId="1" applyFill="1" applyBorder="1" applyAlignment="1" applyProtection="1">
      <alignment horizontal="center" wrapText="1"/>
    </xf>
    <xf numFmtId="3" fontId="36" fillId="30" borderId="1" xfId="0" applyNumberFormat="1" applyFont="1" applyFill="1" applyBorder="1" applyAlignment="1">
      <alignment horizontal="center" wrapText="1"/>
    </xf>
    <xf numFmtId="22" fontId="36" fillId="30" borderId="1" xfId="0" applyNumberFormat="1" applyFont="1" applyFill="1" applyBorder="1" applyAlignment="1">
      <alignment horizontal="center" wrapText="1"/>
    </xf>
    <xf numFmtId="14" fontId="36" fillId="30" borderId="1" xfId="0" applyNumberFormat="1" applyFont="1" applyFill="1" applyBorder="1" applyAlignment="1">
      <alignment horizontal="center" wrapText="1"/>
    </xf>
    <xf numFmtId="0" fontId="0" fillId="31" borderId="0" xfId="0" applyFill="1"/>
    <xf numFmtId="0" fontId="37" fillId="32" borderId="2" xfId="0" applyFont="1" applyFill="1" applyBorder="1" applyAlignment="1">
      <alignment wrapText="1"/>
    </xf>
    <xf numFmtId="0" fontId="38" fillId="31" borderId="2" xfId="0" applyFont="1" applyFill="1" applyBorder="1" applyAlignment="1">
      <alignment wrapText="1"/>
    </xf>
    <xf numFmtId="22" fontId="38" fillId="31" borderId="2" xfId="0" applyNumberFormat="1" applyFont="1" applyFill="1" applyBorder="1" applyAlignment="1">
      <alignment wrapText="1"/>
    </xf>
    <xf numFmtId="0" fontId="38" fillId="33" borderId="2" xfId="0" applyFont="1" applyFill="1" applyBorder="1" applyAlignment="1">
      <alignment wrapText="1"/>
    </xf>
    <xf numFmtId="22" fontId="38" fillId="33" borderId="2" xfId="0" applyNumberFormat="1" applyFont="1" applyFill="1" applyBorder="1" applyAlignment="1">
      <alignment wrapText="1"/>
    </xf>
    <xf numFmtId="0" fontId="0" fillId="31" borderId="3" xfId="0" applyFill="1" applyBorder="1"/>
    <xf numFmtId="0" fontId="0" fillId="31" borderId="4" xfId="0" applyFill="1" applyBorder="1"/>
    <xf numFmtId="0" fontId="0" fillId="0" borderId="6" xfId="0" applyBorder="1"/>
    <xf numFmtId="0" fontId="13" fillId="12" borderId="6" xfId="0" applyFont="1" applyFill="1" applyBorder="1" applyAlignment="1">
      <alignment horizontal="right"/>
    </xf>
    <xf numFmtId="0" fontId="13" fillId="13" borderId="6" xfId="0" applyFont="1" applyFill="1" applyBorder="1" applyAlignment="1">
      <alignment horizontal="right"/>
    </xf>
    <xf numFmtId="0" fontId="15" fillId="2" borderId="7" xfId="0" applyFont="1" applyFill="1" applyBorder="1" applyAlignment="1">
      <alignment vertical="top" wrapText="1"/>
    </xf>
    <xf numFmtId="22" fontId="15" fillId="2" borderId="7" xfId="0" applyNumberFormat="1" applyFont="1" applyFill="1" applyBorder="1" applyAlignment="1">
      <alignment vertical="top" wrapText="1"/>
    </xf>
    <xf numFmtId="0" fontId="39" fillId="6" borderId="5" xfId="0" applyFont="1" applyFill="1" applyBorder="1" applyAlignment="1">
      <alignment horizontal="center" vertical="center" wrapText="1"/>
    </xf>
    <xf numFmtId="0" fontId="0" fillId="0" borderId="5" xfId="0" applyBorder="1" applyAlignment="1"/>
    <xf numFmtId="0" fontId="0" fillId="0" borderId="5" xfId="0" applyBorder="1" applyAlignment="1">
      <alignment horizontal="center" vertical="center" wrapText="1"/>
    </xf>
    <xf numFmtId="0" fontId="39" fillId="6" borderId="5" xfId="0" applyFont="1" applyFill="1" applyBorder="1" applyAlignment="1">
      <alignment horizontal="center" vertical="center"/>
    </xf>
    <xf numFmtId="0" fontId="39" fillId="6" borderId="0" xfId="0" applyFont="1" applyFill="1" applyBorder="1" applyAlignment="1">
      <alignment horizontal="center" vertical="center"/>
    </xf>
    <xf numFmtId="0" fontId="0" fillId="0" borderId="0" xfId="0" applyAlignment="1"/>
    <xf numFmtId="0" fontId="39" fillId="6" borderId="0" xfId="0" applyFont="1" applyFill="1" applyBorder="1" applyAlignment="1">
      <alignment horizontal="center" vertical="center" wrapText="1"/>
    </xf>
    <xf numFmtId="14" fontId="20" fillId="7" borderId="1" xfId="0" applyNumberFormat="1" applyFont="1" applyFill="1" applyBorder="1" applyAlignment="1">
      <alignment vertical="top" wrapText="1"/>
    </xf>
    <xf numFmtId="0" fontId="20" fillId="2" borderId="1" xfId="0" applyFont="1" applyFill="1" applyBorder="1" applyAlignment="1">
      <alignment vertical="top" wrapText="1"/>
    </xf>
    <xf numFmtId="0" fontId="20" fillId="7" borderId="1" xfId="0" applyFont="1" applyFill="1" applyBorder="1" applyAlignment="1">
      <alignment vertical="top" wrapText="1"/>
    </xf>
    <xf numFmtId="14" fontId="20" fillId="2" borderId="1" xfId="0" applyNumberFormat="1" applyFont="1" applyFill="1" applyBorder="1" applyAlignment="1">
      <alignment vertical="top" wrapText="1"/>
    </xf>
    <xf numFmtId="0" fontId="0" fillId="0" borderId="1" xfId="0" applyBorder="1" applyAlignment="1">
      <alignment horizontal="right" indent="1"/>
    </xf>
    <xf numFmtId="0" fontId="0" fillId="0" borderId="1" xfId="0" applyBorder="1" applyAlignment="1">
      <alignment horizontal="left" indent="1"/>
    </xf>
    <xf numFmtId="0" fontId="21" fillId="23" borderId="1" xfId="0" applyFont="1" applyFill="1" applyBorder="1" applyAlignment="1">
      <alignment horizontal="center" wrapText="1"/>
    </xf>
    <xf numFmtId="22" fontId="22" fillId="7" borderId="1" xfId="0" applyNumberFormat="1" applyFont="1" applyFill="1" applyBorder="1" applyAlignment="1">
      <alignment vertical="top" wrapText="1"/>
    </xf>
    <xf numFmtId="4" fontId="22" fillId="7" borderId="1" xfId="0" applyNumberFormat="1" applyFont="1" applyFill="1" applyBorder="1" applyAlignment="1">
      <alignment vertical="top" wrapText="1"/>
    </xf>
    <xf numFmtId="0" fontId="22" fillId="7" borderId="1" xfId="0" applyFont="1" applyFill="1" applyBorder="1" applyAlignment="1">
      <alignment vertical="top" wrapText="1"/>
    </xf>
    <xf numFmtId="0" fontId="23" fillId="0" borderId="1" xfId="0" applyFont="1" applyBorder="1" applyAlignment="1">
      <alignment horizontal="left" indent="1"/>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سمة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pos.ispcare.lema.sy/?&amp;pg=2&amp;papp=161" TargetMode="External"/><Relationship Id="rId299" Type="http://schemas.openxmlformats.org/officeDocument/2006/relationships/hyperlink" Target="http://pos.ispcare.mts.sy/?&amp;pg=2&amp;papp=160" TargetMode="External"/><Relationship Id="rId303" Type="http://schemas.openxmlformats.org/officeDocument/2006/relationships/hyperlink" Target="http://pos.ispcare.inet.sy/?&amp;pg=2&amp;papp=162" TargetMode="External"/><Relationship Id="rId21" Type="http://schemas.openxmlformats.org/officeDocument/2006/relationships/hyperlink" Target="http://pos.ispcare.mts.sy/?&amp;pg=2&amp;papp=160" TargetMode="External"/><Relationship Id="rId42" Type="http://schemas.openxmlformats.org/officeDocument/2006/relationships/hyperlink" Target="http://pos.ispcare.linet-sy.com/?&amp;pg=2&amp;papp=163" TargetMode="External"/><Relationship Id="rId63" Type="http://schemas.openxmlformats.org/officeDocument/2006/relationships/hyperlink" Target="http://pos.ispcare.pronet.sy/?&amp;pg=2&amp;papp=160" TargetMode="External"/><Relationship Id="rId84" Type="http://schemas.openxmlformats.org/officeDocument/2006/relationships/hyperlink" Target="http://pos.ispcare.bitakat.sy/?&amp;pg=2&amp;papp=163" TargetMode="External"/><Relationship Id="rId138" Type="http://schemas.openxmlformats.org/officeDocument/2006/relationships/hyperlink" Target="javascript:poptastic('opDetails.aspx?opid=2469743');" TargetMode="External"/><Relationship Id="rId159" Type="http://schemas.openxmlformats.org/officeDocument/2006/relationships/hyperlink" Target="javascript:__doPostBack('ctl00$cphMain$gvCardStatement$ctl16$lbtnViewPaidBills','')" TargetMode="External"/><Relationship Id="rId324" Type="http://schemas.openxmlformats.org/officeDocument/2006/relationships/hyperlink" Target="http://pos.ispcare.inet.sy/?&amp;pg=2&amp;papp=162" TargetMode="External"/><Relationship Id="rId345" Type="http://schemas.openxmlformats.org/officeDocument/2006/relationships/hyperlink" Target="http://pos.ispcare.takamol.sy/?&amp;pg=2&amp;papp=160&amp;pa=list&amp;p_160_2_pos_list=1" TargetMode="External"/><Relationship Id="rId170" Type="http://schemas.openxmlformats.org/officeDocument/2006/relationships/hyperlink" Target="https://agent.dunia.sy/" TargetMode="External"/><Relationship Id="rId191" Type="http://schemas.openxmlformats.org/officeDocument/2006/relationships/hyperlink" Target="https://agent.dunia.sy/" TargetMode="External"/><Relationship Id="rId205" Type="http://schemas.openxmlformats.org/officeDocument/2006/relationships/hyperlink" Target="https://agent.dunia.sy/" TargetMode="External"/><Relationship Id="rId226" Type="http://schemas.openxmlformats.org/officeDocument/2006/relationships/hyperlink" Target="https://agent2.nas.sy/" TargetMode="External"/><Relationship Id="rId247" Type="http://schemas.openxmlformats.org/officeDocument/2006/relationships/hyperlink" Target="https://abili.syriatel.com.sy/ViewAgent.aspx?id=117072" TargetMode="External"/><Relationship Id="rId107" Type="http://schemas.openxmlformats.org/officeDocument/2006/relationships/hyperlink" Target="http://pos.ispcare.lema.sy/?&amp;pg=2&amp;papp=161" TargetMode="External"/><Relationship Id="rId268" Type="http://schemas.openxmlformats.org/officeDocument/2006/relationships/hyperlink" Target="https://abili.syriatel.com.sy/ViewAgent.aspx?id=518110" TargetMode="External"/><Relationship Id="rId289" Type="http://schemas.openxmlformats.org/officeDocument/2006/relationships/hyperlink" Target="https://abili.syriatel.com.sy/ViewAgent.aspx?id=18541" TargetMode="External"/><Relationship Id="rId11" Type="http://schemas.openxmlformats.org/officeDocument/2006/relationships/hyperlink" Target="http://pos.ispcare.mts.sy/?&amp;pg=2&amp;papp=160" TargetMode="External"/><Relationship Id="rId32" Type="http://schemas.openxmlformats.org/officeDocument/2006/relationships/hyperlink" Target="http://pos.ispcare.linet-sy.com/?&amp;pg=2&amp;papp=163" TargetMode="External"/><Relationship Id="rId53" Type="http://schemas.openxmlformats.org/officeDocument/2006/relationships/hyperlink" Target="http://pos.ispcare.pronet.sy/?&amp;pg=2&amp;papp=160" TargetMode="External"/><Relationship Id="rId74" Type="http://schemas.openxmlformats.org/officeDocument/2006/relationships/hyperlink" Target="http://pos.ispcare.bitakat.sy/?&amp;pg=2&amp;papp=163" TargetMode="External"/><Relationship Id="rId128" Type="http://schemas.openxmlformats.org/officeDocument/2006/relationships/hyperlink" Target="javascript:poptastic('opDetails.aspx?opid=2470617');" TargetMode="External"/><Relationship Id="rId149" Type="http://schemas.openxmlformats.org/officeDocument/2006/relationships/hyperlink" Target="javascript:__doPostBack('ctl00$cphMain$gvCardStatement$ctl06$lbtnViewPaidBills','')" TargetMode="External"/><Relationship Id="rId314" Type="http://schemas.openxmlformats.org/officeDocument/2006/relationships/hyperlink" Target="http://pos.ispcare.inet.sy/?&amp;pg=2&amp;papp=162" TargetMode="External"/><Relationship Id="rId335" Type="http://schemas.openxmlformats.org/officeDocument/2006/relationships/hyperlink" Target="http://pos.ispcare.takamol.sy/?&amp;pg=2&amp;papp=160&amp;pa=list&amp;p_160_2_pos_list=1" TargetMode="External"/><Relationship Id="rId5" Type="http://schemas.openxmlformats.org/officeDocument/2006/relationships/hyperlink" Target="http://pos.ispcare.mts.sy/?&amp;pg=2&amp;papp=160" TargetMode="External"/><Relationship Id="rId95" Type="http://schemas.openxmlformats.org/officeDocument/2006/relationships/hyperlink" Target="http://pos.ispcare.bitakat.sy/?&amp;pg=2&amp;papp=163" TargetMode="External"/><Relationship Id="rId160" Type="http://schemas.openxmlformats.org/officeDocument/2006/relationships/hyperlink" Target="javascript:__doPostBack('ctl00$cphMain$gvCardStatement$ctl17$lbtnViewPaidBills','')" TargetMode="External"/><Relationship Id="rId181" Type="http://schemas.openxmlformats.org/officeDocument/2006/relationships/hyperlink" Target="https://agent.dunia.sy/" TargetMode="External"/><Relationship Id="rId216" Type="http://schemas.openxmlformats.org/officeDocument/2006/relationships/hyperlink" Target="https://agent.dunia.sy/" TargetMode="External"/><Relationship Id="rId237" Type="http://schemas.openxmlformats.org/officeDocument/2006/relationships/hyperlink" Target="https://agent2.nas.sy/" TargetMode="External"/><Relationship Id="rId258" Type="http://schemas.openxmlformats.org/officeDocument/2006/relationships/hyperlink" Target="https://abili.syriatel.com.sy/ViewAgent.aspx?id=136886" TargetMode="External"/><Relationship Id="rId279" Type="http://schemas.openxmlformats.org/officeDocument/2006/relationships/hyperlink" Target="https://abili.syriatel.com.sy/ViewAgent.aspx?id=136181" TargetMode="External"/><Relationship Id="rId22" Type="http://schemas.openxmlformats.org/officeDocument/2006/relationships/hyperlink" Target="http://pos.ispcare.mts.sy/?&amp;pg=2&amp;papp=160" TargetMode="External"/><Relationship Id="rId43" Type="http://schemas.openxmlformats.org/officeDocument/2006/relationships/hyperlink" Target="http://pos.ispcare.linet-sy.com/?&amp;pg=2&amp;papp=163" TargetMode="External"/><Relationship Id="rId64" Type="http://schemas.openxmlformats.org/officeDocument/2006/relationships/hyperlink" Target="http://pos.ispcare.pronet.sy/?&amp;pg=2&amp;papp=160" TargetMode="External"/><Relationship Id="rId118" Type="http://schemas.openxmlformats.org/officeDocument/2006/relationships/hyperlink" Target="http://pos.ispcare.lema.sy/?&amp;pg=2&amp;papp=161" TargetMode="External"/><Relationship Id="rId139" Type="http://schemas.openxmlformats.org/officeDocument/2006/relationships/hyperlink" Target="javascript:poptastic('opDetails.aspx?opid=2469634');" TargetMode="External"/><Relationship Id="rId290" Type="http://schemas.openxmlformats.org/officeDocument/2006/relationships/hyperlink" Target="https://abili.syriatel.com.sy/ViewAgent.aspx?id=136886" TargetMode="External"/><Relationship Id="rId304" Type="http://schemas.openxmlformats.org/officeDocument/2006/relationships/hyperlink" Target="http://pos.ispcare.inet.sy/?&amp;pg=2&amp;papp=162" TargetMode="External"/><Relationship Id="rId325" Type="http://schemas.openxmlformats.org/officeDocument/2006/relationships/hyperlink" Target="http://pos.ispcare.lema.sy/?&amp;pg=2&amp;papp=161" TargetMode="External"/><Relationship Id="rId346" Type="http://schemas.openxmlformats.org/officeDocument/2006/relationships/hyperlink" Target="http://pos.ispcare.takamol.sy/?&amp;pg=2&amp;papp=160&amp;pa=list&amp;p_160_2_pos_list=1" TargetMode="External"/><Relationship Id="rId85" Type="http://schemas.openxmlformats.org/officeDocument/2006/relationships/hyperlink" Target="http://pos.ispcare.bitakat.sy/?&amp;pg=2&amp;papp=163" TargetMode="External"/><Relationship Id="rId150" Type="http://schemas.openxmlformats.org/officeDocument/2006/relationships/hyperlink" Target="javascript:__doPostBack('ctl00$cphMain$gvCardStatement$ctl07$lbtnViewPaidBills','')" TargetMode="External"/><Relationship Id="rId171" Type="http://schemas.openxmlformats.org/officeDocument/2006/relationships/hyperlink" Target="https://agent.dunia.sy/" TargetMode="External"/><Relationship Id="rId192" Type="http://schemas.openxmlformats.org/officeDocument/2006/relationships/hyperlink" Target="https://agent.dunia.sy/" TargetMode="External"/><Relationship Id="rId206" Type="http://schemas.openxmlformats.org/officeDocument/2006/relationships/hyperlink" Target="https://agent.dunia.sy/" TargetMode="External"/><Relationship Id="rId227" Type="http://schemas.openxmlformats.org/officeDocument/2006/relationships/hyperlink" Target="https://agent2.nas.sy/" TargetMode="External"/><Relationship Id="rId248" Type="http://schemas.openxmlformats.org/officeDocument/2006/relationships/hyperlink" Target="https://abili.syriatel.com.sy/ViewAgent.aspx?id=136886" TargetMode="External"/><Relationship Id="rId269" Type="http://schemas.openxmlformats.org/officeDocument/2006/relationships/hyperlink" Target="https://abili.syriatel.com.sy/ViewAgent.aspx?id=136886" TargetMode="External"/><Relationship Id="rId12" Type="http://schemas.openxmlformats.org/officeDocument/2006/relationships/hyperlink" Target="http://pos.ispcare.mts.sy/?&amp;pg=2&amp;papp=160" TargetMode="External"/><Relationship Id="rId33" Type="http://schemas.openxmlformats.org/officeDocument/2006/relationships/hyperlink" Target="http://pos.ispcare.linet-sy.com/?&amp;pg=2&amp;papp=163" TargetMode="External"/><Relationship Id="rId108" Type="http://schemas.openxmlformats.org/officeDocument/2006/relationships/hyperlink" Target="http://pos.ispcare.lema.sy/?&amp;pg=2&amp;papp=161" TargetMode="External"/><Relationship Id="rId129" Type="http://schemas.openxmlformats.org/officeDocument/2006/relationships/hyperlink" Target="javascript:poptastic('opDetails.aspx?opid=2470430');" TargetMode="External"/><Relationship Id="rId280" Type="http://schemas.openxmlformats.org/officeDocument/2006/relationships/hyperlink" Target="https://abili.syriatel.com.sy/ViewAgent.aspx?id=136886" TargetMode="External"/><Relationship Id="rId315" Type="http://schemas.openxmlformats.org/officeDocument/2006/relationships/hyperlink" Target="http://pos.ispcare.inet.sy/?&amp;pg=2&amp;papp=162" TargetMode="External"/><Relationship Id="rId336" Type="http://schemas.openxmlformats.org/officeDocument/2006/relationships/hyperlink" Target="http://pos.ispcare.takamol.sy/?&amp;pg=2&amp;papp=160&amp;pa=list&amp;p_160_2_pos_list=1" TargetMode="External"/><Relationship Id="rId54" Type="http://schemas.openxmlformats.org/officeDocument/2006/relationships/hyperlink" Target="http://pos.ispcare.pronet.sy/?&amp;pg=2&amp;papp=160" TargetMode="External"/><Relationship Id="rId75" Type="http://schemas.openxmlformats.org/officeDocument/2006/relationships/hyperlink" Target="http://pos.ispcare.bitakat.sy/?&amp;pg=2&amp;papp=163" TargetMode="External"/><Relationship Id="rId96" Type="http://schemas.openxmlformats.org/officeDocument/2006/relationships/hyperlink" Target="http://pos.ispcare.bitakat.sy/?&amp;pg=2&amp;papp=163" TargetMode="External"/><Relationship Id="rId140" Type="http://schemas.openxmlformats.org/officeDocument/2006/relationships/hyperlink" Target="javascript:poptastic('opDetails.aspx?opid=2469604');" TargetMode="External"/><Relationship Id="rId161" Type="http://schemas.openxmlformats.org/officeDocument/2006/relationships/hyperlink" Target="javascript:__doPostBack('ctl00$cphMain$gvCardStatement$ctl18$lbtnViewPaidBills','')" TargetMode="External"/><Relationship Id="rId182" Type="http://schemas.openxmlformats.org/officeDocument/2006/relationships/hyperlink" Target="https://agent.dunia.sy/" TargetMode="External"/><Relationship Id="rId217" Type="http://schemas.openxmlformats.org/officeDocument/2006/relationships/hyperlink" Target="https://agent.dunia.sy/" TargetMode="External"/><Relationship Id="rId6" Type="http://schemas.openxmlformats.org/officeDocument/2006/relationships/hyperlink" Target="http://pos.ispcare.mts.sy/?&amp;pg=2&amp;papp=160" TargetMode="External"/><Relationship Id="rId238" Type="http://schemas.openxmlformats.org/officeDocument/2006/relationships/hyperlink" Target="https://agent2.nas.sy/" TargetMode="External"/><Relationship Id="rId259" Type="http://schemas.openxmlformats.org/officeDocument/2006/relationships/hyperlink" Target="https://abili.syriatel.com.sy/ViewAgent.aspx?id=529401" TargetMode="External"/><Relationship Id="rId23" Type="http://schemas.openxmlformats.org/officeDocument/2006/relationships/hyperlink" Target="http://pos.ispcare.mts.sy/?&amp;pg=2&amp;papp=160" TargetMode="External"/><Relationship Id="rId119" Type="http://schemas.openxmlformats.org/officeDocument/2006/relationships/hyperlink" Target="http://pos.ispcare.lema.sy/?&amp;pg=2&amp;papp=161" TargetMode="External"/><Relationship Id="rId270" Type="http://schemas.openxmlformats.org/officeDocument/2006/relationships/hyperlink" Target="https://abili.syriatel.com.sy/ViewAgent.aspx?id=136886" TargetMode="External"/><Relationship Id="rId291" Type="http://schemas.openxmlformats.org/officeDocument/2006/relationships/hyperlink" Target="https://abili.syriatel.com.sy/ViewAgent.aspx?id=136886" TargetMode="External"/><Relationship Id="rId305" Type="http://schemas.openxmlformats.org/officeDocument/2006/relationships/hyperlink" Target="http://pos.ispcare.inet.sy/?&amp;pg=2&amp;papp=162" TargetMode="External"/><Relationship Id="rId326" Type="http://schemas.openxmlformats.org/officeDocument/2006/relationships/hyperlink" Target="http://pos.ispcare.takamol.sy/?&amp;pg=2&amp;papp=160&amp;pa=list&amp;p_160_2_pos_list=1" TargetMode="External"/><Relationship Id="rId347" Type="http://schemas.openxmlformats.org/officeDocument/2006/relationships/hyperlink" Target="http://pos.ispcare.takamol.sy/?&amp;pg=2&amp;papp=160&amp;pa=list&amp;p_160_2_pos_list=1" TargetMode="External"/><Relationship Id="rId44" Type="http://schemas.openxmlformats.org/officeDocument/2006/relationships/hyperlink" Target="http://pos.ispcare.linet-sy.com/?&amp;pg=2&amp;papp=163" TargetMode="External"/><Relationship Id="rId65" Type="http://schemas.openxmlformats.org/officeDocument/2006/relationships/hyperlink" Target="http://pos.ispcare.pronet.sy/?&amp;pg=2&amp;papp=160" TargetMode="External"/><Relationship Id="rId86" Type="http://schemas.openxmlformats.org/officeDocument/2006/relationships/hyperlink" Target="http://pos.ispcare.bitakat.sy/?&amp;pg=2&amp;papp=163" TargetMode="External"/><Relationship Id="rId130" Type="http://schemas.openxmlformats.org/officeDocument/2006/relationships/hyperlink" Target="javascript:poptastic('opDetails.aspx?opid=2470385');" TargetMode="External"/><Relationship Id="rId151" Type="http://schemas.openxmlformats.org/officeDocument/2006/relationships/hyperlink" Target="javascript:__doPostBack('ctl00$cphMain$gvCardStatement$ctl08$lbtnViewPaidBills','')" TargetMode="External"/><Relationship Id="rId172" Type="http://schemas.openxmlformats.org/officeDocument/2006/relationships/hyperlink" Target="https://agent.dunia.sy/" TargetMode="External"/><Relationship Id="rId193" Type="http://schemas.openxmlformats.org/officeDocument/2006/relationships/hyperlink" Target="https://agent.dunia.sy/" TargetMode="External"/><Relationship Id="rId207" Type="http://schemas.openxmlformats.org/officeDocument/2006/relationships/hyperlink" Target="https://agent.dunia.sy/" TargetMode="External"/><Relationship Id="rId228" Type="http://schemas.openxmlformats.org/officeDocument/2006/relationships/hyperlink" Target="https://agent2.nas.sy/" TargetMode="External"/><Relationship Id="rId249" Type="http://schemas.openxmlformats.org/officeDocument/2006/relationships/hyperlink" Target="https://abili.syriatel.com.sy/ViewAgent.aspx?id=136886" TargetMode="External"/><Relationship Id="rId13" Type="http://schemas.openxmlformats.org/officeDocument/2006/relationships/hyperlink" Target="http://pos.ispcare.mts.sy/?&amp;pg=2&amp;papp=160" TargetMode="External"/><Relationship Id="rId109" Type="http://schemas.openxmlformats.org/officeDocument/2006/relationships/hyperlink" Target="http://pos.ispcare.lema.sy/?&amp;pg=2&amp;papp=161" TargetMode="External"/><Relationship Id="rId260" Type="http://schemas.openxmlformats.org/officeDocument/2006/relationships/hyperlink" Target="https://abili.syriatel.com.sy/ViewAgent.aspx?id=136886" TargetMode="External"/><Relationship Id="rId281" Type="http://schemas.openxmlformats.org/officeDocument/2006/relationships/hyperlink" Target="https://abili.syriatel.com.sy/ViewAgent.aspx?id=136886" TargetMode="External"/><Relationship Id="rId316" Type="http://schemas.openxmlformats.org/officeDocument/2006/relationships/hyperlink" Target="http://pos.ispcare.inet.sy/?&amp;pg=2&amp;papp=162" TargetMode="External"/><Relationship Id="rId337" Type="http://schemas.openxmlformats.org/officeDocument/2006/relationships/hyperlink" Target="http://pos.ispcare.takamol.sy/?&amp;pg=2&amp;papp=160&amp;pa=list&amp;p_160_2_pos_list=1" TargetMode="External"/><Relationship Id="rId34" Type="http://schemas.openxmlformats.org/officeDocument/2006/relationships/hyperlink" Target="http://pos.ispcare.linet-sy.com/?&amp;pg=2&amp;papp=163" TargetMode="External"/><Relationship Id="rId55" Type="http://schemas.openxmlformats.org/officeDocument/2006/relationships/hyperlink" Target="http://pos.ispcare.pronet.sy/?&amp;pg=2&amp;papp=160" TargetMode="External"/><Relationship Id="rId76" Type="http://schemas.openxmlformats.org/officeDocument/2006/relationships/hyperlink" Target="http://pos.ispcare.bitakat.sy/?&amp;pg=2&amp;papp=163" TargetMode="External"/><Relationship Id="rId97" Type="http://schemas.openxmlformats.org/officeDocument/2006/relationships/hyperlink" Target="http://pos.ispcare.lema.sy/?&amp;pg=2&amp;papp=161" TargetMode="External"/><Relationship Id="rId120" Type="http://schemas.openxmlformats.org/officeDocument/2006/relationships/hyperlink" Target="javascript:__doPostBack('ctl00$ContentPlaceHolder1$GridView1','Sort$id')" TargetMode="External"/><Relationship Id="rId141" Type="http://schemas.openxmlformats.org/officeDocument/2006/relationships/hyperlink" Target="javascript:poptastic('opDetails.aspx?opid=2469582');" TargetMode="External"/><Relationship Id="rId7" Type="http://schemas.openxmlformats.org/officeDocument/2006/relationships/hyperlink" Target="http://pos.ispcare.mts.sy/?&amp;pg=2&amp;papp=160" TargetMode="External"/><Relationship Id="rId162" Type="http://schemas.openxmlformats.org/officeDocument/2006/relationships/hyperlink" Target="javascript:__doPostBack('ctl00$cphMain$gvCardStatement$ctl19$lbtnViewPaidBills','')" TargetMode="External"/><Relationship Id="rId183" Type="http://schemas.openxmlformats.org/officeDocument/2006/relationships/hyperlink" Target="https://agent.dunia.sy/" TargetMode="External"/><Relationship Id="rId218" Type="http://schemas.openxmlformats.org/officeDocument/2006/relationships/hyperlink" Target="https://agent.dunia.sy/" TargetMode="External"/><Relationship Id="rId239" Type="http://schemas.openxmlformats.org/officeDocument/2006/relationships/hyperlink" Target="https://abili.syriatel.com.sy/ViewAgent.aspx?id=136886" TargetMode="External"/><Relationship Id="rId250" Type="http://schemas.openxmlformats.org/officeDocument/2006/relationships/hyperlink" Target="https://abili.syriatel.com.sy/ViewAgent.aspx?id=189010" TargetMode="External"/><Relationship Id="rId271" Type="http://schemas.openxmlformats.org/officeDocument/2006/relationships/hyperlink" Target="https://abili.syriatel.com.sy/ViewAgent.aspx?id=88261" TargetMode="External"/><Relationship Id="rId292" Type="http://schemas.openxmlformats.org/officeDocument/2006/relationships/hyperlink" Target="https://abili.syriatel.com.sy/ViewAgent.aspx?id=527498" TargetMode="External"/><Relationship Id="rId306" Type="http://schemas.openxmlformats.org/officeDocument/2006/relationships/hyperlink" Target="http://pos.ispcare.inet.sy/?&amp;pg=2&amp;papp=162" TargetMode="External"/><Relationship Id="rId24" Type="http://schemas.openxmlformats.org/officeDocument/2006/relationships/hyperlink" Target="http://pos.ispcare.linet-sy.com/?&amp;pg=2&amp;papp=163" TargetMode="External"/><Relationship Id="rId45" Type="http://schemas.openxmlformats.org/officeDocument/2006/relationships/hyperlink" Target="http://pos.ispcare.linet-sy.com/?&amp;pg=2&amp;papp=163" TargetMode="External"/><Relationship Id="rId66" Type="http://schemas.openxmlformats.org/officeDocument/2006/relationships/hyperlink" Target="http://pos.ispcare.pronet.sy/?&amp;pg=2&amp;papp=160" TargetMode="External"/><Relationship Id="rId87" Type="http://schemas.openxmlformats.org/officeDocument/2006/relationships/hyperlink" Target="http://pos.ispcare.bitakat.sy/?&amp;pg=2&amp;papp=163" TargetMode="External"/><Relationship Id="rId110" Type="http://schemas.openxmlformats.org/officeDocument/2006/relationships/hyperlink" Target="http://pos.ispcare.lema.sy/?&amp;pg=2&amp;papp=161" TargetMode="External"/><Relationship Id="rId131" Type="http://schemas.openxmlformats.org/officeDocument/2006/relationships/hyperlink" Target="javascript:poptastic('opDetails.aspx?opid=2470381');" TargetMode="External"/><Relationship Id="rId327" Type="http://schemas.openxmlformats.org/officeDocument/2006/relationships/hyperlink" Target="http://pos.ispcare.takamol.sy/?&amp;pg=2&amp;papp=160&amp;pa=list&amp;p_160_2_pos_list=1" TargetMode="External"/><Relationship Id="rId348" Type="http://schemas.openxmlformats.org/officeDocument/2006/relationships/hyperlink" Target="http://pos.ispcare.takamol.sy/?&amp;pg=2&amp;papp=160&amp;pa=list&amp;p_160_2_pos_list=1" TargetMode="External"/><Relationship Id="rId152" Type="http://schemas.openxmlformats.org/officeDocument/2006/relationships/hyperlink" Target="javascript:__doPostBack('ctl00$cphMain$gvCardStatement$ctl09$lbtnViewPaidBills','')" TargetMode="External"/><Relationship Id="rId173" Type="http://schemas.openxmlformats.org/officeDocument/2006/relationships/hyperlink" Target="https://agent.dunia.sy/" TargetMode="External"/><Relationship Id="rId194" Type="http://schemas.openxmlformats.org/officeDocument/2006/relationships/hyperlink" Target="https://agent.dunia.sy/" TargetMode="External"/><Relationship Id="rId208" Type="http://schemas.openxmlformats.org/officeDocument/2006/relationships/hyperlink" Target="https://agent.dunia.sy/" TargetMode="External"/><Relationship Id="rId229" Type="http://schemas.openxmlformats.org/officeDocument/2006/relationships/hyperlink" Target="https://agent2.nas.sy/" TargetMode="External"/><Relationship Id="rId240" Type="http://schemas.openxmlformats.org/officeDocument/2006/relationships/hyperlink" Target="https://abili.syriatel.com.sy/ViewAgent.aspx?id=136886" TargetMode="External"/><Relationship Id="rId261" Type="http://schemas.openxmlformats.org/officeDocument/2006/relationships/hyperlink" Target="https://abili.syriatel.com.sy/ViewAgent.aspx?id=136886" TargetMode="External"/><Relationship Id="rId14" Type="http://schemas.openxmlformats.org/officeDocument/2006/relationships/hyperlink" Target="http://pos.ispcare.mts.sy/?&amp;pg=2&amp;papp=160" TargetMode="External"/><Relationship Id="rId35" Type="http://schemas.openxmlformats.org/officeDocument/2006/relationships/hyperlink" Target="http://pos.ispcare.linet-sy.com/?&amp;pg=2&amp;papp=163" TargetMode="External"/><Relationship Id="rId56" Type="http://schemas.openxmlformats.org/officeDocument/2006/relationships/hyperlink" Target="http://pos.ispcare.pronet.sy/?&amp;pg=2&amp;papp=160" TargetMode="External"/><Relationship Id="rId77" Type="http://schemas.openxmlformats.org/officeDocument/2006/relationships/hyperlink" Target="http://pos.ispcare.bitakat.sy/?&amp;pg=2&amp;papp=163" TargetMode="External"/><Relationship Id="rId100" Type="http://schemas.openxmlformats.org/officeDocument/2006/relationships/hyperlink" Target="http://pos.ispcare.lema.sy/?&amp;pg=2&amp;papp=161" TargetMode="External"/><Relationship Id="rId282" Type="http://schemas.openxmlformats.org/officeDocument/2006/relationships/hyperlink" Target="https://abili.syriatel.com.sy/ViewAgent.aspx?id=136886" TargetMode="External"/><Relationship Id="rId317" Type="http://schemas.openxmlformats.org/officeDocument/2006/relationships/hyperlink" Target="http://pos.ispcare.inet.sy/?&amp;pg=2&amp;papp=162" TargetMode="External"/><Relationship Id="rId338" Type="http://schemas.openxmlformats.org/officeDocument/2006/relationships/hyperlink" Target="http://pos.ispcare.takamol.sy/?&amp;pg=2&amp;papp=160&amp;pa=list&amp;p_160_2_pos_list=1" TargetMode="External"/><Relationship Id="rId8" Type="http://schemas.openxmlformats.org/officeDocument/2006/relationships/hyperlink" Target="http://pos.ispcare.mts.sy/?&amp;pg=2&amp;papp=160" TargetMode="External"/><Relationship Id="rId98" Type="http://schemas.openxmlformats.org/officeDocument/2006/relationships/hyperlink" Target="http://pos.ispcare.lema.sy/?&amp;pg=2&amp;papp=161" TargetMode="External"/><Relationship Id="rId121" Type="http://schemas.openxmlformats.org/officeDocument/2006/relationships/hyperlink" Target="javascript:__doPostBack('ctl00$ContentPlaceHolder1$GridView1','Sort$merchantName')" TargetMode="External"/><Relationship Id="rId142" Type="http://schemas.openxmlformats.org/officeDocument/2006/relationships/hyperlink" Target="javascript:poptastic('opDetails.aspx?opid=2469347');" TargetMode="External"/><Relationship Id="rId163" Type="http://schemas.openxmlformats.org/officeDocument/2006/relationships/hyperlink" Target="javascript:__doPostBack('ctl00$cphMain$gvCardStatement$ctl20$lbtnViewPaidBills','')" TargetMode="External"/><Relationship Id="rId184" Type="http://schemas.openxmlformats.org/officeDocument/2006/relationships/hyperlink" Target="https://agent.dunia.sy/" TargetMode="External"/><Relationship Id="rId219" Type="http://schemas.openxmlformats.org/officeDocument/2006/relationships/hyperlink" Target="https://agent.dunia.sy/" TargetMode="External"/><Relationship Id="rId230" Type="http://schemas.openxmlformats.org/officeDocument/2006/relationships/hyperlink" Target="https://agent2.nas.sy/" TargetMode="External"/><Relationship Id="rId251" Type="http://schemas.openxmlformats.org/officeDocument/2006/relationships/hyperlink" Target="https://abili.syriatel.com.sy/ViewAgent.aspx?id=136886" TargetMode="External"/><Relationship Id="rId25" Type="http://schemas.openxmlformats.org/officeDocument/2006/relationships/hyperlink" Target="http://pos.ispcare.linet-sy.com/?&amp;pg=2&amp;papp=163" TargetMode="External"/><Relationship Id="rId46" Type="http://schemas.openxmlformats.org/officeDocument/2006/relationships/hyperlink" Target="http://pos.ispcare.linet-sy.com/?&amp;pg=2&amp;papp=163" TargetMode="External"/><Relationship Id="rId67" Type="http://schemas.openxmlformats.org/officeDocument/2006/relationships/hyperlink" Target="http://pos.ispcare.pronet.sy/?&amp;pg=2&amp;papp=160" TargetMode="External"/><Relationship Id="rId272" Type="http://schemas.openxmlformats.org/officeDocument/2006/relationships/hyperlink" Target="https://abili.syriatel.com.sy/ViewAgent.aspx?id=136886" TargetMode="External"/><Relationship Id="rId293" Type="http://schemas.openxmlformats.org/officeDocument/2006/relationships/hyperlink" Target="https://abili.syriatel.com.sy/ViewAgent.aspx?id=136886" TargetMode="External"/><Relationship Id="rId307" Type="http://schemas.openxmlformats.org/officeDocument/2006/relationships/hyperlink" Target="http://pos.ispcare.inet.sy/?&amp;pg=2&amp;papp=162" TargetMode="External"/><Relationship Id="rId328" Type="http://schemas.openxmlformats.org/officeDocument/2006/relationships/hyperlink" Target="http://pos.ispcare.takamol.sy/?&amp;pg=2&amp;papp=160&amp;pa=list&amp;p_160_2_pos_list=1" TargetMode="External"/><Relationship Id="rId349" Type="http://schemas.openxmlformats.org/officeDocument/2006/relationships/hyperlink" Target="http://pos.ispcare.takamol.sy/?&amp;pg=2&amp;papp=160&amp;pa=list&amp;p_160_2_pos_list=1" TargetMode="External"/><Relationship Id="rId20" Type="http://schemas.openxmlformats.org/officeDocument/2006/relationships/hyperlink" Target="http://pos.ispcare.mts.sy/?&amp;pg=2&amp;papp=160" TargetMode="External"/><Relationship Id="rId41" Type="http://schemas.openxmlformats.org/officeDocument/2006/relationships/hyperlink" Target="http://pos.ispcare.linet-sy.com/?&amp;pg=2&amp;papp=163" TargetMode="External"/><Relationship Id="rId62" Type="http://schemas.openxmlformats.org/officeDocument/2006/relationships/hyperlink" Target="http://pos.ispcare.pronet.sy/?&amp;pg=2&amp;papp=160" TargetMode="External"/><Relationship Id="rId83" Type="http://schemas.openxmlformats.org/officeDocument/2006/relationships/hyperlink" Target="http://pos.ispcare.bitakat.sy/?&amp;pg=2&amp;papp=163" TargetMode="External"/><Relationship Id="rId88" Type="http://schemas.openxmlformats.org/officeDocument/2006/relationships/hyperlink" Target="http://pos.ispcare.bitakat.sy/?&amp;pg=2&amp;papp=163" TargetMode="External"/><Relationship Id="rId111" Type="http://schemas.openxmlformats.org/officeDocument/2006/relationships/hyperlink" Target="http://pos.ispcare.lema.sy/?&amp;pg=2&amp;papp=161" TargetMode="External"/><Relationship Id="rId132" Type="http://schemas.openxmlformats.org/officeDocument/2006/relationships/hyperlink" Target="javascript:poptastic('opDetails.aspx?opid=2470319');" TargetMode="External"/><Relationship Id="rId153" Type="http://schemas.openxmlformats.org/officeDocument/2006/relationships/hyperlink" Target="javascript:__doPostBack('ctl00$cphMain$gvCardStatement$ctl10$lbtnViewPaidBills','')" TargetMode="External"/><Relationship Id="rId174" Type="http://schemas.openxmlformats.org/officeDocument/2006/relationships/hyperlink" Target="https://agent.dunia.sy/" TargetMode="External"/><Relationship Id="rId179" Type="http://schemas.openxmlformats.org/officeDocument/2006/relationships/hyperlink" Target="https://agent.dunia.sy/" TargetMode="External"/><Relationship Id="rId195" Type="http://schemas.openxmlformats.org/officeDocument/2006/relationships/hyperlink" Target="https://agent.dunia.sy/" TargetMode="External"/><Relationship Id="rId209" Type="http://schemas.openxmlformats.org/officeDocument/2006/relationships/hyperlink" Target="https://agent.dunia.sy/" TargetMode="External"/><Relationship Id="rId190" Type="http://schemas.openxmlformats.org/officeDocument/2006/relationships/hyperlink" Target="https://agent.dunia.sy/" TargetMode="External"/><Relationship Id="rId204" Type="http://schemas.openxmlformats.org/officeDocument/2006/relationships/hyperlink" Target="https://agent.dunia.sy/" TargetMode="External"/><Relationship Id="rId220" Type="http://schemas.openxmlformats.org/officeDocument/2006/relationships/hyperlink" Target="https://agent.dunia.sy/" TargetMode="External"/><Relationship Id="rId225" Type="http://schemas.openxmlformats.org/officeDocument/2006/relationships/hyperlink" Target="https://agent2.nas.sy/" TargetMode="External"/><Relationship Id="rId241" Type="http://schemas.openxmlformats.org/officeDocument/2006/relationships/hyperlink" Target="https://abili.syriatel.com.sy/ViewAgent.aspx?id=172645" TargetMode="External"/><Relationship Id="rId246" Type="http://schemas.openxmlformats.org/officeDocument/2006/relationships/hyperlink" Target="https://abili.syriatel.com.sy/ViewAgent.aspx?id=136886" TargetMode="External"/><Relationship Id="rId267" Type="http://schemas.openxmlformats.org/officeDocument/2006/relationships/hyperlink" Target="https://abili.syriatel.com.sy/ViewAgent.aspx?id=136886" TargetMode="External"/><Relationship Id="rId288" Type="http://schemas.openxmlformats.org/officeDocument/2006/relationships/hyperlink" Target="https://abili.syriatel.com.sy/ViewAgent.aspx?id=136886" TargetMode="External"/><Relationship Id="rId15" Type="http://schemas.openxmlformats.org/officeDocument/2006/relationships/hyperlink" Target="http://pos.ispcare.mts.sy/?&amp;pg=2&amp;papp=160" TargetMode="External"/><Relationship Id="rId36" Type="http://schemas.openxmlformats.org/officeDocument/2006/relationships/hyperlink" Target="http://pos.ispcare.linet-sy.com/?&amp;pg=2&amp;papp=163" TargetMode="External"/><Relationship Id="rId57" Type="http://schemas.openxmlformats.org/officeDocument/2006/relationships/hyperlink" Target="http://pos.ispcare.pronet.sy/?&amp;pg=2&amp;papp=160" TargetMode="External"/><Relationship Id="rId106" Type="http://schemas.openxmlformats.org/officeDocument/2006/relationships/hyperlink" Target="http://pos.ispcare.lema.sy/?&amp;pg=2&amp;papp=161" TargetMode="External"/><Relationship Id="rId127" Type="http://schemas.openxmlformats.org/officeDocument/2006/relationships/hyperlink" Target="javascript:poptastic('opDetails.aspx?opid=2470632');" TargetMode="External"/><Relationship Id="rId262" Type="http://schemas.openxmlformats.org/officeDocument/2006/relationships/hyperlink" Target="https://abili.syriatel.com.sy/ViewAgent.aspx?id=37604" TargetMode="External"/><Relationship Id="rId283" Type="http://schemas.openxmlformats.org/officeDocument/2006/relationships/hyperlink" Target="https://abili.syriatel.com.sy/ViewAgent.aspx?id=545466" TargetMode="External"/><Relationship Id="rId313" Type="http://schemas.openxmlformats.org/officeDocument/2006/relationships/hyperlink" Target="http://pos.ispcare.inet.sy/?&amp;pg=2&amp;papp=162" TargetMode="External"/><Relationship Id="rId318" Type="http://schemas.openxmlformats.org/officeDocument/2006/relationships/hyperlink" Target="http://pos.ispcare.inet.sy/?&amp;pg=2&amp;papp=162" TargetMode="External"/><Relationship Id="rId339" Type="http://schemas.openxmlformats.org/officeDocument/2006/relationships/hyperlink" Target="http://pos.ispcare.takamol.sy/?&amp;pg=2&amp;papp=160&amp;pa=list&amp;p_160_2_pos_list=1" TargetMode="External"/><Relationship Id="rId10" Type="http://schemas.openxmlformats.org/officeDocument/2006/relationships/hyperlink" Target="http://pos.ispcare.mts.sy/?&amp;pg=2&amp;papp=160" TargetMode="External"/><Relationship Id="rId31" Type="http://schemas.openxmlformats.org/officeDocument/2006/relationships/hyperlink" Target="http://pos.ispcare.linet-sy.com/?&amp;pg=2&amp;papp=163" TargetMode="External"/><Relationship Id="rId52" Type="http://schemas.openxmlformats.org/officeDocument/2006/relationships/hyperlink" Target="http://pos.ispcare.pronet.sy/?&amp;pg=2&amp;papp=160" TargetMode="External"/><Relationship Id="rId73" Type="http://schemas.openxmlformats.org/officeDocument/2006/relationships/hyperlink" Target="http://pos.ispcare.bitakat.sy/?&amp;pg=2&amp;papp=163" TargetMode="External"/><Relationship Id="rId78" Type="http://schemas.openxmlformats.org/officeDocument/2006/relationships/hyperlink" Target="http://pos.ispcare.bitakat.sy/?&amp;pg=2&amp;papp=163" TargetMode="External"/><Relationship Id="rId94" Type="http://schemas.openxmlformats.org/officeDocument/2006/relationships/hyperlink" Target="http://pos.ispcare.bitakat.sy/?&amp;pg=2&amp;papp=163" TargetMode="External"/><Relationship Id="rId99" Type="http://schemas.openxmlformats.org/officeDocument/2006/relationships/hyperlink" Target="http://pos.ispcare.lema.sy/?&amp;pg=2&amp;papp=161" TargetMode="External"/><Relationship Id="rId101" Type="http://schemas.openxmlformats.org/officeDocument/2006/relationships/hyperlink" Target="http://pos.ispcare.lema.sy/?&amp;pg=2&amp;papp=161" TargetMode="External"/><Relationship Id="rId122" Type="http://schemas.openxmlformats.org/officeDocument/2006/relationships/hyperlink" Target="javascript:__doPostBack('ctl00$ContentPlaceHolder1$GridView1','Sort$userName')" TargetMode="External"/><Relationship Id="rId143" Type="http://schemas.openxmlformats.org/officeDocument/2006/relationships/hyperlink" Target="javascript:poptastic('opDetails.aspx?opid=2469212');" TargetMode="External"/><Relationship Id="rId148" Type="http://schemas.openxmlformats.org/officeDocument/2006/relationships/hyperlink" Target="javascript:__doPostBack('ctl00$cphMain$gvCardStatement$ctl05$lbtnViewPaidBills','')" TargetMode="External"/><Relationship Id="rId164" Type="http://schemas.openxmlformats.org/officeDocument/2006/relationships/hyperlink" Target="javascript:__doPostBack('ctl00$cphMain$gvCardStatement$ctl21$lbtnViewPaidBills','')" TargetMode="External"/><Relationship Id="rId169" Type="http://schemas.openxmlformats.org/officeDocument/2006/relationships/hyperlink" Target="https://agent.dunia.sy/" TargetMode="External"/><Relationship Id="rId185" Type="http://schemas.openxmlformats.org/officeDocument/2006/relationships/hyperlink" Target="https://agent.dunia.sy/" TargetMode="External"/><Relationship Id="rId334" Type="http://schemas.openxmlformats.org/officeDocument/2006/relationships/hyperlink" Target="http://pos.ispcare.takamol.sy/?&amp;pg=2&amp;papp=160&amp;pa=list&amp;p_160_2_pos_list=1" TargetMode="External"/><Relationship Id="rId350" Type="http://schemas.openxmlformats.org/officeDocument/2006/relationships/printerSettings" Target="../printerSettings/printerSettings1.bin"/><Relationship Id="rId4" Type="http://schemas.openxmlformats.org/officeDocument/2006/relationships/hyperlink" Target="http://pos.ispcare.mts.sy/?&amp;pg=2&amp;papp=160" TargetMode="External"/><Relationship Id="rId9" Type="http://schemas.openxmlformats.org/officeDocument/2006/relationships/hyperlink" Target="http://pos.ispcare.mts.sy/?&amp;pg=2&amp;papp=160" TargetMode="External"/><Relationship Id="rId180" Type="http://schemas.openxmlformats.org/officeDocument/2006/relationships/hyperlink" Target="https://agent.dunia.sy/" TargetMode="External"/><Relationship Id="rId210" Type="http://schemas.openxmlformats.org/officeDocument/2006/relationships/hyperlink" Target="https://agent.dunia.sy/" TargetMode="External"/><Relationship Id="rId215" Type="http://schemas.openxmlformats.org/officeDocument/2006/relationships/hyperlink" Target="https://agent.dunia.sy/" TargetMode="External"/><Relationship Id="rId236" Type="http://schemas.openxmlformats.org/officeDocument/2006/relationships/hyperlink" Target="https://agent2.nas.sy/" TargetMode="External"/><Relationship Id="rId257" Type="http://schemas.openxmlformats.org/officeDocument/2006/relationships/hyperlink" Target="https://abili.syriatel.com.sy/ViewAgent.aspx?id=136886" TargetMode="External"/><Relationship Id="rId278" Type="http://schemas.openxmlformats.org/officeDocument/2006/relationships/hyperlink" Target="https://abili.syriatel.com.sy/ViewAgent.aspx?id=136181" TargetMode="External"/><Relationship Id="rId26" Type="http://schemas.openxmlformats.org/officeDocument/2006/relationships/hyperlink" Target="http://pos.ispcare.linet-sy.com/?&amp;pg=2&amp;papp=163" TargetMode="External"/><Relationship Id="rId231" Type="http://schemas.openxmlformats.org/officeDocument/2006/relationships/hyperlink" Target="https://agent2.nas.sy/" TargetMode="External"/><Relationship Id="rId252" Type="http://schemas.openxmlformats.org/officeDocument/2006/relationships/hyperlink" Target="https://abili.syriatel.com.sy/ViewAgent.aspx?id=136886" TargetMode="External"/><Relationship Id="rId273" Type="http://schemas.openxmlformats.org/officeDocument/2006/relationships/hyperlink" Target="https://abili.syriatel.com.sy/ViewAgent.aspx?id=136886" TargetMode="External"/><Relationship Id="rId294" Type="http://schemas.openxmlformats.org/officeDocument/2006/relationships/hyperlink" Target="https://abili.syriatel.com.sy/ViewAgent.aspx?id=136886" TargetMode="External"/><Relationship Id="rId308" Type="http://schemas.openxmlformats.org/officeDocument/2006/relationships/hyperlink" Target="http://pos.ispcare.inet.sy/?&amp;pg=2&amp;papp=162" TargetMode="External"/><Relationship Id="rId329" Type="http://schemas.openxmlformats.org/officeDocument/2006/relationships/hyperlink" Target="http://pos.ispcare.takamol.sy/?&amp;pg=2&amp;papp=160&amp;pa=list&amp;p_160_2_pos_list=1" TargetMode="External"/><Relationship Id="rId47" Type="http://schemas.openxmlformats.org/officeDocument/2006/relationships/hyperlink" Target="http://pos.ispcare.linet-sy.com/?&amp;pg=2&amp;papp=163" TargetMode="External"/><Relationship Id="rId68" Type="http://schemas.openxmlformats.org/officeDocument/2006/relationships/hyperlink" Target="http://pos.ispcare.pronet.sy/?&amp;pg=2&amp;papp=160" TargetMode="External"/><Relationship Id="rId89" Type="http://schemas.openxmlformats.org/officeDocument/2006/relationships/hyperlink" Target="http://pos.ispcare.bitakat.sy/?&amp;pg=2&amp;papp=163" TargetMode="External"/><Relationship Id="rId112" Type="http://schemas.openxmlformats.org/officeDocument/2006/relationships/hyperlink" Target="http://pos.ispcare.lema.sy/?&amp;pg=2&amp;papp=161" TargetMode="External"/><Relationship Id="rId133" Type="http://schemas.openxmlformats.org/officeDocument/2006/relationships/hyperlink" Target="javascript:poptastic('opDetails.aspx?opid=2470304');" TargetMode="External"/><Relationship Id="rId154" Type="http://schemas.openxmlformats.org/officeDocument/2006/relationships/hyperlink" Target="javascript:__doPostBack('ctl00$cphMain$gvCardStatement$ctl11$lbtnViewPaidBills','')" TargetMode="External"/><Relationship Id="rId175" Type="http://schemas.openxmlformats.org/officeDocument/2006/relationships/hyperlink" Target="https://agent.dunia.sy/" TargetMode="External"/><Relationship Id="rId340" Type="http://schemas.openxmlformats.org/officeDocument/2006/relationships/hyperlink" Target="http://pos.ispcare.takamol.sy/?&amp;pg=2&amp;papp=160&amp;pa=list&amp;p_160_2_pos_list=1" TargetMode="External"/><Relationship Id="rId196" Type="http://schemas.openxmlformats.org/officeDocument/2006/relationships/hyperlink" Target="https://agent.dunia.sy/" TargetMode="External"/><Relationship Id="rId200" Type="http://schemas.openxmlformats.org/officeDocument/2006/relationships/hyperlink" Target="https://agent.dunia.sy/" TargetMode="External"/><Relationship Id="rId16" Type="http://schemas.openxmlformats.org/officeDocument/2006/relationships/hyperlink" Target="http://pos.ispcare.mts.sy/?&amp;pg=2&amp;papp=160" TargetMode="External"/><Relationship Id="rId221" Type="http://schemas.openxmlformats.org/officeDocument/2006/relationships/hyperlink" Target="https://agent2.nas.sy/" TargetMode="External"/><Relationship Id="rId242" Type="http://schemas.openxmlformats.org/officeDocument/2006/relationships/hyperlink" Target="https://abili.syriatel.com.sy/ViewAgent.aspx?id=136886" TargetMode="External"/><Relationship Id="rId263" Type="http://schemas.openxmlformats.org/officeDocument/2006/relationships/hyperlink" Target="https://abili.syriatel.com.sy/ViewAgent.aspx?id=136886" TargetMode="External"/><Relationship Id="rId284" Type="http://schemas.openxmlformats.org/officeDocument/2006/relationships/hyperlink" Target="https://abili.syriatel.com.sy/ViewAgent.aspx?id=136886" TargetMode="External"/><Relationship Id="rId319" Type="http://schemas.openxmlformats.org/officeDocument/2006/relationships/hyperlink" Target="http://pos.ispcare.inet.sy/?&amp;pg=2&amp;papp=162" TargetMode="External"/><Relationship Id="rId37" Type="http://schemas.openxmlformats.org/officeDocument/2006/relationships/hyperlink" Target="http://pos.ispcare.linet-sy.com/?&amp;pg=2&amp;papp=163" TargetMode="External"/><Relationship Id="rId58" Type="http://schemas.openxmlformats.org/officeDocument/2006/relationships/hyperlink" Target="http://pos.ispcare.pronet.sy/?&amp;pg=2&amp;papp=160" TargetMode="External"/><Relationship Id="rId79" Type="http://schemas.openxmlformats.org/officeDocument/2006/relationships/hyperlink" Target="http://pos.ispcare.bitakat.sy/?&amp;pg=2&amp;papp=163" TargetMode="External"/><Relationship Id="rId102" Type="http://schemas.openxmlformats.org/officeDocument/2006/relationships/hyperlink" Target="http://pos.ispcare.lema.sy/?&amp;pg=2&amp;papp=161" TargetMode="External"/><Relationship Id="rId123" Type="http://schemas.openxmlformats.org/officeDocument/2006/relationships/hyperlink" Target="javascript:__doPostBack('ctl00$ContentPlaceHolder1$GridView1','Sort$who')" TargetMode="External"/><Relationship Id="rId144" Type="http://schemas.openxmlformats.org/officeDocument/2006/relationships/hyperlink" Target="javascript:poptastic('opDetails.aspx?opid=2469087');" TargetMode="External"/><Relationship Id="rId330" Type="http://schemas.openxmlformats.org/officeDocument/2006/relationships/hyperlink" Target="http://pos.ispcare.takamol.sy/?&amp;pg=2&amp;papp=160&amp;pa=list&amp;p_160_2_pos_list=1" TargetMode="External"/><Relationship Id="rId90" Type="http://schemas.openxmlformats.org/officeDocument/2006/relationships/hyperlink" Target="http://pos.ispcare.bitakat.sy/?&amp;pg=2&amp;papp=163" TargetMode="External"/><Relationship Id="rId165" Type="http://schemas.openxmlformats.org/officeDocument/2006/relationships/hyperlink" Target="https://agent.dunia.sy/" TargetMode="External"/><Relationship Id="rId186" Type="http://schemas.openxmlformats.org/officeDocument/2006/relationships/hyperlink" Target="https://agent.dunia.sy/" TargetMode="External"/><Relationship Id="rId211" Type="http://schemas.openxmlformats.org/officeDocument/2006/relationships/hyperlink" Target="https://agent.dunia.sy/" TargetMode="External"/><Relationship Id="rId232" Type="http://schemas.openxmlformats.org/officeDocument/2006/relationships/hyperlink" Target="https://agent2.nas.sy/" TargetMode="External"/><Relationship Id="rId253" Type="http://schemas.openxmlformats.org/officeDocument/2006/relationships/hyperlink" Target="https://abili.syriatel.com.sy/ViewAgent.aspx?id=167896" TargetMode="External"/><Relationship Id="rId274" Type="http://schemas.openxmlformats.org/officeDocument/2006/relationships/hyperlink" Target="https://abili.syriatel.com.sy/ViewAgent.aspx?id=200619" TargetMode="External"/><Relationship Id="rId295" Type="http://schemas.openxmlformats.org/officeDocument/2006/relationships/hyperlink" Target="https://abili.syriatel.com.sy/ViewAgent.aspx?id=139956" TargetMode="External"/><Relationship Id="rId309" Type="http://schemas.openxmlformats.org/officeDocument/2006/relationships/hyperlink" Target="http://pos.ispcare.inet.sy/?&amp;pg=2&amp;papp=162" TargetMode="External"/><Relationship Id="rId27" Type="http://schemas.openxmlformats.org/officeDocument/2006/relationships/hyperlink" Target="http://pos.ispcare.linet-sy.com/?&amp;pg=2&amp;papp=163" TargetMode="External"/><Relationship Id="rId48" Type="http://schemas.openxmlformats.org/officeDocument/2006/relationships/hyperlink" Target="http://pos.ispcare.pronet.sy/?&amp;pg=2&amp;papp=160" TargetMode="External"/><Relationship Id="rId69" Type="http://schemas.openxmlformats.org/officeDocument/2006/relationships/hyperlink" Target="http://pos.ispcare.pronet.sy/?&amp;pg=2&amp;papp=160" TargetMode="External"/><Relationship Id="rId113" Type="http://schemas.openxmlformats.org/officeDocument/2006/relationships/hyperlink" Target="http://pos.ispcare.lema.sy/?&amp;pg=2&amp;papp=161" TargetMode="External"/><Relationship Id="rId134" Type="http://schemas.openxmlformats.org/officeDocument/2006/relationships/hyperlink" Target="javascript:poptastic('opDetails.aspx?opid=2470274');" TargetMode="External"/><Relationship Id="rId320" Type="http://schemas.openxmlformats.org/officeDocument/2006/relationships/hyperlink" Target="http://pos.ispcare.inet.sy/?&amp;pg=2&amp;papp=162" TargetMode="External"/><Relationship Id="rId80" Type="http://schemas.openxmlformats.org/officeDocument/2006/relationships/hyperlink" Target="http://pos.ispcare.bitakat.sy/?&amp;pg=2&amp;papp=163" TargetMode="External"/><Relationship Id="rId155" Type="http://schemas.openxmlformats.org/officeDocument/2006/relationships/hyperlink" Target="javascript:__doPostBack('ctl00$cphMain$gvCardStatement$ctl12$lbtnViewPaidBills','')" TargetMode="External"/><Relationship Id="rId176" Type="http://schemas.openxmlformats.org/officeDocument/2006/relationships/hyperlink" Target="https://agent.dunia.sy/" TargetMode="External"/><Relationship Id="rId197" Type="http://schemas.openxmlformats.org/officeDocument/2006/relationships/hyperlink" Target="https://agent.dunia.sy/" TargetMode="External"/><Relationship Id="rId341" Type="http://schemas.openxmlformats.org/officeDocument/2006/relationships/hyperlink" Target="http://pos.ispcare.takamol.sy/?&amp;pg=2&amp;papp=160&amp;pa=list&amp;p_160_2_pos_list=1" TargetMode="External"/><Relationship Id="rId201" Type="http://schemas.openxmlformats.org/officeDocument/2006/relationships/hyperlink" Target="https://agent.dunia.sy/" TargetMode="External"/><Relationship Id="rId222" Type="http://schemas.openxmlformats.org/officeDocument/2006/relationships/hyperlink" Target="https://agent2.nas.sy/" TargetMode="External"/><Relationship Id="rId243" Type="http://schemas.openxmlformats.org/officeDocument/2006/relationships/hyperlink" Target="https://abili.syriatel.com.sy/ViewAgent.aspx?id=136886" TargetMode="External"/><Relationship Id="rId264" Type="http://schemas.openxmlformats.org/officeDocument/2006/relationships/hyperlink" Target="https://abili.syriatel.com.sy/ViewAgent.aspx?id=136886" TargetMode="External"/><Relationship Id="rId285" Type="http://schemas.openxmlformats.org/officeDocument/2006/relationships/hyperlink" Target="https://abili.syriatel.com.sy/ViewAgent.aspx?id=136886" TargetMode="External"/><Relationship Id="rId17" Type="http://schemas.openxmlformats.org/officeDocument/2006/relationships/hyperlink" Target="http://pos.ispcare.mts.sy/?&amp;pg=2&amp;papp=160" TargetMode="External"/><Relationship Id="rId38" Type="http://schemas.openxmlformats.org/officeDocument/2006/relationships/hyperlink" Target="http://pos.ispcare.linet-sy.com/?&amp;pg=2&amp;papp=163" TargetMode="External"/><Relationship Id="rId59" Type="http://schemas.openxmlformats.org/officeDocument/2006/relationships/hyperlink" Target="http://pos.ispcare.pronet.sy/?&amp;pg=2&amp;papp=160" TargetMode="External"/><Relationship Id="rId103" Type="http://schemas.openxmlformats.org/officeDocument/2006/relationships/hyperlink" Target="http://pos.ispcare.lema.sy/?&amp;pg=2&amp;papp=161" TargetMode="External"/><Relationship Id="rId124" Type="http://schemas.openxmlformats.org/officeDocument/2006/relationships/hyperlink" Target="javascript:__doPostBack('ctl00$ContentPlaceHolder1$GridView1','Sort$item_name')" TargetMode="External"/><Relationship Id="rId310" Type="http://schemas.openxmlformats.org/officeDocument/2006/relationships/hyperlink" Target="http://pos.ispcare.inet.sy/?&amp;pg=2&amp;papp=162" TargetMode="External"/><Relationship Id="rId70" Type="http://schemas.openxmlformats.org/officeDocument/2006/relationships/hyperlink" Target="http://pos.ispcare.pronet.sy/?&amp;pg=2&amp;papp=160" TargetMode="External"/><Relationship Id="rId91" Type="http://schemas.openxmlformats.org/officeDocument/2006/relationships/hyperlink" Target="http://pos.ispcare.bitakat.sy/?&amp;pg=2&amp;papp=163" TargetMode="External"/><Relationship Id="rId145" Type="http://schemas.openxmlformats.org/officeDocument/2006/relationships/hyperlink" Target="javascript:poptastic('opDetails.aspx?opid=2469066');" TargetMode="External"/><Relationship Id="rId166" Type="http://schemas.openxmlformats.org/officeDocument/2006/relationships/hyperlink" Target="https://agent.dunia.sy/" TargetMode="External"/><Relationship Id="rId187" Type="http://schemas.openxmlformats.org/officeDocument/2006/relationships/hyperlink" Target="https://agent.dunia.sy/" TargetMode="External"/><Relationship Id="rId331" Type="http://schemas.openxmlformats.org/officeDocument/2006/relationships/hyperlink" Target="http://pos.ispcare.takamol.sy/?&amp;pg=2&amp;papp=160&amp;pa=list&amp;p_160_2_pos_list=1" TargetMode="External"/><Relationship Id="rId1" Type="http://schemas.openxmlformats.org/officeDocument/2006/relationships/hyperlink" Target="http://pos.ispcare.mts.sy/?&amp;pg=2&amp;papp=160" TargetMode="External"/><Relationship Id="rId212" Type="http://schemas.openxmlformats.org/officeDocument/2006/relationships/hyperlink" Target="https://agent.dunia.sy/" TargetMode="External"/><Relationship Id="rId233" Type="http://schemas.openxmlformats.org/officeDocument/2006/relationships/hyperlink" Target="https://agent2.nas.sy/" TargetMode="External"/><Relationship Id="rId254" Type="http://schemas.openxmlformats.org/officeDocument/2006/relationships/hyperlink" Target="https://abili.syriatel.com.sy/ViewAgent.aspx?id=136886" TargetMode="External"/><Relationship Id="rId28" Type="http://schemas.openxmlformats.org/officeDocument/2006/relationships/hyperlink" Target="http://pos.ispcare.linet-sy.com/?&amp;pg=2&amp;papp=163" TargetMode="External"/><Relationship Id="rId49" Type="http://schemas.openxmlformats.org/officeDocument/2006/relationships/hyperlink" Target="http://pos.ispcare.pronet.sy/?&amp;pg=2&amp;papp=160" TargetMode="External"/><Relationship Id="rId114" Type="http://schemas.openxmlformats.org/officeDocument/2006/relationships/hyperlink" Target="http://pos.ispcare.lema.sy/?&amp;pg=2&amp;papp=161" TargetMode="External"/><Relationship Id="rId275" Type="http://schemas.openxmlformats.org/officeDocument/2006/relationships/hyperlink" Target="https://abili.syriatel.com.sy/ViewAgent.aspx?id=136886" TargetMode="External"/><Relationship Id="rId296" Type="http://schemas.openxmlformats.org/officeDocument/2006/relationships/hyperlink" Target="https://agent.dunia.sy/" TargetMode="External"/><Relationship Id="rId300" Type="http://schemas.openxmlformats.org/officeDocument/2006/relationships/hyperlink" Target="http://pos.ispcare.inet.sy/?&amp;pg=2&amp;papp=162" TargetMode="External"/><Relationship Id="rId60" Type="http://schemas.openxmlformats.org/officeDocument/2006/relationships/hyperlink" Target="http://pos.ispcare.pronet.sy/?&amp;pg=2&amp;papp=160" TargetMode="External"/><Relationship Id="rId81" Type="http://schemas.openxmlformats.org/officeDocument/2006/relationships/hyperlink" Target="http://pos.ispcare.bitakat.sy/?&amp;pg=2&amp;papp=163" TargetMode="External"/><Relationship Id="rId135" Type="http://schemas.openxmlformats.org/officeDocument/2006/relationships/hyperlink" Target="javascript:poptastic('opDetails.aspx?opid=2469887');" TargetMode="External"/><Relationship Id="rId156" Type="http://schemas.openxmlformats.org/officeDocument/2006/relationships/hyperlink" Target="javascript:__doPostBack('ctl00$cphMain$gvCardStatement$ctl13$lbtnViewPaidBills','')" TargetMode="External"/><Relationship Id="rId177" Type="http://schemas.openxmlformats.org/officeDocument/2006/relationships/hyperlink" Target="https://agent.dunia.sy/" TargetMode="External"/><Relationship Id="rId198" Type="http://schemas.openxmlformats.org/officeDocument/2006/relationships/hyperlink" Target="https://agent.dunia.sy/" TargetMode="External"/><Relationship Id="rId321" Type="http://schemas.openxmlformats.org/officeDocument/2006/relationships/hyperlink" Target="http://pos.ispcare.inet.sy/?&amp;pg=2&amp;papp=162" TargetMode="External"/><Relationship Id="rId342" Type="http://schemas.openxmlformats.org/officeDocument/2006/relationships/hyperlink" Target="http://pos.ispcare.takamol.sy/?&amp;pg=2&amp;papp=160&amp;pa=list&amp;p_160_2_pos_list=1" TargetMode="External"/><Relationship Id="rId202" Type="http://schemas.openxmlformats.org/officeDocument/2006/relationships/hyperlink" Target="https://agent.dunia.sy/" TargetMode="External"/><Relationship Id="rId223" Type="http://schemas.openxmlformats.org/officeDocument/2006/relationships/hyperlink" Target="https://agent2.nas.sy/" TargetMode="External"/><Relationship Id="rId244" Type="http://schemas.openxmlformats.org/officeDocument/2006/relationships/hyperlink" Target="https://abili.syriatel.com.sy/ViewAgent.aspx?id=104247" TargetMode="External"/><Relationship Id="rId18" Type="http://schemas.openxmlformats.org/officeDocument/2006/relationships/hyperlink" Target="http://pos.ispcare.mts.sy/?&amp;pg=2&amp;papp=160" TargetMode="External"/><Relationship Id="rId39" Type="http://schemas.openxmlformats.org/officeDocument/2006/relationships/hyperlink" Target="http://pos.ispcare.linet-sy.com/?&amp;pg=2&amp;papp=163" TargetMode="External"/><Relationship Id="rId265" Type="http://schemas.openxmlformats.org/officeDocument/2006/relationships/hyperlink" Target="https://abili.syriatel.com.sy/ViewAgent.aspx?id=518110" TargetMode="External"/><Relationship Id="rId286" Type="http://schemas.openxmlformats.org/officeDocument/2006/relationships/hyperlink" Target="https://abili.syriatel.com.sy/ViewAgent.aspx?id=153728" TargetMode="External"/><Relationship Id="rId50" Type="http://schemas.openxmlformats.org/officeDocument/2006/relationships/hyperlink" Target="http://pos.ispcare.pronet.sy/?&amp;pg=2&amp;papp=160" TargetMode="External"/><Relationship Id="rId104" Type="http://schemas.openxmlformats.org/officeDocument/2006/relationships/hyperlink" Target="http://pos.ispcare.lema.sy/?&amp;pg=2&amp;papp=161" TargetMode="External"/><Relationship Id="rId125" Type="http://schemas.openxmlformats.org/officeDocument/2006/relationships/hyperlink" Target="javascript:__doPostBack('ctl00$ContentPlaceHolder1$GridView1','Sort$item_actual_value')" TargetMode="External"/><Relationship Id="rId146" Type="http://schemas.openxmlformats.org/officeDocument/2006/relationships/hyperlink" Target="javascript:__doPostBack('ctl00$cphMain$gvCardStatement$ctl03$lbtnViewPaidBills','')" TargetMode="External"/><Relationship Id="rId167" Type="http://schemas.openxmlformats.org/officeDocument/2006/relationships/hyperlink" Target="https://agent.dunia.sy/" TargetMode="External"/><Relationship Id="rId188" Type="http://schemas.openxmlformats.org/officeDocument/2006/relationships/hyperlink" Target="https://agent.dunia.sy/" TargetMode="External"/><Relationship Id="rId311" Type="http://schemas.openxmlformats.org/officeDocument/2006/relationships/hyperlink" Target="http://pos.ispcare.inet.sy/?&amp;pg=2&amp;papp=162" TargetMode="External"/><Relationship Id="rId332" Type="http://schemas.openxmlformats.org/officeDocument/2006/relationships/hyperlink" Target="http://pos.ispcare.takamol.sy/?&amp;pg=2&amp;papp=160&amp;pa=list&amp;p_160_2_pos_list=1" TargetMode="External"/><Relationship Id="rId71" Type="http://schemas.openxmlformats.org/officeDocument/2006/relationships/hyperlink" Target="http://pos.ispcare.pronet.sy/?&amp;pg=2&amp;papp=160" TargetMode="External"/><Relationship Id="rId92" Type="http://schemas.openxmlformats.org/officeDocument/2006/relationships/hyperlink" Target="http://pos.ispcare.bitakat.sy/?&amp;pg=2&amp;papp=163" TargetMode="External"/><Relationship Id="rId213" Type="http://schemas.openxmlformats.org/officeDocument/2006/relationships/hyperlink" Target="https://agent.dunia.sy/" TargetMode="External"/><Relationship Id="rId234" Type="http://schemas.openxmlformats.org/officeDocument/2006/relationships/hyperlink" Target="https://agent2.nas.sy/" TargetMode="External"/><Relationship Id="rId2" Type="http://schemas.openxmlformats.org/officeDocument/2006/relationships/hyperlink" Target="http://pos.ispcare.mts.sy/?&amp;pg=2&amp;papp=160" TargetMode="External"/><Relationship Id="rId29" Type="http://schemas.openxmlformats.org/officeDocument/2006/relationships/hyperlink" Target="http://pos.ispcare.linet-sy.com/?&amp;pg=2&amp;papp=163" TargetMode="External"/><Relationship Id="rId255" Type="http://schemas.openxmlformats.org/officeDocument/2006/relationships/hyperlink" Target="https://abili.syriatel.com.sy/ViewAgent.aspx?id=136886" TargetMode="External"/><Relationship Id="rId276" Type="http://schemas.openxmlformats.org/officeDocument/2006/relationships/hyperlink" Target="https://abili.syriatel.com.sy/ViewAgent.aspx?id=136886" TargetMode="External"/><Relationship Id="rId297" Type="http://schemas.openxmlformats.org/officeDocument/2006/relationships/hyperlink" Target="https://agent.dunia.sy/" TargetMode="External"/><Relationship Id="rId40" Type="http://schemas.openxmlformats.org/officeDocument/2006/relationships/hyperlink" Target="http://pos.ispcare.linet-sy.com/?&amp;pg=2&amp;papp=163" TargetMode="External"/><Relationship Id="rId115" Type="http://schemas.openxmlformats.org/officeDocument/2006/relationships/hyperlink" Target="http://pos.ispcare.lema.sy/?&amp;pg=2&amp;papp=161" TargetMode="External"/><Relationship Id="rId136" Type="http://schemas.openxmlformats.org/officeDocument/2006/relationships/hyperlink" Target="javascript:poptastic('opDetails.aspx?opid=2469845');" TargetMode="External"/><Relationship Id="rId157" Type="http://schemas.openxmlformats.org/officeDocument/2006/relationships/hyperlink" Target="javascript:__doPostBack('ctl00$cphMain$gvCardStatement$ctl14$lbtnViewPaidBills','')" TargetMode="External"/><Relationship Id="rId178" Type="http://schemas.openxmlformats.org/officeDocument/2006/relationships/hyperlink" Target="https://agent.dunia.sy/" TargetMode="External"/><Relationship Id="rId301" Type="http://schemas.openxmlformats.org/officeDocument/2006/relationships/hyperlink" Target="http://pos.ispcare.inet.sy/?&amp;pg=2&amp;papp=162" TargetMode="External"/><Relationship Id="rId322" Type="http://schemas.openxmlformats.org/officeDocument/2006/relationships/hyperlink" Target="http://pos.ispcare.inet.sy/?&amp;pg=2&amp;papp=162" TargetMode="External"/><Relationship Id="rId343" Type="http://schemas.openxmlformats.org/officeDocument/2006/relationships/hyperlink" Target="http://pos.ispcare.takamol.sy/?&amp;pg=2&amp;papp=160&amp;pa=list&amp;p_160_2_pos_list=1" TargetMode="External"/><Relationship Id="rId61" Type="http://schemas.openxmlformats.org/officeDocument/2006/relationships/hyperlink" Target="http://pos.ispcare.pronet.sy/?&amp;pg=2&amp;papp=160" TargetMode="External"/><Relationship Id="rId82" Type="http://schemas.openxmlformats.org/officeDocument/2006/relationships/hyperlink" Target="http://pos.ispcare.bitakat.sy/?&amp;pg=2&amp;papp=163" TargetMode="External"/><Relationship Id="rId199" Type="http://schemas.openxmlformats.org/officeDocument/2006/relationships/hyperlink" Target="https://agent.dunia.sy/" TargetMode="External"/><Relationship Id="rId203" Type="http://schemas.openxmlformats.org/officeDocument/2006/relationships/hyperlink" Target="https://agent.dunia.sy/" TargetMode="External"/><Relationship Id="rId19" Type="http://schemas.openxmlformats.org/officeDocument/2006/relationships/hyperlink" Target="http://pos.ispcare.mts.sy/?&amp;pg=2&amp;papp=160" TargetMode="External"/><Relationship Id="rId224" Type="http://schemas.openxmlformats.org/officeDocument/2006/relationships/hyperlink" Target="https://agent2.nas.sy/" TargetMode="External"/><Relationship Id="rId245" Type="http://schemas.openxmlformats.org/officeDocument/2006/relationships/hyperlink" Target="https://abili.syriatel.com.sy/ViewAgent.aspx?id=136886" TargetMode="External"/><Relationship Id="rId266" Type="http://schemas.openxmlformats.org/officeDocument/2006/relationships/hyperlink" Target="https://abili.syriatel.com.sy/ViewAgent.aspx?id=136886" TargetMode="External"/><Relationship Id="rId287" Type="http://schemas.openxmlformats.org/officeDocument/2006/relationships/hyperlink" Target="https://abili.syriatel.com.sy/ViewAgent.aspx?id=136886" TargetMode="External"/><Relationship Id="rId30" Type="http://schemas.openxmlformats.org/officeDocument/2006/relationships/hyperlink" Target="http://pos.ispcare.linet-sy.com/?&amp;pg=2&amp;papp=163" TargetMode="External"/><Relationship Id="rId105" Type="http://schemas.openxmlformats.org/officeDocument/2006/relationships/hyperlink" Target="http://pos.ispcare.lema.sy/?&amp;pg=2&amp;papp=161" TargetMode="External"/><Relationship Id="rId126" Type="http://schemas.openxmlformats.org/officeDocument/2006/relationships/hyperlink" Target="javascript:__doPostBack('ctl00$ContentPlaceHolder1$GridView1','Sort$transaction_date_time')" TargetMode="External"/><Relationship Id="rId147" Type="http://schemas.openxmlformats.org/officeDocument/2006/relationships/hyperlink" Target="javascript:__doPostBack('ctl00$cphMain$gvCardStatement$ctl04$lbtnViewPaidBills','')" TargetMode="External"/><Relationship Id="rId168" Type="http://schemas.openxmlformats.org/officeDocument/2006/relationships/hyperlink" Target="https://agent.dunia.sy/" TargetMode="External"/><Relationship Id="rId312" Type="http://schemas.openxmlformats.org/officeDocument/2006/relationships/hyperlink" Target="http://pos.ispcare.inet.sy/?&amp;pg=2&amp;papp=162" TargetMode="External"/><Relationship Id="rId333" Type="http://schemas.openxmlformats.org/officeDocument/2006/relationships/hyperlink" Target="http://pos.ispcare.takamol.sy/?&amp;pg=2&amp;papp=160&amp;pa=list&amp;p_160_2_pos_list=1" TargetMode="External"/><Relationship Id="rId51" Type="http://schemas.openxmlformats.org/officeDocument/2006/relationships/hyperlink" Target="http://pos.ispcare.pronet.sy/?&amp;pg=2&amp;papp=160" TargetMode="External"/><Relationship Id="rId72" Type="http://schemas.openxmlformats.org/officeDocument/2006/relationships/hyperlink" Target="http://pos.ispcare.pronet.sy/?&amp;pg=2&amp;papp=160" TargetMode="External"/><Relationship Id="rId93" Type="http://schemas.openxmlformats.org/officeDocument/2006/relationships/hyperlink" Target="http://pos.ispcare.bitakat.sy/?&amp;pg=2&amp;papp=163" TargetMode="External"/><Relationship Id="rId189" Type="http://schemas.openxmlformats.org/officeDocument/2006/relationships/hyperlink" Target="https://agent.dunia.sy/" TargetMode="External"/><Relationship Id="rId3" Type="http://schemas.openxmlformats.org/officeDocument/2006/relationships/hyperlink" Target="http://pos.ispcare.mts.sy/?&amp;pg=2&amp;papp=160" TargetMode="External"/><Relationship Id="rId214" Type="http://schemas.openxmlformats.org/officeDocument/2006/relationships/hyperlink" Target="https://agent.dunia.sy/" TargetMode="External"/><Relationship Id="rId235" Type="http://schemas.openxmlformats.org/officeDocument/2006/relationships/hyperlink" Target="https://agent2.nas.sy/" TargetMode="External"/><Relationship Id="rId256" Type="http://schemas.openxmlformats.org/officeDocument/2006/relationships/hyperlink" Target="https://abili.syriatel.com.sy/ViewAgent.aspx?id=75453" TargetMode="External"/><Relationship Id="rId277" Type="http://schemas.openxmlformats.org/officeDocument/2006/relationships/hyperlink" Target="https://abili.syriatel.com.sy/ViewAgent.aspx?id=519235" TargetMode="External"/><Relationship Id="rId298" Type="http://schemas.openxmlformats.org/officeDocument/2006/relationships/hyperlink" Target="http://pos.ispcare.linet-sy.com/?&amp;pg=2&amp;papp=163" TargetMode="External"/><Relationship Id="rId116" Type="http://schemas.openxmlformats.org/officeDocument/2006/relationships/hyperlink" Target="http://pos.ispcare.lema.sy/?&amp;pg=2&amp;papp=161" TargetMode="External"/><Relationship Id="rId137" Type="http://schemas.openxmlformats.org/officeDocument/2006/relationships/hyperlink" Target="javascript:poptastic('opDetails.aspx?opid=2469813');" TargetMode="External"/><Relationship Id="rId158" Type="http://schemas.openxmlformats.org/officeDocument/2006/relationships/hyperlink" Target="javascript:__doPostBack('ctl00$cphMain$gvCardStatement$ctl15$lbtnViewPaidBills','')" TargetMode="External"/><Relationship Id="rId302" Type="http://schemas.openxmlformats.org/officeDocument/2006/relationships/hyperlink" Target="http://pos.ispcare.inet.sy/?&amp;pg=2&amp;papp=162" TargetMode="External"/><Relationship Id="rId323" Type="http://schemas.openxmlformats.org/officeDocument/2006/relationships/hyperlink" Target="http://pos.ispcare.inet.sy/?&amp;pg=2&amp;papp=162" TargetMode="External"/><Relationship Id="rId344" Type="http://schemas.openxmlformats.org/officeDocument/2006/relationships/hyperlink" Target="http://pos.ispcare.takamol.sy/?&amp;pg=2&amp;papp=160&amp;pa=list&amp;p_160_2_pos_list=1" TargetMode="External"/></Relationships>
</file>

<file path=xl/worksheets/sheet1.xml><?xml version="1.0" encoding="utf-8"?>
<worksheet xmlns="http://schemas.openxmlformats.org/spreadsheetml/2006/main" xmlns:r="http://schemas.openxmlformats.org/officeDocument/2006/relationships">
  <dimension ref="E3:IC1000"/>
  <sheetViews>
    <sheetView rightToLeft="1" tabSelected="1" workbookViewId="0">
      <selection activeCell="A3" sqref="A3"/>
    </sheetView>
  </sheetViews>
  <sheetFormatPr defaultRowHeight="14.25"/>
  <cols>
    <col min="5" max="5" width="20.375" customWidth="1"/>
    <col min="6" max="6" width="25.875" customWidth="1"/>
    <col min="16" max="16" width="14.375" customWidth="1"/>
    <col min="17" max="17" width="60.25" customWidth="1"/>
    <col min="21" max="21" width="15.25" bestFit="1" customWidth="1"/>
    <col min="23" max="23" width="7.875" bestFit="1" customWidth="1"/>
    <col min="24" max="24" width="6.375" bestFit="1" customWidth="1"/>
    <col min="27" max="27" width="16.75" bestFit="1" customWidth="1"/>
    <col min="28" max="28" width="72.375" bestFit="1" customWidth="1"/>
    <col min="35" max="35" width="11.5" bestFit="1" customWidth="1"/>
    <col min="36" max="36" width="1.875" bestFit="1" customWidth="1"/>
    <col min="37" max="37" width="4.875" bestFit="1" customWidth="1"/>
    <col min="38" max="38" width="6.125" bestFit="1" customWidth="1"/>
    <col min="39" max="39" width="7.875" bestFit="1" customWidth="1"/>
    <col min="40" max="40" width="6.375" bestFit="1" customWidth="1"/>
    <col min="41" max="41" width="5" bestFit="1" customWidth="1"/>
    <col min="42" max="42" width="5.125" bestFit="1" customWidth="1"/>
    <col min="43" max="43" width="14.125" customWidth="1"/>
    <col min="44" max="44" width="64.125" bestFit="1" customWidth="1"/>
    <col min="56" max="56" width="6.375" bestFit="1" customWidth="1"/>
    <col min="57" max="57" width="5" bestFit="1" customWidth="1"/>
    <col min="59" max="59" width="10.625" bestFit="1" customWidth="1"/>
    <col min="60" max="60" width="62.125" customWidth="1"/>
    <col min="65" max="65" width="5.625" bestFit="1" customWidth="1"/>
    <col min="66" max="66" width="7.875" bestFit="1" customWidth="1"/>
    <col min="67" max="67" width="6.375" bestFit="1" customWidth="1"/>
    <col min="68" max="68" width="5" bestFit="1" customWidth="1"/>
    <col min="69" max="69" width="5.125" bestFit="1" customWidth="1"/>
    <col min="70" max="70" width="16.375" customWidth="1"/>
    <col min="71" max="71" width="64" bestFit="1" customWidth="1"/>
    <col min="76" max="76" width="7" bestFit="1" customWidth="1"/>
    <col min="77" max="77" width="9.125" bestFit="1" customWidth="1"/>
    <col min="78" max="78" width="6.125" bestFit="1" customWidth="1"/>
    <col min="79" max="79" width="4.375" bestFit="1" customWidth="1"/>
    <col min="80" max="80" width="6.125" bestFit="1" customWidth="1"/>
    <col min="81" max="81" width="14.875" bestFit="1" customWidth="1"/>
    <col min="82" max="82" width="70.375" bestFit="1" customWidth="1"/>
    <col min="83" max="83" width="7.875" customWidth="1"/>
    <col min="90" max="90" width="1.875" bestFit="1" customWidth="1"/>
    <col min="91" max="91" width="4.875" bestFit="1" customWidth="1"/>
    <col min="92" max="92" width="5.625" bestFit="1" customWidth="1"/>
    <col min="93" max="93" width="7.875" bestFit="1" customWidth="1"/>
    <col min="94" max="94" width="6.375" bestFit="1" customWidth="1"/>
    <col min="95" max="95" width="5" bestFit="1" customWidth="1"/>
    <col min="96" max="96" width="5.125" bestFit="1" customWidth="1"/>
    <col min="97" max="97" width="10.625" bestFit="1" customWidth="1"/>
    <col min="98" max="98" width="76.75" bestFit="1" customWidth="1"/>
    <col min="99" max="99" width="8" customWidth="1"/>
    <col min="101" max="101" width="6.125" bestFit="1" customWidth="1"/>
    <col min="102" max="102" width="13.5" bestFit="1" customWidth="1"/>
    <col min="103" max="103" width="13.125" bestFit="1" customWidth="1"/>
    <col min="104" max="104" width="10.125" bestFit="1" customWidth="1"/>
    <col min="105" max="105" width="8.5" bestFit="1" customWidth="1"/>
    <col min="106" max="106" width="4.375" bestFit="1" customWidth="1"/>
    <col min="107" max="107" width="5.125" bestFit="1" customWidth="1"/>
    <col min="108" max="108" width="9" customWidth="1"/>
    <col min="109" max="109" width="12" bestFit="1" customWidth="1"/>
    <col min="110" max="110" width="11.75" bestFit="1" customWidth="1"/>
    <col min="111" max="111" width="13.875" bestFit="1" customWidth="1"/>
    <col min="113" max="113" width="6.875" bestFit="1" customWidth="1"/>
    <col min="114" max="114" width="8.5" bestFit="1" customWidth="1"/>
    <col min="115" max="115" width="15" bestFit="1" customWidth="1"/>
    <col min="116" max="116" width="7" bestFit="1" customWidth="1"/>
    <col min="117" max="117" width="14.25" bestFit="1" customWidth="1"/>
    <col min="118" max="118" width="6.75" customWidth="1"/>
    <col min="119" max="119" width="9.875" bestFit="1" customWidth="1"/>
    <col min="120" max="120" width="15" bestFit="1" customWidth="1"/>
    <col min="122" max="122" width="7.875" bestFit="1" customWidth="1"/>
    <col min="123" max="123" width="19.375" bestFit="1" customWidth="1"/>
    <col min="124" max="124" width="12" bestFit="1" customWidth="1"/>
    <col min="125" max="125" width="24.625" bestFit="1" customWidth="1"/>
    <col min="127" max="127" width="22.75" bestFit="1" customWidth="1"/>
    <col min="128" max="128" width="9.125" bestFit="1" customWidth="1"/>
    <col min="129" max="129" width="11.375" bestFit="1" customWidth="1"/>
    <col min="130" max="130" width="12" bestFit="1" customWidth="1"/>
    <col min="133" max="133" width="8.625" bestFit="1" customWidth="1"/>
    <col min="134" max="134" width="7.625" bestFit="1" customWidth="1"/>
    <col min="135" max="135" width="3.875" bestFit="1" customWidth="1"/>
    <col min="136" max="137" width="5.375" bestFit="1" customWidth="1"/>
    <col min="138" max="138" width="8.125" bestFit="1" customWidth="1"/>
    <col min="141" max="141" width="13.25" customWidth="1"/>
    <col min="142" max="142" width="10.625" customWidth="1"/>
    <col min="143" max="143" width="7.5" bestFit="1" customWidth="1"/>
    <col min="144" max="144" width="4.375" bestFit="1" customWidth="1"/>
    <col min="145" max="145" width="7.25" bestFit="1" customWidth="1"/>
    <col min="147" max="147" width="60.875" customWidth="1"/>
    <col min="149" max="149" width="15" bestFit="1" customWidth="1"/>
    <col min="150" max="150" width="8.875" bestFit="1" customWidth="1"/>
    <col min="151" max="151" width="42" bestFit="1" customWidth="1"/>
    <col min="153" max="153" width="10.25" bestFit="1" customWidth="1"/>
    <col min="154" max="154" width="11.5" bestFit="1" customWidth="1"/>
    <col min="155" max="155" width="10.875" bestFit="1" customWidth="1"/>
    <col min="156" max="156" width="15" bestFit="1" customWidth="1"/>
    <col min="159" max="159" width="16.75" bestFit="1" customWidth="1"/>
    <col min="160" max="160" width="14.625" customWidth="1"/>
    <col min="161" max="161" width="8" bestFit="1" customWidth="1"/>
    <col min="162" max="162" width="5.625" bestFit="1" customWidth="1"/>
    <col min="163" max="163" width="6.375" bestFit="1" customWidth="1"/>
    <col min="164" max="164" width="12.125" bestFit="1" customWidth="1"/>
    <col min="165" max="165" width="15" bestFit="1" customWidth="1"/>
    <col min="167" max="167" width="9.875" bestFit="1" customWidth="1"/>
    <col min="168" max="168" width="4.875" bestFit="1" customWidth="1"/>
    <col min="169" max="169" width="59.5" bestFit="1" customWidth="1"/>
    <col min="170" max="170" width="13.375" bestFit="1" customWidth="1"/>
    <col min="172" max="172" width="16.75" bestFit="1" customWidth="1"/>
    <col min="173" max="173" width="14.75" bestFit="1" customWidth="1"/>
    <col min="174" max="174" width="36.25" bestFit="1" customWidth="1"/>
    <col min="175" max="175" width="10.25" bestFit="1" customWidth="1"/>
    <col min="176" max="176" width="12.5" bestFit="1" customWidth="1"/>
    <col min="178" max="178" width="9.875" bestFit="1" customWidth="1"/>
    <col min="179" max="179" width="13.75" bestFit="1" customWidth="1"/>
    <col min="180" max="180" width="20.125" bestFit="1" customWidth="1"/>
    <col min="181" max="181" width="10" bestFit="1" customWidth="1"/>
    <col min="182" max="182" width="17.375" bestFit="1" customWidth="1"/>
    <col min="183" max="183" width="12.375" bestFit="1" customWidth="1"/>
    <col min="184" max="184" width="14.125" bestFit="1" customWidth="1"/>
    <col min="185" max="185" width="8.625" bestFit="1" customWidth="1"/>
    <col min="187" max="187" width="3.375" bestFit="1" customWidth="1"/>
    <col min="188" max="188" width="18.625" bestFit="1" customWidth="1"/>
    <col min="189" max="189" width="11.25" bestFit="1" customWidth="1"/>
    <col min="190" max="190" width="6.125" bestFit="1" customWidth="1"/>
    <col min="191" max="192" width="7.625" bestFit="1" customWidth="1"/>
    <col min="193" max="193" width="24" bestFit="1" customWidth="1"/>
    <col min="194" max="194" width="27.375" bestFit="1" customWidth="1"/>
    <col min="195" max="196" width="6.625" bestFit="1" customWidth="1"/>
    <col min="198" max="198" width="2.875" bestFit="1" customWidth="1"/>
    <col min="199" max="199" width="14.75" bestFit="1" customWidth="1"/>
    <col min="200" max="200" width="9.875" bestFit="1" customWidth="1"/>
    <col min="201" max="202" width="5.375" bestFit="1" customWidth="1"/>
    <col min="203" max="203" width="6.875" bestFit="1" customWidth="1"/>
    <col min="204" max="204" width="15" bestFit="1" customWidth="1"/>
    <col min="205" max="205" width="23.125" bestFit="1" customWidth="1"/>
    <col min="206" max="206" width="5.125" bestFit="1" customWidth="1"/>
    <col min="207" max="207" width="6.625" bestFit="1" customWidth="1"/>
    <col min="209" max="209" width="9" customWidth="1"/>
    <col min="210" max="213" width="6.875" bestFit="1" customWidth="1"/>
    <col min="214" max="214" width="6.625" bestFit="1" customWidth="1"/>
    <col min="215" max="215" width="11.875" bestFit="1" customWidth="1"/>
    <col min="216" max="216" width="4.375" bestFit="1" customWidth="1"/>
    <col min="217" max="217" width="13.5" customWidth="1"/>
    <col min="218" max="218" width="6.25" bestFit="1" customWidth="1"/>
    <col min="219" max="219" width="6.875" bestFit="1" customWidth="1"/>
    <col min="220" max="220" width="7.625" bestFit="1" customWidth="1"/>
    <col min="221" max="221" width="3.375" bestFit="1" customWidth="1"/>
    <col min="224" max="224" width="5" bestFit="1" customWidth="1"/>
    <col min="225" max="225" width="16.75" bestFit="1" customWidth="1"/>
    <col min="226" max="226" width="26.75" bestFit="1" customWidth="1"/>
    <col min="227" max="227" width="29.875" bestFit="1" customWidth="1"/>
    <col min="228" max="228" width="11.875" bestFit="1" customWidth="1"/>
    <col min="229" max="229" width="16.125" bestFit="1" customWidth="1"/>
    <col min="230" max="230" width="13.25" customWidth="1"/>
    <col min="231" max="231" width="6.875" bestFit="1" customWidth="1"/>
    <col min="232" max="232" width="5.875" bestFit="1" customWidth="1"/>
    <col min="233" max="233" width="10.875" bestFit="1" customWidth="1"/>
    <col min="234" max="234" width="7.625" bestFit="1" customWidth="1"/>
  </cols>
  <sheetData>
    <row r="3" spans="5:237" ht="141" customHeight="1" thickBot="1">
      <c r="E3" s="149" t="s">
        <v>577</v>
      </c>
      <c r="F3" s="149"/>
      <c r="G3" s="150"/>
      <c r="I3" s="145" t="s">
        <v>684</v>
      </c>
      <c r="J3" s="148"/>
      <c r="K3" s="148"/>
      <c r="L3" s="148"/>
      <c r="M3" s="148"/>
      <c r="N3" s="148"/>
      <c r="O3" s="148"/>
      <c r="P3" s="148"/>
      <c r="Q3" s="148"/>
      <c r="R3" s="148"/>
      <c r="T3" s="145" t="s">
        <v>685</v>
      </c>
      <c r="U3" s="148"/>
      <c r="V3" s="148"/>
      <c r="W3" s="148"/>
      <c r="X3" s="148"/>
      <c r="Y3" s="148"/>
      <c r="Z3" s="148"/>
      <c r="AA3" s="148"/>
      <c r="AB3" s="148"/>
      <c r="AC3" s="148"/>
      <c r="AE3" s="145" t="s">
        <v>686</v>
      </c>
      <c r="AF3" s="145"/>
      <c r="AG3" s="145"/>
      <c r="AH3" s="145"/>
      <c r="AI3" s="145"/>
      <c r="AJ3" s="145"/>
      <c r="AK3" s="145"/>
      <c r="AL3" s="145"/>
      <c r="AM3" s="145"/>
      <c r="AN3" s="145"/>
      <c r="AO3" s="147"/>
      <c r="AP3" s="147"/>
      <c r="AQ3" s="147"/>
      <c r="AR3" s="147"/>
      <c r="AS3" s="147"/>
      <c r="AU3" s="145" t="s">
        <v>687</v>
      </c>
      <c r="AV3" s="145"/>
      <c r="AW3" s="145"/>
      <c r="AX3" s="145"/>
      <c r="AY3" s="145"/>
      <c r="AZ3" s="145"/>
      <c r="BA3" s="145"/>
      <c r="BB3" s="145"/>
      <c r="BC3" s="145"/>
      <c r="BD3" s="145"/>
      <c r="BE3" s="147"/>
      <c r="BF3" s="147"/>
      <c r="BG3" s="147"/>
      <c r="BH3" s="147"/>
      <c r="BI3" s="147"/>
      <c r="BK3" s="145" t="s">
        <v>688</v>
      </c>
      <c r="BL3" s="145"/>
      <c r="BM3" s="145"/>
      <c r="BN3" s="145"/>
      <c r="BO3" s="145"/>
      <c r="BP3" s="145"/>
      <c r="BQ3" s="145"/>
      <c r="BR3" s="145"/>
      <c r="BS3" s="145"/>
      <c r="BT3" s="145"/>
      <c r="BV3" s="145" t="s">
        <v>689</v>
      </c>
      <c r="BW3" s="145"/>
      <c r="BX3" s="145"/>
      <c r="BY3" s="145"/>
      <c r="BZ3" s="145"/>
      <c r="CA3" s="145"/>
      <c r="CB3" s="145"/>
      <c r="CC3" s="145"/>
      <c r="CD3" s="145"/>
      <c r="CE3" s="145"/>
      <c r="CG3" s="145" t="s">
        <v>693</v>
      </c>
      <c r="CH3" s="145"/>
      <c r="CI3" s="145"/>
      <c r="CJ3" s="145"/>
      <c r="CK3" s="145"/>
      <c r="CL3" s="145"/>
      <c r="CM3" s="145"/>
      <c r="CN3" s="145"/>
      <c r="CO3" s="145"/>
      <c r="CP3" s="145"/>
      <c r="CQ3" s="147"/>
      <c r="CR3" s="147"/>
      <c r="CS3" s="147"/>
      <c r="CT3" s="147"/>
      <c r="CU3" s="147"/>
      <c r="CW3" s="145" t="s">
        <v>690</v>
      </c>
      <c r="CX3" s="145"/>
      <c r="CY3" s="145"/>
      <c r="CZ3" s="145"/>
      <c r="DA3" s="145"/>
      <c r="DB3" s="145"/>
      <c r="DC3" s="145"/>
      <c r="DD3" s="145"/>
      <c r="DE3" s="145"/>
      <c r="DF3" s="145"/>
      <c r="DG3" s="147"/>
      <c r="DI3" s="145" t="s">
        <v>694</v>
      </c>
      <c r="DJ3" s="145"/>
      <c r="DK3" s="145"/>
      <c r="DL3" s="145"/>
      <c r="DM3" s="145"/>
      <c r="DN3" s="145"/>
      <c r="DO3" s="145"/>
      <c r="DP3" s="145"/>
      <c r="DR3" s="145" t="s">
        <v>695</v>
      </c>
      <c r="DS3" s="145"/>
      <c r="DT3" s="145"/>
      <c r="DU3" s="145"/>
      <c r="DV3" s="145"/>
      <c r="DW3" s="145"/>
      <c r="DX3" s="145"/>
      <c r="DY3" s="145"/>
      <c r="DZ3" s="146"/>
      <c r="EB3" s="145" t="s">
        <v>696</v>
      </c>
      <c r="EC3" s="145"/>
      <c r="ED3" s="145"/>
      <c r="EE3" s="145"/>
      <c r="EF3" s="145"/>
      <c r="EG3" s="145"/>
      <c r="EH3" s="145"/>
      <c r="EJ3" s="151" t="s">
        <v>697</v>
      </c>
      <c r="EK3" s="151"/>
      <c r="EL3" s="151"/>
      <c r="EM3" s="151"/>
      <c r="EN3" s="151"/>
      <c r="EO3" s="151"/>
      <c r="EP3" s="151"/>
      <c r="EQ3" s="151"/>
      <c r="ES3" s="151" t="s">
        <v>698</v>
      </c>
      <c r="ET3" s="151"/>
      <c r="EU3" s="151"/>
      <c r="EW3" s="145" t="s">
        <v>699</v>
      </c>
      <c r="EX3" s="145"/>
      <c r="EY3" s="145"/>
      <c r="EZ3" s="147"/>
      <c r="FB3" s="145" t="s">
        <v>700</v>
      </c>
      <c r="FC3" s="145"/>
      <c r="FD3" s="145"/>
      <c r="FE3" s="147"/>
      <c r="FF3" s="147"/>
      <c r="FG3" s="147"/>
      <c r="FH3" s="147"/>
      <c r="FI3" s="147"/>
      <c r="FK3" s="145" t="s">
        <v>701</v>
      </c>
      <c r="FL3" s="145"/>
      <c r="FM3" s="145"/>
      <c r="FN3" s="147"/>
      <c r="FP3" s="145" t="s">
        <v>702</v>
      </c>
      <c r="FQ3" s="145"/>
      <c r="FR3" s="145"/>
      <c r="FS3" s="147"/>
      <c r="FT3" s="147"/>
      <c r="FV3" s="145" t="s">
        <v>703</v>
      </c>
      <c r="FW3" s="145"/>
      <c r="FX3" s="145"/>
      <c r="FY3" s="147"/>
      <c r="FZ3" s="147"/>
      <c r="GA3" s="147"/>
      <c r="GB3" s="147"/>
      <c r="GC3" s="147"/>
      <c r="GE3" s="145" t="s">
        <v>691</v>
      </c>
      <c r="GF3" s="146"/>
      <c r="GG3" s="146"/>
      <c r="GH3" s="146"/>
      <c r="GI3" s="146"/>
      <c r="GJ3" s="146"/>
      <c r="GK3" s="146"/>
      <c r="GL3" s="146"/>
      <c r="GM3" s="146"/>
      <c r="GN3" s="146"/>
      <c r="GP3" s="145" t="s">
        <v>692</v>
      </c>
      <c r="GQ3" s="146"/>
      <c r="GR3" s="146"/>
      <c r="GS3" s="146"/>
      <c r="GT3" s="146"/>
      <c r="GU3" s="146"/>
      <c r="GV3" s="146"/>
      <c r="GW3" s="146"/>
      <c r="GX3" s="146"/>
      <c r="GY3" s="146"/>
      <c r="HA3" s="145" t="s">
        <v>704</v>
      </c>
      <c r="HB3" s="146"/>
      <c r="HC3" s="146"/>
      <c r="HD3" s="146"/>
      <c r="HE3" s="146"/>
      <c r="HF3" s="146"/>
      <c r="HG3" s="146"/>
      <c r="HH3" s="146"/>
      <c r="HI3" s="146"/>
      <c r="HJ3" s="146"/>
      <c r="HK3" s="146"/>
      <c r="HL3" s="146"/>
      <c r="HM3" s="146"/>
      <c r="HN3" s="146"/>
      <c r="HP3" s="145" t="s">
        <v>705</v>
      </c>
      <c r="HQ3" s="146"/>
      <c r="HR3" s="146"/>
      <c r="HS3" s="146"/>
      <c r="HT3" s="146"/>
      <c r="HU3" s="146"/>
      <c r="HV3" s="146"/>
      <c r="HW3" s="146"/>
      <c r="HX3" s="146"/>
      <c r="HY3" s="146"/>
      <c r="HZ3" s="146"/>
      <c r="IA3" s="146"/>
      <c r="IB3" s="146"/>
      <c r="IC3" s="146"/>
    </row>
    <row r="4" spans="5:237" ht="31.5" customHeight="1" thickBot="1">
      <c r="E4" s="16"/>
      <c r="F4" s="16"/>
      <c r="G4" s="16"/>
      <c r="I4" s="1"/>
      <c r="J4" s="1" t="s">
        <v>31</v>
      </c>
      <c r="K4" s="17" t="s">
        <v>0</v>
      </c>
      <c r="L4" s="1" t="s">
        <v>1</v>
      </c>
      <c r="M4" s="1" t="s">
        <v>2</v>
      </c>
      <c r="N4" s="1" t="s">
        <v>3</v>
      </c>
      <c r="O4" s="1" t="s">
        <v>4</v>
      </c>
      <c r="P4" s="1" t="s">
        <v>5</v>
      </c>
      <c r="Q4" s="1" t="s">
        <v>6</v>
      </c>
      <c r="R4" s="2"/>
      <c r="T4" s="16"/>
      <c r="U4" s="16"/>
      <c r="V4" s="18"/>
      <c r="W4" s="19"/>
      <c r="X4" s="19"/>
      <c r="Y4" s="19"/>
      <c r="Z4" s="19"/>
      <c r="AA4" s="19"/>
      <c r="AB4" s="19"/>
      <c r="AC4" s="19"/>
      <c r="AE4" s="33"/>
      <c r="AF4" s="33"/>
      <c r="AG4" s="33"/>
      <c r="AH4" s="33"/>
      <c r="AI4" s="33" t="s">
        <v>61</v>
      </c>
      <c r="AJ4" s="33"/>
      <c r="AK4" s="33"/>
      <c r="AL4" s="49" t="s">
        <v>0</v>
      </c>
      <c r="AM4" s="33" t="s">
        <v>1</v>
      </c>
      <c r="AN4" s="33" t="s">
        <v>2</v>
      </c>
      <c r="AO4" s="33" t="s">
        <v>3</v>
      </c>
      <c r="AP4" s="33" t="s">
        <v>4</v>
      </c>
      <c r="AQ4" s="33" t="s">
        <v>5</v>
      </c>
      <c r="AR4" s="33" t="s">
        <v>6</v>
      </c>
      <c r="AS4" s="140"/>
      <c r="AU4" s="19"/>
      <c r="AV4" s="19"/>
      <c r="AW4" s="19"/>
      <c r="AX4" s="19"/>
      <c r="AY4" s="19" t="s">
        <v>61</v>
      </c>
      <c r="AZ4" s="19"/>
      <c r="BA4" s="19"/>
      <c r="BB4" s="18" t="s">
        <v>87</v>
      </c>
      <c r="BC4" s="19"/>
      <c r="BD4" s="19"/>
      <c r="BE4" s="19"/>
      <c r="BF4" s="19"/>
      <c r="BG4" s="19"/>
      <c r="BH4" s="19"/>
      <c r="BI4" s="19"/>
      <c r="BK4" s="19"/>
      <c r="BL4" s="19"/>
      <c r="BM4" s="19"/>
      <c r="BN4" s="19"/>
      <c r="BO4" s="19"/>
      <c r="BP4" s="19"/>
      <c r="BQ4" s="19"/>
      <c r="BR4" s="19"/>
      <c r="BS4" s="19"/>
      <c r="BT4" s="19"/>
      <c r="BV4" s="1"/>
      <c r="BW4" s="1"/>
      <c r="BX4" s="17" t="s">
        <v>0</v>
      </c>
      <c r="BY4" s="1" t="s">
        <v>1</v>
      </c>
      <c r="BZ4" s="1" t="s">
        <v>2</v>
      </c>
      <c r="CA4" s="1" t="s">
        <v>3</v>
      </c>
      <c r="CB4" s="1" t="s">
        <v>4</v>
      </c>
      <c r="CC4" s="1" t="s">
        <v>5</v>
      </c>
      <c r="CD4" s="1" t="s">
        <v>6</v>
      </c>
      <c r="CE4" s="2"/>
      <c r="CG4" s="19"/>
      <c r="CH4" s="19"/>
      <c r="CI4" s="19"/>
      <c r="CJ4" s="19"/>
      <c r="CK4" s="19" t="s">
        <v>61</v>
      </c>
      <c r="CL4" s="19"/>
      <c r="CM4" s="19"/>
      <c r="CN4" s="18"/>
      <c r="CO4" s="19"/>
      <c r="CP4" s="19"/>
      <c r="CQ4" s="19"/>
      <c r="CR4" s="19"/>
      <c r="CS4" s="19"/>
      <c r="CT4" s="19"/>
      <c r="CU4" s="19"/>
      <c r="CW4" s="51">
        <v>835780</v>
      </c>
      <c r="CX4" s="52">
        <v>43805.611597222225</v>
      </c>
      <c r="CY4" s="53" t="s">
        <v>137</v>
      </c>
      <c r="CZ4" s="53" t="s">
        <v>138</v>
      </c>
      <c r="DA4" s="53" t="s">
        <v>139</v>
      </c>
      <c r="DB4" s="53">
        <v>2300</v>
      </c>
      <c r="DC4" s="53" t="s">
        <v>140</v>
      </c>
      <c r="DD4" s="53"/>
      <c r="DE4" s="53" t="s">
        <v>141</v>
      </c>
      <c r="DF4" s="53" t="s">
        <v>142</v>
      </c>
      <c r="DG4" s="53" t="s">
        <v>143</v>
      </c>
      <c r="DI4" s="57">
        <v>1967</v>
      </c>
      <c r="DJ4" s="57" t="s">
        <v>168</v>
      </c>
      <c r="DK4" s="57" t="s">
        <v>169</v>
      </c>
      <c r="DL4" s="57" t="s">
        <v>170</v>
      </c>
      <c r="DM4" s="57" t="s">
        <v>171</v>
      </c>
      <c r="DN4" s="57">
        <v>73725</v>
      </c>
      <c r="DO4" s="57">
        <v>43587300</v>
      </c>
      <c r="DP4" s="58">
        <v>43358.830034722225</v>
      </c>
      <c r="DR4" s="63" t="s">
        <v>182</v>
      </c>
      <c r="DS4" s="63" t="s">
        <v>183</v>
      </c>
      <c r="DT4" s="63" t="s">
        <v>184</v>
      </c>
      <c r="DU4" s="63" t="s">
        <v>185</v>
      </c>
      <c r="DV4" s="64" t="s">
        <v>186</v>
      </c>
      <c r="DW4" s="63" t="s">
        <v>187</v>
      </c>
      <c r="DX4" s="63" t="s">
        <v>188</v>
      </c>
      <c r="DY4" s="63" t="s">
        <v>189</v>
      </c>
      <c r="DZ4" s="64" t="s">
        <v>190</v>
      </c>
      <c r="EB4" s="75" t="s">
        <v>214</v>
      </c>
      <c r="EC4" s="75" t="s">
        <v>215</v>
      </c>
      <c r="ED4" s="75">
        <v>312767297</v>
      </c>
      <c r="EE4" s="75">
        <v>2400</v>
      </c>
      <c r="EF4" s="75">
        <v>52100</v>
      </c>
      <c r="EG4" s="75">
        <v>49700</v>
      </c>
      <c r="EH4" s="76">
        <v>43800</v>
      </c>
      <c r="EJ4" s="152">
        <v>43775</v>
      </c>
      <c r="EK4" s="153">
        <v>312769905</v>
      </c>
      <c r="EL4" s="153">
        <v>7814.5</v>
      </c>
      <c r="EM4" s="153">
        <v>5514.5</v>
      </c>
      <c r="EN4" s="153">
        <v>2300</v>
      </c>
      <c r="EO4" s="153" t="s">
        <v>217</v>
      </c>
      <c r="EP4" s="153" t="s">
        <v>218</v>
      </c>
      <c r="EQ4" s="153" t="s">
        <v>219</v>
      </c>
      <c r="ES4" s="158" t="s">
        <v>1</v>
      </c>
      <c r="ET4" s="158" t="s">
        <v>318</v>
      </c>
      <c r="EU4" s="158" t="s">
        <v>319</v>
      </c>
      <c r="EW4" s="81" t="s">
        <v>331</v>
      </c>
      <c r="EX4" s="81" t="s">
        <v>32</v>
      </c>
      <c r="EY4" s="81" t="s">
        <v>332</v>
      </c>
      <c r="EZ4" s="81" t="s">
        <v>333</v>
      </c>
      <c r="FB4" s="88" t="s">
        <v>348</v>
      </c>
      <c r="FC4" s="88" t="s">
        <v>349</v>
      </c>
      <c r="FD4" s="88" t="s">
        <v>350</v>
      </c>
      <c r="FE4" s="88" t="s">
        <v>351</v>
      </c>
      <c r="FF4" s="88" t="s">
        <v>352</v>
      </c>
      <c r="FG4" s="88" t="s">
        <v>353</v>
      </c>
      <c r="FH4" s="88" t="s">
        <v>354</v>
      </c>
      <c r="FI4" s="88" t="s">
        <v>1</v>
      </c>
      <c r="FK4" s="93" t="s">
        <v>1</v>
      </c>
      <c r="FL4" s="93" t="s">
        <v>318</v>
      </c>
      <c r="FM4" s="93" t="s">
        <v>365</v>
      </c>
      <c r="FN4" s="93" t="s">
        <v>366</v>
      </c>
      <c r="FP4" s="95" t="s">
        <v>381</v>
      </c>
      <c r="FQ4" s="96" t="s">
        <v>382</v>
      </c>
      <c r="FR4" s="95" t="s">
        <v>383</v>
      </c>
      <c r="FS4" s="96" t="s">
        <v>188</v>
      </c>
      <c r="FT4" s="96" t="s">
        <v>4</v>
      </c>
      <c r="FV4" s="104" t="s">
        <v>182</v>
      </c>
      <c r="FW4" s="104" t="s">
        <v>441</v>
      </c>
      <c r="FX4" s="104" t="s">
        <v>442</v>
      </c>
      <c r="FY4" s="104" t="s">
        <v>443</v>
      </c>
      <c r="FZ4" s="104" t="s">
        <v>444</v>
      </c>
      <c r="GA4" s="104" t="s">
        <v>445</v>
      </c>
      <c r="GB4" s="104" t="s">
        <v>446</v>
      </c>
      <c r="GC4" s="104" t="s">
        <v>447</v>
      </c>
      <c r="GE4" s="110">
        <v>1</v>
      </c>
      <c r="GF4" s="109" t="s">
        <v>476</v>
      </c>
      <c r="GG4" s="110">
        <v>312619029</v>
      </c>
      <c r="GH4" s="111">
        <v>2300</v>
      </c>
      <c r="GI4" s="111">
        <v>2300</v>
      </c>
      <c r="GJ4" s="110" t="s">
        <v>477</v>
      </c>
      <c r="GK4" s="110" t="s">
        <v>478</v>
      </c>
      <c r="GL4" s="110" t="s">
        <v>479</v>
      </c>
      <c r="GM4" s="110" t="s">
        <v>480</v>
      </c>
      <c r="GN4" s="109" t="s">
        <v>481</v>
      </c>
      <c r="GP4" s="115">
        <v>1</v>
      </c>
      <c r="GQ4" s="116" t="s">
        <v>542</v>
      </c>
      <c r="GR4" s="115">
        <v>314660532</v>
      </c>
      <c r="GS4" s="117">
        <v>2300</v>
      </c>
      <c r="GT4" s="117">
        <v>2300</v>
      </c>
      <c r="GU4" s="115" t="s">
        <v>477</v>
      </c>
      <c r="GV4" s="118">
        <v>43628.524305555555</v>
      </c>
      <c r="GW4" s="115" t="s">
        <v>479</v>
      </c>
      <c r="GX4" s="115" t="s">
        <v>480</v>
      </c>
      <c r="GY4" s="116" t="s">
        <v>481</v>
      </c>
      <c r="HA4" s="123">
        <v>500001257550376</v>
      </c>
      <c r="HB4" s="124">
        <v>136886</v>
      </c>
      <c r="HC4" s="124">
        <v>136886</v>
      </c>
      <c r="HD4" s="124">
        <v>172645</v>
      </c>
      <c r="HE4" s="125">
        <v>15000</v>
      </c>
      <c r="HF4" s="123" t="s">
        <v>551</v>
      </c>
      <c r="HG4" s="126">
        <v>43597.48773148148</v>
      </c>
      <c r="HH4" s="123" t="s">
        <v>552</v>
      </c>
      <c r="HI4" s="123" t="s">
        <v>553</v>
      </c>
      <c r="HJ4" s="123" t="s">
        <v>172</v>
      </c>
      <c r="HK4" s="125">
        <v>15210</v>
      </c>
      <c r="HL4" s="125">
        <v>191000</v>
      </c>
      <c r="HM4" s="123" t="s">
        <v>554</v>
      </c>
      <c r="HN4" s="123"/>
      <c r="HP4" s="133" t="s">
        <v>556</v>
      </c>
      <c r="HQ4" s="133" t="s">
        <v>557</v>
      </c>
      <c r="HR4" s="133" t="s">
        <v>558</v>
      </c>
      <c r="HS4" s="133" t="s">
        <v>559</v>
      </c>
      <c r="HT4" s="133" t="s">
        <v>318</v>
      </c>
      <c r="HU4" s="133" t="s">
        <v>560</v>
      </c>
      <c r="HV4" s="133" t="s">
        <v>561</v>
      </c>
      <c r="HW4" s="133" t="s">
        <v>562</v>
      </c>
      <c r="HX4" s="133" t="s">
        <v>563</v>
      </c>
      <c r="HY4" s="133"/>
      <c r="HZ4" s="133"/>
    </row>
    <row r="5" spans="5:237" ht="32.25" customHeight="1" thickBot="1">
      <c r="E5" s="16"/>
      <c r="F5" s="16"/>
      <c r="G5" s="16"/>
      <c r="I5" s="15">
        <v>8511940</v>
      </c>
      <c r="J5" s="16" t="str">
        <f>SUBSTITUTE(RIGHT(Q5,LEN(Q5)-FIND("-",Q5)-4)," - مقبوض من قبل زوزو فون","")</f>
        <v>نضال البيطار</v>
      </c>
      <c r="K5" s="3">
        <v>508897</v>
      </c>
      <c r="L5" s="4">
        <v>43805</v>
      </c>
      <c r="M5" s="5"/>
      <c r="N5" s="6">
        <v>3500</v>
      </c>
      <c r="O5" s="3">
        <v>143800</v>
      </c>
      <c r="P5" s="7" t="s">
        <v>7</v>
      </c>
      <c r="Q5" s="3" t="s">
        <v>8</v>
      </c>
      <c r="R5" s="8"/>
      <c r="T5" s="20"/>
      <c r="U5" s="20"/>
      <c r="V5" s="20" t="s">
        <v>0</v>
      </c>
      <c r="W5" s="20" t="s">
        <v>1</v>
      </c>
      <c r="X5" s="20" t="s">
        <v>2</v>
      </c>
      <c r="Y5" s="20" t="s">
        <v>3</v>
      </c>
      <c r="Z5" s="20" t="s">
        <v>4</v>
      </c>
      <c r="AA5" s="20" t="s">
        <v>5</v>
      </c>
      <c r="AB5" s="20" t="s">
        <v>6</v>
      </c>
      <c r="AC5" s="19"/>
      <c r="AE5" s="15">
        <f>IFERROR(INDEX($AH:$AH,MATCH(VLOOKUP(AI$4,{"a",0;"b",1000},2)+ROW(AD1),$AK:$AK,0)),"")</f>
        <v>2615061</v>
      </c>
      <c r="AF5" s="15">
        <f>IFERROR(INDEX($AG:$AG,MATCH(VLOOKUP(AI$4,{"a",0;"b",1000},2)+ROW(AD1),$AK:$AK,0)),"")</f>
        <v>2185</v>
      </c>
      <c r="AG5" s="16" t="e">
        <f>AO5-AN4</f>
        <v>#VALUE!</v>
      </c>
      <c r="AH5" s="50" t="str">
        <f>IFERROR(INDEX(#REF!,MATCH(AI5,BJ:BJ,0)),"")</f>
        <v/>
      </c>
      <c r="AI5" s="50" t="str">
        <f>IF(LEN(AR5)&gt;60,SUBSTITUTE(RIGHT(AR5,LEN(AR5)-FIND("-",AR5)-4)," - مقبوض من قبل zaher phone",""),"0")</f>
        <v>0</v>
      </c>
      <c r="AJ5" s="50" t="str">
        <f>IF(AI5="0","a","b")</f>
        <v>a</v>
      </c>
      <c r="AK5" s="50">
        <f>VLOOKUP($AJ5,{"a",0;"b",1000},2)+COUNTIF($AJ5:$AJ$6,$AJ5)</f>
        <v>1</v>
      </c>
      <c r="AL5" s="34">
        <v>2672437</v>
      </c>
      <c r="AM5" s="35">
        <v>43804</v>
      </c>
      <c r="AN5" s="36">
        <v>115</v>
      </c>
      <c r="AO5" s="37"/>
      <c r="AP5" s="34">
        <v>59521</v>
      </c>
      <c r="AQ5" s="38" t="s">
        <v>59</v>
      </c>
      <c r="AR5" s="34" t="s">
        <v>60</v>
      </c>
      <c r="AS5" s="141"/>
      <c r="AU5" s="20"/>
      <c r="AV5" s="20"/>
      <c r="AW5" s="20"/>
      <c r="AX5" s="20"/>
      <c r="AY5" s="20"/>
      <c r="AZ5" s="20"/>
      <c r="BA5" s="20"/>
      <c r="BB5" s="20" t="s">
        <v>0</v>
      </c>
      <c r="BC5" s="20" t="s">
        <v>1</v>
      </c>
      <c r="BD5" s="20" t="s">
        <v>2</v>
      </c>
      <c r="BE5" s="20" t="s">
        <v>3</v>
      </c>
      <c r="BF5" s="20" t="s">
        <v>4</v>
      </c>
      <c r="BG5" s="20" t="s">
        <v>5</v>
      </c>
      <c r="BH5" s="20" t="s">
        <v>6</v>
      </c>
      <c r="BI5" s="19"/>
      <c r="BK5" s="20"/>
      <c r="BL5" s="20"/>
      <c r="BM5" s="20" t="s">
        <v>0</v>
      </c>
      <c r="BN5" s="20" t="s">
        <v>1</v>
      </c>
      <c r="BO5" s="20" t="s">
        <v>2</v>
      </c>
      <c r="BP5" s="20" t="s">
        <v>3</v>
      </c>
      <c r="BQ5" s="20" t="s">
        <v>4</v>
      </c>
      <c r="BR5" s="20" t="s">
        <v>5</v>
      </c>
      <c r="BS5" s="20" t="s">
        <v>6</v>
      </c>
      <c r="BT5" s="19"/>
      <c r="BV5" s="15">
        <v>7389371</v>
      </c>
      <c r="BW5" s="16" t="str">
        <f>SUBSTITUTE(RIGHT(CD5,LEN(CD5)-FIND("-",CD5)-4)," - مقبوض من قبل تيل مي","")</f>
        <v>علي العلي</v>
      </c>
      <c r="BX5" s="3">
        <v>2410229</v>
      </c>
      <c r="BY5" s="4">
        <v>43805</v>
      </c>
      <c r="BZ5" s="5"/>
      <c r="CA5" s="6">
        <v>2400</v>
      </c>
      <c r="CB5" s="3">
        <v>65600</v>
      </c>
      <c r="CC5" s="7" t="s">
        <v>7</v>
      </c>
      <c r="CD5" s="3" t="s">
        <v>112</v>
      </c>
      <c r="CE5" s="8"/>
      <c r="CG5" s="20"/>
      <c r="CH5" s="20"/>
      <c r="CI5" s="20"/>
      <c r="CJ5" s="20"/>
      <c r="CK5" s="20"/>
      <c r="CL5" s="20"/>
      <c r="CM5" s="20"/>
      <c r="CN5" s="20" t="s">
        <v>0</v>
      </c>
      <c r="CO5" s="20" t="s">
        <v>1</v>
      </c>
      <c r="CP5" s="20" t="s">
        <v>2</v>
      </c>
      <c r="CQ5" s="20" t="s">
        <v>3</v>
      </c>
      <c r="CR5" s="20" t="s">
        <v>4</v>
      </c>
      <c r="CS5" s="20" t="s">
        <v>5</v>
      </c>
      <c r="CT5" s="20" t="s">
        <v>6</v>
      </c>
      <c r="CU5" s="19"/>
      <c r="CW5" s="54">
        <v>835750</v>
      </c>
      <c r="CX5" s="55">
        <v>43805.601956018516</v>
      </c>
      <c r="CY5" s="56" t="s">
        <v>144</v>
      </c>
      <c r="CZ5" s="56" t="s">
        <v>145</v>
      </c>
      <c r="DA5" s="56" t="s">
        <v>146</v>
      </c>
      <c r="DB5" s="56">
        <v>2300</v>
      </c>
      <c r="DC5" s="56" t="s">
        <v>140</v>
      </c>
      <c r="DD5" s="56"/>
      <c r="DE5" s="56" t="s">
        <v>141</v>
      </c>
      <c r="DF5" s="56" t="s">
        <v>142</v>
      </c>
      <c r="DG5" s="56" t="s">
        <v>143</v>
      </c>
      <c r="DI5" s="59">
        <v>136199</v>
      </c>
      <c r="DJ5" s="59" t="s">
        <v>168</v>
      </c>
      <c r="DK5" s="59" t="s">
        <v>172</v>
      </c>
      <c r="DL5" s="59" t="s">
        <v>173</v>
      </c>
      <c r="DM5" s="59" t="s">
        <v>174</v>
      </c>
      <c r="DN5" s="59">
        <v>2300</v>
      </c>
      <c r="DO5" s="59">
        <v>436585495</v>
      </c>
      <c r="DP5" s="60">
        <v>43360.480868055558</v>
      </c>
      <c r="DR5" s="65">
        <v>2470632</v>
      </c>
      <c r="DS5" s="66" t="s">
        <v>191</v>
      </c>
      <c r="DT5" s="66" t="s">
        <v>192</v>
      </c>
      <c r="DU5" s="67" t="s">
        <v>193</v>
      </c>
      <c r="DV5" s="66">
        <v>2752655</v>
      </c>
      <c r="DW5" s="66" t="s">
        <v>194</v>
      </c>
      <c r="DX5" s="68">
        <v>2400</v>
      </c>
      <c r="DY5" s="69">
        <v>43804</v>
      </c>
      <c r="DZ5" s="66"/>
      <c r="EB5" s="77" t="s">
        <v>216</v>
      </c>
      <c r="EC5" s="77" t="s">
        <v>215</v>
      </c>
      <c r="ED5" s="77">
        <v>312146329</v>
      </c>
      <c r="EE5" s="77">
        <v>2400</v>
      </c>
      <c r="EF5" s="77">
        <v>49700</v>
      </c>
      <c r="EG5" s="77">
        <v>47300</v>
      </c>
      <c r="EH5" s="78">
        <v>43800</v>
      </c>
      <c r="EJ5" s="152">
        <v>43775</v>
      </c>
      <c r="EK5" s="154">
        <v>317448305</v>
      </c>
      <c r="EL5" s="154">
        <v>11214.5</v>
      </c>
      <c r="EM5" s="154">
        <v>7814.5</v>
      </c>
      <c r="EN5" s="154">
        <v>3400</v>
      </c>
      <c r="EO5" s="154" t="s">
        <v>217</v>
      </c>
      <c r="EP5" s="154" t="s">
        <v>220</v>
      </c>
      <c r="EQ5" s="154" t="s">
        <v>219</v>
      </c>
      <c r="ES5" s="159">
        <v>43805.508136574077</v>
      </c>
      <c r="ET5" s="160">
        <v>50000</v>
      </c>
      <c r="EU5" s="161" t="s">
        <v>320</v>
      </c>
      <c r="EW5" s="82" t="s">
        <v>331</v>
      </c>
      <c r="EX5" s="82" t="s">
        <v>32</v>
      </c>
      <c r="EY5" s="82" t="s">
        <v>332</v>
      </c>
      <c r="EZ5" s="82" t="s">
        <v>333</v>
      </c>
      <c r="FB5" s="143" t="s">
        <v>355</v>
      </c>
      <c r="FC5" s="143" t="s">
        <v>356</v>
      </c>
      <c r="FD5" s="143">
        <v>963312775696</v>
      </c>
      <c r="FE5" s="143" t="s">
        <v>357</v>
      </c>
      <c r="FF5" s="143">
        <v>2400</v>
      </c>
      <c r="FG5" s="143">
        <v>0</v>
      </c>
      <c r="FH5" s="143">
        <v>27265</v>
      </c>
      <c r="FI5" s="144">
        <v>43804.90625</v>
      </c>
      <c r="FK5" s="94">
        <v>43805</v>
      </c>
      <c r="FL5" s="93">
        <v>2300</v>
      </c>
      <c r="FM5" s="93" t="s">
        <v>367</v>
      </c>
      <c r="FN5" s="93">
        <v>315490688</v>
      </c>
      <c r="FP5" s="97">
        <v>43804.542256944442</v>
      </c>
      <c r="FQ5" s="98" t="s">
        <v>384</v>
      </c>
      <c r="FR5" s="99" t="s">
        <v>385</v>
      </c>
      <c r="FS5" s="98">
        <v>0</v>
      </c>
      <c r="FT5" s="98" t="s">
        <v>386</v>
      </c>
      <c r="FV5" s="105">
        <v>2395109</v>
      </c>
      <c r="FW5" s="105" t="s">
        <v>448</v>
      </c>
      <c r="FX5" s="106">
        <v>43805.303067129629</v>
      </c>
      <c r="FY5" s="105" t="s">
        <v>449</v>
      </c>
      <c r="FZ5" s="105" t="s">
        <v>450</v>
      </c>
      <c r="GA5" s="105">
        <v>312761071</v>
      </c>
      <c r="GB5" s="105">
        <v>2400</v>
      </c>
      <c r="GC5" s="105"/>
      <c r="GE5" s="110">
        <v>2</v>
      </c>
      <c r="GF5" s="109" t="s">
        <v>482</v>
      </c>
      <c r="GG5" s="110">
        <v>312474113</v>
      </c>
      <c r="GH5" s="111">
        <v>2300</v>
      </c>
      <c r="GI5" s="111">
        <v>2300</v>
      </c>
      <c r="GJ5" s="110" t="s">
        <v>477</v>
      </c>
      <c r="GK5" s="110" t="s">
        <v>483</v>
      </c>
      <c r="GL5" s="110" t="s">
        <v>479</v>
      </c>
      <c r="GM5" s="110" t="s">
        <v>480</v>
      </c>
      <c r="GN5" s="109" t="s">
        <v>481</v>
      </c>
      <c r="GP5" s="115">
        <v>2</v>
      </c>
      <c r="GQ5" s="116" t="s">
        <v>543</v>
      </c>
      <c r="GR5" s="115">
        <v>312621586</v>
      </c>
      <c r="GS5" s="117">
        <v>2300</v>
      </c>
      <c r="GT5" s="117">
        <v>2300</v>
      </c>
      <c r="GU5" s="115" t="s">
        <v>477</v>
      </c>
      <c r="GV5" s="118">
        <v>43597.95208333333</v>
      </c>
      <c r="GW5" s="115" t="s">
        <v>479</v>
      </c>
      <c r="GX5" s="115" t="s">
        <v>480</v>
      </c>
      <c r="GY5" s="116" t="s">
        <v>481</v>
      </c>
      <c r="HA5" s="127">
        <v>500001257552012</v>
      </c>
      <c r="HB5" s="128">
        <v>136886</v>
      </c>
      <c r="HC5" s="128">
        <v>136886</v>
      </c>
      <c r="HD5" s="128">
        <v>104247</v>
      </c>
      <c r="HE5" s="129">
        <v>10000</v>
      </c>
      <c r="HF5" s="127" t="s">
        <v>551</v>
      </c>
      <c r="HG5" s="130">
        <v>43597.488287037035</v>
      </c>
      <c r="HH5" s="127" t="s">
        <v>552</v>
      </c>
      <c r="HI5" s="127" t="s">
        <v>553</v>
      </c>
      <c r="HJ5" s="127" t="s">
        <v>172</v>
      </c>
      <c r="HK5" s="129">
        <v>10145</v>
      </c>
      <c r="HL5" s="129">
        <v>181000</v>
      </c>
      <c r="HM5" s="127" t="s">
        <v>554</v>
      </c>
      <c r="HN5" s="127"/>
      <c r="HP5" s="138"/>
      <c r="HQ5" s="132"/>
      <c r="HR5" s="132"/>
      <c r="HS5" s="132"/>
      <c r="HT5" s="132"/>
      <c r="HU5" s="132"/>
      <c r="HV5" s="132"/>
      <c r="HW5" s="132"/>
      <c r="HX5" s="132"/>
      <c r="HY5" s="132"/>
      <c r="HZ5" s="139"/>
    </row>
    <row r="6" spans="5:237" ht="31.5" customHeight="1" thickBot="1">
      <c r="E6" s="16"/>
      <c r="F6" s="16"/>
      <c r="G6" s="16"/>
      <c r="I6" s="15">
        <v>2759370</v>
      </c>
      <c r="J6" s="16" t="str">
        <f t="shared" ref="J6:J69" si="0">SUBSTITUTE(RIGHT(Q6,LEN(Q6)-FIND("-",Q6)-4)," - مقبوض من قبل زوزو فون","")</f>
        <v>مريم الدياب</v>
      </c>
      <c r="K6" s="9">
        <v>508896</v>
      </c>
      <c r="L6" s="10">
        <v>43805</v>
      </c>
      <c r="M6" s="11"/>
      <c r="N6" s="12">
        <v>2400</v>
      </c>
      <c r="O6" s="9">
        <v>147300</v>
      </c>
      <c r="P6" s="13" t="s">
        <v>7</v>
      </c>
      <c r="Q6" s="9" t="s">
        <v>9</v>
      </c>
      <c r="R6" s="14"/>
      <c r="T6" s="15">
        <v>2140514</v>
      </c>
      <c r="U6" s="16" t="str">
        <f>SUBSTITUTE(RIGHT(AB6,LEN(AB6)-FIND("-",AB6)-4)," - مقبوض من قبل مركز sevensky للاتصالات","")</f>
        <v>حنين العبد لله</v>
      </c>
      <c r="V6" s="21">
        <v>651803</v>
      </c>
      <c r="W6" s="22">
        <v>43805</v>
      </c>
      <c r="X6" s="23"/>
      <c r="Y6" s="24">
        <v>2300</v>
      </c>
      <c r="Z6" s="21">
        <v>22008</v>
      </c>
      <c r="AA6" s="25" t="s">
        <v>7</v>
      </c>
      <c r="AB6" s="21" t="s">
        <v>33</v>
      </c>
      <c r="AC6" s="31"/>
      <c r="AE6" s="15">
        <f>IFERROR(INDEX($AH:$AH,MATCH(VLOOKUP(AI$4,{"a",0;"b",1000},2)+ROW(AD2),$AK:$AK,0)),"")</f>
        <v>2773381</v>
      </c>
      <c r="AF6" s="15">
        <f>IFERROR(INDEX($AG:$AG,MATCH(VLOOKUP(AI$4,{"a",0;"b",1000},2)+ROW(AD2),$AK:$AK,0)),"")</f>
        <v>2185</v>
      </c>
      <c r="AG6" s="16">
        <f t="shared" ref="AG6:AG33" si="1">AO6-AN5</f>
        <v>2185</v>
      </c>
      <c r="AH6" s="50">
        <v>2615061</v>
      </c>
      <c r="AI6" s="50" t="str">
        <f>IF(LEN(AR6)&gt;60,SUBSTITUTE(RIGHT(AR6,LEN(AR6)-FIND("-",AR6)-4)," - مقبوض من قبل zaher phone",""),"0")</f>
        <v>لبنة سليمان</v>
      </c>
      <c r="AJ6" s="50" t="str">
        <f t="shared" ref="AJ6:AJ22" si="2">IF(AI6="0","a","b")</f>
        <v>b</v>
      </c>
      <c r="AK6" s="50">
        <f>VLOOKUP($AJ6,{"a",0;"b",1000},2)+COUNTIF($AJ6:$AJ$6,$AJ6)</f>
        <v>1001</v>
      </c>
      <c r="AL6" s="39">
        <v>2672436</v>
      </c>
      <c r="AM6" s="40">
        <v>43804</v>
      </c>
      <c r="AN6" s="41"/>
      <c r="AO6" s="42">
        <v>2300</v>
      </c>
      <c r="AP6" s="39">
        <v>59406</v>
      </c>
      <c r="AQ6" s="43" t="s">
        <v>7</v>
      </c>
      <c r="AR6" s="39" t="s">
        <v>578</v>
      </c>
      <c r="AS6" s="142"/>
      <c r="AU6" s="15">
        <f>IFERROR(INDEX($AX:$AX,MATCH(VLOOKUP(AY$4,{"a",0;"b",1000},2)+ROW(AT1),$BA:$BA,0)),"")</f>
        <v>2615061</v>
      </c>
      <c r="AV6" s="15">
        <f>IFERROR(INDEX($AW:$AW,MATCH(VLOOKUP(AY$4,{"a",0;"b",1000},2)+ROW(AT1),$BA:$BA,0)),"")</f>
        <v>-120</v>
      </c>
      <c r="AW6" s="16" t="e">
        <f>BE6-BD5</f>
        <v>#VALUE!</v>
      </c>
      <c r="AX6" s="50"/>
      <c r="AY6" s="50" t="str">
        <f>IF(LEN(BH6)&gt;60,SUBSTITUTE(RIGHT(BH6,LEN(BH6)-FIND("-",BH6)-4)," - مقبوض من قبل zaher phone",""),"0")</f>
        <v>0</v>
      </c>
      <c r="AZ6" s="50" t="str">
        <f>IF(AY6="0","a","b")</f>
        <v>a</v>
      </c>
      <c r="BA6" s="50">
        <f>VLOOKUP($AZ6,{"a",0;"b",1000},2)+COUNTIF($AZ6:$AZ$6,$AZ6)</f>
        <v>1</v>
      </c>
      <c r="BB6" s="21">
        <v>3604559</v>
      </c>
      <c r="BC6" s="22">
        <v>43805</v>
      </c>
      <c r="BD6" s="23">
        <v>60</v>
      </c>
      <c r="BE6" s="24"/>
      <c r="BF6" s="21">
        <v>173096</v>
      </c>
      <c r="BG6" s="25" t="s">
        <v>59</v>
      </c>
      <c r="BH6" s="21" t="s">
        <v>62</v>
      </c>
      <c r="BI6" s="31"/>
      <c r="BK6" s="15">
        <v>7662340</v>
      </c>
      <c r="BL6" s="16" t="str">
        <f>SUBSTITUTE(RIGHT(BS6,LEN(BS6)-FIND("-",BS6)-4)," - مقبوض من قبل Zaher Phone","")</f>
        <v>يحيى شاهين</v>
      </c>
      <c r="BM6" s="21">
        <v>72412</v>
      </c>
      <c r="BN6" s="22">
        <v>43805</v>
      </c>
      <c r="BO6" s="23"/>
      <c r="BP6" s="24">
        <v>2100</v>
      </c>
      <c r="BQ6" s="21">
        <v>31995</v>
      </c>
      <c r="BR6" s="25" t="s">
        <v>7</v>
      </c>
      <c r="BS6" s="21" t="s">
        <v>88</v>
      </c>
      <c r="BT6" s="31"/>
      <c r="BV6" s="15">
        <v>2751433</v>
      </c>
      <c r="BW6" s="16" t="str">
        <f t="shared" ref="BW6:BW69" si="3">SUBSTITUTE(RIGHT(CD6,LEN(CD6)-FIND("-",CD6)-4)," - مقبوض من قبل تيل مي","")</f>
        <v>غزوان اسماعيل</v>
      </c>
      <c r="BX6" s="9">
        <v>2410213</v>
      </c>
      <c r="BY6" s="10">
        <v>43805</v>
      </c>
      <c r="BZ6" s="11"/>
      <c r="CA6" s="12">
        <v>2400</v>
      </c>
      <c r="CB6" s="9">
        <v>68000</v>
      </c>
      <c r="CC6" s="13" t="s">
        <v>7</v>
      </c>
      <c r="CD6" s="9" t="s">
        <v>113</v>
      </c>
      <c r="CE6" s="14"/>
      <c r="CG6" s="15">
        <f>IFERROR(INDEX($AX:$AX,MATCH(VLOOKUP(CK$4,{"a",0;"b",1000},2)+ROW(CF1),$BA:$BA,0)),"")</f>
        <v>2615061</v>
      </c>
      <c r="CH6" s="15">
        <f>IFERROR(INDEX($AW:$AW,MATCH(VLOOKUP(CK$4,{"a",0;"b",1000},2)+ROW(CF1),$BA:$BA,0)),"")</f>
        <v>-120</v>
      </c>
      <c r="CI6" s="16" t="e">
        <f>CQ6-CP5</f>
        <v>#VALUE!</v>
      </c>
      <c r="CJ6" s="50"/>
      <c r="CK6" s="50" t="str">
        <f>IF(LEN(CT6)&gt;60,SUBSTITUTE(RIGHT(CT6,LEN(CT6)-FIND("-",CT6)-4)," - مقبوض من قبل حمص - وادي الدهب - زاهر فون",""),"0")</f>
        <v>0</v>
      </c>
      <c r="CL6" s="50" t="str">
        <f>IF(CK6="0","a","b")</f>
        <v>a</v>
      </c>
      <c r="CM6" s="50">
        <f>VLOOKUP($AZ6,{"a",0;"b",1000},2)+COUNTIF($AZ6:$AZ$6,$AZ6)</f>
        <v>1</v>
      </c>
      <c r="CN6" s="21">
        <v>841508</v>
      </c>
      <c r="CO6" s="22">
        <v>43803</v>
      </c>
      <c r="CP6" s="23">
        <v>80</v>
      </c>
      <c r="CQ6" s="24"/>
      <c r="CR6" s="21">
        <v>48495</v>
      </c>
      <c r="CS6" s="25" t="s">
        <v>59</v>
      </c>
      <c r="CT6" s="21" t="s">
        <v>602</v>
      </c>
      <c r="CU6" s="31"/>
      <c r="CW6" s="51">
        <v>835703</v>
      </c>
      <c r="CX6" s="52">
        <v>43805.593912037039</v>
      </c>
      <c r="CY6" s="53" t="s">
        <v>147</v>
      </c>
      <c r="CZ6" s="53" t="s">
        <v>148</v>
      </c>
      <c r="DA6" s="53" t="s">
        <v>149</v>
      </c>
      <c r="DB6" s="53">
        <v>2300</v>
      </c>
      <c r="DC6" s="53" t="s">
        <v>140</v>
      </c>
      <c r="DD6" s="53"/>
      <c r="DE6" s="53" t="s">
        <v>141</v>
      </c>
      <c r="DF6" s="53" t="s">
        <v>142</v>
      </c>
      <c r="DG6" s="53" t="s">
        <v>143</v>
      </c>
      <c r="DI6" s="57">
        <v>136223</v>
      </c>
      <c r="DJ6" s="57" t="s">
        <v>168</v>
      </c>
      <c r="DK6" s="57" t="s">
        <v>172</v>
      </c>
      <c r="DL6" s="57" t="s">
        <v>173</v>
      </c>
      <c r="DM6" s="57" t="s">
        <v>175</v>
      </c>
      <c r="DN6" s="57">
        <v>2300</v>
      </c>
      <c r="DO6" s="57">
        <v>436581651</v>
      </c>
      <c r="DP6" s="58">
        <v>43360.481574074074</v>
      </c>
      <c r="DR6" s="70">
        <v>2470617</v>
      </c>
      <c r="DS6" s="71" t="s">
        <v>191</v>
      </c>
      <c r="DT6" s="71" t="s">
        <v>192</v>
      </c>
      <c r="DU6" s="72" t="s">
        <v>195</v>
      </c>
      <c r="DV6" s="71">
        <v>2770739</v>
      </c>
      <c r="DW6" s="71" t="s">
        <v>194</v>
      </c>
      <c r="DX6" s="73">
        <v>1700</v>
      </c>
      <c r="DY6" s="74">
        <v>43804</v>
      </c>
      <c r="DZ6" s="71"/>
      <c r="EB6" s="75" t="s">
        <v>216</v>
      </c>
      <c r="EC6" s="75" t="s">
        <v>215</v>
      </c>
      <c r="ED6" s="75">
        <v>312772458</v>
      </c>
      <c r="EE6" s="75">
        <v>2400</v>
      </c>
      <c r="EF6" s="75">
        <v>47300</v>
      </c>
      <c r="EG6" s="75">
        <v>44900</v>
      </c>
      <c r="EH6" s="76">
        <v>43800</v>
      </c>
      <c r="EJ6" s="155">
        <v>43775</v>
      </c>
      <c r="EK6" s="153">
        <v>312764012</v>
      </c>
      <c r="EL6" s="153">
        <v>12914.5</v>
      </c>
      <c r="EM6" s="153">
        <v>11214.5</v>
      </c>
      <c r="EN6" s="153">
        <v>1700</v>
      </c>
      <c r="EO6" s="153" t="s">
        <v>217</v>
      </c>
      <c r="EP6" s="153" t="s">
        <v>221</v>
      </c>
      <c r="EQ6" s="153" t="s">
        <v>219</v>
      </c>
      <c r="ES6" s="159">
        <v>43805.49181712963</v>
      </c>
      <c r="ET6" s="160">
        <v>-2400</v>
      </c>
      <c r="EU6" s="161" t="s">
        <v>321</v>
      </c>
      <c r="EW6" s="83">
        <v>1</v>
      </c>
      <c r="EX6" s="83" t="s">
        <v>334</v>
      </c>
      <c r="EY6" s="84" t="s">
        <v>335</v>
      </c>
      <c r="EZ6" s="85">
        <v>43804.859733796293</v>
      </c>
      <c r="FB6" s="89" t="s">
        <v>355</v>
      </c>
      <c r="FC6" s="89" t="s">
        <v>358</v>
      </c>
      <c r="FD6" s="89">
        <v>963312123841</v>
      </c>
      <c r="FE6" s="89" t="s">
        <v>357</v>
      </c>
      <c r="FF6" s="89">
        <v>3500</v>
      </c>
      <c r="FG6" s="89">
        <v>0</v>
      </c>
      <c r="FH6" s="89">
        <v>63665</v>
      </c>
      <c r="FI6" s="90">
        <v>43804.454861111109</v>
      </c>
      <c r="FK6" s="94">
        <v>43805</v>
      </c>
      <c r="FL6" s="93">
        <v>2300</v>
      </c>
      <c r="FM6" s="93" t="s">
        <v>368</v>
      </c>
      <c r="FN6" s="93">
        <v>317383695</v>
      </c>
      <c r="FP6" s="100">
        <v>43804.559583333335</v>
      </c>
      <c r="FQ6" s="101">
        <v>0</v>
      </c>
      <c r="FR6" s="102" t="s">
        <v>387</v>
      </c>
      <c r="FS6" s="101" t="s">
        <v>388</v>
      </c>
      <c r="FT6" s="101" t="s">
        <v>389</v>
      </c>
      <c r="FV6" s="105">
        <v>2395108</v>
      </c>
      <c r="FW6" s="105" t="s">
        <v>448</v>
      </c>
      <c r="FX6" s="106">
        <v>43805.181840277779</v>
      </c>
      <c r="FY6" s="105" t="s">
        <v>449</v>
      </c>
      <c r="FZ6" s="105" t="s">
        <v>451</v>
      </c>
      <c r="GA6" s="105">
        <v>314556048</v>
      </c>
      <c r="GB6" s="105">
        <v>1650</v>
      </c>
      <c r="GC6" s="105"/>
      <c r="GE6" s="110">
        <v>3</v>
      </c>
      <c r="GF6" s="109" t="s">
        <v>484</v>
      </c>
      <c r="GG6" s="110">
        <v>312771657</v>
      </c>
      <c r="GH6" s="111">
        <v>2300</v>
      </c>
      <c r="GI6" s="111">
        <v>2300</v>
      </c>
      <c r="GJ6" s="110" t="s">
        <v>477</v>
      </c>
      <c r="GK6" s="110" t="s">
        <v>485</v>
      </c>
      <c r="GL6" s="110" t="s">
        <v>479</v>
      </c>
      <c r="GM6" s="110" t="s">
        <v>480</v>
      </c>
      <c r="GN6" s="109" t="s">
        <v>481</v>
      </c>
      <c r="GP6" s="115">
        <v>3</v>
      </c>
      <c r="GQ6" s="116" t="s">
        <v>544</v>
      </c>
      <c r="GR6" s="115">
        <v>312769443</v>
      </c>
      <c r="GS6" s="117">
        <v>2300</v>
      </c>
      <c r="GT6" s="117">
        <v>2300</v>
      </c>
      <c r="GU6" s="115" t="s">
        <v>477</v>
      </c>
      <c r="GV6" s="118">
        <v>43597.869444444441</v>
      </c>
      <c r="GW6" s="115" t="s">
        <v>527</v>
      </c>
      <c r="GX6" s="115" t="s">
        <v>480</v>
      </c>
      <c r="GY6" s="116" t="s">
        <v>481</v>
      </c>
      <c r="HA6" s="123">
        <v>500001257555086</v>
      </c>
      <c r="HB6" s="124">
        <v>136886</v>
      </c>
      <c r="HC6" s="124">
        <v>136886</v>
      </c>
      <c r="HD6" s="124">
        <v>117072</v>
      </c>
      <c r="HE6" s="125">
        <v>3000</v>
      </c>
      <c r="HF6" s="123" t="s">
        <v>551</v>
      </c>
      <c r="HG6" s="126">
        <v>43597.489305555559</v>
      </c>
      <c r="HH6" s="123" t="s">
        <v>552</v>
      </c>
      <c r="HI6" s="123" t="s">
        <v>553</v>
      </c>
      <c r="HJ6" s="123" t="s">
        <v>172</v>
      </c>
      <c r="HK6" s="125">
        <v>3010</v>
      </c>
      <c r="HL6" s="125">
        <v>178000</v>
      </c>
      <c r="HM6" s="123" t="s">
        <v>554</v>
      </c>
      <c r="HN6" s="123"/>
      <c r="HP6" s="134">
        <v>1</v>
      </c>
      <c r="HQ6" s="135">
        <v>43810.97859953704</v>
      </c>
      <c r="HR6" s="134" t="s">
        <v>564</v>
      </c>
      <c r="HS6" s="134" t="s">
        <v>626</v>
      </c>
      <c r="HT6" s="134" t="s">
        <v>572</v>
      </c>
      <c r="HU6" s="134" t="s">
        <v>571</v>
      </c>
      <c r="HV6" s="134">
        <v>2.0191211232911E+24</v>
      </c>
      <c r="HW6" s="134" t="s">
        <v>551</v>
      </c>
      <c r="HX6" s="134" t="s">
        <v>568</v>
      </c>
      <c r="HY6" s="134" t="s">
        <v>569</v>
      </c>
      <c r="HZ6" s="134" t="s">
        <v>570</v>
      </c>
    </row>
    <row r="7" spans="5:237" ht="32.25" customHeight="1" thickBot="1">
      <c r="E7" s="16"/>
      <c r="F7" s="16"/>
      <c r="G7" s="16"/>
      <c r="I7" s="15">
        <v>2781708</v>
      </c>
      <c r="J7" s="16" t="str">
        <f t="shared" si="0"/>
        <v>سهيلة القاسمي</v>
      </c>
      <c r="K7" s="3">
        <v>508893</v>
      </c>
      <c r="L7" s="4">
        <v>43805</v>
      </c>
      <c r="M7" s="5"/>
      <c r="N7" s="6">
        <v>1800</v>
      </c>
      <c r="O7" s="3">
        <v>149700</v>
      </c>
      <c r="P7" s="7" t="s">
        <v>7</v>
      </c>
      <c r="Q7" s="3" t="s">
        <v>10</v>
      </c>
      <c r="R7" s="8"/>
      <c r="T7" s="15"/>
      <c r="U7" s="16" t="str">
        <f t="shared" ref="U7:U70" si="4">SUBSTITUTE(RIGHT(AB7,LEN(AB7)-FIND("-",AB7)-4)," - مقبوض من قبل مركز sevensky للاتصالات","")</f>
        <v>وض من قبل الياس دفعة</v>
      </c>
      <c r="V7" s="26">
        <v>651790</v>
      </c>
      <c r="W7" s="27">
        <v>43805</v>
      </c>
      <c r="X7" s="28">
        <v>17400</v>
      </c>
      <c r="Y7" s="29"/>
      <c r="Z7" s="26">
        <v>24308</v>
      </c>
      <c r="AA7" s="30" t="s">
        <v>34</v>
      </c>
      <c r="AB7" s="26" t="s">
        <v>35</v>
      </c>
      <c r="AC7" s="32"/>
      <c r="AE7" s="15">
        <f>IFERROR(INDEX($AH:$AH,MATCH(VLOOKUP(AI$4,{"a",0;"b",1000},2)+ROW(AD3),$AK:$AK,0)),"")</f>
        <v>2769714</v>
      </c>
      <c r="AF7" s="15">
        <f>IFERROR(INDEX($AG:$AG,MATCH(VLOOKUP(AI$4,{"a",0;"b",1000},2)+ROW(AD3),$AK:$AK,0)),"")</f>
        <v>2185</v>
      </c>
      <c r="AG7" s="16">
        <f t="shared" si="1"/>
        <v>0</v>
      </c>
      <c r="AH7" s="50" t="s">
        <v>576</v>
      </c>
      <c r="AI7" s="50" t="str">
        <f t="shared" ref="AI7:AI37" si="5">IF(LEN(AR7)&gt;60,SUBSTITUTE(RIGHT(AR7,LEN(AR7)-FIND("-",AR7)-4)," - مقبوض من قبل zaher phone",""),"0")</f>
        <v>0</v>
      </c>
      <c r="AJ7" s="50" t="str">
        <f t="shared" si="2"/>
        <v>a</v>
      </c>
      <c r="AK7" s="50">
        <f>VLOOKUP($AJ7,{"a",0;"b",1000},2)+COUNTIF($AJ$6:$AJ7,$AJ7)</f>
        <v>1</v>
      </c>
      <c r="AL7" s="34">
        <v>2672435</v>
      </c>
      <c r="AM7" s="35">
        <v>43804</v>
      </c>
      <c r="AN7" s="36">
        <v>115</v>
      </c>
      <c r="AO7" s="37"/>
      <c r="AP7" s="34">
        <v>61706</v>
      </c>
      <c r="AQ7" s="38" t="s">
        <v>59</v>
      </c>
      <c r="AR7" s="34" t="s">
        <v>579</v>
      </c>
      <c r="AS7" s="141"/>
      <c r="AU7" s="15">
        <f>IFERROR(INDEX($AX:$AX,MATCH(VLOOKUP(AY$4,{"a",0;"b",1000},2)+ROW(AT2),$BA:$BA,0)),"")</f>
        <v>2773381</v>
      </c>
      <c r="AV7" s="15">
        <f>IFERROR(INDEX($AW:$AW,MATCH(VLOOKUP(AY$4,{"a",0;"b",1000},2)+ROW(AT2),$BA:$BA,0)),"")</f>
        <v>1640</v>
      </c>
      <c r="AW7" s="16">
        <f>BE7-BD6</f>
        <v>-120</v>
      </c>
      <c r="AX7" s="50">
        <v>2615061</v>
      </c>
      <c r="AY7" s="50" t="str">
        <f t="shared" ref="AY7:AY37" si="6">IF(LEN(BH7)&gt;60,SUBSTITUTE(RIGHT(BH7,LEN(BH7)-FIND("-",BH7)-4)," - مقبوض من قبل zaher phone",""),"0")</f>
        <v>عواطف حبيب - مقبوض من قبل زاهر فون</v>
      </c>
      <c r="AZ7" s="50" t="str">
        <f t="shared" ref="AZ7:AZ69" si="7">IF(AY7="0","a","b")</f>
        <v>b</v>
      </c>
      <c r="BA7" s="50">
        <f>VLOOKUP($AZ7,{"a",0;"b",1000},2)+COUNTIF($AZ$6:$AZ7,$AZ7)</f>
        <v>1001</v>
      </c>
      <c r="BB7" s="26">
        <v>3604558</v>
      </c>
      <c r="BC7" s="27">
        <v>43805</v>
      </c>
      <c r="BD7" s="28"/>
      <c r="BE7" s="29">
        <f>-BD6</f>
        <v>-60</v>
      </c>
      <c r="BF7" s="26">
        <v>173036</v>
      </c>
      <c r="BG7" s="30" t="s">
        <v>7</v>
      </c>
      <c r="BH7" s="26" t="s">
        <v>63</v>
      </c>
      <c r="BI7" s="32"/>
      <c r="BK7" s="15">
        <v>6540983</v>
      </c>
      <c r="BL7" s="16" t="str">
        <f t="shared" ref="BL7:BL70" si="8">SUBSTITUTE(RIGHT(BS7,LEN(BS7)-FIND("-",BS7)-4)," - مقبوض من قبل Zaher Phone","")</f>
        <v>راجح سلوم</v>
      </c>
      <c r="BM7" s="26">
        <v>72290</v>
      </c>
      <c r="BN7" s="27">
        <v>43804</v>
      </c>
      <c r="BO7" s="28"/>
      <c r="BP7" s="29">
        <v>2100</v>
      </c>
      <c r="BQ7" s="26">
        <v>34095</v>
      </c>
      <c r="BR7" s="30" t="s">
        <v>7</v>
      </c>
      <c r="BS7" s="26" t="s">
        <v>89</v>
      </c>
      <c r="BT7" s="32"/>
      <c r="BV7" s="15">
        <v>2623343</v>
      </c>
      <c r="BW7" s="16" t="str">
        <f t="shared" si="3"/>
        <v>غسان غالي</v>
      </c>
      <c r="BX7" s="3">
        <v>2410193</v>
      </c>
      <c r="BY7" s="4">
        <v>43805</v>
      </c>
      <c r="BZ7" s="5"/>
      <c r="CA7" s="6">
        <v>2400</v>
      </c>
      <c r="CB7" s="3">
        <v>70400</v>
      </c>
      <c r="CC7" s="7" t="s">
        <v>7</v>
      </c>
      <c r="CD7" s="3" t="s">
        <v>114</v>
      </c>
      <c r="CE7" s="8"/>
      <c r="CG7" s="15">
        <f>IFERROR(INDEX($AX:$AX,MATCH(VLOOKUP(CK$4,{"a",0;"b",1000},2)+ROW(CF2),$BA:$BA,0)),"")</f>
        <v>2773381</v>
      </c>
      <c r="CH7" s="15">
        <f>IFERROR(INDEX($AW:$AW,MATCH(VLOOKUP(CK$4,{"a",0;"b",1000},2)+ROW(CF2),$BA:$BA,0)),"")</f>
        <v>1640</v>
      </c>
      <c r="CI7" s="16">
        <f>CQ7-CP6</f>
        <v>1520</v>
      </c>
      <c r="CJ7" s="50">
        <v>5447893</v>
      </c>
      <c r="CK7" s="50" t="str">
        <f t="shared" ref="CK7:CK26" si="9">IF(LEN(CT7)&gt;60,SUBSTITUTE(RIGHT(CT7,LEN(CT7)-FIND("-",CT7)-4)," - مقبوض من قبل حمص - وادي الدهب - زاهر فون",""),"0")</f>
        <v>امين ديوب</v>
      </c>
      <c r="CL7" s="50" t="str">
        <f t="shared" ref="CL7:CL70" si="10">IF(CK7="0","a","b")</f>
        <v>b</v>
      </c>
      <c r="CM7" s="50">
        <f>VLOOKUP($AZ7,{"a",0;"b",1000},2)+COUNTIF($AZ$6:$AZ7,$AZ7)</f>
        <v>1001</v>
      </c>
      <c r="CN7" s="26">
        <v>841507</v>
      </c>
      <c r="CO7" s="27">
        <v>43803</v>
      </c>
      <c r="CP7" s="28"/>
      <c r="CQ7" s="29">
        <v>1600</v>
      </c>
      <c r="CR7" s="26">
        <v>48415</v>
      </c>
      <c r="CS7" s="30" t="s">
        <v>7</v>
      </c>
      <c r="CT7" s="26" t="s">
        <v>603</v>
      </c>
      <c r="CU7" s="32"/>
      <c r="CW7" s="54">
        <v>835631</v>
      </c>
      <c r="CX7" s="55">
        <v>43805.583333333336</v>
      </c>
      <c r="CY7" s="56" t="s">
        <v>150</v>
      </c>
      <c r="CZ7" s="56" t="s">
        <v>151</v>
      </c>
      <c r="DA7" s="56" t="s">
        <v>152</v>
      </c>
      <c r="DB7" s="56">
        <v>2300</v>
      </c>
      <c r="DC7" s="56" t="s">
        <v>140</v>
      </c>
      <c r="DD7" s="56"/>
      <c r="DE7" s="56" t="s">
        <v>141</v>
      </c>
      <c r="DF7" s="56" t="s">
        <v>142</v>
      </c>
      <c r="DG7" s="56" t="s">
        <v>143</v>
      </c>
      <c r="DI7" s="59">
        <v>140039</v>
      </c>
      <c r="DJ7" s="59" t="s">
        <v>168</v>
      </c>
      <c r="DK7" s="59" t="s">
        <v>172</v>
      </c>
      <c r="DL7" s="59" t="s">
        <v>173</v>
      </c>
      <c r="DM7" s="59" t="s">
        <v>176</v>
      </c>
      <c r="DN7" s="59">
        <v>2300</v>
      </c>
      <c r="DO7" s="59">
        <v>436584895</v>
      </c>
      <c r="DP7" s="60">
        <v>43360.760474537034</v>
      </c>
      <c r="DR7" s="65">
        <v>2470430</v>
      </c>
      <c r="DS7" s="66" t="s">
        <v>191</v>
      </c>
      <c r="DT7" s="66" t="s">
        <v>192</v>
      </c>
      <c r="DU7" s="67" t="s">
        <v>196</v>
      </c>
      <c r="DV7" s="66">
        <v>2788014</v>
      </c>
      <c r="DW7" s="66" t="s">
        <v>194</v>
      </c>
      <c r="DX7" s="68">
        <v>1700</v>
      </c>
      <c r="DY7" s="69">
        <v>43804</v>
      </c>
      <c r="DZ7" s="66"/>
      <c r="EB7" s="77" t="s">
        <v>216</v>
      </c>
      <c r="EC7" s="77" t="s">
        <v>215</v>
      </c>
      <c r="ED7" s="77">
        <v>312634356</v>
      </c>
      <c r="EE7" s="77">
        <v>2400</v>
      </c>
      <c r="EF7" s="77">
        <v>44900</v>
      </c>
      <c r="EG7" s="77">
        <v>42500</v>
      </c>
      <c r="EH7" s="78">
        <v>43800</v>
      </c>
      <c r="EJ7" s="152">
        <v>43775</v>
      </c>
      <c r="EK7" s="154">
        <v>312784067</v>
      </c>
      <c r="EL7" s="154">
        <v>16014.5</v>
      </c>
      <c r="EM7" s="154">
        <v>12914.5</v>
      </c>
      <c r="EN7" s="154">
        <v>3100</v>
      </c>
      <c r="EO7" s="154" t="s">
        <v>217</v>
      </c>
      <c r="EP7" s="154" t="s">
        <v>222</v>
      </c>
      <c r="EQ7" s="154" t="s">
        <v>219</v>
      </c>
      <c r="ES7" s="159">
        <v>43804.917511574073</v>
      </c>
      <c r="ET7" s="160">
        <v>-1650</v>
      </c>
      <c r="EU7" s="161" t="s">
        <v>322</v>
      </c>
      <c r="EW7" s="83">
        <v>2</v>
      </c>
      <c r="EX7" s="83" t="s">
        <v>336</v>
      </c>
      <c r="EY7" s="84" t="s">
        <v>335</v>
      </c>
      <c r="EZ7" s="85">
        <v>43802.750787037039</v>
      </c>
      <c r="FB7" s="91" t="s">
        <v>355</v>
      </c>
      <c r="FC7" s="91" t="s">
        <v>359</v>
      </c>
      <c r="FD7" s="91">
        <v>963312148371</v>
      </c>
      <c r="FE7" s="91" t="s">
        <v>357</v>
      </c>
      <c r="FF7" s="91">
        <v>2400</v>
      </c>
      <c r="FG7" s="91">
        <v>0</v>
      </c>
      <c r="FH7" s="91">
        <v>67165</v>
      </c>
      <c r="FI7" s="92">
        <v>43803.897222222222</v>
      </c>
      <c r="FK7" s="94">
        <v>43804</v>
      </c>
      <c r="FL7" s="93">
        <v>2300</v>
      </c>
      <c r="FM7" s="93" t="s">
        <v>369</v>
      </c>
      <c r="FN7" s="93">
        <v>312633255</v>
      </c>
      <c r="FP7" s="97">
        <v>43804.565613425926</v>
      </c>
      <c r="FQ7" s="98">
        <v>0</v>
      </c>
      <c r="FR7" s="103" t="s">
        <v>390</v>
      </c>
      <c r="FS7" s="98" t="s">
        <v>391</v>
      </c>
      <c r="FT7" s="98" t="s">
        <v>392</v>
      </c>
      <c r="FV7" s="105">
        <v>2395076</v>
      </c>
      <c r="FW7" s="105" t="s">
        <v>448</v>
      </c>
      <c r="FX7" s="106">
        <v>43804.953796296293</v>
      </c>
      <c r="FY7" s="105" t="s">
        <v>449</v>
      </c>
      <c r="FZ7" s="105" t="s">
        <v>452</v>
      </c>
      <c r="GA7" s="105">
        <v>312136340</v>
      </c>
      <c r="GB7" s="105">
        <v>2400</v>
      </c>
      <c r="GC7" s="105"/>
      <c r="GE7" s="110">
        <v>4</v>
      </c>
      <c r="GF7" s="109" t="s">
        <v>486</v>
      </c>
      <c r="GG7" s="110">
        <v>312162240</v>
      </c>
      <c r="GH7" s="111">
        <v>3400</v>
      </c>
      <c r="GI7" s="111">
        <v>3400</v>
      </c>
      <c r="GJ7" s="110" t="s">
        <v>477</v>
      </c>
      <c r="GK7" s="110" t="s">
        <v>487</v>
      </c>
      <c r="GL7" s="110" t="s">
        <v>488</v>
      </c>
      <c r="GM7" s="110" t="s">
        <v>480</v>
      </c>
      <c r="GN7" s="109" t="s">
        <v>481</v>
      </c>
      <c r="GP7" s="115">
        <v>4</v>
      </c>
      <c r="GQ7" s="116" t="s">
        <v>545</v>
      </c>
      <c r="GR7" s="115">
        <v>312774906</v>
      </c>
      <c r="GS7" s="117">
        <v>2300</v>
      </c>
      <c r="GT7" s="117">
        <v>2300</v>
      </c>
      <c r="GU7" s="115" t="s">
        <v>477</v>
      </c>
      <c r="GV7" s="118">
        <v>43597.854861111111</v>
      </c>
      <c r="GW7" s="115" t="s">
        <v>527</v>
      </c>
      <c r="GX7" s="115" t="s">
        <v>480</v>
      </c>
      <c r="GY7" s="116" t="s">
        <v>481</v>
      </c>
      <c r="HA7" s="127">
        <v>500001257562578</v>
      </c>
      <c r="HB7" s="128">
        <v>136886</v>
      </c>
      <c r="HC7" s="128">
        <v>136886</v>
      </c>
      <c r="HD7" s="128">
        <v>189010</v>
      </c>
      <c r="HE7" s="129">
        <v>10000</v>
      </c>
      <c r="HF7" s="127" t="s">
        <v>551</v>
      </c>
      <c r="HG7" s="130">
        <v>43597.491886574076</v>
      </c>
      <c r="HH7" s="127" t="s">
        <v>552</v>
      </c>
      <c r="HI7" s="127" t="s">
        <v>553</v>
      </c>
      <c r="HJ7" s="127" t="s">
        <v>172</v>
      </c>
      <c r="HK7" s="129">
        <v>15127</v>
      </c>
      <c r="HL7" s="129">
        <v>168000</v>
      </c>
      <c r="HM7" s="127" t="s">
        <v>554</v>
      </c>
      <c r="HN7" s="127"/>
      <c r="HP7" s="136">
        <v>2</v>
      </c>
      <c r="HQ7" s="137">
        <v>43810.941053240742</v>
      </c>
      <c r="HR7" s="136" t="s">
        <v>564</v>
      </c>
      <c r="HS7" s="136" t="s">
        <v>627</v>
      </c>
      <c r="HT7" s="136" t="s">
        <v>572</v>
      </c>
      <c r="HU7" s="136" t="s">
        <v>567</v>
      </c>
      <c r="HV7" s="136">
        <v>2.01912112235074E+24</v>
      </c>
      <c r="HW7" s="136" t="s">
        <v>551</v>
      </c>
      <c r="HX7" s="136" t="s">
        <v>568</v>
      </c>
      <c r="HY7" s="136" t="s">
        <v>569</v>
      </c>
      <c r="HZ7" s="136" t="s">
        <v>570</v>
      </c>
    </row>
    <row r="8" spans="5:237" ht="31.5" customHeight="1" thickBot="1">
      <c r="E8" s="16"/>
      <c r="F8" s="16"/>
      <c r="G8" s="16"/>
      <c r="I8" s="15">
        <v>7753363</v>
      </c>
      <c r="J8" s="16" t="str">
        <f t="shared" si="0"/>
        <v>روضة النعمه</v>
      </c>
      <c r="K8" s="9">
        <v>508890</v>
      </c>
      <c r="L8" s="10">
        <v>43805</v>
      </c>
      <c r="M8" s="11"/>
      <c r="N8" s="12">
        <v>2400</v>
      </c>
      <c r="O8" s="9">
        <v>151500</v>
      </c>
      <c r="P8" s="13" t="s">
        <v>7</v>
      </c>
      <c r="Q8" s="9" t="s">
        <v>11</v>
      </c>
      <c r="R8" s="14"/>
      <c r="T8" s="15">
        <v>2513706</v>
      </c>
      <c r="U8" s="16" t="str">
        <f t="shared" si="4"/>
        <v>مجد العساف</v>
      </c>
      <c r="V8" s="21">
        <v>651789</v>
      </c>
      <c r="W8" s="22">
        <v>43805</v>
      </c>
      <c r="X8" s="23"/>
      <c r="Y8" s="24">
        <v>2300</v>
      </c>
      <c r="Z8" s="21">
        <v>6908</v>
      </c>
      <c r="AA8" s="25" t="s">
        <v>7</v>
      </c>
      <c r="AB8" s="21" t="s">
        <v>36</v>
      </c>
      <c r="AC8" s="31"/>
      <c r="AE8" s="15">
        <f>IFERROR(INDEX($AH:$AH,MATCH(VLOOKUP(AI$4,{"a",0;"b",1000},2)+ROW(AD4),$AK:$AK,0)),"")</f>
        <v>2631954</v>
      </c>
      <c r="AF8" s="15">
        <f>IFERROR(INDEX($AG:$AG,MATCH(VLOOKUP(AI$4,{"a",0;"b",1000},2)+ROW(AD4),$AK:$AK,0)),"")</f>
        <v>2185</v>
      </c>
      <c r="AG8" s="16">
        <f t="shared" si="1"/>
        <v>2185</v>
      </c>
      <c r="AH8" s="50">
        <v>2773381</v>
      </c>
      <c r="AI8" s="50" t="str">
        <f t="shared" si="5"/>
        <v>روز الحبيب</v>
      </c>
      <c r="AJ8" s="50" t="str">
        <f t="shared" si="2"/>
        <v>b</v>
      </c>
      <c r="AK8" s="50">
        <f>VLOOKUP($AJ8,{"a",0;"b",1000},2)+COUNTIF($AJ$6:$AJ8,$AJ8)</f>
        <v>1002</v>
      </c>
      <c r="AL8" s="39">
        <v>2672434</v>
      </c>
      <c r="AM8" s="40">
        <v>43804</v>
      </c>
      <c r="AN8" s="41"/>
      <c r="AO8" s="42">
        <v>2300</v>
      </c>
      <c r="AP8" s="39">
        <v>61591</v>
      </c>
      <c r="AQ8" s="43" t="s">
        <v>7</v>
      </c>
      <c r="AR8" s="39" t="s">
        <v>580</v>
      </c>
      <c r="AS8" s="142"/>
      <c r="AU8" s="15">
        <f>IFERROR(INDEX($AX:$AX,MATCH(VLOOKUP(AY$4,{"a",0;"b",1000},2)+ROW(AT3),$BA:$BA,0)),"")</f>
        <v>2769714</v>
      </c>
      <c r="AV8" s="15">
        <f>IFERROR(INDEX($AW:$AW,MATCH(VLOOKUP(AY$4,{"a",0;"b",1000},2)+ROW(AT3),$BA:$BA,0)),"")</f>
        <v>1640</v>
      </c>
      <c r="AW8" s="16">
        <f t="shared" ref="AW8:AW35" si="11">BE8-BD7</f>
        <v>0</v>
      </c>
      <c r="AX8" s="50" t="s">
        <v>576</v>
      </c>
      <c r="AY8" s="50" t="str">
        <f t="shared" si="6"/>
        <v>0</v>
      </c>
      <c r="AZ8" s="50" t="str">
        <f t="shared" si="7"/>
        <v>a</v>
      </c>
      <c r="BA8" s="50">
        <f>VLOOKUP($AZ8,{"a",0;"b",1000},2)+COUNTIF($AZ$6:$AZ8,$AZ8)</f>
        <v>2</v>
      </c>
      <c r="BB8" s="21">
        <v>3604503</v>
      </c>
      <c r="BC8" s="22">
        <v>43805</v>
      </c>
      <c r="BD8" s="23">
        <v>60</v>
      </c>
      <c r="BE8" s="24"/>
      <c r="BF8" s="21">
        <v>174736</v>
      </c>
      <c r="BG8" s="25" t="s">
        <v>59</v>
      </c>
      <c r="BH8" s="21" t="s">
        <v>64</v>
      </c>
      <c r="BI8" s="31"/>
      <c r="BK8" s="15">
        <v>2348748</v>
      </c>
      <c r="BL8" s="16" t="str">
        <f t="shared" si="8"/>
        <v>دياب سلامه</v>
      </c>
      <c r="BM8" s="21">
        <v>72233</v>
      </c>
      <c r="BN8" s="22">
        <v>43804</v>
      </c>
      <c r="BO8" s="23"/>
      <c r="BP8" s="24">
        <v>2100</v>
      </c>
      <c r="BQ8" s="21">
        <v>36195</v>
      </c>
      <c r="BR8" s="25" t="s">
        <v>7</v>
      </c>
      <c r="BS8" s="21" t="s">
        <v>90</v>
      </c>
      <c r="BT8" s="31"/>
      <c r="BV8" s="15">
        <v>2781456</v>
      </c>
      <c r="BW8" s="16" t="str">
        <f t="shared" si="3"/>
        <v>سناء الطالب</v>
      </c>
      <c r="BX8" s="9">
        <v>2410191</v>
      </c>
      <c r="BY8" s="10">
        <v>43805</v>
      </c>
      <c r="BZ8" s="11"/>
      <c r="CA8" s="12">
        <v>2400</v>
      </c>
      <c r="CB8" s="9">
        <v>72800</v>
      </c>
      <c r="CC8" s="13" t="s">
        <v>7</v>
      </c>
      <c r="CD8" s="9" t="s">
        <v>115</v>
      </c>
      <c r="CE8" s="14"/>
      <c r="CG8" s="15">
        <f>IFERROR(INDEX($AX:$AX,MATCH(VLOOKUP(CK$4,{"a",0;"b",1000},2)+ROW(CF3),$BA:$BA,0)),"")</f>
        <v>2769714</v>
      </c>
      <c r="CH8" s="15">
        <f>IFERROR(INDEX($AW:$AW,MATCH(VLOOKUP(CK$4,{"a",0;"b",1000},2)+ROW(CF3),$BA:$BA,0)),"")</f>
        <v>1640</v>
      </c>
      <c r="CI8" s="16">
        <f t="shared" ref="CI8:CI35" si="12">CQ8-CP7</f>
        <v>0</v>
      </c>
      <c r="CJ8" s="50" t="s">
        <v>576</v>
      </c>
      <c r="CK8" s="50" t="str">
        <f t="shared" si="9"/>
        <v>0</v>
      </c>
      <c r="CL8" s="50" t="str">
        <f t="shared" si="10"/>
        <v>a</v>
      </c>
      <c r="CM8" s="50">
        <f>VLOOKUP($AZ8,{"a",0;"b",1000},2)+COUNTIF($AZ$6:$AZ8,$AZ8)</f>
        <v>2</v>
      </c>
      <c r="CN8" s="21">
        <v>841027</v>
      </c>
      <c r="CO8" s="22">
        <v>43803</v>
      </c>
      <c r="CP8" s="23">
        <v>110</v>
      </c>
      <c r="CQ8" s="24"/>
      <c r="CR8" s="21">
        <v>50015</v>
      </c>
      <c r="CS8" s="25" t="s">
        <v>59</v>
      </c>
      <c r="CT8" s="21" t="s">
        <v>604</v>
      </c>
      <c r="CU8" s="31"/>
      <c r="CW8" s="51">
        <v>835575</v>
      </c>
      <c r="CX8" s="52">
        <v>43805.570162037038</v>
      </c>
      <c r="CY8" s="53" t="s">
        <v>153</v>
      </c>
      <c r="CZ8" s="53" t="s">
        <v>154</v>
      </c>
      <c r="DA8" s="53" t="s">
        <v>155</v>
      </c>
      <c r="DB8" s="53">
        <v>3400</v>
      </c>
      <c r="DC8" s="53" t="s">
        <v>140</v>
      </c>
      <c r="DD8" s="53"/>
      <c r="DE8" s="53" t="s">
        <v>141</v>
      </c>
      <c r="DF8" s="53" t="s">
        <v>142</v>
      </c>
      <c r="DG8" s="53" t="s">
        <v>143</v>
      </c>
      <c r="DI8" s="57">
        <v>141671</v>
      </c>
      <c r="DJ8" s="57" t="s">
        <v>168</v>
      </c>
      <c r="DK8" s="57" t="s">
        <v>172</v>
      </c>
      <c r="DL8" s="57" t="s">
        <v>173</v>
      </c>
      <c r="DM8" s="57" t="s">
        <v>177</v>
      </c>
      <c r="DN8" s="57">
        <v>2300</v>
      </c>
      <c r="DO8" s="57">
        <v>436581201</v>
      </c>
      <c r="DP8" s="58">
        <v>43360.858773148146</v>
      </c>
      <c r="DR8" s="70">
        <v>2470385</v>
      </c>
      <c r="DS8" s="71" t="s">
        <v>191</v>
      </c>
      <c r="DT8" s="71" t="s">
        <v>192</v>
      </c>
      <c r="DU8" s="72" t="s">
        <v>197</v>
      </c>
      <c r="DV8" s="71">
        <v>2119004</v>
      </c>
      <c r="DW8" s="71" t="s">
        <v>194</v>
      </c>
      <c r="DX8" s="73">
        <v>1700</v>
      </c>
      <c r="DY8" s="74">
        <v>43804</v>
      </c>
      <c r="DZ8" s="71"/>
      <c r="EB8" s="75" t="s">
        <v>216</v>
      </c>
      <c r="EC8" s="75" t="s">
        <v>215</v>
      </c>
      <c r="ED8" s="75">
        <v>312774697</v>
      </c>
      <c r="EE8" s="75">
        <v>2400</v>
      </c>
      <c r="EF8" s="75">
        <v>42500</v>
      </c>
      <c r="EG8" s="75">
        <v>40100</v>
      </c>
      <c r="EH8" s="76">
        <v>43800</v>
      </c>
      <c r="EJ8" s="155">
        <v>43775</v>
      </c>
      <c r="EK8" s="153">
        <v>312784244</v>
      </c>
      <c r="EL8" s="153">
        <v>17714.5</v>
      </c>
      <c r="EM8" s="153">
        <v>16014.5</v>
      </c>
      <c r="EN8" s="153">
        <v>1700</v>
      </c>
      <c r="EO8" s="153" t="s">
        <v>217</v>
      </c>
      <c r="EP8" s="153" t="s">
        <v>223</v>
      </c>
      <c r="EQ8" s="153" t="s">
        <v>219</v>
      </c>
      <c r="ES8" s="159">
        <v>43804.843761574077</v>
      </c>
      <c r="ET8" s="160">
        <v>-2400</v>
      </c>
      <c r="EU8" s="161" t="s">
        <v>323</v>
      </c>
      <c r="EW8" s="83">
        <v>3</v>
      </c>
      <c r="EX8" s="83" t="s">
        <v>337</v>
      </c>
      <c r="EY8" s="84" t="s">
        <v>335</v>
      </c>
      <c r="EZ8" s="85">
        <v>43802.744004629632</v>
      </c>
      <c r="FB8" s="89" t="s">
        <v>360</v>
      </c>
      <c r="FC8" s="89" t="s">
        <v>361</v>
      </c>
      <c r="FD8" s="89">
        <v>2121166</v>
      </c>
      <c r="FE8" s="89" t="s">
        <v>357</v>
      </c>
      <c r="FF8" s="89">
        <v>0</v>
      </c>
      <c r="FG8" s="89">
        <v>50000</v>
      </c>
      <c r="FH8" s="89">
        <v>69565</v>
      </c>
      <c r="FI8" s="90">
        <v>43803.824999999997</v>
      </c>
      <c r="FK8" s="94">
        <v>43804</v>
      </c>
      <c r="FL8" s="93">
        <v>5600</v>
      </c>
      <c r="FM8" s="93" t="s">
        <v>370</v>
      </c>
      <c r="FN8" s="93">
        <v>312772131</v>
      </c>
      <c r="FP8" s="100">
        <v>43804.566087962965</v>
      </c>
      <c r="FQ8" s="101">
        <v>0</v>
      </c>
      <c r="FR8" s="102" t="s">
        <v>393</v>
      </c>
      <c r="FS8" s="101" t="s">
        <v>394</v>
      </c>
      <c r="FT8" s="101" t="s">
        <v>395</v>
      </c>
      <c r="FV8" s="107">
        <v>2394544</v>
      </c>
      <c r="FW8" s="107" t="s">
        <v>453</v>
      </c>
      <c r="FX8" s="108">
        <v>43804.762881944444</v>
      </c>
      <c r="FY8" s="107" t="s">
        <v>454</v>
      </c>
      <c r="FZ8" s="107" t="s">
        <v>449</v>
      </c>
      <c r="GA8" s="107"/>
      <c r="GB8" s="107">
        <v>120000</v>
      </c>
      <c r="GC8" s="107"/>
      <c r="GE8" s="110">
        <v>5</v>
      </c>
      <c r="GF8" s="109" t="s">
        <v>489</v>
      </c>
      <c r="GG8" s="110">
        <v>312110735</v>
      </c>
      <c r="GH8" s="111">
        <v>2300</v>
      </c>
      <c r="GI8" s="111">
        <v>2300</v>
      </c>
      <c r="GJ8" s="110" t="s">
        <v>477</v>
      </c>
      <c r="GK8" s="110" t="s">
        <v>490</v>
      </c>
      <c r="GL8" s="110" t="s">
        <v>479</v>
      </c>
      <c r="GM8" s="110" t="s">
        <v>480</v>
      </c>
      <c r="GN8" s="109" t="s">
        <v>481</v>
      </c>
      <c r="GP8" s="115">
        <v>5</v>
      </c>
      <c r="GQ8" s="116" t="s">
        <v>546</v>
      </c>
      <c r="GR8" s="115">
        <v>312780991</v>
      </c>
      <c r="GS8" s="117">
        <v>2300</v>
      </c>
      <c r="GT8" s="117">
        <v>2300</v>
      </c>
      <c r="GU8" s="115" t="s">
        <v>477</v>
      </c>
      <c r="GV8" s="118">
        <v>43597.823611111111</v>
      </c>
      <c r="GW8" s="115" t="s">
        <v>479</v>
      </c>
      <c r="GX8" s="115" t="s">
        <v>480</v>
      </c>
      <c r="GY8" s="116" t="s">
        <v>481</v>
      </c>
      <c r="HA8" s="123">
        <v>500001257721772</v>
      </c>
      <c r="HB8" s="124">
        <v>136886</v>
      </c>
      <c r="HC8" s="124">
        <v>136886</v>
      </c>
      <c r="HD8" s="124">
        <v>167896</v>
      </c>
      <c r="HE8" s="125">
        <v>20000</v>
      </c>
      <c r="HF8" s="123" t="s">
        <v>551</v>
      </c>
      <c r="HG8" s="126">
        <v>43597.544224537036</v>
      </c>
      <c r="HH8" s="123" t="s">
        <v>552</v>
      </c>
      <c r="HI8" s="123" t="s">
        <v>553</v>
      </c>
      <c r="HJ8" s="123" t="s">
        <v>172</v>
      </c>
      <c r="HK8" s="125">
        <v>22573</v>
      </c>
      <c r="HL8" s="125">
        <v>148000</v>
      </c>
      <c r="HM8" s="123" t="s">
        <v>554</v>
      </c>
      <c r="HN8" s="123"/>
      <c r="HP8" s="134">
        <v>3</v>
      </c>
      <c r="HQ8" s="135">
        <v>43810.938356481478</v>
      </c>
      <c r="HR8" s="134" t="s">
        <v>564</v>
      </c>
      <c r="HS8" s="134" t="s">
        <v>628</v>
      </c>
      <c r="HT8" s="134" t="s">
        <v>574</v>
      </c>
      <c r="HU8" s="134" t="s">
        <v>571</v>
      </c>
      <c r="HV8" s="134">
        <v>2.0191211223113999E+24</v>
      </c>
      <c r="HW8" s="134" t="s">
        <v>551</v>
      </c>
      <c r="HX8" s="134" t="s">
        <v>568</v>
      </c>
      <c r="HY8" s="134" t="s">
        <v>569</v>
      </c>
      <c r="HZ8" s="134" t="s">
        <v>570</v>
      </c>
    </row>
    <row r="9" spans="5:237" ht="31.5" customHeight="1" thickBot="1">
      <c r="E9" s="16"/>
      <c r="F9" s="16"/>
      <c r="G9" s="16"/>
      <c r="I9" s="15">
        <v>2767090</v>
      </c>
      <c r="J9" s="16" t="str">
        <f t="shared" si="0"/>
        <v>عيسى غالي</v>
      </c>
      <c r="K9" s="3">
        <v>508869</v>
      </c>
      <c r="L9" s="4">
        <v>43805</v>
      </c>
      <c r="M9" s="5"/>
      <c r="N9" s="6">
        <v>1800</v>
      </c>
      <c r="O9" s="3">
        <v>153900</v>
      </c>
      <c r="P9" s="7" t="s">
        <v>7</v>
      </c>
      <c r="Q9" s="3" t="s">
        <v>12</v>
      </c>
      <c r="R9" s="8"/>
      <c r="T9" s="15">
        <v>2616686</v>
      </c>
      <c r="U9" s="16" t="str">
        <f t="shared" si="4"/>
        <v>اسماعيل اسماعيل</v>
      </c>
      <c r="V9" s="26">
        <v>651355</v>
      </c>
      <c r="W9" s="27">
        <v>43804</v>
      </c>
      <c r="X9" s="28"/>
      <c r="Y9" s="29">
        <v>1650</v>
      </c>
      <c r="Z9" s="26">
        <v>9208</v>
      </c>
      <c r="AA9" s="30" t="s">
        <v>7</v>
      </c>
      <c r="AB9" s="26" t="s">
        <v>37</v>
      </c>
      <c r="AC9" s="32"/>
      <c r="AE9" s="15">
        <f>IFERROR(INDEX($AH:$AH,MATCH(VLOOKUP(AI$4,{"a",0;"b",1000},2)+ROW(AD5),$AK:$AK,0)),"")</f>
        <v>2485608</v>
      </c>
      <c r="AF9" s="15">
        <f>IFERROR(INDEX($AG:$AG,MATCH(VLOOKUP(AI$4,{"a",0;"b",1000},2)+ROW(AD5),$AK:$AK,0)),"")</f>
        <v>1615</v>
      </c>
      <c r="AG9" s="16">
        <f t="shared" si="1"/>
        <v>0</v>
      </c>
      <c r="AH9" s="50" t="s">
        <v>576</v>
      </c>
      <c r="AI9" s="50" t="str">
        <f t="shared" si="5"/>
        <v>0</v>
      </c>
      <c r="AJ9" s="50" t="str">
        <f t="shared" si="2"/>
        <v>a</v>
      </c>
      <c r="AK9" s="50">
        <f>VLOOKUP($AJ9,{"a",0;"b",1000},2)+COUNTIF($AJ$6:$AJ9,$AJ9)</f>
        <v>2</v>
      </c>
      <c r="AL9" s="34">
        <v>2672406</v>
      </c>
      <c r="AM9" s="35">
        <v>43804</v>
      </c>
      <c r="AN9" s="36">
        <v>115</v>
      </c>
      <c r="AO9" s="37"/>
      <c r="AP9" s="34">
        <v>63891</v>
      </c>
      <c r="AQ9" s="38" t="s">
        <v>59</v>
      </c>
      <c r="AR9" s="34" t="s">
        <v>581</v>
      </c>
      <c r="AS9" s="141"/>
      <c r="AU9" s="15">
        <f>IFERROR(INDEX($AX:$AX,MATCH(VLOOKUP(AY$4,{"a",0;"b",1000},2)+ROW(AT4),$BA:$BA,0)),"")</f>
        <v>2631954</v>
      </c>
      <c r="AV9" s="15">
        <f>IFERROR(INDEX($AW:$AW,MATCH(VLOOKUP(AY$4,{"a",0;"b",1000},2)+ROW(AT4),$BA:$BA,0)),"")</f>
        <v>2219</v>
      </c>
      <c r="AW9" s="16">
        <f t="shared" si="11"/>
        <v>1640</v>
      </c>
      <c r="AX9" s="50">
        <v>2773381</v>
      </c>
      <c r="AY9" s="50" t="str">
        <f t="shared" si="6"/>
        <v>ايمن سعد - مقبوض من قبل زاهر فون</v>
      </c>
      <c r="AZ9" s="50" t="str">
        <f t="shared" si="7"/>
        <v>b</v>
      </c>
      <c r="BA9" s="50">
        <f>VLOOKUP($AZ9,{"a",0;"b",1000},2)+COUNTIF($AZ$6:$AZ9,$AZ9)</f>
        <v>1002</v>
      </c>
      <c r="BB9" s="26">
        <v>3604502</v>
      </c>
      <c r="BC9" s="27">
        <v>43805</v>
      </c>
      <c r="BD9" s="28"/>
      <c r="BE9" s="29">
        <v>1700</v>
      </c>
      <c r="BF9" s="26">
        <v>174676</v>
      </c>
      <c r="BG9" s="30" t="s">
        <v>7</v>
      </c>
      <c r="BH9" s="26" t="s">
        <v>65</v>
      </c>
      <c r="BI9" s="32"/>
      <c r="BK9" s="15">
        <v>7810847</v>
      </c>
      <c r="BL9" s="16" t="str">
        <f t="shared" si="8"/>
        <v>ايهم علي</v>
      </c>
      <c r="BM9" s="26">
        <v>72036</v>
      </c>
      <c r="BN9" s="27">
        <v>43803</v>
      </c>
      <c r="BO9" s="28"/>
      <c r="BP9" s="29">
        <v>2100</v>
      </c>
      <c r="BQ9" s="26">
        <v>38295</v>
      </c>
      <c r="BR9" s="30" t="s">
        <v>7</v>
      </c>
      <c r="BS9" s="26" t="s">
        <v>91</v>
      </c>
      <c r="BT9" s="32"/>
      <c r="BV9" s="15">
        <v>2785528</v>
      </c>
      <c r="BW9" s="16" t="str">
        <f t="shared" si="3"/>
        <v>دريد الخضور</v>
      </c>
      <c r="BX9" s="3">
        <v>2410188</v>
      </c>
      <c r="BY9" s="4">
        <v>43805</v>
      </c>
      <c r="BZ9" s="5"/>
      <c r="CA9" s="6">
        <v>2400</v>
      </c>
      <c r="CB9" s="3">
        <v>75200</v>
      </c>
      <c r="CC9" s="7" t="s">
        <v>7</v>
      </c>
      <c r="CD9" s="3" t="s">
        <v>116</v>
      </c>
      <c r="CE9" s="8"/>
      <c r="CG9" s="15">
        <f>IFERROR(INDEX($AX:$AX,MATCH(VLOOKUP(CK$4,{"a",0;"b",1000},2)+ROW(CF4),$BA:$BA,0)),"")</f>
        <v>2631954</v>
      </c>
      <c r="CH9" s="15">
        <f>IFERROR(INDEX($AW:$AW,MATCH(VLOOKUP(CK$4,{"a",0;"b",1000},2)+ROW(CF4),$BA:$BA,0)),"")</f>
        <v>2219</v>
      </c>
      <c r="CI9" s="16">
        <f t="shared" si="12"/>
        <v>2090</v>
      </c>
      <c r="CJ9" s="50">
        <v>3450977</v>
      </c>
      <c r="CK9" s="50" t="str">
        <f t="shared" si="9"/>
        <v>عبد المعطي عبد المنعم</v>
      </c>
      <c r="CL9" s="50" t="str">
        <f t="shared" si="10"/>
        <v>b</v>
      </c>
      <c r="CM9" s="50">
        <f>VLOOKUP($AZ9,{"a",0;"b",1000},2)+COUNTIF($AZ$6:$AZ9,$AZ9)</f>
        <v>1002</v>
      </c>
      <c r="CN9" s="26">
        <v>841026</v>
      </c>
      <c r="CO9" s="27">
        <v>43803</v>
      </c>
      <c r="CP9" s="28"/>
      <c r="CQ9" s="29">
        <v>2200</v>
      </c>
      <c r="CR9" s="26">
        <v>49905</v>
      </c>
      <c r="CS9" s="30" t="s">
        <v>7</v>
      </c>
      <c r="CT9" s="26" t="s">
        <v>605</v>
      </c>
      <c r="CU9" s="32"/>
      <c r="CW9" s="54">
        <v>835549</v>
      </c>
      <c r="CX9" s="55">
        <v>43805.565578703703</v>
      </c>
      <c r="CY9" s="56" t="s">
        <v>156</v>
      </c>
      <c r="CZ9" s="56" t="s">
        <v>157</v>
      </c>
      <c r="DA9" s="56" t="s">
        <v>158</v>
      </c>
      <c r="DB9" s="56">
        <v>1650</v>
      </c>
      <c r="DC9" s="56" t="s">
        <v>140</v>
      </c>
      <c r="DD9" s="56"/>
      <c r="DE9" s="56" t="s">
        <v>141</v>
      </c>
      <c r="DF9" s="56" t="s">
        <v>142</v>
      </c>
      <c r="DG9" s="56" t="s">
        <v>143</v>
      </c>
      <c r="DI9" s="59">
        <v>143444</v>
      </c>
      <c r="DJ9" s="59" t="s">
        <v>168</v>
      </c>
      <c r="DK9" s="59" t="s">
        <v>172</v>
      </c>
      <c r="DL9" s="59" t="s">
        <v>173</v>
      </c>
      <c r="DM9" s="59" t="s">
        <v>178</v>
      </c>
      <c r="DN9" s="59">
        <v>300</v>
      </c>
      <c r="DO9" s="59">
        <v>436580471</v>
      </c>
      <c r="DP9" s="60">
        <v>43361.533437500002</v>
      </c>
      <c r="DR9" s="65">
        <v>2470381</v>
      </c>
      <c r="DS9" s="66" t="s">
        <v>191</v>
      </c>
      <c r="DT9" s="66" t="s">
        <v>192</v>
      </c>
      <c r="DU9" s="67" t="s">
        <v>198</v>
      </c>
      <c r="DV9" s="66">
        <v>2753251</v>
      </c>
      <c r="DW9" s="66" t="s">
        <v>194</v>
      </c>
      <c r="DX9" s="68">
        <v>1700</v>
      </c>
      <c r="DY9" s="69">
        <v>43804</v>
      </c>
      <c r="DZ9" s="66"/>
      <c r="EB9" s="77" t="s">
        <v>216</v>
      </c>
      <c r="EC9" s="77" t="s">
        <v>215</v>
      </c>
      <c r="ED9" s="77">
        <v>312643892</v>
      </c>
      <c r="EE9" s="77">
        <v>1650</v>
      </c>
      <c r="EF9" s="77">
        <v>40100</v>
      </c>
      <c r="EG9" s="77">
        <v>38450</v>
      </c>
      <c r="EH9" s="78">
        <v>43800</v>
      </c>
      <c r="EJ9" s="152">
        <v>43775</v>
      </c>
      <c r="EK9" s="154">
        <v>312764691</v>
      </c>
      <c r="EL9" s="154">
        <v>20014.5</v>
      </c>
      <c r="EM9" s="154">
        <v>17714.5</v>
      </c>
      <c r="EN9" s="154">
        <v>2300</v>
      </c>
      <c r="EO9" s="154" t="s">
        <v>217</v>
      </c>
      <c r="EP9" s="154" t="s">
        <v>224</v>
      </c>
      <c r="EQ9" s="154" t="s">
        <v>219</v>
      </c>
      <c r="ES9" s="159">
        <v>43804.823472222219</v>
      </c>
      <c r="ET9" s="160">
        <v>-2400</v>
      </c>
      <c r="EU9" s="161" t="s">
        <v>324</v>
      </c>
      <c r="EW9" s="86">
        <v>4</v>
      </c>
      <c r="EX9" s="86" t="s">
        <v>338</v>
      </c>
      <c r="EY9" s="84" t="s">
        <v>339</v>
      </c>
      <c r="EZ9" s="87">
        <v>43802.693460648145</v>
      </c>
      <c r="FB9" s="91" t="s">
        <v>355</v>
      </c>
      <c r="FC9" s="91" t="s">
        <v>362</v>
      </c>
      <c r="FD9" s="91">
        <v>963312168262</v>
      </c>
      <c r="FE9" s="91" t="s">
        <v>357</v>
      </c>
      <c r="FF9" s="91">
        <v>2400</v>
      </c>
      <c r="FG9" s="91">
        <v>0</v>
      </c>
      <c r="FH9" s="91">
        <v>19565</v>
      </c>
      <c r="FI9" s="92">
        <v>43803.755555555559</v>
      </c>
      <c r="FK9" s="94">
        <v>43804</v>
      </c>
      <c r="FL9" s="93">
        <v>2300</v>
      </c>
      <c r="FM9" s="93" t="s">
        <v>371</v>
      </c>
      <c r="FN9" s="93">
        <v>312752747</v>
      </c>
      <c r="FP9" s="97">
        <v>43804.57298611111</v>
      </c>
      <c r="FQ9" s="98">
        <v>0</v>
      </c>
      <c r="FR9" s="103" t="s">
        <v>396</v>
      </c>
      <c r="FS9" s="98" t="s">
        <v>388</v>
      </c>
      <c r="FT9" s="98" t="s">
        <v>397</v>
      </c>
      <c r="FV9" s="105">
        <v>2393130</v>
      </c>
      <c r="FW9" s="105" t="s">
        <v>448</v>
      </c>
      <c r="FX9" s="106">
        <v>43804.253541666665</v>
      </c>
      <c r="FY9" s="105" t="s">
        <v>449</v>
      </c>
      <c r="FZ9" s="105" t="s">
        <v>455</v>
      </c>
      <c r="GA9" s="105">
        <v>312223277</v>
      </c>
      <c r="GB9" s="105">
        <v>1650</v>
      </c>
      <c r="GC9" s="105"/>
      <c r="GE9" s="110">
        <v>6</v>
      </c>
      <c r="GF9" s="109" t="s">
        <v>491</v>
      </c>
      <c r="GG9" s="110">
        <v>318547654</v>
      </c>
      <c r="GH9" s="111">
        <v>2300</v>
      </c>
      <c r="GI9" s="111">
        <v>2300</v>
      </c>
      <c r="GJ9" s="110" t="s">
        <v>477</v>
      </c>
      <c r="GK9" s="110" t="s">
        <v>492</v>
      </c>
      <c r="GL9" s="110" t="s">
        <v>479</v>
      </c>
      <c r="GM9" s="110" t="s">
        <v>480</v>
      </c>
      <c r="GN9" s="109" t="s">
        <v>481</v>
      </c>
      <c r="GP9" s="115">
        <v>6</v>
      </c>
      <c r="GQ9" s="116" t="s">
        <v>547</v>
      </c>
      <c r="GR9" s="115">
        <v>312760332</v>
      </c>
      <c r="GS9" s="117">
        <v>2300</v>
      </c>
      <c r="GT9" s="117">
        <v>2300</v>
      </c>
      <c r="GU9" s="115" t="s">
        <v>477</v>
      </c>
      <c r="GV9" s="118">
        <v>43597.760416666664</v>
      </c>
      <c r="GW9" s="115" t="s">
        <v>479</v>
      </c>
      <c r="GX9" s="115" t="s">
        <v>480</v>
      </c>
      <c r="GY9" s="116" t="s">
        <v>481</v>
      </c>
      <c r="HA9" s="127">
        <v>500001257794895</v>
      </c>
      <c r="HB9" s="128">
        <v>136886</v>
      </c>
      <c r="HC9" s="128">
        <v>136886</v>
      </c>
      <c r="HD9" s="128">
        <v>75453</v>
      </c>
      <c r="HE9" s="129">
        <v>15000</v>
      </c>
      <c r="HF9" s="127" t="s">
        <v>551</v>
      </c>
      <c r="HG9" s="130">
        <v>43597.568680555552</v>
      </c>
      <c r="HH9" s="127" t="s">
        <v>552</v>
      </c>
      <c r="HI9" s="127" t="s">
        <v>553</v>
      </c>
      <c r="HJ9" s="127" t="s">
        <v>172</v>
      </c>
      <c r="HK9" s="129">
        <v>15695</v>
      </c>
      <c r="HL9" s="129">
        <v>133000</v>
      </c>
      <c r="HM9" s="127" t="s">
        <v>554</v>
      </c>
      <c r="HN9" s="127"/>
      <c r="HP9" s="136">
        <v>4</v>
      </c>
      <c r="HQ9" s="137">
        <v>43810.93712962963</v>
      </c>
      <c r="HR9" s="136" t="s">
        <v>564</v>
      </c>
      <c r="HS9" s="136" t="s">
        <v>565</v>
      </c>
      <c r="HT9" s="136" t="s">
        <v>566</v>
      </c>
      <c r="HU9" s="136" t="s">
        <v>567</v>
      </c>
      <c r="HV9" s="136">
        <v>2.0191211222928199E+24</v>
      </c>
      <c r="HW9" s="136" t="s">
        <v>551</v>
      </c>
      <c r="HX9" s="136" t="s">
        <v>568</v>
      </c>
      <c r="HY9" s="136" t="s">
        <v>569</v>
      </c>
      <c r="HZ9" s="136" t="s">
        <v>570</v>
      </c>
    </row>
    <row r="10" spans="5:237" ht="34.5" customHeight="1" thickBot="1">
      <c r="E10" s="16"/>
      <c r="F10" s="16"/>
      <c r="G10" s="16"/>
      <c r="I10" s="15">
        <v>2467959</v>
      </c>
      <c r="J10" s="16" t="str">
        <f t="shared" si="0"/>
        <v>طوني طنوس</v>
      </c>
      <c r="K10" s="9">
        <v>508868</v>
      </c>
      <c r="L10" s="10">
        <v>43805</v>
      </c>
      <c r="M10" s="11"/>
      <c r="N10" s="12">
        <v>2400</v>
      </c>
      <c r="O10" s="9">
        <v>155700</v>
      </c>
      <c r="P10" s="13" t="s">
        <v>7</v>
      </c>
      <c r="Q10" s="9" t="s">
        <v>13</v>
      </c>
      <c r="R10" s="14"/>
      <c r="T10" s="15">
        <v>2610594</v>
      </c>
      <c r="U10" s="16" t="str">
        <f t="shared" si="4"/>
        <v>اسماعيل الابراهيم</v>
      </c>
      <c r="V10" s="21">
        <v>651307</v>
      </c>
      <c r="W10" s="22">
        <v>43804</v>
      </c>
      <c r="X10" s="23"/>
      <c r="Y10" s="24">
        <v>1650</v>
      </c>
      <c r="Z10" s="21">
        <v>10858</v>
      </c>
      <c r="AA10" s="25" t="s">
        <v>7</v>
      </c>
      <c r="AB10" s="21" t="s">
        <v>38</v>
      </c>
      <c r="AC10" s="31"/>
      <c r="AE10" s="15">
        <f>IFERROR(INDEX($AH:$AH,MATCH(VLOOKUP(AI$4,{"a",0;"b",1000},2)+ROW(AD6),$AK:$AK,0)),"")</f>
        <v>4713897</v>
      </c>
      <c r="AF10" s="15">
        <f>IFERROR(INDEX($AG:$AG,MATCH(VLOOKUP(AI$4,{"a",0;"b",1000},2)+ROW(AD6),$AK:$AK,0)),"")</f>
        <v>2185</v>
      </c>
      <c r="AG10" s="16">
        <f t="shared" si="1"/>
        <v>2185</v>
      </c>
      <c r="AH10" s="50">
        <v>2769714</v>
      </c>
      <c r="AI10" s="50" t="str">
        <f t="shared" si="5"/>
        <v>عبد المجيد زقريط</v>
      </c>
      <c r="AJ10" s="50" t="str">
        <f t="shared" si="2"/>
        <v>b</v>
      </c>
      <c r="AK10" s="50">
        <f>VLOOKUP($AJ10,{"a",0;"b",1000},2)+COUNTIF($AJ$6:$AJ10,$AJ10)</f>
        <v>1003</v>
      </c>
      <c r="AL10" s="39">
        <v>2672405</v>
      </c>
      <c r="AM10" s="40">
        <v>43804</v>
      </c>
      <c r="AN10" s="41"/>
      <c r="AO10" s="42">
        <v>2300</v>
      </c>
      <c r="AP10" s="39">
        <v>63776</v>
      </c>
      <c r="AQ10" s="43" t="s">
        <v>7</v>
      </c>
      <c r="AR10" s="39" t="s">
        <v>582</v>
      </c>
      <c r="AS10" s="142"/>
      <c r="AU10" s="15">
        <f>IFERROR(INDEX($AX:$AX,MATCH(VLOOKUP(AY$4,{"a",0;"b",1000},2)+ROW(AT5),$BA:$BA,0)),"")</f>
        <v>2485608</v>
      </c>
      <c r="AV10" s="15">
        <f>IFERROR(INDEX($AW:$AW,MATCH(VLOOKUP(AY$4,{"a",0;"b",1000},2)+ROW(AT5),$BA:$BA,0)),"")</f>
        <v>2219</v>
      </c>
      <c r="AW10" s="16">
        <f t="shared" si="11"/>
        <v>0</v>
      </c>
      <c r="AX10" s="50" t="s">
        <v>576</v>
      </c>
      <c r="AY10" s="50" t="str">
        <f t="shared" si="6"/>
        <v>0</v>
      </c>
      <c r="AZ10" s="50" t="str">
        <f t="shared" si="7"/>
        <v>a</v>
      </c>
      <c r="BA10" s="50">
        <f>VLOOKUP($AZ10,{"a",0;"b",1000},2)+COUNTIF($AZ$6:$AZ10,$AZ10)</f>
        <v>3</v>
      </c>
      <c r="BB10" s="21">
        <v>3604431</v>
      </c>
      <c r="BC10" s="22">
        <v>43804</v>
      </c>
      <c r="BD10" s="23">
        <v>60</v>
      </c>
      <c r="BE10" s="24"/>
      <c r="BF10" s="21">
        <v>176376</v>
      </c>
      <c r="BG10" s="25" t="s">
        <v>59</v>
      </c>
      <c r="BH10" s="21" t="s">
        <v>66</v>
      </c>
      <c r="BI10" s="31"/>
      <c r="BK10" s="15">
        <v>7545454</v>
      </c>
      <c r="BL10" s="16" t="str">
        <f t="shared" si="8"/>
        <v>سنان جابر</v>
      </c>
      <c r="BM10" s="21">
        <v>71999</v>
      </c>
      <c r="BN10" s="22">
        <v>43803</v>
      </c>
      <c r="BO10" s="23"/>
      <c r="BP10" s="24">
        <v>2100</v>
      </c>
      <c r="BQ10" s="21">
        <v>40395</v>
      </c>
      <c r="BR10" s="25" t="s">
        <v>7</v>
      </c>
      <c r="BS10" s="21" t="s">
        <v>92</v>
      </c>
      <c r="BT10" s="31"/>
      <c r="BV10" s="15">
        <v>7750727</v>
      </c>
      <c r="BW10" s="16" t="str">
        <f t="shared" si="3"/>
        <v>الاء حصني</v>
      </c>
      <c r="BX10" s="9">
        <v>2409613</v>
      </c>
      <c r="BY10" s="10">
        <v>43804</v>
      </c>
      <c r="BZ10" s="11"/>
      <c r="CA10" s="12">
        <v>2400</v>
      </c>
      <c r="CB10" s="9">
        <v>77600</v>
      </c>
      <c r="CC10" s="13" t="s">
        <v>7</v>
      </c>
      <c r="CD10" s="9" t="s">
        <v>117</v>
      </c>
      <c r="CE10" s="14"/>
      <c r="CG10" s="15">
        <f>IFERROR(INDEX($AX:$AX,MATCH(VLOOKUP(CK$4,{"a",0;"b",1000},2)+ROW(CF5),$BA:$BA,0)),"")</f>
        <v>2485608</v>
      </c>
      <c r="CH10" s="15">
        <f>IFERROR(INDEX($AW:$AW,MATCH(VLOOKUP(CK$4,{"a",0;"b",1000},2)+ROW(CF5),$BA:$BA,0)),"")</f>
        <v>2219</v>
      </c>
      <c r="CI10" s="16">
        <f t="shared" si="12"/>
        <v>0</v>
      </c>
      <c r="CJ10" s="50" t="s">
        <v>576</v>
      </c>
      <c r="CK10" s="50" t="str">
        <f t="shared" si="9"/>
        <v>0</v>
      </c>
      <c r="CL10" s="50" t="str">
        <f t="shared" si="10"/>
        <v>a</v>
      </c>
      <c r="CM10" s="50">
        <f>VLOOKUP($AZ10,{"a",0;"b",1000},2)+COUNTIF($AZ$6:$AZ10,$AZ10)</f>
        <v>3</v>
      </c>
      <c r="CN10" s="21">
        <v>840881</v>
      </c>
      <c r="CO10" s="22">
        <v>43803</v>
      </c>
      <c r="CP10" s="23">
        <v>165</v>
      </c>
      <c r="CQ10" s="24"/>
      <c r="CR10" s="21">
        <v>52105</v>
      </c>
      <c r="CS10" s="25" t="s">
        <v>59</v>
      </c>
      <c r="CT10" s="21" t="s">
        <v>606</v>
      </c>
      <c r="CU10" s="31"/>
      <c r="CW10" s="51">
        <v>835501</v>
      </c>
      <c r="CX10" s="52">
        <v>43805.559733796297</v>
      </c>
      <c r="CY10" s="53" t="s">
        <v>159</v>
      </c>
      <c r="CZ10" s="53" t="s">
        <v>160</v>
      </c>
      <c r="DA10" s="53" t="s">
        <v>161</v>
      </c>
      <c r="DB10" s="53">
        <v>2300</v>
      </c>
      <c r="DC10" s="53" t="s">
        <v>140</v>
      </c>
      <c r="DD10" s="53"/>
      <c r="DE10" s="53" t="s">
        <v>141</v>
      </c>
      <c r="DF10" s="53" t="s">
        <v>142</v>
      </c>
      <c r="DG10" s="53" t="s">
        <v>143</v>
      </c>
      <c r="DI10" s="57">
        <v>143690</v>
      </c>
      <c r="DJ10" s="57" t="s">
        <v>168</v>
      </c>
      <c r="DK10" s="57" t="s">
        <v>172</v>
      </c>
      <c r="DL10" s="57" t="s">
        <v>173</v>
      </c>
      <c r="DM10" s="57" t="s">
        <v>179</v>
      </c>
      <c r="DN10" s="57">
        <v>2300</v>
      </c>
      <c r="DO10" s="57">
        <v>436581127</v>
      </c>
      <c r="DP10" s="58">
        <v>43361.559270833335</v>
      </c>
      <c r="DR10" s="70">
        <v>2470319</v>
      </c>
      <c r="DS10" s="71" t="s">
        <v>191</v>
      </c>
      <c r="DT10" s="71" t="s">
        <v>192</v>
      </c>
      <c r="DU10" s="72" t="s">
        <v>199</v>
      </c>
      <c r="DV10" s="71">
        <v>2776216</v>
      </c>
      <c r="DW10" s="71" t="s">
        <v>194</v>
      </c>
      <c r="DX10" s="73">
        <v>3500</v>
      </c>
      <c r="DY10" s="74">
        <v>43804</v>
      </c>
      <c r="DZ10" s="71"/>
      <c r="EB10" s="75" t="s">
        <v>216</v>
      </c>
      <c r="EC10" s="75" t="s">
        <v>215</v>
      </c>
      <c r="ED10" s="75">
        <v>312134936</v>
      </c>
      <c r="EE10" s="75">
        <v>2400</v>
      </c>
      <c r="EF10" s="75">
        <v>38450</v>
      </c>
      <c r="EG10" s="75">
        <v>36050</v>
      </c>
      <c r="EH10" s="76">
        <v>43800</v>
      </c>
      <c r="EJ10" s="155">
        <v>43775</v>
      </c>
      <c r="EK10" s="153">
        <v>312771249</v>
      </c>
      <c r="EL10" s="153">
        <v>22314.5</v>
      </c>
      <c r="EM10" s="153">
        <v>20014.5</v>
      </c>
      <c r="EN10" s="153">
        <v>2300</v>
      </c>
      <c r="EO10" s="153" t="s">
        <v>217</v>
      </c>
      <c r="EP10" s="153" t="s">
        <v>225</v>
      </c>
      <c r="EQ10" s="153" t="s">
        <v>219</v>
      </c>
      <c r="ES10" s="159">
        <v>43804.816446759258</v>
      </c>
      <c r="ET10" s="160">
        <v>-1650</v>
      </c>
      <c r="EU10" s="161" t="s">
        <v>325</v>
      </c>
      <c r="EW10" s="86">
        <v>5</v>
      </c>
      <c r="EX10" s="86" t="s">
        <v>340</v>
      </c>
      <c r="EY10" s="84" t="s">
        <v>339</v>
      </c>
      <c r="EZ10" s="87">
        <v>43802.692604166667</v>
      </c>
      <c r="FB10" s="89" t="s">
        <v>355</v>
      </c>
      <c r="FC10" s="89" t="s">
        <v>363</v>
      </c>
      <c r="FD10" s="89">
        <v>963312787630</v>
      </c>
      <c r="FE10" s="89" t="s">
        <v>357</v>
      </c>
      <c r="FF10" s="89">
        <v>2400</v>
      </c>
      <c r="FG10" s="89">
        <v>0</v>
      </c>
      <c r="FH10" s="89">
        <v>21965</v>
      </c>
      <c r="FI10" s="90">
        <v>43803.747916666667</v>
      </c>
      <c r="FK10" s="94">
        <v>43804</v>
      </c>
      <c r="FL10" s="93">
        <v>2300</v>
      </c>
      <c r="FM10" s="93" t="s">
        <v>372</v>
      </c>
      <c r="FN10" s="93">
        <v>312768910</v>
      </c>
      <c r="FP10" s="100">
        <v>43804.573634259257</v>
      </c>
      <c r="FQ10" s="101">
        <v>0</v>
      </c>
      <c r="FR10" s="102" t="s">
        <v>398</v>
      </c>
      <c r="FS10" s="101" t="s">
        <v>399</v>
      </c>
      <c r="FT10" s="101" t="s">
        <v>400</v>
      </c>
      <c r="FV10" s="105">
        <v>2393019</v>
      </c>
      <c r="FW10" s="105" t="s">
        <v>448</v>
      </c>
      <c r="FX10" s="106">
        <v>43803.909814814811</v>
      </c>
      <c r="FY10" s="105" t="s">
        <v>449</v>
      </c>
      <c r="FZ10" s="105" t="s">
        <v>456</v>
      </c>
      <c r="GA10" s="105">
        <v>312759056</v>
      </c>
      <c r="GB10" s="105">
        <v>3500</v>
      </c>
      <c r="GC10" s="105"/>
      <c r="GE10" s="110">
        <v>7</v>
      </c>
      <c r="GF10" s="109" t="s">
        <v>493</v>
      </c>
      <c r="GG10" s="110">
        <v>312784092</v>
      </c>
      <c r="GH10" s="111">
        <v>2300</v>
      </c>
      <c r="GI10" s="111">
        <v>2300</v>
      </c>
      <c r="GJ10" s="110" t="s">
        <v>477</v>
      </c>
      <c r="GK10" s="110" t="s">
        <v>494</v>
      </c>
      <c r="GL10" s="110" t="s">
        <v>479</v>
      </c>
      <c r="GM10" s="110" t="s">
        <v>480</v>
      </c>
      <c r="GN10" s="109" t="s">
        <v>481</v>
      </c>
      <c r="GP10" s="115">
        <v>7</v>
      </c>
      <c r="GQ10" s="116" t="s">
        <v>548</v>
      </c>
      <c r="GR10" s="115">
        <v>312751336</v>
      </c>
      <c r="GS10" s="117">
        <v>2300</v>
      </c>
      <c r="GT10" s="117">
        <v>2300</v>
      </c>
      <c r="GU10" s="115" t="s">
        <v>477</v>
      </c>
      <c r="GV10" s="118">
        <v>43597.736805555556</v>
      </c>
      <c r="GW10" s="115" t="s">
        <v>479</v>
      </c>
      <c r="GX10" s="115" t="s">
        <v>480</v>
      </c>
      <c r="GY10" s="116" t="s">
        <v>481</v>
      </c>
      <c r="HA10" s="123">
        <v>500001257796626</v>
      </c>
      <c r="HB10" s="124">
        <v>136886</v>
      </c>
      <c r="HC10" s="124">
        <v>136886</v>
      </c>
      <c r="HD10" s="124">
        <v>529401</v>
      </c>
      <c r="HE10" s="125">
        <v>10000</v>
      </c>
      <c r="HF10" s="123" t="s">
        <v>551</v>
      </c>
      <c r="HG10" s="126">
        <v>43597.569247685184</v>
      </c>
      <c r="HH10" s="123" t="s">
        <v>552</v>
      </c>
      <c r="HI10" s="123" t="s">
        <v>553</v>
      </c>
      <c r="HJ10" s="123" t="s">
        <v>172</v>
      </c>
      <c r="HK10" s="125">
        <v>11875</v>
      </c>
      <c r="HL10" s="125">
        <v>123000</v>
      </c>
      <c r="HM10" s="123" t="s">
        <v>554</v>
      </c>
      <c r="HN10" s="123"/>
      <c r="HP10" s="134">
        <v>5</v>
      </c>
      <c r="HQ10" s="135">
        <v>43810.880868055552</v>
      </c>
      <c r="HR10" s="134" t="s">
        <v>564</v>
      </c>
      <c r="HS10" s="134" t="s">
        <v>629</v>
      </c>
      <c r="HT10" s="134" t="s">
        <v>630</v>
      </c>
      <c r="HU10" s="134" t="s">
        <v>571</v>
      </c>
      <c r="HV10" s="134">
        <v>2.0191211210827899E+24</v>
      </c>
      <c r="HW10" s="134" t="s">
        <v>631</v>
      </c>
      <c r="HX10" s="134" t="s">
        <v>568</v>
      </c>
      <c r="HY10" s="134" t="s">
        <v>569</v>
      </c>
      <c r="HZ10" s="134" t="s">
        <v>570</v>
      </c>
    </row>
    <row r="11" spans="5:237" ht="33" customHeight="1" thickBot="1">
      <c r="E11" s="16"/>
      <c r="F11" s="16"/>
      <c r="G11" s="16"/>
      <c r="I11" s="15">
        <v>2785345</v>
      </c>
      <c r="J11" s="16" t="str">
        <f t="shared" si="0"/>
        <v>هويده عساف</v>
      </c>
      <c r="K11" s="3">
        <v>508867</v>
      </c>
      <c r="L11" s="4">
        <v>43805</v>
      </c>
      <c r="M11" s="5"/>
      <c r="N11" s="6">
        <v>2400</v>
      </c>
      <c r="O11" s="3">
        <v>158100</v>
      </c>
      <c r="P11" s="7" t="s">
        <v>7</v>
      </c>
      <c r="Q11" s="3" t="s">
        <v>14</v>
      </c>
      <c r="R11" s="8"/>
      <c r="T11" s="15">
        <v>2776455</v>
      </c>
      <c r="U11" s="16" t="str">
        <f t="shared" si="4"/>
        <v>انتصار العموري</v>
      </c>
      <c r="V11" s="26">
        <v>651199</v>
      </c>
      <c r="W11" s="27">
        <v>43804</v>
      </c>
      <c r="X11" s="28"/>
      <c r="Y11" s="29">
        <v>2300</v>
      </c>
      <c r="Z11" s="26">
        <v>12508</v>
      </c>
      <c r="AA11" s="30" t="s">
        <v>7</v>
      </c>
      <c r="AB11" s="26" t="s">
        <v>39</v>
      </c>
      <c r="AC11" s="32"/>
      <c r="AE11" s="15">
        <f>IFERROR(INDEX($AH:$AH,MATCH(VLOOKUP(AI$4,{"a",0;"b",1000},2)+ROW(AD7),$AK:$AK,0)),"")</f>
        <v>2768433</v>
      </c>
      <c r="AF11" s="15">
        <f>IFERROR(INDEX($AG:$AG,MATCH(VLOOKUP(AI$4,{"a",0;"b",1000},2)+ROW(AD7),$AK:$AK,0)),"")</f>
        <v>1615</v>
      </c>
      <c r="AG11" s="16">
        <f t="shared" si="1"/>
        <v>0</v>
      </c>
      <c r="AH11" s="50" t="s">
        <v>576</v>
      </c>
      <c r="AI11" s="50" t="str">
        <f t="shared" si="5"/>
        <v>0</v>
      </c>
      <c r="AJ11" s="50" t="str">
        <f t="shared" si="2"/>
        <v>a</v>
      </c>
      <c r="AK11" s="50">
        <f>VLOOKUP($AJ11,{"a",0;"b",1000},2)+COUNTIF($AJ$6:$AJ11,$AJ11)</f>
        <v>3</v>
      </c>
      <c r="AL11" s="34">
        <v>2672380</v>
      </c>
      <c r="AM11" s="35">
        <v>43804</v>
      </c>
      <c r="AN11" s="36">
        <v>115</v>
      </c>
      <c r="AO11" s="37"/>
      <c r="AP11" s="34">
        <v>66076</v>
      </c>
      <c r="AQ11" s="38" t="s">
        <v>59</v>
      </c>
      <c r="AR11" s="34" t="s">
        <v>583</v>
      </c>
      <c r="AS11" s="141"/>
      <c r="AU11" s="15">
        <f>IFERROR(INDEX($AX:$AX,MATCH(VLOOKUP(AY$4,{"a",0;"b",1000},2)+ROW(AT6),$BA:$BA,0)),"")</f>
        <v>4713897</v>
      </c>
      <c r="AV11" s="15">
        <f>IFERROR(INDEX($AW:$AW,MATCH(VLOOKUP(AY$4,{"a",0;"b",1000},2)+ROW(AT6),$BA:$BA,0)),"")</f>
        <v>1640</v>
      </c>
      <c r="AW11" s="16">
        <f t="shared" si="11"/>
        <v>1640</v>
      </c>
      <c r="AX11" s="50">
        <v>2769714</v>
      </c>
      <c r="AY11" s="50" t="str">
        <f t="shared" si="6"/>
        <v>سميرة الحمدان - مقبوض من قبل زاهر فون</v>
      </c>
      <c r="AZ11" s="50" t="str">
        <f t="shared" si="7"/>
        <v>b</v>
      </c>
      <c r="BA11" s="50">
        <f>VLOOKUP($AZ11,{"a",0;"b",1000},2)+COUNTIF($AZ$6:$AZ11,$AZ11)</f>
        <v>1003</v>
      </c>
      <c r="BB11" s="26">
        <v>3604430</v>
      </c>
      <c r="BC11" s="27">
        <v>43804</v>
      </c>
      <c r="BD11" s="28"/>
      <c r="BE11" s="29">
        <v>1700</v>
      </c>
      <c r="BF11" s="26">
        <v>176316</v>
      </c>
      <c r="BG11" s="30" t="s">
        <v>7</v>
      </c>
      <c r="BH11" s="26" t="s">
        <v>67</v>
      </c>
      <c r="BI11" s="32"/>
      <c r="BK11" s="15">
        <v>2780155</v>
      </c>
      <c r="BL11" s="16" t="str">
        <f t="shared" si="8"/>
        <v>وائل جدوع</v>
      </c>
      <c r="BM11" s="26">
        <v>71868</v>
      </c>
      <c r="BN11" s="27">
        <v>43803</v>
      </c>
      <c r="BO11" s="28"/>
      <c r="BP11" s="29">
        <v>2100</v>
      </c>
      <c r="BQ11" s="26">
        <v>42495</v>
      </c>
      <c r="BR11" s="30" t="s">
        <v>7</v>
      </c>
      <c r="BS11" s="26" t="s">
        <v>93</v>
      </c>
      <c r="BT11" s="32"/>
      <c r="BV11" s="15">
        <v>7755452</v>
      </c>
      <c r="BW11" s="16" t="str">
        <f t="shared" si="3"/>
        <v>ميلاد داود</v>
      </c>
      <c r="BX11" s="3">
        <v>2409609</v>
      </c>
      <c r="BY11" s="4">
        <v>43804</v>
      </c>
      <c r="BZ11" s="5"/>
      <c r="CA11" s="6">
        <v>2400</v>
      </c>
      <c r="CB11" s="3">
        <v>80000</v>
      </c>
      <c r="CC11" s="7" t="s">
        <v>7</v>
      </c>
      <c r="CD11" s="3" t="s">
        <v>118</v>
      </c>
      <c r="CE11" s="8"/>
      <c r="CG11" s="15">
        <f>IFERROR(INDEX($AX:$AX,MATCH(VLOOKUP(CK$4,{"a",0;"b",1000},2)+ROW(CF6),$BA:$BA,0)),"")</f>
        <v>4713897</v>
      </c>
      <c r="CH11" s="15">
        <f>IFERROR(INDEX($AW:$AW,MATCH(VLOOKUP(CK$4,{"a",0;"b",1000},2)+ROW(CF6),$BA:$BA,0)),"")</f>
        <v>1640</v>
      </c>
      <c r="CI11" s="16">
        <f t="shared" si="12"/>
        <v>3135</v>
      </c>
      <c r="CJ11" s="50">
        <v>2762456</v>
      </c>
      <c r="CK11" s="50" t="str">
        <f t="shared" si="9"/>
        <v>فاديا حسين</v>
      </c>
      <c r="CL11" s="50" t="str">
        <f t="shared" si="10"/>
        <v>b</v>
      </c>
      <c r="CM11" s="50">
        <f>VLOOKUP($AZ11,{"a",0;"b",1000},2)+COUNTIF($AZ$6:$AZ11,$AZ11)</f>
        <v>1003</v>
      </c>
      <c r="CN11" s="26">
        <v>840880</v>
      </c>
      <c r="CO11" s="27">
        <v>43803</v>
      </c>
      <c r="CP11" s="28"/>
      <c r="CQ11" s="29">
        <v>3300</v>
      </c>
      <c r="CR11" s="26">
        <v>51940</v>
      </c>
      <c r="CS11" s="30" t="s">
        <v>7</v>
      </c>
      <c r="CT11" s="26" t="s">
        <v>607</v>
      </c>
      <c r="CU11" s="32"/>
      <c r="CW11" s="54">
        <v>835458</v>
      </c>
      <c r="CX11" s="55">
        <v>43805.545775462961</v>
      </c>
      <c r="CY11" s="56" t="s">
        <v>162</v>
      </c>
      <c r="CZ11" s="56" t="s">
        <v>163</v>
      </c>
      <c r="DA11" s="56" t="s">
        <v>164</v>
      </c>
      <c r="DB11" s="56">
        <v>3400</v>
      </c>
      <c r="DC11" s="56" t="s">
        <v>140</v>
      </c>
      <c r="DD11" s="56"/>
      <c r="DE11" s="56" t="s">
        <v>141</v>
      </c>
      <c r="DF11" s="56" t="s">
        <v>142</v>
      </c>
      <c r="DG11" s="56" t="s">
        <v>143</v>
      </c>
      <c r="DI11" s="59">
        <v>145805</v>
      </c>
      <c r="DJ11" s="59" t="s">
        <v>168</v>
      </c>
      <c r="DK11" s="59" t="s">
        <v>172</v>
      </c>
      <c r="DL11" s="59" t="s">
        <v>173</v>
      </c>
      <c r="DM11" s="59" t="s">
        <v>180</v>
      </c>
      <c r="DN11" s="59">
        <v>2300</v>
      </c>
      <c r="DO11" s="59">
        <v>436583440</v>
      </c>
      <c r="DP11" s="60">
        <v>43361.834201388891</v>
      </c>
      <c r="DR11" s="65">
        <v>2470304</v>
      </c>
      <c r="DS11" s="66" t="s">
        <v>191</v>
      </c>
      <c r="DT11" s="66" t="s">
        <v>192</v>
      </c>
      <c r="DU11" s="67" t="s">
        <v>200</v>
      </c>
      <c r="DV11" s="66">
        <v>5991426</v>
      </c>
      <c r="DW11" s="66" t="s">
        <v>194</v>
      </c>
      <c r="DX11" s="68">
        <v>2400</v>
      </c>
      <c r="DY11" s="69">
        <v>43804</v>
      </c>
      <c r="DZ11" s="66"/>
      <c r="EB11" s="77" t="s">
        <v>216</v>
      </c>
      <c r="EC11" s="77" t="s">
        <v>215</v>
      </c>
      <c r="ED11" s="77">
        <v>312632955</v>
      </c>
      <c r="EE11" s="77">
        <v>1650</v>
      </c>
      <c r="EF11" s="77">
        <v>136050</v>
      </c>
      <c r="EG11" s="77">
        <v>134400</v>
      </c>
      <c r="EH11" s="78">
        <v>43800</v>
      </c>
      <c r="EJ11" s="152">
        <v>43775</v>
      </c>
      <c r="EK11" s="154">
        <v>312751684</v>
      </c>
      <c r="EL11" s="154">
        <v>24014.5</v>
      </c>
      <c r="EM11" s="154">
        <v>22314.5</v>
      </c>
      <c r="EN11" s="154">
        <v>1700</v>
      </c>
      <c r="EO11" s="154" t="s">
        <v>217</v>
      </c>
      <c r="EP11" s="154" t="s">
        <v>226</v>
      </c>
      <c r="EQ11" s="154" t="s">
        <v>219</v>
      </c>
      <c r="ES11" s="159">
        <v>43804.80541666667</v>
      </c>
      <c r="ET11" s="160">
        <v>-1650</v>
      </c>
      <c r="EU11" s="161" t="s">
        <v>326</v>
      </c>
      <c r="EW11" s="86">
        <v>6</v>
      </c>
      <c r="EX11" s="86" t="s">
        <v>341</v>
      </c>
      <c r="EY11" s="84" t="s">
        <v>339</v>
      </c>
      <c r="EZ11" s="87">
        <v>43802.670868055553</v>
      </c>
      <c r="FB11" s="91" t="s">
        <v>355</v>
      </c>
      <c r="FC11" s="91" t="s">
        <v>364</v>
      </c>
      <c r="FD11" s="91">
        <v>963312783175</v>
      </c>
      <c r="FE11" s="91" t="s">
        <v>357</v>
      </c>
      <c r="FF11" s="91">
        <v>2400</v>
      </c>
      <c r="FG11" s="91">
        <v>0</v>
      </c>
      <c r="FH11" s="91">
        <v>24365</v>
      </c>
      <c r="FI11" s="92">
        <v>43803.734027777777</v>
      </c>
      <c r="FK11" s="94">
        <v>43804</v>
      </c>
      <c r="FL11" s="93">
        <v>3100</v>
      </c>
      <c r="FM11" s="93" t="s">
        <v>373</v>
      </c>
      <c r="FN11" s="93">
        <v>314660369</v>
      </c>
      <c r="FP11" s="97">
        <v>43804.579699074071</v>
      </c>
      <c r="FQ11" s="98">
        <v>0</v>
      </c>
      <c r="FR11" s="103" t="s">
        <v>401</v>
      </c>
      <c r="FS11" s="98" t="s">
        <v>402</v>
      </c>
      <c r="FT11" s="98" t="s">
        <v>403</v>
      </c>
      <c r="FV11" s="105">
        <v>2392777</v>
      </c>
      <c r="FW11" s="105" t="s">
        <v>448</v>
      </c>
      <c r="FX11" s="106">
        <v>43803.814467592594</v>
      </c>
      <c r="FY11" s="105" t="s">
        <v>449</v>
      </c>
      <c r="FZ11" s="105" t="s">
        <v>457</v>
      </c>
      <c r="GA11" s="105">
        <v>312768473</v>
      </c>
      <c r="GB11" s="105">
        <v>2200</v>
      </c>
      <c r="GC11" s="105"/>
      <c r="GE11" s="110">
        <v>8</v>
      </c>
      <c r="GF11" s="109" t="s">
        <v>495</v>
      </c>
      <c r="GG11" s="110">
        <v>312774393</v>
      </c>
      <c r="GH11" s="111">
        <v>1650</v>
      </c>
      <c r="GI11" s="111">
        <v>1650</v>
      </c>
      <c r="GJ11" s="110" t="s">
        <v>477</v>
      </c>
      <c r="GK11" s="110" t="s">
        <v>496</v>
      </c>
      <c r="GL11" s="110" t="s">
        <v>497</v>
      </c>
      <c r="GM11" s="110" t="s">
        <v>480</v>
      </c>
      <c r="GN11" s="109" t="s">
        <v>481</v>
      </c>
      <c r="GP11" s="115">
        <v>8</v>
      </c>
      <c r="GQ11" s="116" t="s">
        <v>549</v>
      </c>
      <c r="GR11" s="115">
        <v>312753003</v>
      </c>
      <c r="GS11" s="117">
        <v>2300</v>
      </c>
      <c r="GT11" s="117">
        <v>2300</v>
      </c>
      <c r="GU11" s="115" t="s">
        <v>477</v>
      </c>
      <c r="GV11" s="118">
        <v>43597.625694444447</v>
      </c>
      <c r="GW11" s="115" t="s">
        <v>479</v>
      </c>
      <c r="GX11" s="115" t="s">
        <v>480</v>
      </c>
      <c r="GY11" s="116" t="s">
        <v>481</v>
      </c>
      <c r="HA11" s="127">
        <v>500001257798581</v>
      </c>
      <c r="HB11" s="128">
        <v>136886</v>
      </c>
      <c r="HC11" s="128">
        <v>136886</v>
      </c>
      <c r="HD11" s="128">
        <v>37604</v>
      </c>
      <c r="HE11" s="129">
        <v>15000</v>
      </c>
      <c r="HF11" s="127" t="s">
        <v>551</v>
      </c>
      <c r="HG11" s="130">
        <v>43597.569918981484</v>
      </c>
      <c r="HH11" s="127" t="s">
        <v>552</v>
      </c>
      <c r="HI11" s="127" t="s">
        <v>553</v>
      </c>
      <c r="HJ11" s="127" t="s">
        <v>172</v>
      </c>
      <c r="HK11" s="129">
        <v>18420</v>
      </c>
      <c r="HL11" s="129">
        <v>108000</v>
      </c>
      <c r="HM11" s="127" t="s">
        <v>554</v>
      </c>
      <c r="HN11" s="127"/>
      <c r="HP11" s="136">
        <v>6</v>
      </c>
      <c r="HQ11" s="137">
        <v>43810.879363425927</v>
      </c>
      <c r="HR11" s="136" t="s">
        <v>564</v>
      </c>
      <c r="HS11" s="136" t="s">
        <v>632</v>
      </c>
      <c r="HT11" s="136" t="s">
        <v>572</v>
      </c>
      <c r="HU11" s="136" t="s">
        <v>567</v>
      </c>
      <c r="HV11" s="136">
        <v>2.01912112106178E+24</v>
      </c>
      <c r="HW11" s="136" t="s">
        <v>631</v>
      </c>
      <c r="HX11" s="136" t="s">
        <v>568</v>
      </c>
      <c r="HY11" s="136" t="s">
        <v>569</v>
      </c>
      <c r="HZ11" s="136" t="s">
        <v>570</v>
      </c>
    </row>
    <row r="12" spans="5:237" ht="30" customHeight="1" thickBot="1">
      <c r="E12" s="16"/>
      <c r="F12" s="16"/>
      <c r="G12" s="16"/>
      <c r="I12" s="15">
        <v>2611607</v>
      </c>
      <c r="J12" s="16" t="str">
        <f t="shared" si="0"/>
        <v>منهل سبع</v>
      </c>
      <c r="K12" s="9">
        <v>508866</v>
      </c>
      <c r="L12" s="10">
        <v>43805</v>
      </c>
      <c r="M12" s="11"/>
      <c r="N12" s="12">
        <v>2400</v>
      </c>
      <c r="O12" s="9">
        <v>160500</v>
      </c>
      <c r="P12" s="13" t="s">
        <v>7</v>
      </c>
      <c r="Q12" s="9" t="s">
        <v>15</v>
      </c>
      <c r="R12" s="14"/>
      <c r="T12" s="15">
        <v>2131272</v>
      </c>
      <c r="U12" s="16" t="str">
        <f t="shared" si="4"/>
        <v>توفيق احمد</v>
      </c>
      <c r="V12" s="21">
        <v>651029</v>
      </c>
      <c r="W12" s="22">
        <v>43804</v>
      </c>
      <c r="X12" s="23"/>
      <c r="Y12" s="24">
        <v>1650</v>
      </c>
      <c r="Z12" s="21">
        <v>14808</v>
      </c>
      <c r="AA12" s="25" t="s">
        <v>7</v>
      </c>
      <c r="AB12" s="21" t="s">
        <v>40</v>
      </c>
      <c r="AC12" s="31"/>
      <c r="AE12" s="15">
        <f>IFERROR(INDEX($AH:$AH,MATCH(VLOOKUP(AI$4,{"a",0;"b",1000},2)+ROW(AD8),$AK:$AK,0)),"")</f>
        <v>5498756</v>
      </c>
      <c r="AF12" s="15">
        <f>IFERROR(INDEX($AG:$AG,MATCH(VLOOKUP(AI$4,{"a",0;"b",1000},2)+ROW(AD8),$AK:$AK,0)),"")</f>
        <v>2185</v>
      </c>
      <c r="AG12" s="16">
        <f t="shared" si="1"/>
        <v>2185</v>
      </c>
      <c r="AH12" s="50">
        <v>2631954</v>
      </c>
      <c r="AI12" s="50" t="str">
        <f t="shared" si="5"/>
        <v>دارين محفوض</v>
      </c>
      <c r="AJ12" s="50" t="str">
        <f t="shared" si="2"/>
        <v>b</v>
      </c>
      <c r="AK12" s="50">
        <f>VLOOKUP($AJ12,{"a",0;"b",1000},2)+COUNTIF($AJ$6:$AJ12,$AJ12)</f>
        <v>1004</v>
      </c>
      <c r="AL12" s="39">
        <v>2672379</v>
      </c>
      <c r="AM12" s="40">
        <v>43804</v>
      </c>
      <c r="AN12" s="41"/>
      <c r="AO12" s="42">
        <v>2300</v>
      </c>
      <c r="AP12" s="39">
        <v>65961</v>
      </c>
      <c r="AQ12" s="43" t="s">
        <v>7</v>
      </c>
      <c r="AR12" s="39" t="s">
        <v>584</v>
      </c>
      <c r="AS12" s="142"/>
      <c r="AU12" s="15">
        <f>IFERROR(INDEX($AX:$AX,MATCH(VLOOKUP(AY$4,{"a",0;"b",1000},2)+ROW(AT7),$BA:$BA,0)),"")</f>
        <v>2768433</v>
      </c>
      <c r="AV12" s="15">
        <f>IFERROR(INDEX($AW:$AW,MATCH(VLOOKUP(AY$4,{"a",0;"b",1000},2)+ROW(AT7),$BA:$BA,0)),"")</f>
        <v>2219</v>
      </c>
      <c r="AW12" s="16">
        <f t="shared" si="11"/>
        <v>0</v>
      </c>
      <c r="AX12" s="50" t="s">
        <v>576</v>
      </c>
      <c r="AY12" s="50" t="str">
        <f t="shared" si="6"/>
        <v>0</v>
      </c>
      <c r="AZ12" s="50" t="str">
        <f t="shared" si="7"/>
        <v>a</v>
      </c>
      <c r="BA12" s="50">
        <f>VLOOKUP($AZ12,{"a",0;"b",1000},2)+COUNTIF($AZ$6:$AZ12,$AZ12)</f>
        <v>4</v>
      </c>
      <c r="BB12" s="21">
        <v>3604249</v>
      </c>
      <c r="BC12" s="22">
        <v>43804</v>
      </c>
      <c r="BD12" s="23">
        <v>81</v>
      </c>
      <c r="BE12" s="24"/>
      <c r="BF12" s="21">
        <v>178016</v>
      </c>
      <c r="BG12" s="25" t="s">
        <v>59</v>
      </c>
      <c r="BH12" s="21" t="s">
        <v>68</v>
      </c>
      <c r="BI12" s="31"/>
      <c r="BK12" s="15">
        <v>2635133</v>
      </c>
      <c r="BL12" s="16" t="str">
        <f t="shared" si="8"/>
        <v>علاء نادر</v>
      </c>
      <c r="BM12" s="21">
        <v>71847</v>
      </c>
      <c r="BN12" s="22">
        <v>43803</v>
      </c>
      <c r="BO12" s="23"/>
      <c r="BP12" s="24">
        <v>2100</v>
      </c>
      <c r="BQ12" s="21">
        <v>44595</v>
      </c>
      <c r="BR12" s="25" t="s">
        <v>7</v>
      </c>
      <c r="BS12" s="21" t="s">
        <v>94</v>
      </c>
      <c r="BT12" s="31"/>
      <c r="BV12" s="15">
        <v>2753326</v>
      </c>
      <c r="BW12" s="16" t="str">
        <f t="shared" si="3"/>
        <v>يوسف جوهر</v>
      </c>
      <c r="BX12" s="9">
        <v>2409607</v>
      </c>
      <c r="BY12" s="10">
        <v>43804</v>
      </c>
      <c r="BZ12" s="11"/>
      <c r="CA12" s="12">
        <v>2400</v>
      </c>
      <c r="CB12" s="9">
        <v>82400</v>
      </c>
      <c r="CC12" s="13" t="s">
        <v>7</v>
      </c>
      <c r="CD12" s="9" t="s">
        <v>119</v>
      </c>
      <c r="CE12" s="14"/>
      <c r="CG12" s="15">
        <f>IFERROR(INDEX($AX:$AX,MATCH(VLOOKUP(CK$4,{"a",0;"b",1000},2)+ROW(CF7),$BA:$BA,0)),"")</f>
        <v>2768433</v>
      </c>
      <c r="CH12" s="15">
        <f>IFERROR(INDEX($AW:$AW,MATCH(VLOOKUP(CK$4,{"a",0;"b",1000},2)+ROW(CF7),$BA:$BA,0)),"")</f>
        <v>2219</v>
      </c>
      <c r="CI12" s="16">
        <f t="shared" si="12"/>
        <v>0</v>
      </c>
      <c r="CJ12" s="50" t="s">
        <v>576</v>
      </c>
      <c r="CK12" s="50" t="str">
        <f t="shared" si="9"/>
        <v>0</v>
      </c>
      <c r="CL12" s="50" t="str">
        <f t="shared" si="10"/>
        <v>a</v>
      </c>
      <c r="CM12" s="50">
        <f>VLOOKUP($AZ12,{"a",0;"b",1000},2)+COUNTIF($AZ$6:$AZ12,$AZ12)</f>
        <v>4</v>
      </c>
      <c r="CN12" s="21">
        <v>840766</v>
      </c>
      <c r="CO12" s="22">
        <v>43803</v>
      </c>
      <c r="CP12" s="23">
        <v>83</v>
      </c>
      <c r="CQ12" s="24"/>
      <c r="CR12" s="21">
        <v>55240</v>
      </c>
      <c r="CS12" s="25" t="s">
        <v>59</v>
      </c>
      <c r="CT12" s="21" t="s">
        <v>608</v>
      </c>
      <c r="CU12" s="31"/>
      <c r="CW12" s="51">
        <v>835432</v>
      </c>
      <c r="CX12" s="52">
        <v>43805.541585648149</v>
      </c>
      <c r="CY12" s="53" t="s">
        <v>165</v>
      </c>
      <c r="CZ12" s="53" t="s">
        <v>166</v>
      </c>
      <c r="DA12" s="53" t="s">
        <v>167</v>
      </c>
      <c r="DB12" s="53">
        <v>1650</v>
      </c>
      <c r="DC12" s="53" t="s">
        <v>140</v>
      </c>
      <c r="DD12" s="53"/>
      <c r="DE12" s="53" t="s">
        <v>141</v>
      </c>
      <c r="DF12" s="53" t="s">
        <v>142</v>
      </c>
      <c r="DG12" s="53" t="s">
        <v>143</v>
      </c>
      <c r="DI12" s="57">
        <v>145808</v>
      </c>
      <c r="DJ12" s="57" t="s">
        <v>168</v>
      </c>
      <c r="DK12" s="57" t="s">
        <v>172</v>
      </c>
      <c r="DL12" s="57" t="s">
        <v>173</v>
      </c>
      <c r="DM12" s="57" t="s">
        <v>181</v>
      </c>
      <c r="DN12" s="57">
        <v>2300</v>
      </c>
      <c r="DO12" s="57">
        <v>436582145</v>
      </c>
      <c r="DP12" s="58">
        <v>43361.834583333337</v>
      </c>
      <c r="DR12" s="70">
        <v>2470274</v>
      </c>
      <c r="DS12" s="71" t="s">
        <v>191</v>
      </c>
      <c r="DT12" s="71" t="s">
        <v>192</v>
      </c>
      <c r="DU12" s="72" t="s">
        <v>201</v>
      </c>
      <c r="DV12" s="71">
        <v>4555362</v>
      </c>
      <c r="DW12" s="71" t="s">
        <v>194</v>
      </c>
      <c r="DX12" s="73">
        <v>2400</v>
      </c>
      <c r="DY12" s="74">
        <v>43804</v>
      </c>
      <c r="DZ12" s="71"/>
      <c r="EB12" s="75" t="s">
        <v>216</v>
      </c>
      <c r="EC12" s="75" t="s">
        <v>215</v>
      </c>
      <c r="ED12" s="75">
        <v>312628310</v>
      </c>
      <c r="EE12" s="75">
        <v>1650</v>
      </c>
      <c r="EF12" s="75">
        <v>134400</v>
      </c>
      <c r="EG12" s="75">
        <v>132750</v>
      </c>
      <c r="EH12" s="76">
        <v>43800</v>
      </c>
      <c r="EJ12" s="155">
        <v>43775</v>
      </c>
      <c r="EK12" s="153">
        <v>314559165</v>
      </c>
      <c r="EL12" s="153">
        <v>26314.5</v>
      </c>
      <c r="EM12" s="153">
        <v>24014.5</v>
      </c>
      <c r="EN12" s="153">
        <v>2300</v>
      </c>
      <c r="EO12" s="153" t="s">
        <v>217</v>
      </c>
      <c r="EP12" s="153" t="s">
        <v>227</v>
      </c>
      <c r="EQ12" s="153" t="s">
        <v>219</v>
      </c>
      <c r="ES12" s="159">
        <v>43804.803078703706</v>
      </c>
      <c r="ET12" s="160">
        <v>-2400</v>
      </c>
      <c r="EU12" s="161" t="s">
        <v>327</v>
      </c>
      <c r="EW12" s="86">
        <v>7</v>
      </c>
      <c r="EX12" s="86" t="s">
        <v>342</v>
      </c>
      <c r="EY12" s="84" t="s">
        <v>339</v>
      </c>
      <c r="EZ12" s="87">
        <v>43801.999120370368</v>
      </c>
      <c r="FB12" s="89" t="s">
        <v>355</v>
      </c>
      <c r="FC12" s="89" t="s">
        <v>665</v>
      </c>
      <c r="FD12" s="89">
        <v>963312761547</v>
      </c>
      <c r="FE12" s="89" t="s">
        <v>357</v>
      </c>
      <c r="FF12" s="89">
        <v>2400</v>
      </c>
      <c r="FG12" s="89">
        <v>0</v>
      </c>
      <c r="FH12" s="89">
        <v>26765</v>
      </c>
      <c r="FI12" s="90">
        <v>43803.693055555559</v>
      </c>
      <c r="FK12" s="94">
        <v>43804</v>
      </c>
      <c r="FL12" s="93">
        <v>1700</v>
      </c>
      <c r="FM12" s="93" t="s">
        <v>374</v>
      </c>
      <c r="FN12" s="93">
        <v>318541162</v>
      </c>
      <c r="FP12" s="100">
        <v>43804.677418981482</v>
      </c>
      <c r="FQ12" s="101">
        <v>0</v>
      </c>
      <c r="FR12" s="102" t="s">
        <v>404</v>
      </c>
      <c r="FS12" s="101" t="s">
        <v>405</v>
      </c>
      <c r="FT12" s="101" t="s">
        <v>406</v>
      </c>
      <c r="FV12" s="105">
        <v>2392775</v>
      </c>
      <c r="FW12" s="105" t="s">
        <v>448</v>
      </c>
      <c r="FX12" s="106">
        <v>43803.813657407409</v>
      </c>
      <c r="FY12" s="105" t="s">
        <v>449</v>
      </c>
      <c r="FZ12" s="105" t="s">
        <v>458</v>
      </c>
      <c r="GA12" s="105">
        <v>312229262</v>
      </c>
      <c r="GB12" s="105">
        <v>1651</v>
      </c>
      <c r="GC12" s="105"/>
      <c r="GE12" s="110">
        <v>9</v>
      </c>
      <c r="GF12" s="109" t="s">
        <v>498</v>
      </c>
      <c r="GG12" s="110">
        <v>312123549</v>
      </c>
      <c r="GH12" s="111">
        <v>2300</v>
      </c>
      <c r="GI12" s="111">
        <v>2300</v>
      </c>
      <c r="GJ12" s="110" t="s">
        <v>477</v>
      </c>
      <c r="GK12" s="110" t="s">
        <v>499</v>
      </c>
      <c r="GL12" s="110" t="s">
        <v>479</v>
      </c>
      <c r="GM12" s="110" t="s">
        <v>480</v>
      </c>
      <c r="GN12" s="109" t="s">
        <v>481</v>
      </c>
      <c r="GP12" s="115">
        <v>9</v>
      </c>
      <c r="GQ12" s="116" t="s">
        <v>550</v>
      </c>
      <c r="GR12" s="115">
        <v>312781030</v>
      </c>
      <c r="GS12" s="117">
        <v>2300</v>
      </c>
      <c r="GT12" s="117">
        <v>2300</v>
      </c>
      <c r="GU12" s="115" t="s">
        <v>477</v>
      </c>
      <c r="GV12" s="118">
        <v>43597.572916666664</v>
      </c>
      <c r="GW12" s="115" t="s">
        <v>479</v>
      </c>
      <c r="GX12" s="115" t="s">
        <v>480</v>
      </c>
      <c r="GY12" s="116" t="s">
        <v>481</v>
      </c>
      <c r="HA12" s="123">
        <v>500001257801607</v>
      </c>
      <c r="HB12" s="124">
        <v>136886</v>
      </c>
      <c r="HC12" s="124">
        <v>136886</v>
      </c>
      <c r="HD12" s="124">
        <v>518110</v>
      </c>
      <c r="HE12" s="125">
        <v>2000</v>
      </c>
      <c r="HF12" s="123" t="s">
        <v>551</v>
      </c>
      <c r="HG12" s="126">
        <v>43597.570960648147</v>
      </c>
      <c r="HH12" s="123" t="s">
        <v>552</v>
      </c>
      <c r="HI12" s="123" t="s">
        <v>553</v>
      </c>
      <c r="HJ12" s="123" t="s">
        <v>172</v>
      </c>
      <c r="HK12" s="125">
        <v>5490</v>
      </c>
      <c r="HL12" s="125">
        <v>106000</v>
      </c>
      <c r="HM12" s="123" t="s">
        <v>554</v>
      </c>
      <c r="HN12" s="123"/>
      <c r="HP12" s="134">
        <v>7</v>
      </c>
      <c r="HQ12" s="135">
        <v>43810.847824074073</v>
      </c>
      <c r="HR12" s="134" t="s">
        <v>564</v>
      </c>
      <c r="HS12" s="134" t="s">
        <v>633</v>
      </c>
      <c r="HT12" s="134" t="s">
        <v>572</v>
      </c>
      <c r="HU12" s="134" t="s">
        <v>571</v>
      </c>
      <c r="HV12" s="134">
        <v>2.0191211202052401E+24</v>
      </c>
      <c r="HW12" s="134" t="s">
        <v>551</v>
      </c>
      <c r="HX12" s="134" t="s">
        <v>568</v>
      </c>
      <c r="HY12" s="134" t="s">
        <v>569</v>
      </c>
      <c r="HZ12" s="134" t="s">
        <v>570</v>
      </c>
    </row>
    <row r="13" spans="5:237" ht="30" customHeight="1" thickBot="1">
      <c r="E13" s="16"/>
      <c r="F13" s="16"/>
      <c r="G13" s="16"/>
      <c r="I13" s="15">
        <v>8547167</v>
      </c>
      <c r="J13" s="16" t="str">
        <f t="shared" si="0"/>
        <v>خليل المعاز</v>
      </c>
      <c r="K13" s="3">
        <v>508865</v>
      </c>
      <c r="L13" s="4">
        <v>43805</v>
      </c>
      <c r="M13" s="5"/>
      <c r="N13" s="6">
        <v>2400</v>
      </c>
      <c r="O13" s="3">
        <v>162900</v>
      </c>
      <c r="P13" s="7" t="s">
        <v>7</v>
      </c>
      <c r="Q13" s="3" t="s">
        <v>16</v>
      </c>
      <c r="R13" s="8"/>
      <c r="T13" s="15">
        <v>4662583</v>
      </c>
      <c r="U13" s="16" t="str">
        <f t="shared" si="4"/>
        <v>مي مغامز</v>
      </c>
      <c r="V13" s="26">
        <v>650341</v>
      </c>
      <c r="W13" s="27">
        <v>43803</v>
      </c>
      <c r="X13" s="28"/>
      <c r="Y13" s="29">
        <v>2300</v>
      </c>
      <c r="Z13" s="26">
        <v>16458</v>
      </c>
      <c r="AA13" s="30" t="s">
        <v>7</v>
      </c>
      <c r="AB13" s="26" t="s">
        <v>41</v>
      </c>
      <c r="AC13" s="32"/>
      <c r="AE13" s="15">
        <f>IFERROR(INDEX($AH:$AH,MATCH(VLOOKUP(AI$4,{"a",0;"b",1000},2)+ROW(AD9),$AK:$AK,0)),"")</f>
        <v>8765109</v>
      </c>
      <c r="AF13" s="15">
        <f>IFERROR(INDEX($AG:$AG,MATCH(VLOOKUP(AI$4,{"a",0;"b",1000},2)+ROW(AD9),$AK:$AK,0)),"")</f>
        <v>1805</v>
      </c>
      <c r="AG13" s="16">
        <f t="shared" si="1"/>
        <v>0</v>
      </c>
      <c r="AH13" s="50" t="s">
        <v>576</v>
      </c>
      <c r="AI13" s="50" t="str">
        <f t="shared" si="5"/>
        <v>0</v>
      </c>
      <c r="AJ13" s="50" t="str">
        <f t="shared" si="2"/>
        <v>a</v>
      </c>
      <c r="AK13" s="50">
        <f>VLOOKUP($AJ13,{"a",0;"b",1000},2)+COUNTIF($AJ$6:$AJ13,$AJ13)</f>
        <v>4</v>
      </c>
      <c r="AL13" s="34">
        <v>2672136</v>
      </c>
      <c r="AM13" s="35">
        <v>43804</v>
      </c>
      <c r="AN13" s="36">
        <v>85</v>
      </c>
      <c r="AO13" s="37"/>
      <c r="AP13" s="34">
        <v>68261</v>
      </c>
      <c r="AQ13" s="38" t="s">
        <v>59</v>
      </c>
      <c r="AR13" s="34" t="s">
        <v>585</v>
      </c>
      <c r="AS13" s="141"/>
      <c r="AU13" s="15">
        <f>IFERROR(INDEX($AX:$AX,MATCH(VLOOKUP(AY$4,{"a",0;"b",1000},2)+ROW(AT8),$BA:$BA,0)),"")</f>
        <v>5498756</v>
      </c>
      <c r="AV13" s="15">
        <f>IFERROR(INDEX($AW:$AW,MATCH(VLOOKUP(AY$4,{"a",0;"b",1000},2)+ROW(AT8),$BA:$BA,0)),"")</f>
        <v>2219</v>
      </c>
      <c r="AW13" s="16">
        <f t="shared" si="11"/>
        <v>2219</v>
      </c>
      <c r="AX13" s="50">
        <v>2631954</v>
      </c>
      <c r="AY13" s="50" t="str">
        <f t="shared" si="6"/>
        <v>ميخائيل جنوره - مقبوض من قبل زاهر فون</v>
      </c>
      <c r="AZ13" s="50" t="str">
        <f t="shared" si="7"/>
        <v>b</v>
      </c>
      <c r="BA13" s="50">
        <f>VLOOKUP($AZ13,{"a",0;"b",1000},2)+COUNTIF($AZ$6:$AZ13,$AZ13)</f>
        <v>1004</v>
      </c>
      <c r="BB13" s="26">
        <v>3604248</v>
      </c>
      <c r="BC13" s="27">
        <v>43804</v>
      </c>
      <c r="BD13" s="28"/>
      <c r="BE13" s="29">
        <v>2300</v>
      </c>
      <c r="BF13" s="26">
        <v>177935</v>
      </c>
      <c r="BG13" s="30" t="s">
        <v>7</v>
      </c>
      <c r="BH13" s="26" t="s">
        <v>69</v>
      </c>
      <c r="BI13" s="32"/>
      <c r="BK13" s="15">
        <v>2483398</v>
      </c>
      <c r="BL13" s="16" t="str">
        <f t="shared" si="8"/>
        <v>محمد العبيد</v>
      </c>
      <c r="BM13" s="26">
        <v>71628</v>
      </c>
      <c r="BN13" s="27">
        <v>43802</v>
      </c>
      <c r="BO13" s="28"/>
      <c r="BP13" s="29">
        <v>2100</v>
      </c>
      <c r="BQ13" s="26">
        <v>46695</v>
      </c>
      <c r="BR13" s="30" t="s">
        <v>7</v>
      </c>
      <c r="BS13" s="26" t="s">
        <v>95</v>
      </c>
      <c r="BT13" s="32"/>
      <c r="BV13" s="15">
        <v>2765954</v>
      </c>
      <c r="BW13" s="16" t="str">
        <f t="shared" si="3"/>
        <v>حسين اليوسف</v>
      </c>
      <c r="BX13" s="3">
        <v>2409596</v>
      </c>
      <c r="BY13" s="4">
        <v>43804</v>
      </c>
      <c r="BZ13" s="5"/>
      <c r="CA13" s="6">
        <v>2400</v>
      </c>
      <c r="CB13" s="3">
        <v>84800</v>
      </c>
      <c r="CC13" s="7" t="s">
        <v>7</v>
      </c>
      <c r="CD13" s="3" t="s">
        <v>120</v>
      </c>
      <c r="CE13" s="8"/>
      <c r="CG13" s="15">
        <f>IFERROR(INDEX($AX:$AX,MATCH(VLOOKUP(CK$4,{"a",0;"b",1000},2)+ROW(CF8),$BA:$BA,0)),"")</f>
        <v>5498756</v>
      </c>
      <c r="CH13" s="15">
        <f>IFERROR(INDEX($AW:$AW,MATCH(VLOOKUP(CK$4,{"a",0;"b",1000},2)+ROW(CF8),$BA:$BA,0)),"")</f>
        <v>2219</v>
      </c>
      <c r="CI13" s="16">
        <f t="shared" si="12"/>
        <v>1567</v>
      </c>
      <c r="CJ13" s="50">
        <v>7564323</v>
      </c>
      <c r="CK13" s="50" t="str">
        <f t="shared" si="9"/>
        <v>احمد عبود</v>
      </c>
      <c r="CL13" s="50" t="str">
        <f t="shared" si="10"/>
        <v>b</v>
      </c>
      <c r="CM13" s="50">
        <f>VLOOKUP($AZ13,{"a",0;"b",1000},2)+COUNTIF($AZ$6:$AZ13,$AZ13)</f>
        <v>1004</v>
      </c>
      <c r="CN13" s="26">
        <v>840765</v>
      </c>
      <c r="CO13" s="27">
        <v>43803</v>
      </c>
      <c r="CP13" s="28"/>
      <c r="CQ13" s="29">
        <v>1650</v>
      </c>
      <c r="CR13" s="26">
        <v>55157</v>
      </c>
      <c r="CS13" s="30" t="s">
        <v>7</v>
      </c>
      <c r="CT13" s="26" t="s">
        <v>609</v>
      </c>
      <c r="CU13" s="32"/>
      <c r="CW13" s="54"/>
      <c r="CX13" s="55"/>
      <c r="CY13" s="56"/>
      <c r="CZ13" s="56"/>
      <c r="DA13" s="56"/>
      <c r="DB13" s="56"/>
      <c r="DC13" s="56"/>
      <c r="DD13" s="56"/>
      <c r="DE13" s="56"/>
      <c r="DF13" s="56"/>
      <c r="DG13" s="56"/>
      <c r="DI13" s="61"/>
      <c r="DJ13" s="61"/>
      <c r="DK13" s="61"/>
      <c r="DL13" s="61"/>
      <c r="DM13" s="61"/>
      <c r="DN13" s="61"/>
      <c r="DO13" s="61"/>
      <c r="DP13" s="62"/>
      <c r="DR13" s="65">
        <v>2469887</v>
      </c>
      <c r="DS13" s="66" t="s">
        <v>191</v>
      </c>
      <c r="DT13" s="66" t="s">
        <v>192</v>
      </c>
      <c r="DU13" s="67" t="s">
        <v>202</v>
      </c>
      <c r="DV13" s="66">
        <v>2113778</v>
      </c>
      <c r="DW13" s="66" t="s">
        <v>194</v>
      </c>
      <c r="DX13" s="68">
        <v>2400</v>
      </c>
      <c r="DY13" s="69">
        <v>43804</v>
      </c>
      <c r="DZ13" s="66"/>
      <c r="EB13" s="79"/>
      <c r="EC13" s="79"/>
      <c r="ED13" s="79"/>
      <c r="EE13" s="79"/>
      <c r="EF13" s="79"/>
      <c r="EG13" s="79"/>
      <c r="EH13" s="80"/>
      <c r="EJ13" s="152">
        <v>43775</v>
      </c>
      <c r="EK13" s="154">
        <v>2138665</v>
      </c>
      <c r="EL13" s="154">
        <v>28614.5</v>
      </c>
      <c r="EM13" s="154">
        <v>26314.5</v>
      </c>
      <c r="EN13" s="154">
        <v>2300</v>
      </c>
      <c r="EO13" s="154" t="s">
        <v>217</v>
      </c>
      <c r="EP13" s="154" t="s">
        <v>228</v>
      </c>
      <c r="EQ13" s="154" t="s">
        <v>219</v>
      </c>
      <c r="ES13" s="159">
        <v>43804.802118055559</v>
      </c>
      <c r="ET13" s="160">
        <v>-2400</v>
      </c>
      <c r="EU13" s="161" t="s">
        <v>328</v>
      </c>
      <c r="EW13" s="86">
        <v>8</v>
      </c>
      <c r="EX13" s="86" t="s">
        <v>343</v>
      </c>
      <c r="EY13" s="84" t="s">
        <v>339</v>
      </c>
      <c r="EZ13" s="87">
        <v>43801.787349537037</v>
      </c>
      <c r="FB13" s="91" t="s">
        <v>355</v>
      </c>
      <c r="FC13" s="91" t="s">
        <v>666</v>
      </c>
      <c r="FD13" s="91">
        <v>963315666539</v>
      </c>
      <c r="FE13" s="91" t="s">
        <v>357</v>
      </c>
      <c r="FF13" s="91">
        <v>1700</v>
      </c>
      <c r="FG13" s="91">
        <v>0</v>
      </c>
      <c r="FH13" s="91">
        <v>29165</v>
      </c>
      <c r="FI13" s="92">
        <v>43803.685416666667</v>
      </c>
      <c r="FK13" s="94">
        <v>43804</v>
      </c>
      <c r="FL13" s="93">
        <v>2300</v>
      </c>
      <c r="FM13" s="93" t="s">
        <v>375</v>
      </c>
      <c r="FN13" s="93">
        <v>314662642</v>
      </c>
      <c r="FP13" s="97">
        <v>43804.677418981482</v>
      </c>
      <c r="FQ13" s="98">
        <v>0</v>
      </c>
      <c r="FR13" s="103" t="s">
        <v>407</v>
      </c>
      <c r="FS13" s="98" t="s">
        <v>408</v>
      </c>
      <c r="FT13" s="98" t="s">
        <v>409</v>
      </c>
      <c r="FV13" s="105">
        <v>2392771</v>
      </c>
      <c r="FW13" s="105" t="s">
        <v>448</v>
      </c>
      <c r="FX13" s="106">
        <v>43803.813333333332</v>
      </c>
      <c r="FY13" s="105" t="s">
        <v>449</v>
      </c>
      <c r="FZ13" s="105" t="s">
        <v>459</v>
      </c>
      <c r="GA13" s="105">
        <v>312222989</v>
      </c>
      <c r="GB13" s="105">
        <v>1650</v>
      </c>
      <c r="GC13" s="105"/>
      <c r="GE13" s="110">
        <v>10</v>
      </c>
      <c r="GF13" s="109" t="s">
        <v>500</v>
      </c>
      <c r="GG13" s="110">
        <v>312641835</v>
      </c>
      <c r="GH13" s="111">
        <v>2300</v>
      </c>
      <c r="GI13" s="111">
        <v>2300</v>
      </c>
      <c r="GJ13" s="110" t="s">
        <v>477</v>
      </c>
      <c r="GK13" s="110" t="s">
        <v>501</v>
      </c>
      <c r="GL13" s="110" t="s">
        <v>479</v>
      </c>
      <c r="GM13" s="110" t="s">
        <v>480</v>
      </c>
      <c r="GN13" s="109" t="s">
        <v>481</v>
      </c>
      <c r="GP13" s="119"/>
      <c r="GQ13" s="120"/>
      <c r="GR13" s="119"/>
      <c r="GS13" s="121"/>
      <c r="GT13" s="121"/>
      <c r="GU13" s="119"/>
      <c r="GV13" s="122"/>
      <c r="GW13" s="119"/>
      <c r="GX13" s="119"/>
      <c r="GY13" s="120"/>
      <c r="HA13" s="127">
        <v>500001257802080</v>
      </c>
      <c r="HB13" s="128">
        <v>136886</v>
      </c>
      <c r="HC13" s="128">
        <v>136886</v>
      </c>
      <c r="HD13" s="128">
        <v>518110</v>
      </c>
      <c r="HE13" s="129">
        <v>18000</v>
      </c>
      <c r="HF13" s="127" t="s">
        <v>551</v>
      </c>
      <c r="HG13" s="130">
        <v>43597.571122685185</v>
      </c>
      <c r="HH13" s="127" t="s">
        <v>552</v>
      </c>
      <c r="HI13" s="127" t="s">
        <v>553</v>
      </c>
      <c r="HJ13" s="127" t="s">
        <v>172</v>
      </c>
      <c r="HK13" s="129">
        <v>23490</v>
      </c>
      <c r="HL13" s="129">
        <v>88000</v>
      </c>
      <c r="HM13" s="127" t="s">
        <v>554</v>
      </c>
      <c r="HN13" s="127"/>
      <c r="HP13" s="136">
        <v>8</v>
      </c>
      <c r="HQ13" s="137">
        <v>43810.847627314812</v>
      </c>
      <c r="HR13" s="136" t="s">
        <v>564</v>
      </c>
      <c r="HS13" s="136">
        <v>963955414586</v>
      </c>
      <c r="HT13" s="136" t="s">
        <v>634</v>
      </c>
      <c r="HU13" s="136" t="s">
        <v>635</v>
      </c>
      <c r="HV13" s="136">
        <v>2.01912112020355E+24</v>
      </c>
      <c r="HW13" s="136" t="s">
        <v>551</v>
      </c>
      <c r="HX13" s="136" t="s">
        <v>568</v>
      </c>
      <c r="HY13" s="136"/>
      <c r="HZ13" s="136" t="s">
        <v>570</v>
      </c>
    </row>
    <row r="14" spans="5:237" ht="30" customHeight="1" thickBot="1">
      <c r="E14" s="16"/>
      <c r="F14" s="16"/>
      <c r="G14" s="16"/>
      <c r="I14" s="15">
        <v>2768879</v>
      </c>
      <c r="J14" s="16" t="str">
        <f t="shared" si="0"/>
        <v>يسرى حرفوش</v>
      </c>
      <c r="K14" s="9">
        <v>508863</v>
      </c>
      <c r="L14" s="10">
        <v>43805</v>
      </c>
      <c r="M14" s="11"/>
      <c r="N14" s="12">
        <v>2400</v>
      </c>
      <c r="O14" s="9">
        <v>165300</v>
      </c>
      <c r="P14" s="13" t="s">
        <v>7</v>
      </c>
      <c r="Q14" s="9" t="s">
        <v>17</v>
      </c>
      <c r="R14" s="14"/>
      <c r="T14" s="15">
        <v>4660266</v>
      </c>
      <c r="U14" s="16" t="str">
        <f t="shared" si="4"/>
        <v>عبير كنعان</v>
      </c>
      <c r="V14" s="21">
        <v>650329</v>
      </c>
      <c r="W14" s="22">
        <v>43803</v>
      </c>
      <c r="X14" s="23"/>
      <c r="Y14" s="24">
        <v>2300</v>
      </c>
      <c r="Z14" s="21">
        <v>18758</v>
      </c>
      <c r="AA14" s="25" t="s">
        <v>7</v>
      </c>
      <c r="AB14" s="21" t="s">
        <v>42</v>
      </c>
      <c r="AC14" s="31"/>
      <c r="AE14" s="15">
        <f>IFERROR(INDEX($AH:$AH,MATCH(VLOOKUP(AI$4,{"a",0;"b",1000},2)+ROW(AD10),$AK:$AK,0)),"")</f>
        <v>5302041</v>
      </c>
      <c r="AF14" s="15">
        <f>IFERROR(INDEX($AG:$AG,MATCH(VLOOKUP(AI$4,{"a",0;"b",1000},2)+ROW(AD10),$AK:$AK,0)),"")</f>
        <v>2185</v>
      </c>
      <c r="AG14" s="16">
        <f t="shared" si="1"/>
        <v>1615</v>
      </c>
      <c r="AH14" s="50">
        <v>2485608</v>
      </c>
      <c r="AI14" s="50" t="str">
        <f t="shared" si="5"/>
        <v>عمار شاهين</v>
      </c>
      <c r="AJ14" s="50" t="str">
        <f t="shared" si="2"/>
        <v>b</v>
      </c>
      <c r="AK14" s="50">
        <f>VLOOKUP($AJ14,{"a",0;"b",1000},2)+COUNTIF($AJ$6:$AJ14,$AJ14)</f>
        <v>1005</v>
      </c>
      <c r="AL14" s="39">
        <v>2672135</v>
      </c>
      <c r="AM14" s="40">
        <v>43804</v>
      </c>
      <c r="AN14" s="41"/>
      <c r="AO14" s="42">
        <v>1700</v>
      </c>
      <c r="AP14" s="39">
        <v>68176</v>
      </c>
      <c r="AQ14" s="43" t="s">
        <v>7</v>
      </c>
      <c r="AR14" s="39" t="s">
        <v>586</v>
      </c>
      <c r="AS14" s="142"/>
      <c r="AU14" s="15">
        <f>IFERROR(INDEX($AX:$AX,MATCH(VLOOKUP(AY$4,{"a",0;"b",1000},2)+ROW(AT9),$BA:$BA,0)),"")</f>
        <v>8765109</v>
      </c>
      <c r="AV14" s="15">
        <f>IFERROR(INDEX($AW:$AW,MATCH(VLOOKUP(AY$4,{"a",0;"b",1000},2)+ROW(AT9),$BA:$BA,0)),"")</f>
        <v>2219</v>
      </c>
      <c r="AW14" s="16">
        <f t="shared" si="11"/>
        <v>0</v>
      </c>
      <c r="AX14" s="50" t="s">
        <v>576</v>
      </c>
      <c r="AY14" s="50" t="str">
        <f t="shared" si="6"/>
        <v>0</v>
      </c>
      <c r="AZ14" s="50" t="str">
        <f t="shared" si="7"/>
        <v>a</v>
      </c>
      <c r="BA14" s="50">
        <f>VLOOKUP($AZ14,{"a",0;"b",1000},2)+COUNTIF($AZ$6:$AZ14,$AZ14)</f>
        <v>5</v>
      </c>
      <c r="BB14" s="21">
        <v>3604221</v>
      </c>
      <c r="BC14" s="22">
        <v>43804</v>
      </c>
      <c r="BD14" s="23">
        <v>81</v>
      </c>
      <c r="BE14" s="24"/>
      <c r="BF14" s="21">
        <v>180235</v>
      </c>
      <c r="BG14" s="25" t="s">
        <v>59</v>
      </c>
      <c r="BH14" s="21" t="s">
        <v>70</v>
      </c>
      <c r="BI14" s="31"/>
      <c r="BK14" s="15">
        <v>2711861</v>
      </c>
      <c r="BL14" s="16" t="str">
        <f t="shared" si="8"/>
        <v>نهاد العيسى</v>
      </c>
      <c r="BM14" s="21">
        <v>71418</v>
      </c>
      <c r="BN14" s="22">
        <v>43801</v>
      </c>
      <c r="BO14" s="23"/>
      <c r="BP14" s="24">
        <v>2100</v>
      </c>
      <c r="BQ14" s="21">
        <v>48795</v>
      </c>
      <c r="BR14" s="25" t="s">
        <v>7</v>
      </c>
      <c r="BS14" s="21" t="s">
        <v>96</v>
      </c>
      <c r="BT14" s="31"/>
      <c r="BV14" s="15">
        <v>2710182</v>
      </c>
      <c r="BW14" s="16" t="str">
        <f t="shared" si="3"/>
        <v>سامر بيطار</v>
      </c>
      <c r="BX14" s="9">
        <v>2409591</v>
      </c>
      <c r="BY14" s="10">
        <v>43804</v>
      </c>
      <c r="BZ14" s="11"/>
      <c r="CA14" s="12">
        <v>1700</v>
      </c>
      <c r="CB14" s="9">
        <v>87200</v>
      </c>
      <c r="CC14" s="13" t="s">
        <v>7</v>
      </c>
      <c r="CD14" s="9" t="s">
        <v>121</v>
      </c>
      <c r="CE14" s="14"/>
      <c r="CG14" s="15">
        <f>IFERROR(INDEX($AX:$AX,MATCH(VLOOKUP(CK$4,{"a",0;"b",1000},2)+ROW(CF9),$BA:$BA,0)),"")</f>
        <v>8765109</v>
      </c>
      <c r="CH14" s="15">
        <f>IFERROR(INDEX($AW:$AW,MATCH(VLOOKUP(CK$4,{"a",0;"b",1000},2)+ROW(CF9),$BA:$BA,0)),"")</f>
        <v>2219</v>
      </c>
      <c r="CI14" s="16">
        <f t="shared" si="12"/>
        <v>0</v>
      </c>
      <c r="CJ14" s="50" t="s">
        <v>576</v>
      </c>
      <c r="CK14" s="50" t="str">
        <f t="shared" si="9"/>
        <v>0</v>
      </c>
      <c r="CL14" s="50" t="str">
        <f t="shared" si="10"/>
        <v>a</v>
      </c>
      <c r="CM14" s="50">
        <f>VLOOKUP($AZ14,{"a",0;"b",1000},2)+COUNTIF($AZ$6:$AZ14,$AZ14)</f>
        <v>5</v>
      </c>
      <c r="CN14" s="21">
        <v>840764</v>
      </c>
      <c r="CO14" s="22">
        <v>43803</v>
      </c>
      <c r="CP14" s="23">
        <v>80</v>
      </c>
      <c r="CQ14" s="24"/>
      <c r="CR14" s="21">
        <v>56807</v>
      </c>
      <c r="CS14" s="25" t="s">
        <v>59</v>
      </c>
      <c r="CT14" s="21" t="s">
        <v>610</v>
      </c>
      <c r="CU14" s="31"/>
      <c r="CW14" s="54"/>
      <c r="CX14" s="55"/>
      <c r="CY14" s="56"/>
      <c r="CZ14" s="56"/>
      <c r="DA14" s="56"/>
      <c r="DB14" s="56"/>
      <c r="DC14" s="56"/>
      <c r="DD14" s="56"/>
      <c r="DE14" s="56"/>
      <c r="DF14" s="56"/>
      <c r="DG14" s="56"/>
      <c r="DI14" s="61"/>
      <c r="DJ14" s="61"/>
      <c r="DK14" s="61"/>
      <c r="DL14" s="61"/>
      <c r="DM14" s="61"/>
      <c r="DN14" s="61"/>
      <c r="DO14" s="61"/>
      <c r="DP14" s="62"/>
      <c r="DR14" s="70">
        <v>2469845</v>
      </c>
      <c r="DS14" s="71" t="s">
        <v>191</v>
      </c>
      <c r="DT14" s="71" t="s">
        <v>192</v>
      </c>
      <c r="DU14" s="72" t="s">
        <v>203</v>
      </c>
      <c r="DV14" s="71">
        <v>2762130</v>
      </c>
      <c r="DW14" s="71" t="s">
        <v>194</v>
      </c>
      <c r="DX14" s="73">
        <v>2400</v>
      </c>
      <c r="DY14" s="74">
        <v>43804</v>
      </c>
      <c r="DZ14" s="71"/>
      <c r="EB14" s="79"/>
      <c r="EC14" s="79"/>
      <c r="ED14" s="79"/>
      <c r="EE14" s="79"/>
      <c r="EF14" s="79"/>
      <c r="EG14" s="79"/>
      <c r="EH14" s="80"/>
      <c r="EJ14" s="155">
        <v>43775</v>
      </c>
      <c r="EK14" s="153">
        <v>312710690</v>
      </c>
      <c r="EL14" s="153">
        <v>30314.5</v>
      </c>
      <c r="EM14" s="153">
        <v>28614.5</v>
      </c>
      <c r="EN14" s="153">
        <v>1700</v>
      </c>
      <c r="EO14" s="153" t="s">
        <v>217</v>
      </c>
      <c r="EP14" s="153" t="s">
        <v>229</v>
      </c>
      <c r="EQ14" s="153" t="s">
        <v>219</v>
      </c>
      <c r="ES14" s="159">
        <v>43804.789537037039</v>
      </c>
      <c r="ET14" s="160">
        <v>-1650</v>
      </c>
      <c r="EU14" s="161" t="s">
        <v>329</v>
      </c>
      <c r="EW14" s="86">
        <v>9</v>
      </c>
      <c r="EX14" s="86" t="s">
        <v>344</v>
      </c>
      <c r="EY14" s="84" t="s">
        <v>339</v>
      </c>
      <c r="EZ14" s="87">
        <v>43801.750358796293</v>
      </c>
      <c r="FB14" s="89" t="s">
        <v>355</v>
      </c>
      <c r="FC14" s="89" t="s">
        <v>667</v>
      </c>
      <c r="FD14" s="89">
        <v>963315991389</v>
      </c>
      <c r="FE14" s="89" t="s">
        <v>357</v>
      </c>
      <c r="FF14" s="89">
        <v>3500</v>
      </c>
      <c r="FG14" s="89">
        <v>0</v>
      </c>
      <c r="FH14" s="89">
        <v>30865</v>
      </c>
      <c r="FI14" s="90">
        <v>43803.683333333334</v>
      </c>
      <c r="FK14" s="94">
        <v>43804</v>
      </c>
      <c r="FL14" s="93">
        <v>2300</v>
      </c>
      <c r="FM14" s="93" t="s">
        <v>376</v>
      </c>
      <c r="FN14" s="93">
        <v>312230140</v>
      </c>
      <c r="FP14" s="100">
        <v>43804.73678240741</v>
      </c>
      <c r="FQ14" s="101">
        <v>0</v>
      </c>
      <c r="FR14" s="102" t="s">
        <v>410</v>
      </c>
      <c r="FS14" s="101" t="s">
        <v>411</v>
      </c>
      <c r="FT14" s="101" t="s">
        <v>412</v>
      </c>
      <c r="FV14" s="105">
        <v>2392741</v>
      </c>
      <c r="FW14" s="105" t="s">
        <v>448</v>
      </c>
      <c r="FX14" s="106">
        <v>43803.809849537036</v>
      </c>
      <c r="FY14" s="105" t="s">
        <v>449</v>
      </c>
      <c r="FZ14" s="105" t="s">
        <v>460</v>
      </c>
      <c r="GA14" s="105">
        <v>312771353</v>
      </c>
      <c r="GB14" s="105">
        <v>2400</v>
      </c>
      <c r="GC14" s="105"/>
      <c r="GE14" s="110">
        <v>11</v>
      </c>
      <c r="GF14" s="109" t="s">
        <v>502</v>
      </c>
      <c r="GG14" s="110">
        <v>312753084</v>
      </c>
      <c r="GH14" s="111">
        <v>2300</v>
      </c>
      <c r="GI14" s="111">
        <v>2300</v>
      </c>
      <c r="GJ14" s="110" t="s">
        <v>477</v>
      </c>
      <c r="GK14" s="110" t="s">
        <v>503</v>
      </c>
      <c r="GL14" s="110" t="s">
        <v>479</v>
      </c>
      <c r="GM14" s="110" t="s">
        <v>480</v>
      </c>
      <c r="GN14" s="109" t="s">
        <v>481</v>
      </c>
      <c r="GP14" s="119"/>
      <c r="GQ14" s="120"/>
      <c r="GR14" s="119"/>
      <c r="GS14" s="121"/>
      <c r="GT14" s="121"/>
      <c r="GU14" s="119"/>
      <c r="GV14" s="122"/>
      <c r="GW14" s="119"/>
      <c r="GX14" s="119"/>
      <c r="GY14" s="120"/>
      <c r="HA14" s="123">
        <v>500001257803028</v>
      </c>
      <c r="HB14" s="124">
        <v>136886</v>
      </c>
      <c r="HC14" s="124">
        <v>136886</v>
      </c>
      <c r="HD14" s="124">
        <v>88261</v>
      </c>
      <c r="HE14" s="125">
        <v>5000</v>
      </c>
      <c r="HF14" s="123" t="s">
        <v>551</v>
      </c>
      <c r="HG14" s="126">
        <v>43597.571446759262</v>
      </c>
      <c r="HH14" s="123" t="s">
        <v>552</v>
      </c>
      <c r="HI14" s="123" t="s">
        <v>553</v>
      </c>
      <c r="HJ14" s="123" t="s">
        <v>172</v>
      </c>
      <c r="HK14" s="125">
        <v>5690</v>
      </c>
      <c r="HL14" s="125">
        <v>83000</v>
      </c>
      <c r="HM14" s="123" t="s">
        <v>554</v>
      </c>
      <c r="HN14" s="123"/>
      <c r="HP14" s="134">
        <v>9</v>
      </c>
      <c r="HQ14" s="135">
        <v>43810.840069444443</v>
      </c>
      <c r="HR14" s="134" t="s">
        <v>564</v>
      </c>
      <c r="HS14" s="134" t="s">
        <v>636</v>
      </c>
      <c r="HT14" s="134" t="s">
        <v>572</v>
      </c>
      <c r="HU14" s="134" t="s">
        <v>571</v>
      </c>
      <c r="HV14" s="134">
        <v>2.0191211200942401E+24</v>
      </c>
      <c r="HW14" s="134" t="s">
        <v>551</v>
      </c>
      <c r="HX14" s="134" t="s">
        <v>568</v>
      </c>
      <c r="HY14" s="134" t="s">
        <v>569</v>
      </c>
      <c r="HZ14" s="134" t="s">
        <v>570</v>
      </c>
    </row>
    <row r="15" spans="5:237" ht="27" customHeight="1" thickBot="1">
      <c r="E15" s="16"/>
      <c r="F15" s="16"/>
      <c r="G15" s="16"/>
      <c r="I15" s="15">
        <v>2656104</v>
      </c>
      <c r="J15" s="16" t="str">
        <f t="shared" si="0"/>
        <v>قيس ضاهر</v>
      </c>
      <c r="K15" s="3">
        <v>508862</v>
      </c>
      <c r="L15" s="4">
        <v>43805</v>
      </c>
      <c r="M15" s="5"/>
      <c r="N15" s="6">
        <v>2400</v>
      </c>
      <c r="O15" s="3">
        <v>167700</v>
      </c>
      <c r="P15" s="7" t="s">
        <v>7</v>
      </c>
      <c r="Q15" s="3" t="s">
        <v>18</v>
      </c>
      <c r="R15" s="8"/>
      <c r="T15" s="15">
        <v>4661679</v>
      </c>
      <c r="U15" s="16" t="str">
        <f t="shared" si="4"/>
        <v>يوسف رمضان</v>
      </c>
      <c r="V15" s="26">
        <v>650328</v>
      </c>
      <c r="W15" s="27">
        <v>43803</v>
      </c>
      <c r="X15" s="28"/>
      <c r="Y15" s="29">
        <v>2300</v>
      </c>
      <c r="Z15" s="26">
        <v>21058</v>
      </c>
      <c r="AA15" s="30" t="s">
        <v>7</v>
      </c>
      <c r="AB15" s="26" t="s">
        <v>43</v>
      </c>
      <c r="AC15" s="32"/>
      <c r="AE15" s="15">
        <f>IFERROR(INDEX($AH:$AH,MATCH(VLOOKUP(AI$4,{"a",0;"b",1000},2)+ROW(AD11),$AK:$AK,0)),"")</f>
        <v>2348763</v>
      </c>
      <c r="AF15" s="15">
        <f>IFERROR(INDEX($AG:$AG,MATCH(VLOOKUP(AI$4,{"a",0;"b",1000},2)+ROW(AD11),$AK:$AK,0)),"")</f>
        <v>1615</v>
      </c>
      <c r="AG15" s="16">
        <f t="shared" si="1"/>
        <v>0</v>
      </c>
      <c r="AH15" s="50" t="s">
        <v>576</v>
      </c>
      <c r="AI15" s="50" t="str">
        <f t="shared" si="5"/>
        <v>0</v>
      </c>
      <c r="AJ15" s="50" t="str">
        <f t="shared" si="2"/>
        <v>a</v>
      </c>
      <c r="AK15" s="50">
        <f>VLOOKUP($AJ15,{"a",0;"b",1000},2)+COUNTIF($AJ$6:$AJ15,$AJ15)</f>
        <v>5</v>
      </c>
      <c r="AL15" s="34">
        <v>2671235</v>
      </c>
      <c r="AM15" s="35">
        <v>43803</v>
      </c>
      <c r="AN15" s="36">
        <v>115</v>
      </c>
      <c r="AO15" s="37"/>
      <c r="AP15" s="34">
        <v>69876</v>
      </c>
      <c r="AQ15" s="38" t="s">
        <v>59</v>
      </c>
      <c r="AR15" s="34" t="s">
        <v>587</v>
      </c>
      <c r="AS15" s="141"/>
      <c r="AU15" s="15">
        <f>IFERROR(INDEX($AX:$AX,MATCH(VLOOKUP(AY$4,{"a",0;"b",1000},2)+ROW(AT10),$BA:$BA,0)),"")</f>
        <v>5302041</v>
      </c>
      <c r="AV15" s="15">
        <f>IFERROR(INDEX($AW:$AW,MATCH(VLOOKUP(AY$4,{"a",0;"b",1000},2)+ROW(AT10),$BA:$BA,0)),"")</f>
        <v>3281</v>
      </c>
      <c r="AW15" s="16">
        <f t="shared" si="11"/>
        <v>2219</v>
      </c>
      <c r="AX15" s="50">
        <v>2485608</v>
      </c>
      <c r="AY15" s="50" t="str">
        <f t="shared" si="6"/>
        <v>كفاح الاحمد - مقبوض من قبل زاهر فون</v>
      </c>
      <c r="AZ15" s="50" t="str">
        <f t="shared" si="7"/>
        <v>b</v>
      </c>
      <c r="BA15" s="50">
        <f>VLOOKUP($AZ15,{"a",0;"b",1000},2)+COUNTIF($AZ$6:$AZ15,$AZ15)</f>
        <v>1005</v>
      </c>
      <c r="BB15" s="26">
        <v>3604220</v>
      </c>
      <c r="BC15" s="27">
        <v>43804</v>
      </c>
      <c r="BD15" s="28"/>
      <c r="BE15" s="29">
        <v>2300</v>
      </c>
      <c r="BF15" s="26">
        <v>180154</v>
      </c>
      <c r="BG15" s="30" t="s">
        <v>7</v>
      </c>
      <c r="BH15" s="26" t="s">
        <v>71</v>
      </c>
      <c r="BI15" s="32"/>
      <c r="BK15" s="15">
        <v>2711883</v>
      </c>
      <c r="BL15" s="16" t="str">
        <f t="shared" si="8"/>
        <v>خضر ابراهيم</v>
      </c>
      <c r="BM15" s="26">
        <v>71363</v>
      </c>
      <c r="BN15" s="27">
        <v>43801</v>
      </c>
      <c r="BO15" s="28"/>
      <c r="BP15" s="29">
        <v>1600</v>
      </c>
      <c r="BQ15" s="26">
        <v>50895</v>
      </c>
      <c r="BR15" s="30" t="s">
        <v>7</v>
      </c>
      <c r="BS15" s="26" t="s">
        <v>97</v>
      </c>
      <c r="BT15" s="32"/>
      <c r="BV15" s="15">
        <v>2623044</v>
      </c>
      <c r="BW15" s="16" t="str">
        <f t="shared" si="3"/>
        <v>موسيس مخول</v>
      </c>
      <c r="BX15" s="3">
        <v>2409590</v>
      </c>
      <c r="BY15" s="4">
        <v>43804</v>
      </c>
      <c r="BZ15" s="5"/>
      <c r="CA15" s="6">
        <v>2400</v>
      </c>
      <c r="CB15" s="3">
        <v>88900</v>
      </c>
      <c r="CC15" s="7" t="s">
        <v>7</v>
      </c>
      <c r="CD15" s="3" t="s">
        <v>122</v>
      </c>
      <c r="CE15" s="8"/>
      <c r="CG15" s="15">
        <f>IFERROR(INDEX($AX:$AX,MATCH(VLOOKUP(CK$4,{"a",0;"b",1000},2)+ROW(CF10),$BA:$BA,0)),"")</f>
        <v>5302041</v>
      </c>
      <c r="CH15" s="15">
        <f>IFERROR(INDEX($AW:$AW,MATCH(VLOOKUP(CK$4,{"a",0;"b",1000},2)+ROW(CF10),$BA:$BA,0)),"")</f>
        <v>3281</v>
      </c>
      <c r="CI15" s="16">
        <f t="shared" si="12"/>
        <v>1520</v>
      </c>
      <c r="CJ15" s="50">
        <v>7774534</v>
      </c>
      <c r="CK15" s="50" t="str">
        <f t="shared" si="9"/>
        <v>ابراهيم جمال</v>
      </c>
      <c r="CL15" s="50" t="str">
        <f t="shared" si="10"/>
        <v>b</v>
      </c>
      <c r="CM15" s="50">
        <f>VLOOKUP($AZ15,{"a",0;"b",1000},2)+COUNTIF($AZ$6:$AZ15,$AZ15)</f>
        <v>1005</v>
      </c>
      <c r="CN15" s="26">
        <v>840763</v>
      </c>
      <c r="CO15" s="27">
        <v>43803</v>
      </c>
      <c r="CP15" s="28"/>
      <c r="CQ15" s="29">
        <v>1600</v>
      </c>
      <c r="CR15" s="26">
        <v>56727</v>
      </c>
      <c r="CS15" s="30" t="s">
        <v>7</v>
      </c>
      <c r="CT15" s="26" t="s">
        <v>611</v>
      </c>
      <c r="CU15" s="32"/>
      <c r="CW15" s="54"/>
      <c r="CX15" s="55"/>
      <c r="CY15" s="56"/>
      <c r="CZ15" s="56"/>
      <c r="DA15" s="56"/>
      <c r="DB15" s="56"/>
      <c r="DC15" s="56"/>
      <c r="DD15" s="56"/>
      <c r="DE15" s="56"/>
      <c r="DF15" s="56"/>
      <c r="DG15" s="56"/>
      <c r="DI15" s="61"/>
      <c r="DJ15" s="61"/>
      <c r="DK15" s="61"/>
      <c r="DL15" s="61"/>
      <c r="DM15" s="61"/>
      <c r="DN15" s="61"/>
      <c r="DO15" s="61"/>
      <c r="DP15" s="62"/>
      <c r="DR15" s="65">
        <v>2469813</v>
      </c>
      <c r="DS15" s="66" t="s">
        <v>191</v>
      </c>
      <c r="DT15" s="66" t="s">
        <v>192</v>
      </c>
      <c r="DU15" s="67" t="s">
        <v>204</v>
      </c>
      <c r="DV15" s="66">
        <v>7389372</v>
      </c>
      <c r="DW15" s="66" t="s">
        <v>194</v>
      </c>
      <c r="DX15" s="68">
        <v>2400</v>
      </c>
      <c r="DY15" s="69">
        <v>43804</v>
      </c>
      <c r="DZ15" s="66"/>
      <c r="EB15" s="79"/>
      <c r="EC15" s="79"/>
      <c r="ED15" s="79"/>
      <c r="EE15" s="79"/>
      <c r="EF15" s="79"/>
      <c r="EG15" s="79"/>
      <c r="EH15" s="80"/>
      <c r="EJ15" s="152">
        <v>43775</v>
      </c>
      <c r="EK15" s="154">
        <v>312138411</v>
      </c>
      <c r="EL15" s="154">
        <v>32614.5</v>
      </c>
      <c r="EM15" s="154">
        <v>30314.5</v>
      </c>
      <c r="EN15" s="154">
        <v>2300</v>
      </c>
      <c r="EO15" s="154" t="s">
        <v>217</v>
      </c>
      <c r="EP15" s="154" t="s">
        <v>230</v>
      </c>
      <c r="EQ15" s="154" t="s">
        <v>219</v>
      </c>
      <c r="ES15" s="156"/>
      <c r="ET15" s="16"/>
      <c r="EU15" s="16"/>
      <c r="EW15" s="86">
        <v>10</v>
      </c>
      <c r="EX15" s="86" t="s">
        <v>345</v>
      </c>
      <c r="EY15" s="84" t="s">
        <v>335</v>
      </c>
      <c r="EZ15" s="87">
        <v>43801.742939814816</v>
      </c>
      <c r="FB15" s="91" t="s">
        <v>355</v>
      </c>
      <c r="FC15" s="91" t="s">
        <v>668</v>
      </c>
      <c r="FD15" s="91">
        <v>963312642222</v>
      </c>
      <c r="FE15" s="91" t="s">
        <v>357</v>
      </c>
      <c r="FF15" s="91">
        <v>2400</v>
      </c>
      <c r="FG15" s="91">
        <v>0</v>
      </c>
      <c r="FH15" s="91">
        <v>34365</v>
      </c>
      <c r="FI15" s="92">
        <v>43803.681250000001</v>
      </c>
      <c r="FK15" s="94">
        <v>43804</v>
      </c>
      <c r="FL15" s="93">
        <v>2300</v>
      </c>
      <c r="FM15" s="93" t="s">
        <v>377</v>
      </c>
      <c r="FN15" s="93">
        <v>312711782</v>
      </c>
      <c r="FP15" s="97">
        <v>43804.73678240741</v>
      </c>
      <c r="FQ15" s="98">
        <v>0</v>
      </c>
      <c r="FR15" s="103" t="s">
        <v>413</v>
      </c>
      <c r="FS15" s="98" t="s">
        <v>414</v>
      </c>
      <c r="FT15" s="98" t="s">
        <v>415</v>
      </c>
      <c r="FV15" s="105">
        <v>2392701</v>
      </c>
      <c r="FW15" s="105" t="s">
        <v>448</v>
      </c>
      <c r="FX15" s="106">
        <v>43803.802777777775</v>
      </c>
      <c r="FY15" s="105" t="s">
        <v>449</v>
      </c>
      <c r="FZ15" s="105" t="s">
        <v>461</v>
      </c>
      <c r="GA15" s="105">
        <v>312753517</v>
      </c>
      <c r="GB15" s="105">
        <v>3500</v>
      </c>
      <c r="GC15" s="105"/>
      <c r="GE15" s="110">
        <v>12</v>
      </c>
      <c r="GF15" s="109" t="s">
        <v>504</v>
      </c>
      <c r="GG15" s="110">
        <v>312761570</v>
      </c>
      <c r="GH15" s="111">
        <v>3400</v>
      </c>
      <c r="GI15" s="111">
        <v>3400</v>
      </c>
      <c r="GJ15" s="110" t="s">
        <v>477</v>
      </c>
      <c r="GK15" s="110" t="s">
        <v>505</v>
      </c>
      <c r="GL15" s="110" t="s">
        <v>506</v>
      </c>
      <c r="GM15" s="110" t="s">
        <v>480</v>
      </c>
      <c r="GN15" s="109" t="s">
        <v>481</v>
      </c>
      <c r="GP15" s="119"/>
      <c r="GQ15" s="120"/>
      <c r="GR15" s="119"/>
      <c r="GS15" s="121"/>
      <c r="GT15" s="121"/>
      <c r="GU15" s="119"/>
      <c r="GV15" s="122"/>
      <c r="GW15" s="119"/>
      <c r="GX15" s="119"/>
      <c r="GY15" s="120"/>
      <c r="HA15" s="127">
        <v>500001257804263</v>
      </c>
      <c r="HB15" s="128">
        <v>136886</v>
      </c>
      <c r="HC15" s="128">
        <v>136886</v>
      </c>
      <c r="HD15" s="128">
        <v>200619</v>
      </c>
      <c r="HE15" s="129">
        <v>8000</v>
      </c>
      <c r="HF15" s="127" t="s">
        <v>551</v>
      </c>
      <c r="HG15" s="130">
        <v>43597.571875000001</v>
      </c>
      <c r="HH15" s="127" t="s">
        <v>552</v>
      </c>
      <c r="HI15" s="127" t="s">
        <v>553</v>
      </c>
      <c r="HJ15" s="127" t="s">
        <v>172</v>
      </c>
      <c r="HK15" s="129">
        <v>56705</v>
      </c>
      <c r="HL15" s="129">
        <v>75000</v>
      </c>
      <c r="HM15" s="127" t="s">
        <v>554</v>
      </c>
      <c r="HN15" s="127"/>
      <c r="HP15" s="136">
        <v>10</v>
      </c>
      <c r="HQ15" s="137">
        <v>43810.793483796297</v>
      </c>
      <c r="HR15" s="136" t="s">
        <v>564</v>
      </c>
      <c r="HS15" s="136" t="s">
        <v>637</v>
      </c>
      <c r="HT15" s="136" t="s">
        <v>638</v>
      </c>
      <c r="HU15" s="136" t="s">
        <v>567</v>
      </c>
      <c r="HV15" s="136">
        <v>2.01912111902373E+24</v>
      </c>
      <c r="HW15" s="136" t="s">
        <v>551</v>
      </c>
      <c r="HX15" s="136" t="s">
        <v>568</v>
      </c>
      <c r="HY15" s="136" t="s">
        <v>569</v>
      </c>
      <c r="HZ15" s="136" t="s">
        <v>570</v>
      </c>
    </row>
    <row r="16" spans="5:237" ht="32.25" customHeight="1" thickBot="1">
      <c r="E16" s="16"/>
      <c r="F16" s="16"/>
      <c r="G16" s="16"/>
      <c r="I16" s="15">
        <v>2656104</v>
      </c>
      <c r="J16" s="16" t="str">
        <f t="shared" si="0"/>
        <v>علاء شاهين</v>
      </c>
      <c r="K16" s="9">
        <v>508860</v>
      </c>
      <c r="L16" s="10">
        <v>43805</v>
      </c>
      <c r="M16" s="11"/>
      <c r="N16" s="12">
        <v>2400</v>
      </c>
      <c r="O16" s="9">
        <v>170100</v>
      </c>
      <c r="P16" s="13" t="s">
        <v>7</v>
      </c>
      <c r="Q16" s="9" t="s">
        <v>19</v>
      </c>
      <c r="R16" s="14"/>
      <c r="T16" s="15">
        <v>2786485</v>
      </c>
      <c r="U16" s="16" t="str">
        <f t="shared" si="4"/>
        <v>كمال السقا</v>
      </c>
      <c r="V16" s="21">
        <v>650289</v>
      </c>
      <c r="W16" s="22">
        <v>43803</v>
      </c>
      <c r="X16" s="23"/>
      <c r="Y16" s="24">
        <v>1650</v>
      </c>
      <c r="Z16" s="21">
        <v>23358</v>
      </c>
      <c r="AA16" s="25" t="s">
        <v>7</v>
      </c>
      <c r="AB16" s="21" t="s">
        <v>44</v>
      </c>
      <c r="AC16" s="31"/>
      <c r="AE16" s="15">
        <f>IFERROR(INDEX($AH:$AH,MATCH(VLOOKUP(AI$4,{"a",0;"b",1000},2)+ROW(AD12),$AK:$AK,0)),"")</f>
        <v>7619840</v>
      </c>
      <c r="AF16" s="15">
        <f>IFERROR(INDEX($AG:$AG,MATCH(VLOOKUP(AI$4,{"a",0;"b",1000},2)+ROW(AD12),$AK:$AK,0)),"")</f>
        <v>-50000</v>
      </c>
      <c r="AG16" s="16">
        <f t="shared" si="1"/>
        <v>2185</v>
      </c>
      <c r="AH16" s="50">
        <v>4713897</v>
      </c>
      <c r="AI16" s="50" t="str">
        <f t="shared" si="5"/>
        <v>احمد ابراهيم</v>
      </c>
      <c r="AJ16" s="50" t="str">
        <f t="shared" si="2"/>
        <v>b</v>
      </c>
      <c r="AK16" s="50">
        <f>VLOOKUP($AJ16,{"a",0;"b",1000},2)+COUNTIF($AJ$6:$AJ16,$AJ16)</f>
        <v>1006</v>
      </c>
      <c r="AL16" s="39">
        <v>2671234</v>
      </c>
      <c r="AM16" s="40">
        <v>43803</v>
      </c>
      <c r="AN16" s="41"/>
      <c r="AO16" s="42">
        <v>2300</v>
      </c>
      <c r="AP16" s="39">
        <v>69761</v>
      </c>
      <c r="AQ16" s="43" t="s">
        <v>7</v>
      </c>
      <c r="AR16" s="39" t="s">
        <v>588</v>
      </c>
      <c r="AS16" s="142"/>
      <c r="AU16" s="15">
        <f>IFERROR(INDEX($AX:$AX,MATCH(VLOOKUP(AY$4,{"a",0;"b",1000},2)+ROW(AT11),$BA:$BA,0)),"")</f>
        <v>2348763</v>
      </c>
      <c r="AV16" s="15">
        <f>IFERROR(INDEX($AW:$AW,MATCH(VLOOKUP(AY$4,{"a",0;"b",1000},2)+ROW(AT11),$BA:$BA,0)),"")</f>
        <v>2219</v>
      </c>
      <c r="AW16" s="16">
        <f t="shared" si="11"/>
        <v>0</v>
      </c>
      <c r="AX16" s="50" t="s">
        <v>576</v>
      </c>
      <c r="AY16" s="50" t="str">
        <f t="shared" si="6"/>
        <v>0</v>
      </c>
      <c r="AZ16" s="50" t="str">
        <f t="shared" si="7"/>
        <v>a</v>
      </c>
      <c r="BA16" s="50">
        <f>VLOOKUP($AZ16,{"a",0;"b",1000},2)+COUNTIF($AZ$6:$AZ16,$AZ16)</f>
        <v>6</v>
      </c>
      <c r="BB16" s="21">
        <v>3604194</v>
      </c>
      <c r="BC16" s="22">
        <v>43804</v>
      </c>
      <c r="BD16" s="23">
        <v>60</v>
      </c>
      <c r="BE16" s="24"/>
      <c r="BF16" s="21">
        <v>182454</v>
      </c>
      <c r="BG16" s="25" t="s">
        <v>59</v>
      </c>
      <c r="BH16" s="21" t="s">
        <v>72</v>
      </c>
      <c r="BI16" s="31"/>
      <c r="BK16" s="15">
        <v>5992617</v>
      </c>
      <c r="BL16" s="16" t="str">
        <f t="shared" si="8"/>
        <v>وض من قبل مركز مسارك</v>
      </c>
      <c r="BM16" s="21">
        <v>71352</v>
      </c>
      <c r="BN16" s="22">
        <v>43801</v>
      </c>
      <c r="BO16" s="23">
        <v>30000</v>
      </c>
      <c r="BP16" s="24"/>
      <c r="BQ16" s="21">
        <v>52495</v>
      </c>
      <c r="BR16" s="25" t="s">
        <v>34</v>
      </c>
      <c r="BS16" s="21" t="s">
        <v>98</v>
      </c>
      <c r="BT16" s="31"/>
      <c r="BV16" s="15">
        <v>2710533</v>
      </c>
      <c r="BW16" s="16" t="str">
        <f t="shared" si="3"/>
        <v>مصعب رستم</v>
      </c>
      <c r="BX16" s="9">
        <v>2409569</v>
      </c>
      <c r="BY16" s="10">
        <v>43804</v>
      </c>
      <c r="BZ16" s="11"/>
      <c r="CA16" s="12">
        <v>2400</v>
      </c>
      <c r="CB16" s="9">
        <v>91300</v>
      </c>
      <c r="CC16" s="13" t="s">
        <v>7</v>
      </c>
      <c r="CD16" s="9" t="s">
        <v>123</v>
      </c>
      <c r="CE16" s="14"/>
      <c r="CG16" s="15">
        <f>IFERROR(INDEX($AX:$AX,MATCH(VLOOKUP(CK$4,{"a",0;"b",1000},2)+ROW(CF11),$BA:$BA,0)),"")</f>
        <v>2348763</v>
      </c>
      <c r="CH16" s="15">
        <f>IFERROR(INDEX($AW:$AW,MATCH(VLOOKUP(CK$4,{"a",0;"b",1000},2)+ROW(CF11),$BA:$BA,0)),"")</f>
        <v>2219</v>
      </c>
      <c r="CI16" s="16">
        <f t="shared" si="12"/>
        <v>0</v>
      </c>
      <c r="CJ16" s="50" t="s">
        <v>576</v>
      </c>
      <c r="CK16" s="50" t="str">
        <f t="shared" si="9"/>
        <v>0</v>
      </c>
      <c r="CL16" s="50" t="str">
        <f t="shared" si="10"/>
        <v>a</v>
      </c>
      <c r="CM16" s="50">
        <f>VLOOKUP($AZ16,{"a",0;"b",1000},2)+COUNTIF($AZ$6:$AZ16,$AZ16)</f>
        <v>6</v>
      </c>
      <c r="CN16" s="21">
        <v>840762</v>
      </c>
      <c r="CO16" s="22">
        <v>43803</v>
      </c>
      <c r="CP16" s="23">
        <v>110</v>
      </c>
      <c r="CQ16" s="24"/>
      <c r="CR16" s="21">
        <v>58327</v>
      </c>
      <c r="CS16" s="25" t="s">
        <v>59</v>
      </c>
      <c r="CT16" s="21" t="s">
        <v>612</v>
      </c>
      <c r="CU16" s="31"/>
      <c r="CW16" s="54"/>
      <c r="CX16" s="55"/>
      <c r="CY16" s="56"/>
      <c r="CZ16" s="56"/>
      <c r="DA16" s="56"/>
      <c r="DB16" s="56"/>
      <c r="DC16" s="56"/>
      <c r="DD16" s="56"/>
      <c r="DE16" s="56"/>
      <c r="DF16" s="56"/>
      <c r="DG16" s="56"/>
      <c r="DI16" s="61"/>
      <c r="DJ16" s="61"/>
      <c r="DK16" s="61"/>
      <c r="DL16" s="61"/>
      <c r="DM16" s="61"/>
      <c r="DN16" s="61"/>
      <c r="DO16" s="61"/>
      <c r="DP16" s="62"/>
      <c r="DR16" s="70">
        <v>2469743</v>
      </c>
      <c r="DS16" s="71" t="s">
        <v>191</v>
      </c>
      <c r="DT16" s="71" t="s">
        <v>192</v>
      </c>
      <c r="DU16" s="72" t="s">
        <v>205</v>
      </c>
      <c r="DV16" s="71">
        <v>5992135</v>
      </c>
      <c r="DW16" s="71" t="s">
        <v>194</v>
      </c>
      <c r="DX16" s="73">
        <v>3500</v>
      </c>
      <c r="DY16" s="74">
        <v>43804</v>
      </c>
      <c r="DZ16" s="71"/>
      <c r="EB16" s="79"/>
      <c r="EC16" s="79"/>
      <c r="ED16" s="79"/>
      <c r="EE16" s="79"/>
      <c r="EF16" s="79"/>
      <c r="EG16" s="79"/>
      <c r="EH16" s="80"/>
      <c r="EJ16" s="155">
        <v>43775</v>
      </c>
      <c r="EK16" s="153">
        <v>2769981</v>
      </c>
      <c r="EL16" s="153">
        <v>34914.5</v>
      </c>
      <c r="EM16" s="153">
        <v>32614.5</v>
      </c>
      <c r="EN16" s="153">
        <v>2300</v>
      </c>
      <c r="EO16" s="153" t="s">
        <v>217</v>
      </c>
      <c r="EP16" s="153" t="s">
        <v>231</v>
      </c>
      <c r="EQ16" s="153" t="s">
        <v>219</v>
      </c>
      <c r="ES16" s="162" t="s">
        <v>330</v>
      </c>
      <c r="ET16" s="16"/>
      <c r="EU16" s="16"/>
      <c r="EW16" s="86">
        <v>11</v>
      </c>
      <c r="EX16" s="86" t="s">
        <v>346</v>
      </c>
      <c r="EY16" s="84" t="s">
        <v>339</v>
      </c>
      <c r="EZ16" s="87">
        <v>43801.711886574078</v>
      </c>
      <c r="FB16" s="89" t="s">
        <v>355</v>
      </c>
      <c r="FC16" s="89" t="s">
        <v>669</v>
      </c>
      <c r="FD16" s="89">
        <v>963314660326</v>
      </c>
      <c r="FE16" s="89" t="s">
        <v>357</v>
      </c>
      <c r="FF16" s="89">
        <v>2400</v>
      </c>
      <c r="FG16" s="89">
        <v>0</v>
      </c>
      <c r="FH16" s="89">
        <v>36765</v>
      </c>
      <c r="FI16" s="90">
        <v>43803.666666666664</v>
      </c>
      <c r="FK16" s="94">
        <v>43804</v>
      </c>
      <c r="FL16" s="93">
        <v>2300</v>
      </c>
      <c r="FM16" s="93" t="s">
        <v>378</v>
      </c>
      <c r="FN16" s="93">
        <v>312758314</v>
      </c>
      <c r="FP16" s="100">
        <v>43804.73678240741</v>
      </c>
      <c r="FQ16" s="101">
        <v>0</v>
      </c>
      <c r="FR16" s="102" t="s">
        <v>416</v>
      </c>
      <c r="FS16" s="101" t="s">
        <v>388</v>
      </c>
      <c r="FT16" s="101" t="s">
        <v>417</v>
      </c>
      <c r="FV16" s="105">
        <v>2392682</v>
      </c>
      <c r="FW16" s="105" t="s">
        <v>448</v>
      </c>
      <c r="FX16" s="106">
        <v>43803.799085648148</v>
      </c>
      <c r="FY16" s="105" t="s">
        <v>449</v>
      </c>
      <c r="FZ16" s="105" t="s">
        <v>462</v>
      </c>
      <c r="GA16" s="105">
        <v>312762418</v>
      </c>
      <c r="GB16" s="105">
        <v>2400</v>
      </c>
      <c r="GC16" s="105"/>
      <c r="GE16" s="110">
        <v>13</v>
      </c>
      <c r="GF16" s="109" t="s">
        <v>507</v>
      </c>
      <c r="GG16" s="110">
        <v>312788316</v>
      </c>
      <c r="GH16" s="111">
        <v>2300</v>
      </c>
      <c r="GI16" s="111">
        <v>2300</v>
      </c>
      <c r="GJ16" s="110" t="s">
        <v>477</v>
      </c>
      <c r="GK16" s="110" t="s">
        <v>508</v>
      </c>
      <c r="GL16" s="110" t="s">
        <v>479</v>
      </c>
      <c r="GM16" s="110" t="s">
        <v>480</v>
      </c>
      <c r="GN16" s="109" t="s">
        <v>481</v>
      </c>
      <c r="GP16" s="119"/>
      <c r="GQ16" s="120"/>
      <c r="GR16" s="119"/>
      <c r="GS16" s="121"/>
      <c r="GT16" s="121"/>
      <c r="GU16" s="119"/>
      <c r="GV16" s="122"/>
      <c r="GW16" s="119"/>
      <c r="GX16" s="119"/>
      <c r="GY16" s="120"/>
      <c r="HA16" s="123">
        <v>500001257807961</v>
      </c>
      <c r="HB16" s="124">
        <v>136886</v>
      </c>
      <c r="HC16" s="124">
        <v>136886</v>
      </c>
      <c r="HD16" s="124">
        <v>519235</v>
      </c>
      <c r="HE16" s="125">
        <v>50000</v>
      </c>
      <c r="HF16" s="123" t="s">
        <v>551</v>
      </c>
      <c r="HG16" s="126">
        <v>43597.573159722226</v>
      </c>
      <c r="HH16" s="123" t="s">
        <v>552</v>
      </c>
      <c r="HI16" s="123" t="s">
        <v>553</v>
      </c>
      <c r="HJ16" s="123" t="s">
        <v>172</v>
      </c>
      <c r="HK16" s="125">
        <v>52920</v>
      </c>
      <c r="HL16" s="125">
        <v>25000</v>
      </c>
      <c r="HM16" s="123" t="s">
        <v>554</v>
      </c>
      <c r="HN16" s="123"/>
      <c r="HP16" s="134">
        <v>11</v>
      </c>
      <c r="HQ16" s="135">
        <v>43810.792731481481</v>
      </c>
      <c r="HR16" s="134" t="s">
        <v>564</v>
      </c>
      <c r="HS16" s="134" t="s">
        <v>637</v>
      </c>
      <c r="HT16" s="134" t="s">
        <v>638</v>
      </c>
      <c r="HU16" s="134" t="s">
        <v>571</v>
      </c>
      <c r="HV16" s="134">
        <v>2.0191211190132599E+24</v>
      </c>
      <c r="HW16" s="134" t="s">
        <v>551</v>
      </c>
      <c r="HX16" s="134" t="s">
        <v>568</v>
      </c>
      <c r="HY16" s="134" t="s">
        <v>569</v>
      </c>
      <c r="HZ16" s="134" t="s">
        <v>570</v>
      </c>
    </row>
    <row r="17" spans="5:234" ht="30" customHeight="1" thickBot="1">
      <c r="E17" s="16"/>
      <c r="F17" s="16"/>
      <c r="G17" s="16"/>
      <c r="I17" s="15">
        <v>4660492</v>
      </c>
      <c r="J17" s="16" t="str">
        <f t="shared" si="0"/>
        <v>علاء الحمود</v>
      </c>
      <c r="K17" s="3">
        <v>508859</v>
      </c>
      <c r="L17" s="4">
        <v>43805</v>
      </c>
      <c r="M17" s="5"/>
      <c r="N17" s="6">
        <v>2400</v>
      </c>
      <c r="O17" s="3">
        <v>172500</v>
      </c>
      <c r="P17" s="7" t="s">
        <v>7</v>
      </c>
      <c r="Q17" s="3" t="s">
        <v>20</v>
      </c>
      <c r="R17" s="8"/>
      <c r="T17" s="15">
        <v>2760625</v>
      </c>
      <c r="U17" s="16" t="str">
        <f t="shared" si="4"/>
        <v>مياده العلي</v>
      </c>
      <c r="V17" s="26">
        <v>650244</v>
      </c>
      <c r="W17" s="27">
        <v>43803</v>
      </c>
      <c r="X17" s="28"/>
      <c r="Y17" s="29">
        <v>2300</v>
      </c>
      <c r="Z17" s="26">
        <v>25008</v>
      </c>
      <c r="AA17" s="30" t="s">
        <v>7</v>
      </c>
      <c r="AB17" s="26" t="s">
        <v>45</v>
      </c>
      <c r="AC17" s="32"/>
      <c r="AE17" s="15" t="str">
        <f>IFERROR(INDEX($AH:$AH,MATCH(VLOOKUP(AI$4,{"a",0;"b",1000},2)+ROW(AD13),$AK:$AK,0)),"")</f>
        <v/>
      </c>
      <c r="AF17" s="15" t="str">
        <f>IFERROR(INDEX($AG:$AG,MATCH(VLOOKUP(AI$4,{"a",0;"b",1000},2)+ROW(AD13),$AK:$AK,0)),"")</f>
        <v/>
      </c>
      <c r="AG17" s="16">
        <f t="shared" si="1"/>
        <v>0</v>
      </c>
      <c r="AH17" s="50" t="s">
        <v>576</v>
      </c>
      <c r="AI17" s="50" t="str">
        <f t="shared" si="5"/>
        <v>0</v>
      </c>
      <c r="AJ17" s="50" t="str">
        <f t="shared" si="2"/>
        <v>a</v>
      </c>
      <c r="AK17" s="50">
        <f>VLOOKUP($AJ17,{"a",0;"b",1000},2)+COUNTIF($AJ$6:$AJ17,$AJ17)</f>
        <v>6</v>
      </c>
      <c r="AL17" s="34">
        <v>2671233</v>
      </c>
      <c r="AM17" s="35">
        <v>43803</v>
      </c>
      <c r="AN17" s="36">
        <v>85</v>
      </c>
      <c r="AO17" s="37"/>
      <c r="AP17" s="34">
        <v>72061</v>
      </c>
      <c r="AQ17" s="38" t="s">
        <v>59</v>
      </c>
      <c r="AR17" s="34" t="s">
        <v>589</v>
      </c>
      <c r="AS17" s="141"/>
      <c r="AU17" s="15">
        <f>IFERROR(INDEX($AX:$AX,MATCH(VLOOKUP(AY$4,{"a",0;"b",1000},2)+ROW(AT12),$BA:$BA,0)),"")</f>
        <v>7619840</v>
      </c>
      <c r="AV17" s="15">
        <f>IFERROR(INDEX($AW:$AW,MATCH(VLOOKUP(AY$4,{"a",0;"b",1000},2)+ROW(AT12),$BA:$BA,0)),"")</f>
        <v>2219</v>
      </c>
      <c r="AW17" s="16">
        <f t="shared" si="11"/>
        <v>1640</v>
      </c>
      <c r="AX17" s="50">
        <v>4713897</v>
      </c>
      <c r="AY17" s="50" t="str">
        <f t="shared" si="6"/>
        <v>ماجد دربولي - مقبوض من قبل زاهر فون</v>
      </c>
      <c r="AZ17" s="50" t="str">
        <f t="shared" si="7"/>
        <v>b</v>
      </c>
      <c r="BA17" s="50">
        <f>VLOOKUP($AZ17,{"a",0;"b",1000},2)+COUNTIF($AZ$6:$AZ17,$AZ17)</f>
        <v>1006</v>
      </c>
      <c r="BB17" s="26">
        <v>3604193</v>
      </c>
      <c r="BC17" s="27">
        <v>43804</v>
      </c>
      <c r="BD17" s="28"/>
      <c r="BE17" s="29">
        <v>1700</v>
      </c>
      <c r="BF17" s="26">
        <v>182394</v>
      </c>
      <c r="BG17" s="30" t="s">
        <v>7</v>
      </c>
      <c r="BH17" s="26" t="s">
        <v>73</v>
      </c>
      <c r="BI17" s="32"/>
      <c r="BK17" s="15">
        <v>2760625</v>
      </c>
      <c r="BL17" s="16" t="str">
        <f t="shared" si="8"/>
        <v>اكرم الخضور</v>
      </c>
      <c r="BM17" s="26">
        <v>70855</v>
      </c>
      <c r="BN17" s="27">
        <v>43800</v>
      </c>
      <c r="BO17" s="28"/>
      <c r="BP17" s="29">
        <v>2100</v>
      </c>
      <c r="BQ17" s="26">
        <v>22495</v>
      </c>
      <c r="BR17" s="30" t="s">
        <v>7</v>
      </c>
      <c r="BS17" s="26" t="s">
        <v>99</v>
      </c>
      <c r="BT17" s="32"/>
      <c r="BV17" s="15">
        <v>2644516</v>
      </c>
      <c r="BW17" s="16" t="str">
        <f t="shared" si="3"/>
        <v>نزيه شدود</v>
      </c>
      <c r="BX17" s="3">
        <v>2409552</v>
      </c>
      <c r="BY17" s="4">
        <v>43804</v>
      </c>
      <c r="BZ17" s="5"/>
      <c r="CA17" s="6">
        <v>2400</v>
      </c>
      <c r="CB17" s="3">
        <v>93700</v>
      </c>
      <c r="CC17" s="7" t="s">
        <v>7</v>
      </c>
      <c r="CD17" s="3" t="s">
        <v>124</v>
      </c>
      <c r="CE17" s="8"/>
      <c r="CG17" s="15">
        <f>IFERROR(INDEX($AX:$AX,MATCH(VLOOKUP(CK$4,{"a",0;"b",1000},2)+ROW(CF12),$BA:$BA,0)),"")</f>
        <v>7619840</v>
      </c>
      <c r="CH17" s="15">
        <f>IFERROR(INDEX($AW:$AW,MATCH(VLOOKUP(CK$4,{"a",0;"b",1000},2)+ROW(CF12),$BA:$BA,0)),"")</f>
        <v>2219</v>
      </c>
      <c r="CI17" s="16">
        <f t="shared" si="12"/>
        <v>2090</v>
      </c>
      <c r="CJ17" s="50">
        <v>4863897</v>
      </c>
      <c r="CK17" s="50" t="str">
        <f t="shared" si="9"/>
        <v>مازن عبدالله</v>
      </c>
      <c r="CL17" s="50" t="str">
        <f t="shared" si="10"/>
        <v>b</v>
      </c>
      <c r="CM17" s="50">
        <f>VLOOKUP($AZ17,{"a",0;"b",1000},2)+COUNTIF($AZ$6:$AZ17,$AZ17)</f>
        <v>1006</v>
      </c>
      <c r="CN17" s="26">
        <v>840761</v>
      </c>
      <c r="CO17" s="27">
        <v>43803</v>
      </c>
      <c r="CP17" s="28"/>
      <c r="CQ17" s="29">
        <v>2200</v>
      </c>
      <c r="CR17" s="26">
        <v>58217</v>
      </c>
      <c r="CS17" s="30" t="s">
        <v>7</v>
      </c>
      <c r="CT17" s="26" t="s">
        <v>613</v>
      </c>
      <c r="CU17" s="32"/>
      <c r="CW17" s="54"/>
      <c r="CX17" s="55"/>
      <c r="CY17" s="56"/>
      <c r="CZ17" s="56"/>
      <c r="DA17" s="56"/>
      <c r="DB17" s="56"/>
      <c r="DC17" s="56"/>
      <c r="DD17" s="56"/>
      <c r="DE17" s="56"/>
      <c r="DF17" s="56"/>
      <c r="DG17" s="56"/>
      <c r="DI17" s="61"/>
      <c r="DJ17" s="61"/>
      <c r="DK17" s="61"/>
      <c r="DL17" s="61"/>
      <c r="DM17" s="61"/>
      <c r="DN17" s="61"/>
      <c r="DO17" s="61"/>
      <c r="DP17" s="62"/>
      <c r="DR17" s="65">
        <v>2469634</v>
      </c>
      <c r="DS17" s="66" t="s">
        <v>191</v>
      </c>
      <c r="DT17" s="66" t="s">
        <v>192</v>
      </c>
      <c r="DU17" s="67" t="s">
        <v>206</v>
      </c>
      <c r="DV17" s="66">
        <v>2132445</v>
      </c>
      <c r="DW17" s="66" t="s">
        <v>194</v>
      </c>
      <c r="DX17" s="68">
        <v>2400</v>
      </c>
      <c r="DY17" s="69">
        <v>43804</v>
      </c>
      <c r="DZ17" s="66"/>
      <c r="EB17" s="79"/>
      <c r="EC17" s="79"/>
      <c r="ED17" s="79"/>
      <c r="EE17" s="79"/>
      <c r="EF17" s="79"/>
      <c r="EG17" s="79"/>
      <c r="EH17" s="80"/>
      <c r="EJ17" s="152">
        <v>43775</v>
      </c>
      <c r="EK17" s="154">
        <v>312165583</v>
      </c>
      <c r="EL17" s="154">
        <v>37214.5</v>
      </c>
      <c r="EM17" s="154">
        <v>34914.5</v>
      </c>
      <c r="EN17" s="154">
        <v>2300</v>
      </c>
      <c r="EO17" s="154" t="s">
        <v>217</v>
      </c>
      <c r="EP17" s="154" t="s">
        <v>232</v>
      </c>
      <c r="EQ17" s="154" t="s">
        <v>219</v>
      </c>
      <c r="ES17" s="16"/>
      <c r="ET17" s="16"/>
      <c r="EU17" s="16"/>
      <c r="EW17" s="86">
        <v>12</v>
      </c>
      <c r="EX17" s="86" t="s">
        <v>347</v>
      </c>
      <c r="EY17" s="84" t="s">
        <v>335</v>
      </c>
      <c r="EZ17" s="87">
        <v>43799.658888888887</v>
      </c>
      <c r="FB17" s="91" t="s">
        <v>355</v>
      </c>
      <c r="FC17" s="91" t="s">
        <v>670</v>
      </c>
      <c r="FD17" s="91">
        <v>963317756363</v>
      </c>
      <c r="FE17" s="91" t="s">
        <v>357</v>
      </c>
      <c r="FF17" s="91">
        <v>2400</v>
      </c>
      <c r="FG17" s="91">
        <v>0</v>
      </c>
      <c r="FH17" s="91">
        <v>39165</v>
      </c>
      <c r="FI17" s="92">
        <v>43803.665972222225</v>
      </c>
      <c r="FK17" s="94">
        <v>43804</v>
      </c>
      <c r="FL17" s="93">
        <v>2300</v>
      </c>
      <c r="FM17" s="93" t="s">
        <v>379</v>
      </c>
      <c r="FN17" s="93">
        <v>314661742</v>
      </c>
      <c r="FP17" s="97">
        <v>43804.744525462964</v>
      </c>
      <c r="FQ17" s="98">
        <v>0</v>
      </c>
      <c r="FR17" s="103" t="s">
        <v>418</v>
      </c>
      <c r="FS17" s="98" t="s">
        <v>419</v>
      </c>
      <c r="FT17" s="98" t="s">
        <v>420</v>
      </c>
      <c r="FV17" s="105">
        <v>2390749</v>
      </c>
      <c r="FW17" s="105" t="s">
        <v>448</v>
      </c>
      <c r="FX17" s="106">
        <v>43802.843518518515</v>
      </c>
      <c r="FY17" s="105" t="s">
        <v>449</v>
      </c>
      <c r="FZ17" s="105" t="s">
        <v>463</v>
      </c>
      <c r="GA17" s="105">
        <v>312474991</v>
      </c>
      <c r="GB17" s="105">
        <v>2400</v>
      </c>
      <c r="GC17" s="105"/>
      <c r="GE17" s="110">
        <v>14</v>
      </c>
      <c r="GF17" s="109" t="s">
        <v>509</v>
      </c>
      <c r="GG17" s="110">
        <v>312776051</v>
      </c>
      <c r="GH17" s="111">
        <v>2300</v>
      </c>
      <c r="GI17" s="111">
        <v>2300</v>
      </c>
      <c r="GJ17" s="110" t="s">
        <v>477</v>
      </c>
      <c r="GK17" s="110" t="s">
        <v>510</v>
      </c>
      <c r="GL17" s="110" t="s">
        <v>479</v>
      </c>
      <c r="GM17" s="110" t="s">
        <v>480</v>
      </c>
      <c r="GN17" s="109" t="s">
        <v>481</v>
      </c>
      <c r="GP17" s="119"/>
      <c r="GQ17" s="120"/>
      <c r="GR17" s="119"/>
      <c r="GS17" s="121"/>
      <c r="GT17" s="121"/>
      <c r="GU17" s="119"/>
      <c r="GV17" s="122"/>
      <c r="GW17" s="119"/>
      <c r="GX17" s="119"/>
      <c r="GY17" s="120"/>
      <c r="HA17" s="127">
        <v>500001257844311</v>
      </c>
      <c r="HB17" s="128">
        <v>136181</v>
      </c>
      <c r="HC17" s="128">
        <v>136181</v>
      </c>
      <c r="HD17" s="128">
        <v>136886</v>
      </c>
      <c r="HE17" s="129">
        <v>1800000</v>
      </c>
      <c r="HF17" s="127" t="s">
        <v>555</v>
      </c>
      <c r="HG17" s="130">
        <v>43597.585995370369</v>
      </c>
      <c r="HH17" s="127" t="s">
        <v>552</v>
      </c>
      <c r="HI17" s="127" t="s">
        <v>553</v>
      </c>
      <c r="HJ17" s="127" t="s">
        <v>172</v>
      </c>
      <c r="HK17" s="129">
        <v>1825000</v>
      </c>
      <c r="HL17" s="129">
        <v>71844000</v>
      </c>
      <c r="HM17" s="127" t="s">
        <v>554</v>
      </c>
      <c r="HN17" s="127"/>
      <c r="HP17" s="136">
        <v>12</v>
      </c>
      <c r="HQ17" s="137">
        <v>43810.763321759259</v>
      </c>
      <c r="HR17" s="136" t="s">
        <v>564</v>
      </c>
      <c r="HS17" s="136" t="s">
        <v>639</v>
      </c>
      <c r="HT17" s="136" t="s">
        <v>574</v>
      </c>
      <c r="HU17" s="136" t="s">
        <v>571</v>
      </c>
      <c r="HV17" s="136">
        <v>2.0191211181911699E+24</v>
      </c>
      <c r="HW17" s="136" t="s">
        <v>551</v>
      </c>
      <c r="HX17" s="136" t="s">
        <v>568</v>
      </c>
      <c r="HY17" s="136" t="s">
        <v>569</v>
      </c>
      <c r="HZ17" s="136" t="s">
        <v>570</v>
      </c>
    </row>
    <row r="18" spans="5:234" ht="31.5" customHeight="1" thickBot="1">
      <c r="E18" s="16"/>
      <c r="F18" s="16"/>
      <c r="G18" s="16"/>
      <c r="I18" s="15">
        <v>2647786</v>
      </c>
      <c r="J18" s="16" t="str">
        <f t="shared" si="0"/>
        <v>فيصل عازار</v>
      </c>
      <c r="K18" s="9">
        <v>508857</v>
      </c>
      <c r="L18" s="10">
        <v>43805</v>
      </c>
      <c r="M18" s="11"/>
      <c r="N18" s="12">
        <v>2400</v>
      </c>
      <c r="O18" s="9">
        <v>174900</v>
      </c>
      <c r="P18" s="13" t="s">
        <v>7</v>
      </c>
      <c r="Q18" s="9" t="s">
        <v>21</v>
      </c>
      <c r="R18" s="14"/>
      <c r="T18" s="15">
        <v>2760657</v>
      </c>
      <c r="U18" s="16" t="str">
        <f t="shared" si="4"/>
        <v>سفيرة شاويش</v>
      </c>
      <c r="V18" s="21">
        <v>650224</v>
      </c>
      <c r="W18" s="22">
        <v>43803</v>
      </c>
      <c r="X18" s="23"/>
      <c r="Y18" s="24">
        <v>2300</v>
      </c>
      <c r="Z18" s="21">
        <v>27308</v>
      </c>
      <c r="AA18" s="25" t="s">
        <v>7</v>
      </c>
      <c r="AB18" s="21" t="s">
        <v>46</v>
      </c>
      <c r="AC18" s="31"/>
      <c r="AE18" s="15" t="str">
        <f>IFERROR(INDEX($AH:$AH,MATCH(VLOOKUP(AI$4,{"a",0;"b",1000},2)+ROW(AD14),$AK:$AK,0)),"")</f>
        <v/>
      </c>
      <c r="AF18" s="15" t="str">
        <f>IFERROR(INDEX($AG:$AG,MATCH(VLOOKUP(AI$4,{"a",0;"b",1000},2)+ROW(AD14),$AK:$AK,0)),"")</f>
        <v/>
      </c>
      <c r="AG18" s="16">
        <f t="shared" si="1"/>
        <v>1615</v>
      </c>
      <c r="AH18" s="50">
        <v>2768433</v>
      </c>
      <c r="AI18" s="50" t="str">
        <f t="shared" si="5"/>
        <v>ميسون سلامة</v>
      </c>
      <c r="AJ18" s="50" t="str">
        <f t="shared" si="2"/>
        <v>b</v>
      </c>
      <c r="AK18" s="50">
        <f>VLOOKUP($AJ18,{"a",0;"b",1000},2)+COUNTIF($AJ$6:$AJ18,$AJ18)</f>
        <v>1007</v>
      </c>
      <c r="AL18" s="39">
        <v>2671232</v>
      </c>
      <c r="AM18" s="40">
        <v>43803</v>
      </c>
      <c r="AN18" s="41"/>
      <c r="AO18" s="42">
        <v>1700</v>
      </c>
      <c r="AP18" s="39">
        <v>71976</v>
      </c>
      <c r="AQ18" s="43" t="s">
        <v>7</v>
      </c>
      <c r="AR18" s="39" t="s">
        <v>590</v>
      </c>
      <c r="AS18" s="142"/>
      <c r="AU18" s="15" t="str">
        <f>IFERROR(INDEX($AX:$AX,MATCH(VLOOKUP(AY$4,{"a",0;"b",1000},2)+ROW(AT13),$BA:$BA,0)),"")</f>
        <v/>
      </c>
      <c r="AV18" s="15" t="str">
        <f>IFERROR(INDEX($AW:$AW,MATCH(VLOOKUP(AY$4,{"a",0;"b",1000},2)+ROW(AT13),$BA:$BA,0)),"")</f>
        <v/>
      </c>
      <c r="AW18" s="16">
        <f t="shared" si="11"/>
        <v>0</v>
      </c>
      <c r="AX18" s="50" t="s">
        <v>576</v>
      </c>
      <c r="AY18" s="50" t="str">
        <f t="shared" si="6"/>
        <v>0</v>
      </c>
      <c r="AZ18" s="50" t="str">
        <f t="shared" si="7"/>
        <v>a</v>
      </c>
      <c r="BA18" s="50">
        <f>VLOOKUP($AZ18,{"a",0;"b",1000},2)+COUNTIF($AZ$6:$AZ18,$AZ18)</f>
        <v>7</v>
      </c>
      <c r="BB18" s="21">
        <v>3604178</v>
      </c>
      <c r="BC18" s="22">
        <v>43804</v>
      </c>
      <c r="BD18" s="23">
        <v>81</v>
      </c>
      <c r="BE18" s="24"/>
      <c r="BF18" s="21">
        <v>184094</v>
      </c>
      <c r="BG18" s="25" t="s">
        <v>59</v>
      </c>
      <c r="BH18" s="21" t="s">
        <v>74</v>
      </c>
      <c r="BI18" s="31"/>
      <c r="BK18" s="15">
        <v>2760657</v>
      </c>
      <c r="BL18" s="16" t="str">
        <f t="shared" si="8"/>
        <v>محمد صفوان الزين</v>
      </c>
      <c r="BM18" s="21">
        <v>70780</v>
      </c>
      <c r="BN18" s="22">
        <v>43800</v>
      </c>
      <c r="BO18" s="23"/>
      <c r="BP18" s="24">
        <v>3300</v>
      </c>
      <c r="BQ18" s="21">
        <v>24595</v>
      </c>
      <c r="BR18" s="25" t="s">
        <v>7</v>
      </c>
      <c r="BS18" s="21" t="s">
        <v>100</v>
      </c>
      <c r="BT18" s="31"/>
      <c r="BV18" s="15">
        <v>2753969</v>
      </c>
      <c r="BW18" s="16" t="str">
        <f t="shared" si="3"/>
        <v>علي السلوم</v>
      </c>
      <c r="BX18" s="9">
        <v>2409545</v>
      </c>
      <c r="BY18" s="10">
        <v>43804</v>
      </c>
      <c r="BZ18" s="11"/>
      <c r="CA18" s="12">
        <v>2400</v>
      </c>
      <c r="CB18" s="9">
        <v>96100</v>
      </c>
      <c r="CC18" s="13" t="s">
        <v>7</v>
      </c>
      <c r="CD18" s="9" t="s">
        <v>125</v>
      </c>
      <c r="CE18" s="14"/>
      <c r="CG18" s="15" t="str">
        <f>IFERROR(INDEX($AX:$AX,MATCH(VLOOKUP(CK$4,{"a",0;"b",1000},2)+ROW(CF13),$BA:$BA,0)),"")</f>
        <v/>
      </c>
      <c r="CH18" s="15" t="str">
        <f>IFERROR(INDEX($AW:$AW,MATCH(VLOOKUP(CK$4,{"a",0;"b",1000},2)+ROW(CF13),$BA:$BA,0)),"")</f>
        <v/>
      </c>
      <c r="CI18" s="16">
        <f t="shared" si="12"/>
        <v>0</v>
      </c>
      <c r="CJ18" s="50" t="s">
        <v>576</v>
      </c>
      <c r="CK18" s="50" t="str">
        <f t="shared" si="9"/>
        <v>0</v>
      </c>
      <c r="CL18" s="50" t="str">
        <f t="shared" si="10"/>
        <v>a</v>
      </c>
      <c r="CM18" s="50">
        <f>VLOOKUP($AZ18,{"a",0;"b",1000},2)+COUNTIF($AZ$6:$AZ18,$AZ18)</f>
        <v>7</v>
      </c>
      <c r="CN18" s="21">
        <v>840756</v>
      </c>
      <c r="CO18" s="22">
        <v>43803</v>
      </c>
      <c r="CP18" s="23">
        <v>110</v>
      </c>
      <c r="CQ18" s="24"/>
      <c r="CR18" s="21">
        <v>60417</v>
      </c>
      <c r="CS18" s="25" t="s">
        <v>59</v>
      </c>
      <c r="CT18" s="21" t="s">
        <v>614</v>
      </c>
      <c r="CU18" s="31"/>
      <c r="CW18" s="54"/>
      <c r="CX18" s="55"/>
      <c r="CY18" s="56"/>
      <c r="CZ18" s="56"/>
      <c r="DA18" s="56"/>
      <c r="DB18" s="56"/>
      <c r="DC18" s="56"/>
      <c r="DD18" s="56"/>
      <c r="DE18" s="56"/>
      <c r="DF18" s="56"/>
      <c r="DG18" s="56"/>
      <c r="DI18" s="61"/>
      <c r="DJ18" s="61"/>
      <c r="DK18" s="61"/>
      <c r="DL18" s="61"/>
      <c r="DM18" s="61"/>
      <c r="DN18" s="61"/>
      <c r="DO18" s="61"/>
      <c r="DP18" s="62"/>
      <c r="DR18" s="70">
        <v>2469604</v>
      </c>
      <c r="DS18" s="71" t="s">
        <v>191</v>
      </c>
      <c r="DT18" s="71" t="s">
        <v>192</v>
      </c>
      <c r="DU18" s="72" t="s">
        <v>207</v>
      </c>
      <c r="DV18" s="71">
        <v>4662267</v>
      </c>
      <c r="DW18" s="71" t="s">
        <v>194</v>
      </c>
      <c r="DX18" s="73">
        <v>2400</v>
      </c>
      <c r="DY18" s="74">
        <v>43804</v>
      </c>
      <c r="DZ18" s="71"/>
      <c r="EB18" s="79"/>
      <c r="EC18" s="79"/>
      <c r="ED18" s="79"/>
      <c r="EE18" s="79"/>
      <c r="EF18" s="79"/>
      <c r="EG18" s="79"/>
      <c r="EH18" s="80"/>
      <c r="EJ18" s="155">
        <v>43775</v>
      </c>
      <c r="EK18" s="153">
        <v>318546357</v>
      </c>
      <c r="EL18" s="153">
        <v>39514.5</v>
      </c>
      <c r="EM18" s="153">
        <v>37214.5</v>
      </c>
      <c r="EN18" s="153">
        <v>2300</v>
      </c>
      <c r="EO18" s="153" t="s">
        <v>217</v>
      </c>
      <c r="EP18" s="153" t="s">
        <v>233</v>
      </c>
      <c r="EQ18" s="153" t="s">
        <v>219</v>
      </c>
      <c r="ES18" s="16"/>
      <c r="ET18" s="16"/>
      <c r="EU18" s="16"/>
      <c r="EW18" s="86"/>
      <c r="EX18" s="86"/>
      <c r="EY18" s="84"/>
      <c r="EZ18" s="87"/>
      <c r="FB18" s="89" t="s">
        <v>355</v>
      </c>
      <c r="FC18" s="89" t="s">
        <v>671</v>
      </c>
      <c r="FD18" s="89">
        <v>963314758914</v>
      </c>
      <c r="FE18" s="89" t="s">
        <v>357</v>
      </c>
      <c r="FF18" s="89">
        <v>2400</v>
      </c>
      <c r="FG18" s="89">
        <v>0</v>
      </c>
      <c r="FH18" s="89">
        <v>41565</v>
      </c>
      <c r="FI18" s="90">
        <v>43803.663888888892</v>
      </c>
      <c r="FK18" s="94">
        <v>43804</v>
      </c>
      <c r="FL18" s="93">
        <v>2300</v>
      </c>
      <c r="FM18" s="93" t="s">
        <v>380</v>
      </c>
      <c r="FN18" s="93">
        <v>315490217</v>
      </c>
      <c r="FP18" s="100">
        <v>43804.753900462965</v>
      </c>
      <c r="FQ18" s="101">
        <v>0</v>
      </c>
      <c r="FR18" s="102" t="s">
        <v>421</v>
      </c>
      <c r="FS18" s="101" t="s">
        <v>419</v>
      </c>
      <c r="FT18" s="101" t="s">
        <v>422</v>
      </c>
      <c r="FV18" s="105">
        <v>2390375</v>
      </c>
      <c r="FW18" s="105" t="s">
        <v>448</v>
      </c>
      <c r="FX18" s="106">
        <v>43802.754305555558</v>
      </c>
      <c r="FY18" s="105" t="s">
        <v>449</v>
      </c>
      <c r="FZ18" s="105" t="s">
        <v>464</v>
      </c>
      <c r="GA18" s="105">
        <v>312125487</v>
      </c>
      <c r="GB18" s="105">
        <v>1650</v>
      </c>
      <c r="GC18" s="105"/>
      <c r="GE18" s="110">
        <v>15</v>
      </c>
      <c r="GF18" s="109" t="s">
        <v>511</v>
      </c>
      <c r="GG18" s="110">
        <v>312710265</v>
      </c>
      <c r="GH18" s="111">
        <v>2300</v>
      </c>
      <c r="GI18" s="111">
        <v>2300</v>
      </c>
      <c r="GJ18" s="110" t="s">
        <v>477</v>
      </c>
      <c r="GK18" s="110" t="s">
        <v>512</v>
      </c>
      <c r="GL18" s="110" t="s">
        <v>479</v>
      </c>
      <c r="GM18" s="110" t="s">
        <v>480</v>
      </c>
      <c r="GN18" s="109" t="s">
        <v>481</v>
      </c>
      <c r="GP18" s="119"/>
      <c r="GQ18" s="120"/>
      <c r="GR18" s="119"/>
      <c r="GS18" s="121"/>
      <c r="GT18" s="121"/>
      <c r="GU18" s="119"/>
      <c r="GV18" s="122"/>
      <c r="GW18" s="119"/>
      <c r="GX18" s="119"/>
      <c r="GY18" s="120"/>
      <c r="HA18" s="123">
        <v>500001257951989</v>
      </c>
      <c r="HB18" s="124">
        <v>136886</v>
      </c>
      <c r="HC18" s="124">
        <v>136886</v>
      </c>
      <c r="HD18" s="124">
        <v>545466</v>
      </c>
      <c r="HE18" s="125">
        <v>10000</v>
      </c>
      <c r="HF18" s="123" t="s">
        <v>551</v>
      </c>
      <c r="HG18" s="126">
        <v>43597.6250462963</v>
      </c>
      <c r="HH18" s="123" t="s">
        <v>552</v>
      </c>
      <c r="HI18" s="123" t="s">
        <v>553</v>
      </c>
      <c r="HJ18" s="123" t="s">
        <v>172</v>
      </c>
      <c r="HK18" s="125">
        <v>20235</v>
      </c>
      <c r="HL18" s="125">
        <v>1815000</v>
      </c>
      <c r="HM18" s="123" t="s">
        <v>554</v>
      </c>
      <c r="HN18" s="123"/>
      <c r="HP18" s="134">
        <v>13</v>
      </c>
      <c r="HQ18" s="135">
        <v>43810.762129629627</v>
      </c>
      <c r="HR18" s="134" t="s">
        <v>564</v>
      </c>
      <c r="HS18" s="134" t="s">
        <v>632</v>
      </c>
      <c r="HT18" s="134" t="s">
        <v>572</v>
      </c>
      <c r="HU18" s="134" t="s">
        <v>571</v>
      </c>
      <c r="HV18" s="134">
        <v>2.0191211181728001E+24</v>
      </c>
      <c r="HW18" s="134" t="s">
        <v>551</v>
      </c>
      <c r="HX18" s="134" t="s">
        <v>568</v>
      </c>
      <c r="HY18" s="134" t="s">
        <v>569</v>
      </c>
      <c r="HZ18" s="134" t="s">
        <v>570</v>
      </c>
    </row>
    <row r="19" spans="5:234" ht="27.75" customHeight="1" thickBot="1">
      <c r="E19" s="16"/>
      <c r="F19" s="16"/>
      <c r="G19" s="16"/>
      <c r="I19" s="15">
        <v>2166296</v>
      </c>
      <c r="J19" s="16" t="str">
        <f t="shared" si="0"/>
        <v>جرجي جريج</v>
      </c>
      <c r="K19" s="3">
        <v>508856</v>
      </c>
      <c r="L19" s="4">
        <v>43805</v>
      </c>
      <c r="M19" s="5"/>
      <c r="N19" s="6">
        <v>2400</v>
      </c>
      <c r="O19" s="3">
        <v>177300</v>
      </c>
      <c r="P19" s="7" t="s">
        <v>7</v>
      </c>
      <c r="Q19" s="3" t="s">
        <v>22</v>
      </c>
      <c r="R19" s="8"/>
      <c r="T19" s="15">
        <v>2763293</v>
      </c>
      <c r="U19" s="16" t="str">
        <f t="shared" si="4"/>
        <v>محمدعلي الشاعر</v>
      </c>
      <c r="V19" s="26">
        <v>650136</v>
      </c>
      <c r="W19" s="27">
        <v>43803</v>
      </c>
      <c r="X19" s="28"/>
      <c r="Y19" s="29">
        <v>2300</v>
      </c>
      <c r="Z19" s="26">
        <v>29608</v>
      </c>
      <c r="AA19" s="30" t="s">
        <v>7</v>
      </c>
      <c r="AB19" s="26" t="s">
        <v>47</v>
      </c>
      <c r="AC19" s="32"/>
      <c r="AE19" s="15" t="str">
        <f>IFERROR(INDEX($AH:$AH,MATCH(VLOOKUP(AI$4,{"a",0;"b",1000},2)+ROW(AD15),$AK:$AK,0)),"")</f>
        <v/>
      </c>
      <c r="AF19" s="15" t="str">
        <f>IFERROR(INDEX($AG:$AG,MATCH(VLOOKUP(AI$4,{"a",0;"b",1000},2)+ROW(AD15),$AK:$AK,0)),"")</f>
        <v/>
      </c>
      <c r="AG19" s="16">
        <f t="shared" si="1"/>
        <v>0</v>
      </c>
      <c r="AH19" s="50" t="s">
        <v>576</v>
      </c>
      <c r="AI19" s="50" t="str">
        <f t="shared" si="5"/>
        <v>0</v>
      </c>
      <c r="AJ19" s="50" t="str">
        <f t="shared" si="2"/>
        <v>a</v>
      </c>
      <c r="AK19" s="50">
        <f>VLOOKUP($AJ19,{"a",0;"b",1000},2)+COUNTIF($AJ$6:$AJ19,$AJ19)</f>
        <v>7</v>
      </c>
      <c r="AL19" s="34">
        <v>2671008</v>
      </c>
      <c r="AM19" s="35">
        <v>43803</v>
      </c>
      <c r="AN19" s="36">
        <v>115</v>
      </c>
      <c r="AO19" s="37"/>
      <c r="AP19" s="34">
        <v>73676</v>
      </c>
      <c r="AQ19" s="38" t="s">
        <v>59</v>
      </c>
      <c r="AR19" s="34" t="s">
        <v>591</v>
      </c>
      <c r="AS19" s="141"/>
      <c r="AU19" s="15" t="str">
        <f>IFERROR(INDEX($AX:$AX,MATCH(VLOOKUP(AY$4,{"a",0;"b",1000},2)+ROW(AT14),$BA:$BA,0)),"")</f>
        <v/>
      </c>
      <c r="AV19" s="15" t="str">
        <f>IFERROR(INDEX($AW:$AW,MATCH(VLOOKUP(AY$4,{"a",0;"b",1000},2)+ROW(AT14),$BA:$BA,0)),"")</f>
        <v/>
      </c>
      <c r="AW19" s="16">
        <f t="shared" si="11"/>
        <v>2219</v>
      </c>
      <c r="AX19" s="50">
        <v>2768433</v>
      </c>
      <c r="AY19" s="50" t="str">
        <f t="shared" si="6"/>
        <v>روله الاسعد - مقبوض من قبل زاهر فون</v>
      </c>
      <c r="AZ19" s="50" t="str">
        <f t="shared" si="7"/>
        <v>b</v>
      </c>
      <c r="BA19" s="50">
        <f>VLOOKUP($AZ19,{"a",0;"b",1000},2)+COUNTIF($AZ$6:$AZ19,$AZ19)</f>
        <v>1007</v>
      </c>
      <c r="BB19" s="26">
        <v>3604177</v>
      </c>
      <c r="BC19" s="27">
        <v>43804</v>
      </c>
      <c r="BD19" s="28"/>
      <c r="BE19" s="29">
        <v>2300</v>
      </c>
      <c r="BF19" s="26">
        <v>184013</v>
      </c>
      <c r="BG19" s="30" t="s">
        <v>7</v>
      </c>
      <c r="BH19" s="26" t="s">
        <v>75</v>
      </c>
      <c r="BI19" s="32"/>
      <c r="BK19" s="15">
        <v>2763293</v>
      </c>
      <c r="BL19" s="16" t="str">
        <f t="shared" si="8"/>
        <v>سلوى عبدالله</v>
      </c>
      <c r="BM19" s="26">
        <v>70770</v>
      </c>
      <c r="BN19" s="27">
        <v>43800</v>
      </c>
      <c r="BO19" s="28"/>
      <c r="BP19" s="29">
        <v>2100</v>
      </c>
      <c r="BQ19" s="26">
        <v>27895</v>
      </c>
      <c r="BR19" s="30" t="s">
        <v>7</v>
      </c>
      <c r="BS19" s="26" t="s">
        <v>101</v>
      </c>
      <c r="BT19" s="32"/>
      <c r="BV19" s="15">
        <v>2622620</v>
      </c>
      <c r="BW19" s="16" t="str">
        <f t="shared" si="3"/>
        <v>نسرين المصري</v>
      </c>
      <c r="BX19" s="3">
        <v>2409528</v>
      </c>
      <c r="BY19" s="4">
        <v>43804</v>
      </c>
      <c r="BZ19" s="5"/>
      <c r="CA19" s="6">
        <v>2400</v>
      </c>
      <c r="CB19" s="3">
        <v>98500</v>
      </c>
      <c r="CC19" s="7" t="s">
        <v>7</v>
      </c>
      <c r="CD19" s="3" t="s">
        <v>126</v>
      </c>
      <c r="CE19" s="8"/>
      <c r="CG19" s="15" t="str">
        <f>IFERROR(INDEX($AX:$AX,MATCH(VLOOKUP(CK$4,{"a",0;"b",1000},2)+ROW(CF14),$BA:$BA,0)),"")</f>
        <v/>
      </c>
      <c r="CH19" s="15" t="str">
        <f>IFERROR(INDEX($AW:$AW,MATCH(VLOOKUP(CK$4,{"a",0;"b",1000},2)+ROW(CF14),$BA:$BA,0)),"")</f>
        <v/>
      </c>
      <c r="CI19" s="16">
        <f t="shared" si="12"/>
        <v>2090</v>
      </c>
      <c r="CJ19" s="50">
        <v>2345324</v>
      </c>
      <c r="CK19" s="50" t="str">
        <f t="shared" si="9"/>
        <v>نبيه العلي</v>
      </c>
      <c r="CL19" s="50" t="str">
        <f t="shared" si="10"/>
        <v>b</v>
      </c>
      <c r="CM19" s="50">
        <f>VLOOKUP($AZ19,{"a",0;"b",1000},2)+COUNTIF($AZ$6:$AZ19,$AZ19)</f>
        <v>1007</v>
      </c>
      <c r="CN19" s="26">
        <v>840755</v>
      </c>
      <c r="CO19" s="27">
        <v>43803</v>
      </c>
      <c r="CP19" s="28"/>
      <c r="CQ19" s="29">
        <v>2200</v>
      </c>
      <c r="CR19" s="26">
        <v>60307</v>
      </c>
      <c r="CS19" s="30" t="s">
        <v>7</v>
      </c>
      <c r="CT19" s="26" t="s">
        <v>615</v>
      </c>
      <c r="CU19" s="32"/>
      <c r="CW19" s="54"/>
      <c r="CX19" s="55"/>
      <c r="CY19" s="56"/>
      <c r="CZ19" s="56"/>
      <c r="DA19" s="56"/>
      <c r="DB19" s="56"/>
      <c r="DC19" s="56"/>
      <c r="DD19" s="56"/>
      <c r="DE19" s="56"/>
      <c r="DF19" s="56"/>
      <c r="DG19" s="56"/>
      <c r="DI19" s="61"/>
      <c r="DJ19" s="61"/>
      <c r="DK19" s="61"/>
      <c r="DL19" s="61"/>
      <c r="DM19" s="61"/>
      <c r="DN19" s="61"/>
      <c r="DO19" s="61"/>
      <c r="DP19" s="62"/>
      <c r="DR19" s="65">
        <v>2469582</v>
      </c>
      <c r="DS19" s="66" t="s">
        <v>191</v>
      </c>
      <c r="DT19" s="66" t="s">
        <v>192</v>
      </c>
      <c r="DU19" s="67" t="s">
        <v>208</v>
      </c>
      <c r="DV19" s="66">
        <v>4554573</v>
      </c>
      <c r="DW19" s="66" t="s">
        <v>194</v>
      </c>
      <c r="DX19" s="68">
        <v>2400</v>
      </c>
      <c r="DY19" s="69">
        <v>43804</v>
      </c>
      <c r="DZ19" s="66"/>
      <c r="EB19" s="79"/>
      <c r="EC19" s="79"/>
      <c r="ED19" s="79"/>
      <c r="EE19" s="79"/>
      <c r="EF19" s="79"/>
      <c r="EG19" s="79"/>
      <c r="EH19" s="80"/>
      <c r="EJ19" s="152">
        <v>43775</v>
      </c>
      <c r="EK19" s="154">
        <v>312755615</v>
      </c>
      <c r="EL19" s="154">
        <v>41214.5</v>
      </c>
      <c r="EM19" s="154">
        <v>39514.5</v>
      </c>
      <c r="EN19" s="154">
        <v>1700</v>
      </c>
      <c r="EO19" s="154" t="s">
        <v>217</v>
      </c>
      <c r="EP19" s="154" t="s">
        <v>234</v>
      </c>
      <c r="EQ19" s="154" t="s">
        <v>219</v>
      </c>
      <c r="ES19" s="16"/>
      <c r="ET19" s="16"/>
      <c r="EU19" s="16"/>
      <c r="EW19" s="86"/>
      <c r="EX19" s="86"/>
      <c r="EY19" s="84"/>
      <c r="EZ19" s="87"/>
      <c r="FB19" s="91" t="s">
        <v>355</v>
      </c>
      <c r="FC19" s="91" t="s">
        <v>672</v>
      </c>
      <c r="FD19" s="91">
        <v>963314464199</v>
      </c>
      <c r="FE19" s="91" t="s">
        <v>357</v>
      </c>
      <c r="FF19" s="91">
        <v>2400</v>
      </c>
      <c r="FG19" s="91">
        <v>0</v>
      </c>
      <c r="FH19" s="91">
        <v>43965</v>
      </c>
      <c r="FI19" s="92">
        <v>43803.595833333333</v>
      </c>
      <c r="FK19" s="94"/>
      <c r="FL19" s="93"/>
      <c r="FM19" s="93"/>
      <c r="FN19" s="93"/>
      <c r="FP19" s="97">
        <v>43804.761377314811</v>
      </c>
      <c r="FQ19" s="98">
        <v>0</v>
      </c>
      <c r="FR19" s="103" t="s">
        <v>423</v>
      </c>
      <c r="FS19" s="98" t="s">
        <v>424</v>
      </c>
      <c r="FT19" s="98" t="s">
        <v>425</v>
      </c>
      <c r="FV19" s="105">
        <v>2388893</v>
      </c>
      <c r="FW19" s="105" t="s">
        <v>448</v>
      </c>
      <c r="FX19" s="106">
        <v>43802.324212962965</v>
      </c>
      <c r="FY19" s="105" t="s">
        <v>449</v>
      </c>
      <c r="FZ19" s="105" t="s">
        <v>465</v>
      </c>
      <c r="GA19" s="105">
        <v>312645842</v>
      </c>
      <c r="GB19" s="105">
        <v>2400</v>
      </c>
      <c r="GC19" s="105"/>
      <c r="GE19" s="110">
        <v>16</v>
      </c>
      <c r="GF19" s="109" t="s">
        <v>513</v>
      </c>
      <c r="GG19" s="110">
        <v>312774529</v>
      </c>
      <c r="GH19" s="111">
        <v>2300</v>
      </c>
      <c r="GI19" s="111">
        <v>2300</v>
      </c>
      <c r="GJ19" s="110" t="s">
        <v>477</v>
      </c>
      <c r="GK19" s="110" t="s">
        <v>514</v>
      </c>
      <c r="GL19" s="110" t="s">
        <v>479</v>
      </c>
      <c r="GM19" s="110" t="s">
        <v>480</v>
      </c>
      <c r="GN19" s="109" t="s">
        <v>481</v>
      </c>
      <c r="GP19" s="119"/>
      <c r="GQ19" s="120"/>
      <c r="GR19" s="119"/>
      <c r="GS19" s="121"/>
      <c r="GT19" s="121"/>
      <c r="GU19" s="119"/>
      <c r="GV19" s="122"/>
      <c r="GW19" s="119"/>
      <c r="GX19" s="119"/>
      <c r="GY19" s="120"/>
      <c r="HA19" s="127">
        <v>500001257952775</v>
      </c>
      <c r="HB19" s="128">
        <v>136886</v>
      </c>
      <c r="HC19" s="128">
        <v>136886</v>
      </c>
      <c r="HD19" s="128">
        <v>153728</v>
      </c>
      <c r="HE19" s="129">
        <v>60000</v>
      </c>
      <c r="HF19" s="127" t="s">
        <v>551</v>
      </c>
      <c r="HG19" s="130">
        <v>43597.625335648147</v>
      </c>
      <c r="HH19" s="127" t="s">
        <v>552</v>
      </c>
      <c r="HI19" s="127" t="s">
        <v>553</v>
      </c>
      <c r="HJ19" s="127" t="s">
        <v>172</v>
      </c>
      <c r="HK19" s="129">
        <v>60025</v>
      </c>
      <c r="HL19" s="129">
        <v>1755000</v>
      </c>
      <c r="HM19" s="127" t="s">
        <v>554</v>
      </c>
      <c r="HN19" s="127"/>
      <c r="HP19" s="136">
        <v>14</v>
      </c>
      <c r="HQ19" s="137">
        <v>43810.76190972222</v>
      </c>
      <c r="HR19" s="136" t="s">
        <v>564</v>
      </c>
      <c r="HS19" s="136" t="s">
        <v>640</v>
      </c>
      <c r="HT19" s="136" t="s">
        <v>574</v>
      </c>
      <c r="HU19" s="136" t="s">
        <v>571</v>
      </c>
      <c r="HV19" s="136">
        <v>2.0191211181709299E+24</v>
      </c>
      <c r="HW19" s="136" t="s">
        <v>551</v>
      </c>
      <c r="HX19" s="136" t="s">
        <v>568</v>
      </c>
      <c r="HY19" s="136" t="s">
        <v>569</v>
      </c>
      <c r="HZ19" s="136" t="s">
        <v>570</v>
      </c>
    </row>
    <row r="20" spans="5:234" ht="27.75" customHeight="1" thickBot="1">
      <c r="E20" s="16"/>
      <c r="F20" s="16"/>
      <c r="G20" s="16"/>
      <c r="I20" s="15">
        <v>2769133</v>
      </c>
      <c r="J20" s="16" t="str">
        <f t="shared" si="0"/>
        <v>رافي الطرشة</v>
      </c>
      <c r="K20" s="9">
        <v>508855</v>
      </c>
      <c r="L20" s="10">
        <v>43805</v>
      </c>
      <c r="M20" s="11"/>
      <c r="N20" s="12">
        <v>2400</v>
      </c>
      <c r="O20" s="9">
        <v>179700</v>
      </c>
      <c r="P20" s="13" t="s">
        <v>7</v>
      </c>
      <c r="Q20" s="9" t="s">
        <v>23</v>
      </c>
      <c r="R20" s="14"/>
      <c r="T20" s="15">
        <v>2763659</v>
      </c>
      <c r="U20" s="16" t="str">
        <f t="shared" si="4"/>
        <v>حيدر محرز</v>
      </c>
      <c r="V20" s="21">
        <v>650054</v>
      </c>
      <c r="W20" s="22">
        <v>43803</v>
      </c>
      <c r="X20" s="23"/>
      <c r="Y20" s="24">
        <v>2300</v>
      </c>
      <c r="Z20" s="21">
        <v>31908</v>
      </c>
      <c r="AA20" s="25" t="s">
        <v>7</v>
      </c>
      <c r="AB20" s="21" t="s">
        <v>48</v>
      </c>
      <c r="AC20" s="31"/>
      <c r="AE20" s="15" t="str">
        <f>IFERROR(INDEX($AH:$AH,MATCH(VLOOKUP(AI$4,{"a",0;"b",1000},2)+ROW(AD16),$AK:$AK,0)),"")</f>
        <v/>
      </c>
      <c r="AF20" s="15" t="str">
        <f>IFERROR(INDEX($AG:$AG,MATCH(VLOOKUP(AI$4,{"a",0;"b",1000},2)+ROW(AD16),$AK:$AK,0)),"")</f>
        <v/>
      </c>
      <c r="AG20" s="16">
        <f t="shared" si="1"/>
        <v>2185</v>
      </c>
      <c r="AH20" s="50">
        <v>5498756</v>
      </c>
      <c r="AI20" s="50" t="str">
        <f t="shared" si="5"/>
        <v>صالح الحسن</v>
      </c>
      <c r="AJ20" s="50" t="str">
        <f t="shared" si="2"/>
        <v>b</v>
      </c>
      <c r="AK20" s="50">
        <f>VLOOKUP($AJ20,{"a",0;"b",1000},2)+COUNTIF($AJ$6:$AJ20,$AJ20)</f>
        <v>1008</v>
      </c>
      <c r="AL20" s="39">
        <v>2671007</v>
      </c>
      <c r="AM20" s="40">
        <v>43803</v>
      </c>
      <c r="AN20" s="41"/>
      <c r="AO20" s="42">
        <v>2300</v>
      </c>
      <c r="AP20" s="39">
        <v>73561</v>
      </c>
      <c r="AQ20" s="43" t="s">
        <v>7</v>
      </c>
      <c r="AR20" s="39" t="s">
        <v>592</v>
      </c>
      <c r="AS20" s="142"/>
      <c r="AU20" s="15" t="str">
        <f>IFERROR(INDEX($AX:$AX,MATCH(VLOOKUP(AY$4,{"a",0;"b",1000},2)+ROW(AT15),$BA:$BA,0)),"")</f>
        <v/>
      </c>
      <c r="AV20" s="15" t="str">
        <f>IFERROR(INDEX($AW:$AW,MATCH(VLOOKUP(AY$4,{"a",0;"b",1000},2)+ROW(AT15),$BA:$BA,0)),"")</f>
        <v/>
      </c>
      <c r="AW20" s="16">
        <f t="shared" si="11"/>
        <v>0</v>
      </c>
      <c r="AX20" s="50" t="s">
        <v>576</v>
      </c>
      <c r="AY20" s="50" t="str">
        <f t="shared" si="6"/>
        <v>0</v>
      </c>
      <c r="AZ20" s="50" t="str">
        <f t="shared" si="7"/>
        <v>a</v>
      </c>
      <c r="BA20" s="50">
        <f>VLOOKUP($AZ20,{"a",0;"b",1000},2)+COUNTIF($AZ$6:$AZ20,$AZ20)</f>
        <v>8</v>
      </c>
      <c r="BB20" s="21">
        <v>3604070</v>
      </c>
      <c r="BC20" s="22">
        <v>43804</v>
      </c>
      <c r="BD20" s="23">
        <v>81</v>
      </c>
      <c r="BE20" s="24"/>
      <c r="BF20" s="21">
        <v>186313</v>
      </c>
      <c r="BG20" s="25" t="s">
        <v>59</v>
      </c>
      <c r="BH20" s="21" t="s">
        <v>76</v>
      </c>
      <c r="BI20" s="31"/>
      <c r="BK20" s="15">
        <v>2763659</v>
      </c>
      <c r="BL20" s="16" t="str">
        <f t="shared" si="8"/>
        <v>محمد خليل المهبالي</v>
      </c>
      <c r="BM20" s="21">
        <v>70652</v>
      </c>
      <c r="BN20" s="22">
        <v>43799</v>
      </c>
      <c r="BO20" s="23"/>
      <c r="BP20" s="24">
        <v>700</v>
      </c>
      <c r="BQ20" s="21">
        <v>29995</v>
      </c>
      <c r="BR20" s="25" t="s">
        <v>7</v>
      </c>
      <c r="BS20" s="21" t="s">
        <v>102</v>
      </c>
      <c r="BT20" s="31"/>
      <c r="BV20" s="15"/>
      <c r="BW20" s="16" t="str">
        <f t="shared" si="3"/>
        <v>وض من قبل حمدي المنير - نقطة رئيسية</v>
      </c>
      <c r="BX20" s="9">
        <v>2409511</v>
      </c>
      <c r="BY20" s="10">
        <v>43804</v>
      </c>
      <c r="BZ20" s="11">
        <v>100000</v>
      </c>
      <c r="CA20" s="12"/>
      <c r="CB20" s="9">
        <v>100900</v>
      </c>
      <c r="CC20" s="13" t="s">
        <v>127</v>
      </c>
      <c r="CD20" s="9" t="s">
        <v>128</v>
      </c>
      <c r="CE20" s="14"/>
      <c r="CG20" s="15" t="str">
        <f>IFERROR(INDEX($AX:$AX,MATCH(VLOOKUP(CK$4,{"a",0;"b",1000},2)+ROW(CF15),$BA:$BA,0)),"")</f>
        <v/>
      </c>
      <c r="CH20" s="15" t="str">
        <f>IFERROR(INDEX($AW:$AW,MATCH(VLOOKUP(CK$4,{"a",0;"b",1000},2)+ROW(CF15),$BA:$BA,0)),"")</f>
        <v/>
      </c>
      <c r="CI20" s="16">
        <f t="shared" si="12"/>
        <v>0</v>
      </c>
      <c r="CJ20" s="50" t="s">
        <v>576</v>
      </c>
      <c r="CK20" s="50" t="str">
        <f t="shared" si="9"/>
        <v>0</v>
      </c>
      <c r="CL20" s="50" t="str">
        <f t="shared" si="10"/>
        <v>a</v>
      </c>
      <c r="CM20" s="50">
        <f>VLOOKUP($AZ20,{"a",0;"b",1000},2)+COUNTIF($AZ$6:$AZ20,$AZ20)</f>
        <v>8</v>
      </c>
      <c r="CN20" s="21">
        <v>840715</v>
      </c>
      <c r="CO20" s="22">
        <v>43803</v>
      </c>
      <c r="CP20" s="23">
        <v>110</v>
      </c>
      <c r="CQ20" s="24"/>
      <c r="CR20" s="21">
        <v>62507</v>
      </c>
      <c r="CS20" s="25" t="s">
        <v>59</v>
      </c>
      <c r="CT20" s="21" t="s">
        <v>616</v>
      </c>
      <c r="CU20" s="31"/>
      <c r="CW20" s="54"/>
      <c r="CX20" s="55"/>
      <c r="CY20" s="56"/>
      <c r="CZ20" s="56"/>
      <c r="DA20" s="56"/>
      <c r="DB20" s="56"/>
      <c r="DC20" s="56"/>
      <c r="DD20" s="56"/>
      <c r="DE20" s="56"/>
      <c r="DF20" s="56"/>
      <c r="DG20" s="56"/>
      <c r="DI20" s="61"/>
      <c r="DJ20" s="61"/>
      <c r="DK20" s="61"/>
      <c r="DL20" s="61"/>
      <c r="DM20" s="61"/>
      <c r="DN20" s="61"/>
      <c r="DO20" s="61"/>
      <c r="DP20" s="62"/>
      <c r="DR20" s="70">
        <v>2469347</v>
      </c>
      <c r="DS20" s="71" t="s">
        <v>191</v>
      </c>
      <c r="DT20" s="71" t="s">
        <v>192</v>
      </c>
      <c r="DU20" s="72" t="s">
        <v>209</v>
      </c>
      <c r="DV20" s="71">
        <v>5666275</v>
      </c>
      <c r="DW20" s="71" t="s">
        <v>194</v>
      </c>
      <c r="DX20" s="73">
        <v>1700</v>
      </c>
      <c r="DY20" s="74">
        <v>43804</v>
      </c>
      <c r="DZ20" s="71"/>
      <c r="EB20" s="79"/>
      <c r="EC20" s="79"/>
      <c r="ED20" s="79"/>
      <c r="EE20" s="79"/>
      <c r="EF20" s="79"/>
      <c r="EG20" s="79"/>
      <c r="EH20" s="80"/>
      <c r="EJ20" s="155">
        <v>43775</v>
      </c>
      <c r="EK20" s="153">
        <v>312614187</v>
      </c>
      <c r="EL20" s="153">
        <v>43514.5</v>
      </c>
      <c r="EM20" s="153">
        <v>41214.5</v>
      </c>
      <c r="EN20" s="153">
        <v>2300</v>
      </c>
      <c r="EO20" s="153" t="s">
        <v>217</v>
      </c>
      <c r="EP20" s="153" t="s">
        <v>235</v>
      </c>
      <c r="EQ20" s="153" t="s">
        <v>219</v>
      </c>
      <c r="ES20" s="16"/>
      <c r="ET20" s="16"/>
      <c r="EU20" s="16"/>
      <c r="EW20" s="86"/>
      <c r="EX20" s="86"/>
      <c r="EY20" s="84"/>
      <c r="EZ20" s="87"/>
      <c r="FB20" s="89" t="s">
        <v>355</v>
      </c>
      <c r="FC20" s="89" t="s">
        <v>673</v>
      </c>
      <c r="FD20" s="89">
        <v>963312781711</v>
      </c>
      <c r="FE20" s="89" t="s">
        <v>357</v>
      </c>
      <c r="FF20" s="89">
        <v>2400</v>
      </c>
      <c r="FG20" s="89">
        <v>0</v>
      </c>
      <c r="FH20" s="89">
        <v>46365</v>
      </c>
      <c r="FI20" s="90">
        <v>43803.594444444447</v>
      </c>
      <c r="FK20" s="94"/>
      <c r="FL20" s="93"/>
      <c r="FM20" s="93"/>
      <c r="FN20" s="93"/>
      <c r="FP20" s="100">
        <v>43804.798437500001</v>
      </c>
      <c r="FQ20" s="101">
        <v>0</v>
      </c>
      <c r="FR20" s="102" t="s">
        <v>426</v>
      </c>
      <c r="FS20" s="101" t="s">
        <v>427</v>
      </c>
      <c r="FT20" s="101" t="s">
        <v>428</v>
      </c>
      <c r="FV20" s="105">
        <v>2388892</v>
      </c>
      <c r="FW20" s="105" t="s">
        <v>448</v>
      </c>
      <c r="FX20" s="106">
        <v>43802.323946759258</v>
      </c>
      <c r="FY20" s="105" t="s">
        <v>449</v>
      </c>
      <c r="FZ20" s="105" t="s">
        <v>466</v>
      </c>
      <c r="GA20" s="105">
        <v>312755542</v>
      </c>
      <c r="GB20" s="105">
        <v>2200</v>
      </c>
      <c r="GC20" s="105"/>
      <c r="GE20" s="110">
        <v>17</v>
      </c>
      <c r="GF20" s="109" t="s">
        <v>515</v>
      </c>
      <c r="GG20" s="110">
        <v>312784943</v>
      </c>
      <c r="GH20" s="111">
        <v>3400</v>
      </c>
      <c r="GI20" s="111">
        <v>3400</v>
      </c>
      <c r="GJ20" s="110" t="s">
        <v>477</v>
      </c>
      <c r="GK20" s="110" t="s">
        <v>516</v>
      </c>
      <c r="GL20" s="110" t="s">
        <v>488</v>
      </c>
      <c r="GM20" s="110" t="s">
        <v>480</v>
      </c>
      <c r="GN20" s="109" t="s">
        <v>481</v>
      </c>
      <c r="GP20" s="119"/>
      <c r="GQ20" s="120"/>
      <c r="GR20" s="119"/>
      <c r="GS20" s="121"/>
      <c r="GT20" s="121"/>
      <c r="GU20" s="119"/>
      <c r="GV20" s="122"/>
      <c r="GW20" s="119"/>
      <c r="GX20" s="119"/>
      <c r="GY20" s="120"/>
      <c r="HA20" s="123">
        <v>500001257953663</v>
      </c>
      <c r="HB20" s="124">
        <v>136886</v>
      </c>
      <c r="HC20" s="124">
        <v>136886</v>
      </c>
      <c r="HD20" s="124">
        <v>18541</v>
      </c>
      <c r="HE20" s="125">
        <v>15000</v>
      </c>
      <c r="HF20" s="123" t="s">
        <v>551</v>
      </c>
      <c r="HG20" s="126">
        <v>43597.625671296293</v>
      </c>
      <c r="HH20" s="123" t="s">
        <v>552</v>
      </c>
      <c r="HI20" s="123" t="s">
        <v>553</v>
      </c>
      <c r="HJ20" s="123" t="s">
        <v>172</v>
      </c>
      <c r="HK20" s="125">
        <v>15342</v>
      </c>
      <c r="HL20" s="125">
        <v>1740000</v>
      </c>
      <c r="HM20" s="123" t="s">
        <v>554</v>
      </c>
      <c r="HN20" s="123"/>
      <c r="HP20" s="134">
        <v>15</v>
      </c>
      <c r="HQ20" s="135">
        <v>43810.761516203704</v>
      </c>
      <c r="HR20" s="134" t="s">
        <v>564</v>
      </c>
      <c r="HS20" s="134" t="s">
        <v>641</v>
      </c>
      <c r="HT20" s="134" t="s">
        <v>574</v>
      </c>
      <c r="HU20" s="134" t="s">
        <v>571</v>
      </c>
      <c r="HV20" s="134">
        <v>2.0191211181635299E+24</v>
      </c>
      <c r="HW20" s="134" t="s">
        <v>551</v>
      </c>
      <c r="HX20" s="134" t="s">
        <v>568</v>
      </c>
      <c r="HY20" s="134" t="s">
        <v>569</v>
      </c>
      <c r="HZ20" s="134" t="s">
        <v>570</v>
      </c>
    </row>
    <row r="21" spans="5:234" ht="27.75" customHeight="1" thickBot="1">
      <c r="E21" s="16"/>
      <c r="F21" s="16"/>
      <c r="G21" s="16"/>
      <c r="I21" s="15">
        <v>7759112</v>
      </c>
      <c r="J21" s="16" t="str">
        <f t="shared" si="0"/>
        <v>رفيق فرح</v>
      </c>
      <c r="K21" s="3">
        <v>508854</v>
      </c>
      <c r="L21" s="4">
        <v>43805</v>
      </c>
      <c r="M21" s="5"/>
      <c r="N21" s="6">
        <v>2400</v>
      </c>
      <c r="O21" s="3">
        <v>182100</v>
      </c>
      <c r="P21" s="7" t="s">
        <v>7</v>
      </c>
      <c r="Q21" s="3" t="s">
        <v>24</v>
      </c>
      <c r="R21" s="8"/>
      <c r="T21" s="15">
        <v>2765437</v>
      </c>
      <c r="U21" s="16" t="str">
        <f t="shared" si="4"/>
        <v>بشار العموري</v>
      </c>
      <c r="V21" s="26">
        <v>650042</v>
      </c>
      <c r="W21" s="27">
        <v>43803</v>
      </c>
      <c r="X21" s="28"/>
      <c r="Y21" s="29">
        <v>3000</v>
      </c>
      <c r="Z21" s="26">
        <v>34208</v>
      </c>
      <c r="AA21" s="30" t="s">
        <v>7</v>
      </c>
      <c r="AB21" s="26" t="s">
        <v>49</v>
      </c>
      <c r="AC21" s="32"/>
      <c r="AE21" s="15" t="str">
        <f>IFERROR(INDEX($AH:$AH,MATCH(VLOOKUP(AI$4,{"a",0;"b",1000},2)+ROW(AD17),$AK:$AK,0)),"")</f>
        <v/>
      </c>
      <c r="AF21" s="15" t="str">
        <f>IFERROR(INDEX($AG:$AG,MATCH(VLOOKUP(AI$4,{"a",0;"b",1000},2)+ROW(AD17),$AK:$AK,0)),"")</f>
        <v/>
      </c>
      <c r="AG21" s="16">
        <f t="shared" si="1"/>
        <v>0</v>
      </c>
      <c r="AH21" s="50" t="s">
        <v>576</v>
      </c>
      <c r="AI21" s="50" t="str">
        <f t="shared" si="5"/>
        <v>0</v>
      </c>
      <c r="AJ21" s="50" t="str">
        <f t="shared" si="2"/>
        <v>a</v>
      </c>
      <c r="AK21" s="50">
        <f>VLOOKUP($AJ21,{"a",0;"b",1000},2)+COUNTIF($AJ$6:$AJ21,$AJ21)</f>
        <v>8</v>
      </c>
      <c r="AL21" s="34">
        <v>2670908</v>
      </c>
      <c r="AM21" s="35">
        <v>43803</v>
      </c>
      <c r="AN21" s="36">
        <v>95</v>
      </c>
      <c r="AO21" s="37"/>
      <c r="AP21" s="34">
        <v>75861</v>
      </c>
      <c r="AQ21" s="38" t="s">
        <v>59</v>
      </c>
      <c r="AR21" s="34" t="s">
        <v>593</v>
      </c>
      <c r="AS21" s="141"/>
      <c r="AU21" s="15" t="str">
        <f>IFERROR(INDEX($AX:$AX,MATCH(VLOOKUP(AY$4,{"a",0;"b",1000},2)+ROW(AT16),$BA:$BA,0)),"")</f>
        <v/>
      </c>
      <c r="AV21" s="15" t="str">
        <f>IFERROR(INDEX($AW:$AW,MATCH(VLOOKUP(AY$4,{"a",0;"b",1000},2)+ROW(AT16),$BA:$BA,0)),"")</f>
        <v/>
      </c>
      <c r="AW21" s="16">
        <f t="shared" si="11"/>
        <v>2219</v>
      </c>
      <c r="AX21" s="50">
        <v>5498756</v>
      </c>
      <c r="AY21" s="50" t="str">
        <f t="shared" si="6"/>
        <v>يزن رزوق - مقبوض من قبل زاهر فون</v>
      </c>
      <c r="AZ21" s="50" t="str">
        <f t="shared" si="7"/>
        <v>b</v>
      </c>
      <c r="BA21" s="50">
        <f>VLOOKUP($AZ21,{"a",0;"b",1000},2)+COUNTIF($AZ$6:$AZ21,$AZ21)</f>
        <v>1008</v>
      </c>
      <c r="BB21" s="26">
        <v>3604069</v>
      </c>
      <c r="BC21" s="27">
        <v>43804</v>
      </c>
      <c r="BD21" s="28"/>
      <c r="BE21" s="29">
        <v>2300</v>
      </c>
      <c r="BF21" s="26">
        <v>186232</v>
      </c>
      <c r="BG21" s="30" t="s">
        <v>7</v>
      </c>
      <c r="BH21" s="26" t="s">
        <v>77</v>
      </c>
      <c r="BI21" s="32"/>
      <c r="BK21" s="15">
        <v>2765437</v>
      </c>
      <c r="BL21" s="16" t="str">
        <f t="shared" si="8"/>
        <v>مضر الدرويش</v>
      </c>
      <c r="BM21" s="26">
        <v>70549</v>
      </c>
      <c r="BN21" s="27">
        <v>43798</v>
      </c>
      <c r="BO21" s="28"/>
      <c r="BP21" s="29">
        <v>2100</v>
      </c>
      <c r="BQ21" s="26">
        <v>30695</v>
      </c>
      <c r="BR21" s="30" t="s">
        <v>7</v>
      </c>
      <c r="BS21" s="26" t="s">
        <v>103</v>
      </c>
      <c r="BT21" s="32"/>
      <c r="BV21" s="15">
        <v>2751988</v>
      </c>
      <c r="BW21" s="16" t="str">
        <f t="shared" si="3"/>
        <v>نسبم اسلام</v>
      </c>
      <c r="BX21" s="3">
        <v>2409502</v>
      </c>
      <c r="BY21" s="4">
        <v>43804</v>
      </c>
      <c r="BZ21" s="5"/>
      <c r="CA21" s="6">
        <v>3500</v>
      </c>
      <c r="CB21" s="3">
        <v>900</v>
      </c>
      <c r="CC21" s="7" t="s">
        <v>7</v>
      </c>
      <c r="CD21" s="3" t="s">
        <v>129</v>
      </c>
      <c r="CE21" s="8"/>
      <c r="CG21" s="15" t="str">
        <f>IFERROR(INDEX($AX:$AX,MATCH(VLOOKUP(CK$4,{"a",0;"b",1000},2)+ROW(CF16),$BA:$BA,0)),"")</f>
        <v/>
      </c>
      <c r="CH21" s="15" t="str">
        <f>IFERROR(INDEX($AW:$AW,MATCH(VLOOKUP(CK$4,{"a",0;"b",1000},2)+ROW(CF16),$BA:$BA,0)),"")</f>
        <v/>
      </c>
      <c r="CI21" s="16">
        <f t="shared" si="12"/>
        <v>2090</v>
      </c>
      <c r="CJ21" s="50">
        <v>3442398</v>
      </c>
      <c r="CK21" s="50" t="str">
        <f t="shared" si="9"/>
        <v>جوزيف سلوم</v>
      </c>
      <c r="CL21" s="50" t="str">
        <f t="shared" si="10"/>
        <v>b</v>
      </c>
      <c r="CM21" s="50">
        <f>VLOOKUP($AZ21,{"a",0;"b",1000},2)+COUNTIF($AZ$6:$AZ21,$AZ21)</f>
        <v>1008</v>
      </c>
      <c r="CN21" s="26">
        <v>840714</v>
      </c>
      <c r="CO21" s="27">
        <v>43803</v>
      </c>
      <c r="CP21" s="28"/>
      <c r="CQ21" s="29">
        <v>2200</v>
      </c>
      <c r="CR21" s="26">
        <v>62397</v>
      </c>
      <c r="CS21" s="30" t="s">
        <v>7</v>
      </c>
      <c r="CT21" s="26" t="s">
        <v>617</v>
      </c>
      <c r="CU21" s="32"/>
      <c r="CW21" s="54"/>
      <c r="CX21" s="55"/>
      <c r="CY21" s="56"/>
      <c r="CZ21" s="56"/>
      <c r="DA21" s="56"/>
      <c r="DB21" s="56"/>
      <c r="DC21" s="56"/>
      <c r="DD21" s="56"/>
      <c r="DE21" s="56"/>
      <c r="DF21" s="56"/>
      <c r="DG21" s="56"/>
      <c r="DI21" s="61"/>
      <c r="DJ21" s="61"/>
      <c r="DK21" s="61"/>
      <c r="DL21" s="61"/>
      <c r="DM21" s="61"/>
      <c r="DN21" s="61"/>
      <c r="DO21" s="61"/>
      <c r="DP21" s="62"/>
      <c r="DR21" s="65">
        <v>2469212</v>
      </c>
      <c r="DS21" s="66" t="s">
        <v>191</v>
      </c>
      <c r="DT21" s="66" t="s">
        <v>192</v>
      </c>
      <c r="DU21" s="67" t="s">
        <v>210</v>
      </c>
      <c r="DV21" s="66">
        <v>2786994</v>
      </c>
      <c r="DW21" s="66" t="s">
        <v>194</v>
      </c>
      <c r="DX21" s="68">
        <v>2400</v>
      </c>
      <c r="DY21" s="69">
        <v>43803</v>
      </c>
      <c r="DZ21" s="66"/>
      <c r="EB21" s="79"/>
      <c r="EC21" s="79"/>
      <c r="ED21" s="79"/>
      <c r="EE21" s="79"/>
      <c r="EF21" s="79"/>
      <c r="EG21" s="79"/>
      <c r="EH21" s="80"/>
      <c r="EJ21" s="152">
        <v>43775</v>
      </c>
      <c r="EK21" s="154">
        <v>315491216</v>
      </c>
      <c r="EL21" s="154">
        <v>45814.5</v>
      </c>
      <c r="EM21" s="154">
        <v>43514.5</v>
      </c>
      <c r="EN21" s="154">
        <v>2300</v>
      </c>
      <c r="EO21" s="154" t="s">
        <v>217</v>
      </c>
      <c r="EP21" s="154" t="s">
        <v>236</v>
      </c>
      <c r="EQ21" s="154" t="s">
        <v>219</v>
      </c>
      <c r="ES21" s="16"/>
      <c r="ET21" s="16"/>
      <c r="EU21" s="16"/>
      <c r="EW21" s="86"/>
      <c r="EX21" s="86"/>
      <c r="EY21" s="84"/>
      <c r="EZ21" s="87"/>
      <c r="FB21" s="91" t="s">
        <v>355</v>
      </c>
      <c r="FC21" s="91" t="s">
        <v>674</v>
      </c>
      <c r="FD21" s="91">
        <v>963312766160</v>
      </c>
      <c r="FE21" s="91" t="s">
        <v>357</v>
      </c>
      <c r="FF21" s="91">
        <v>2400</v>
      </c>
      <c r="FG21" s="91">
        <v>0</v>
      </c>
      <c r="FH21" s="91">
        <v>48765</v>
      </c>
      <c r="FI21" s="92">
        <v>43803.46597222222</v>
      </c>
      <c r="FK21" s="94"/>
      <c r="FL21" s="93"/>
      <c r="FM21" s="93"/>
      <c r="FN21" s="93"/>
      <c r="FP21" s="97">
        <v>43804.816550925927</v>
      </c>
      <c r="FQ21" s="98">
        <v>0</v>
      </c>
      <c r="FR21" s="103" t="s">
        <v>429</v>
      </c>
      <c r="FS21" s="98" t="s">
        <v>430</v>
      </c>
      <c r="FT21" s="98" t="s">
        <v>431</v>
      </c>
      <c r="FV21" s="105">
        <v>2388890</v>
      </c>
      <c r="FW21" s="105" t="s">
        <v>448</v>
      </c>
      <c r="FX21" s="106">
        <v>43802.323657407411</v>
      </c>
      <c r="FY21" s="105" t="s">
        <v>449</v>
      </c>
      <c r="FZ21" s="105" t="s">
        <v>467</v>
      </c>
      <c r="GA21" s="105">
        <v>312119623</v>
      </c>
      <c r="GB21" s="105">
        <v>2200</v>
      </c>
      <c r="GC21" s="105"/>
      <c r="GE21" s="110">
        <v>18</v>
      </c>
      <c r="GF21" s="109" t="s">
        <v>517</v>
      </c>
      <c r="GG21" s="110">
        <v>312787517</v>
      </c>
      <c r="GH21" s="111">
        <v>2300</v>
      </c>
      <c r="GI21" s="111">
        <v>2300</v>
      </c>
      <c r="GJ21" s="110" t="s">
        <v>477</v>
      </c>
      <c r="GK21" s="110" t="s">
        <v>518</v>
      </c>
      <c r="GL21" s="110" t="s">
        <v>479</v>
      </c>
      <c r="GM21" s="110" t="s">
        <v>480</v>
      </c>
      <c r="GN21" s="109" t="s">
        <v>481</v>
      </c>
      <c r="GP21" s="119"/>
      <c r="GQ21" s="120"/>
      <c r="GR21" s="119"/>
      <c r="GS21" s="121"/>
      <c r="GT21" s="121"/>
      <c r="GU21" s="119"/>
      <c r="GV21" s="122"/>
      <c r="GW21" s="119"/>
      <c r="GX21" s="119"/>
      <c r="GY21" s="120"/>
      <c r="HA21" s="127">
        <v>500001257958676</v>
      </c>
      <c r="HB21" s="128">
        <v>136886</v>
      </c>
      <c r="HC21" s="128">
        <v>136886</v>
      </c>
      <c r="HD21" s="128">
        <v>527498</v>
      </c>
      <c r="HE21" s="129">
        <v>10000</v>
      </c>
      <c r="HF21" s="127" t="s">
        <v>551</v>
      </c>
      <c r="HG21" s="130">
        <v>43597.627476851849</v>
      </c>
      <c r="HH21" s="127" t="s">
        <v>552</v>
      </c>
      <c r="HI21" s="127" t="s">
        <v>553</v>
      </c>
      <c r="HJ21" s="127" t="s">
        <v>172</v>
      </c>
      <c r="HK21" s="129">
        <v>10695</v>
      </c>
      <c r="HL21" s="129">
        <v>1730000</v>
      </c>
      <c r="HM21" s="127" t="s">
        <v>554</v>
      </c>
      <c r="HN21" s="127"/>
      <c r="HP21" s="136">
        <v>16</v>
      </c>
      <c r="HQ21" s="137">
        <v>43810.742152777777</v>
      </c>
      <c r="HR21" s="136" t="s">
        <v>564</v>
      </c>
      <c r="HS21" s="136" t="s">
        <v>642</v>
      </c>
      <c r="HT21" s="136" t="s">
        <v>574</v>
      </c>
      <c r="HU21" s="136" t="s">
        <v>571</v>
      </c>
      <c r="HV21" s="136">
        <v>2.0191211174842E+24</v>
      </c>
      <c r="HW21" s="136" t="s">
        <v>551</v>
      </c>
      <c r="HX21" s="136" t="s">
        <v>568</v>
      </c>
      <c r="HY21" s="136" t="s">
        <v>569</v>
      </c>
      <c r="HZ21" s="136" t="s">
        <v>570</v>
      </c>
    </row>
    <row r="22" spans="5:234" ht="25.5" customHeight="1" thickBot="1">
      <c r="E22" s="16"/>
      <c r="F22" s="16"/>
      <c r="G22" s="16"/>
      <c r="I22" s="15">
        <v>2769764</v>
      </c>
      <c r="J22" s="16" t="str">
        <f t="shared" si="0"/>
        <v>بشار الحسين</v>
      </c>
      <c r="K22" s="9">
        <v>508853</v>
      </c>
      <c r="L22" s="10">
        <v>43805</v>
      </c>
      <c r="M22" s="11"/>
      <c r="N22" s="12">
        <v>2400</v>
      </c>
      <c r="O22" s="9">
        <v>184500</v>
      </c>
      <c r="P22" s="13" t="s">
        <v>7</v>
      </c>
      <c r="Q22" s="9" t="s">
        <v>25</v>
      </c>
      <c r="R22" s="14"/>
      <c r="T22" s="15">
        <v>2765580</v>
      </c>
      <c r="U22" s="16" t="str">
        <f t="shared" si="4"/>
        <v>محمد المحمود</v>
      </c>
      <c r="V22" s="21">
        <v>650022</v>
      </c>
      <c r="W22" s="22">
        <v>43803</v>
      </c>
      <c r="X22" s="23"/>
      <c r="Y22" s="24">
        <v>2300</v>
      </c>
      <c r="Z22" s="21">
        <v>37208</v>
      </c>
      <c r="AA22" s="25" t="s">
        <v>7</v>
      </c>
      <c r="AB22" s="21" t="s">
        <v>50</v>
      </c>
      <c r="AC22" s="31"/>
      <c r="AE22" s="15" t="str">
        <f>IFERROR(INDEX($AH:$AH,MATCH(VLOOKUP(AI$4,{"a",0;"b",1000},2)+ROW(AD18),$AK:$AK,0)),"")</f>
        <v/>
      </c>
      <c r="AF22" s="15" t="str">
        <f>IFERROR(INDEX($AG:$AG,MATCH(VLOOKUP(AI$4,{"a",0;"b",1000},2)+ROW(AD18),$AK:$AK,0)),"")</f>
        <v/>
      </c>
      <c r="AG22" s="16">
        <f t="shared" si="1"/>
        <v>1805</v>
      </c>
      <c r="AH22" s="50">
        <v>8765109</v>
      </c>
      <c r="AI22" s="50" t="str">
        <f t="shared" si="5"/>
        <v>دانيال الخنسى</v>
      </c>
      <c r="AJ22" s="50" t="str">
        <f t="shared" si="2"/>
        <v>b</v>
      </c>
      <c r="AK22" s="50">
        <f>VLOOKUP($AJ22,{"a",0;"b",1000},2)+COUNTIF($AJ$6:$AJ22,$AJ22)</f>
        <v>1009</v>
      </c>
      <c r="AL22" s="39">
        <v>2670907</v>
      </c>
      <c r="AM22" s="40">
        <v>43803</v>
      </c>
      <c r="AN22" s="41"/>
      <c r="AO22" s="42">
        <v>1900</v>
      </c>
      <c r="AP22" s="39">
        <v>75766</v>
      </c>
      <c r="AQ22" s="43" t="s">
        <v>7</v>
      </c>
      <c r="AR22" s="39" t="s">
        <v>594</v>
      </c>
      <c r="AS22" s="142"/>
      <c r="AU22" s="15" t="str">
        <f>IFERROR(INDEX($AX:$AX,MATCH(VLOOKUP(AY$4,{"a",0;"b",1000},2)+ROW(AT17),$BA:$BA,0)),"")</f>
        <v/>
      </c>
      <c r="AV22" s="15" t="str">
        <f>IFERROR(INDEX($AW:$AW,MATCH(VLOOKUP(AY$4,{"a",0;"b",1000},2)+ROW(AT17),$BA:$BA,0)),"")</f>
        <v/>
      </c>
      <c r="AW22" s="16">
        <f t="shared" si="11"/>
        <v>0</v>
      </c>
      <c r="AX22" s="50" t="s">
        <v>576</v>
      </c>
      <c r="AY22" s="50" t="str">
        <f t="shared" si="6"/>
        <v>0</v>
      </c>
      <c r="AZ22" s="50" t="str">
        <f t="shared" si="7"/>
        <v>a</v>
      </c>
      <c r="BA22" s="50">
        <f>VLOOKUP($AZ22,{"a",0;"b",1000},2)+COUNTIF($AZ$6:$AZ22,$AZ22)</f>
        <v>9</v>
      </c>
      <c r="BB22" s="21">
        <v>3604030</v>
      </c>
      <c r="BC22" s="22">
        <v>43804</v>
      </c>
      <c r="BD22" s="23">
        <v>81</v>
      </c>
      <c r="BE22" s="24"/>
      <c r="BF22" s="21">
        <v>188532</v>
      </c>
      <c r="BG22" s="25" t="s">
        <v>59</v>
      </c>
      <c r="BH22" s="21" t="s">
        <v>78</v>
      </c>
      <c r="BI22" s="31"/>
      <c r="BK22" s="15">
        <v>2765580</v>
      </c>
      <c r="BL22" s="16" t="str">
        <f t="shared" si="8"/>
        <v>محمود سريطة</v>
      </c>
      <c r="BM22" s="21">
        <v>70496</v>
      </c>
      <c r="BN22" s="22">
        <v>43798</v>
      </c>
      <c r="BO22" s="23"/>
      <c r="BP22" s="24">
        <v>2100</v>
      </c>
      <c r="BQ22" s="21">
        <v>32795</v>
      </c>
      <c r="BR22" s="25" t="s">
        <v>7</v>
      </c>
      <c r="BS22" s="21" t="s">
        <v>104</v>
      </c>
      <c r="BT22" s="31"/>
      <c r="BV22" s="15">
        <v>2628388</v>
      </c>
      <c r="BW22" s="16" t="str">
        <f t="shared" si="3"/>
        <v>ياسر الصالح</v>
      </c>
      <c r="BX22" s="9">
        <v>2409476</v>
      </c>
      <c r="BY22" s="10">
        <v>43804</v>
      </c>
      <c r="BZ22" s="11"/>
      <c r="CA22" s="12">
        <v>2400</v>
      </c>
      <c r="CB22" s="9">
        <v>4400</v>
      </c>
      <c r="CC22" s="13" t="s">
        <v>7</v>
      </c>
      <c r="CD22" s="9" t="s">
        <v>130</v>
      </c>
      <c r="CE22" s="14"/>
      <c r="CG22" s="15" t="str">
        <f>IFERROR(INDEX($AX:$AX,MATCH(VLOOKUP(CK$4,{"a",0;"b",1000},2)+ROW(CF17),$BA:$BA,0)),"")</f>
        <v/>
      </c>
      <c r="CH22" s="15" t="str">
        <f>IFERROR(INDEX($AW:$AW,MATCH(VLOOKUP(CK$4,{"a",0;"b",1000},2)+ROW(CF17),$BA:$BA,0)),"")</f>
        <v/>
      </c>
      <c r="CI22" s="16">
        <f t="shared" si="12"/>
        <v>0</v>
      </c>
      <c r="CJ22" s="50" t="s">
        <v>576</v>
      </c>
      <c r="CK22" s="50" t="str">
        <f t="shared" si="9"/>
        <v>0</v>
      </c>
      <c r="CL22" s="50" t="str">
        <f t="shared" si="10"/>
        <v>a</v>
      </c>
      <c r="CM22" s="50">
        <f>VLOOKUP($AZ22,{"a",0;"b",1000},2)+COUNTIF($AZ$6:$AZ22,$AZ22)</f>
        <v>9</v>
      </c>
      <c r="CN22" s="21">
        <v>840665</v>
      </c>
      <c r="CO22" s="22">
        <v>43803</v>
      </c>
      <c r="CP22" s="23">
        <v>110</v>
      </c>
      <c r="CQ22" s="24"/>
      <c r="CR22" s="21">
        <v>64597</v>
      </c>
      <c r="CS22" s="25" t="s">
        <v>59</v>
      </c>
      <c r="CT22" s="21" t="s">
        <v>618</v>
      </c>
      <c r="CU22" s="31"/>
      <c r="CW22" s="54"/>
      <c r="CX22" s="55"/>
      <c r="CY22" s="56"/>
      <c r="CZ22" s="56"/>
      <c r="DA22" s="56"/>
      <c r="DB22" s="56"/>
      <c r="DC22" s="56"/>
      <c r="DD22" s="56"/>
      <c r="DE22" s="56"/>
      <c r="DF22" s="56"/>
      <c r="DG22" s="56"/>
      <c r="DI22" s="61"/>
      <c r="DJ22" s="61"/>
      <c r="DK22" s="61"/>
      <c r="DL22" s="61"/>
      <c r="DM22" s="61"/>
      <c r="DN22" s="61"/>
      <c r="DO22" s="61"/>
      <c r="DP22" s="62"/>
      <c r="DR22" s="70">
        <v>2469087</v>
      </c>
      <c r="DS22" s="71" t="s">
        <v>191</v>
      </c>
      <c r="DT22" s="71" t="s">
        <v>192</v>
      </c>
      <c r="DU22" s="72" t="s">
        <v>211</v>
      </c>
      <c r="DV22" s="71">
        <v>2134288</v>
      </c>
      <c r="DW22" s="71" t="s">
        <v>212</v>
      </c>
      <c r="DX22" s="73">
        <v>3500</v>
      </c>
      <c r="DY22" s="74">
        <v>43803</v>
      </c>
      <c r="DZ22" s="71"/>
      <c r="EB22" s="79"/>
      <c r="EC22" s="79"/>
      <c r="ED22" s="79"/>
      <c r="EE22" s="79"/>
      <c r="EF22" s="79"/>
      <c r="EG22" s="79"/>
      <c r="EH22" s="80"/>
      <c r="EJ22" s="155">
        <v>43776</v>
      </c>
      <c r="EK22" s="153">
        <v>315490005</v>
      </c>
      <c r="EL22" s="153">
        <v>168914.5</v>
      </c>
      <c r="EM22" s="153">
        <v>166614.5</v>
      </c>
      <c r="EN22" s="153">
        <v>2300</v>
      </c>
      <c r="EO22" s="153" t="s">
        <v>217</v>
      </c>
      <c r="EP22" s="153" t="s">
        <v>237</v>
      </c>
      <c r="EQ22" s="153" t="s">
        <v>219</v>
      </c>
      <c r="ES22" s="16"/>
      <c r="ET22" s="16"/>
      <c r="EU22" s="16"/>
      <c r="EW22" s="86"/>
      <c r="EX22" s="86"/>
      <c r="EY22" s="84"/>
      <c r="EZ22" s="87"/>
      <c r="FB22" s="89" t="s">
        <v>360</v>
      </c>
      <c r="FC22" s="89" t="s">
        <v>361</v>
      </c>
      <c r="FD22" s="89">
        <v>2121166</v>
      </c>
      <c r="FE22" s="89" t="s">
        <v>357</v>
      </c>
      <c r="FF22" s="89">
        <v>0</v>
      </c>
      <c r="FG22" s="89">
        <v>50000</v>
      </c>
      <c r="FH22" s="89">
        <v>51165</v>
      </c>
      <c r="FI22" s="90">
        <v>43803.06527777778</v>
      </c>
      <c r="FK22" s="94"/>
      <c r="FL22" s="93"/>
      <c r="FM22" s="93"/>
      <c r="FN22" s="93"/>
      <c r="FP22" s="100">
        <v>43804.848611111112</v>
      </c>
      <c r="FQ22" s="101">
        <v>0</v>
      </c>
      <c r="FR22" s="102" t="s">
        <v>432</v>
      </c>
      <c r="FS22" s="101" t="s">
        <v>433</v>
      </c>
      <c r="FT22" s="101" t="s">
        <v>434</v>
      </c>
      <c r="FV22" s="105">
        <v>2388889</v>
      </c>
      <c r="FW22" s="105" t="s">
        <v>448</v>
      </c>
      <c r="FX22" s="106">
        <v>43802.32340277778</v>
      </c>
      <c r="FY22" s="105" t="s">
        <v>449</v>
      </c>
      <c r="FZ22" s="105" t="s">
        <v>468</v>
      </c>
      <c r="GA22" s="105">
        <v>312765916</v>
      </c>
      <c r="GB22" s="105">
        <v>2400</v>
      </c>
      <c r="GC22" s="105"/>
      <c r="GE22" s="110">
        <v>19</v>
      </c>
      <c r="GF22" s="109" t="s">
        <v>519</v>
      </c>
      <c r="GG22" s="110">
        <v>312613276</v>
      </c>
      <c r="GH22" s="111">
        <v>2300</v>
      </c>
      <c r="GI22" s="111">
        <v>2300</v>
      </c>
      <c r="GJ22" s="110" t="s">
        <v>477</v>
      </c>
      <c r="GK22" s="110" t="s">
        <v>520</v>
      </c>
      <c r="GL22" s="110" t="s">
        <v>479</v>
      </c>
      <c r="GM22" s="110" t="s">
        <v>480</v>
      </c>
      <c r="GN22" s="109" t="s">
        <v>481</v>
      </c>
      <c r="GP22" s="119"/>
      <c r="GQ22" s="120"/>
      <c r="GR22" s="119"/>
      <c r="GS22" s="121"/>
      <c r="GT22" s="121"/>
      <c r="GU22" s="119"/>
      <c r="GV22" s="122"/>
      <c r="GW22" s="119"/>
      <c r="GX22" s="119"/>
      <c r="GY22" s="120"/>
      <c r="HA22" s="123">
        <v>500001258026873</v>
      </c>
      <c r="HB22" s="124">
        <v>136886</v>
      </c>
      <c r="HC22" s="124">
        <v>136886</v>
      </c>
      <c r="HD22" s="124">
        <v>139956</v>
      </c>
      <c r="HE22" s="125">
        <v>5000</v>
      </c>
      <c r="HF22" s="123" t="s">
        <v>551</v>
      </c>
      <c r="HG22" s="126">
        <v>43597.65221064815</v>
      </c>
      <c r="HH22" s="123" t="s">
        <v>552</v>
      </c>
      <c r="HI22" s="123" t="s">
        <v>553</v>
      </c>
      <c r="HJ22" s="123" t="s">
        <v>172</v>
      </c>
      <c r="HK22" s="125">
        <v>9430</v>
      </c>
      <c r="HL22" s="125">
        <v>1725000</v>
      </c>
      <c r="HM22" s="123" t="s">
        <v>554</v>
      </c>
      <c r="HN22" s="123"/>
      <c r="HP22" s="134">
        <v>17</v>
      </c>
      <c r="HQ22" s="135">
        <v>43810.725636574076</v>
      </c>
      <c r="HR22" s="134" t="s">
        <v>564</v>
      </c>
      <c r="HS22" s="134" t="s">
        <v>643</v>
      </c>
      <c r="HT22" s="134" t="s">
        <v>644</v>
      </c>
      <c r="HU22" s="134" t="s">
        <v>571</v>
      </c>
      <c r="HV22" s="134">
        <v>2.0191211172455E+24</v>
      </c>
      <c r="HW22" s="134" t="s">
        <v>551</v>
      </c>
      <c r="HX22" s="134" t="s">
        <v>568</v>
      </c>
      <c r="HY22" s="134" t="s">
        <v>569</v>
      </c>
      <c r="HZ22" s="134" t="s">
        <v>570</v>
      </c>
    </row>
    <row r="23" spans="5:234" ht="27" customHeight="1" thickBot="1">
      <c r="E23" s="16"/>
      <c r="F23" s="16"/>
      <c r="G23" s="16"/>
      <c r="I23" s="15">
        <v>2757625</v>
      </c>
      <c r="J23" s="16" t="str">
        <f t="shared" si="0"/>
        <v>وض من قبل مركز zaher phone واجهتنا</v>
      </c>
      <c r="K23" s="3">
        <v>500714</v>
      </c>
      <c r="L23" s="4">
        <v>43799</v>
      </c>
      <c r="M23" s="5">
        <v>100000</v>
      </c>
      <c r="N23" s="6"/>
      <c r="O23" s="3">
        <v>102300</v>
      </c>
      <c r="P23" s="7" t="s">
        <v>34</v>
      </c>
      <c r="Q23" s="3" t="s">
        <v>575</v>
      </c>
      <c r="R23" s="8"/>
      <c r="T23" s="15">
        <v>2768991</v>
      </c>
      <c r="U23" s="16" t="str">
        <f t="shared" si="4"/>
        <v>محمد مصري</v>
      </c>
      <c r="V23" s="26">
        <v>649989</v>
      </c>
      <c r="W23" s="27">
        <v>43803</v>
      </c>
      <c r="X23" s="28"/>
      <c r="Y23" s="29">
        <v>3400</v>
      </c>
      <c r="Z23" s="26">
        <v>39508</v>
      </c>
      <c r="AA23" s="30" t="s">
        <v>7</v>
      </c>
      <c r="AB23" s="26" t="s">
        <v>51</v>
      </c>
      <c r="AC23" s="32"/>
      <c r="AE23" s="15" t="str">
        <f>IFERROR(INDEX($AH:$AH,MATCH(VLOOKUP(AI$4,{"a",0;"b",1000},2)+ROW(AD19),$AK:$AK,0)),"")</f>
        <v/>
      </c>
      <c r="AF23" s="15" t="str">
        <f>IFERROR(INDEX($AG:$AG,MATCH(VLOOKUP(AI$4,{"a",0;"b",1000},2)+ROW(AD19),$AK:$AK,0)),"")</f>
        <v/>
      </c>
      <c r="AG23" s="16">
        <f t="shared" si="1"/>
        <v>0</v>
      </c>
      <c r="AH23" s="50" t="s">
        <v>576</v>
      </c>
      <c r="AI23" s="50" t="str">
        <f t="shared" si="5"/>
        <v>0</v>
      </c>
      <c r="AJ23" s="50" t="str">
        <f t="shared" ref="AJ23:AJ69" si="13">IF(AI23="0","a","b")</f>
        <v>a</v>
      </c>
      <c r="AK23" s="50">
        <f>VLOOKUP($AJ23,{"a",0;"b",1000},2)+COUNTIF($AJ$6:$AJ23,$AJ23)</f>
        <v>9</v>
      </c>
      <c r="AL23" s="34">
        <v>2670872</v>
      </c>
      <c r="AM23" s="35">
        <v>43803</v>
      </c>
      <c r="AN23" s="36">
        <v>115</v>
      </c>
      <c r="AO23" s="37"/>
      <c r="AP23" s="34">
        <v>77666</v>
      </c>
      <c r="AQ23" s="38" t="s">
        <v>59</v>
      </c>
      <c r="AR23" s="34" t="s">
        <v>595</v>
      </c>
      <c r="AS23" s="141"/>
      <c r="AU23" s="15" t="str">
        <f>IFERROR(INDEX($AX:$AX,MATCH(VLOOKUP(AY$4,{"a",0;"b",1000},2)+ROW(AT18),$BA:$BA,0)),"")</f>
        <v/>
      </c>
      <c r="AV23" s="15" t="str">
        <f>IFERROR(INDEX($AW:$AW,MATCH(VLOOKUP(AY$4,{"a",0;"b",1000},2)+ROW(AT18),$BA:$BA,0)),"")</f>
        <v/>
      </c>
      <c r="AW23" s="16">
        <f t="shared" si="11"/>
        <v>2219</v>
      </c>
      <c r="AX23" s="50">
        <v>8765109</v>
      </c>
      <c r="AY23" s="50" t="str">
        <f t="shared" si="6"/>
        <v>باسل درباس - مقبوض من قبل زاهر فون</v>
      </c>
      <c r="AZ23" s="50" t="str">
        <f t="shared" si="7"/>
        <v>b</v>
      </c>
      <c r="BA23" s="50">
        <f>VLOOKUP($AZ23,{"a",0;"b",1000},2)+COUNTIF($AZ$6:$AZ23,$AZ23)</f>
        <v>1009</v>
      </c>
      <c r="BB23" s="26">
        <v>3604027</v>
      </c>
      <c r="BC23" s="27">
        <v>43804</v>
      </c>
      <c r="BD23" s="28"/>
      <c r="BE23" s="29">
        <v>2300</v>
      </c>
      <c r="BF23" s="26">
        <v>188451</v>
      </c>
      <c r="BG23" s="30" t="s">
        <v>7</v>
      </c>
      <c r="BH23" s="26" t="s">
        <v>79</v>
      </c>
      <c r="BI23" s="32"/>
      <c r="BK23" s="15">
        <v>2768991</v>
      </c>
      <c r="BL23" s="16" t="str">
        <f t="shared" si="8"/>
        <v>سامر عباس</v>
      </c>
      <c r="BM23" s="26">
        <v>70492</v>
      </c>
      <c r="BN23" s="27">
        <v>43798</v>
      </c>
      <c r="BO23" s="28"/>
      <c r="BP23" s="29">
        <v>2100</v>
      </c>
      <c r="BQ23" s="26">
        <v>34895</v>
      </c>
      <c r="BR23" s="30" t="s">
        <v>7</v>
      </c>
      <c r="BS23" s="26" t="s">
        <v>105</v>
      </c>
      <c r="BT23" s="32"/>
      <c r="BV23" s="15">
        <v>2753494</v>
      </c>
      <c r="BW23" s="16" t="str">
        <f t="shared" si="3"/>
        <v>نائل الرحال</v>
      </c>
      <c r="BX23" s="3">
        <v>2409426</v>
      </c>
      <c r="BY23" s="4">
        <v>43804</v>
      </c>
      <c r="BZ23" s="5"/>
      <c r="CA23" s="6">
        <v>3500</v>
      </c>
      <c r="CB23" s="3">
        <v>6800</v>
      </c>
      <c r="CC23" s="7" t="s">
        <v>7</v>
      </c>
      <c r="CD23" s="3" t="s">
        <v>131</v>
      </c>
      <c r="CE23" s="8"/>
      <c r="CG23" s="15" t="str">
        <f>IFERROR(INDEX($AX:$AX,MATCH(VLOOKUP(CK$4,{"a",0;"b",1000},2)+ROW(CF18),$BA:$BA,0)),"")</f>
        <v/>
      </c>
      <c r="CH23" s="15" t="str">
        <f>IFERROR(INDEX($AW:$AW,MATCH(VLOOKUP(CK$4,{"a",0;"b",1000},2)+ROW(CF18),$BA:$BA,0)),"")</f>
        <v/>
      </c>
      <c r="CI23" s="16">
        <f t="shared" si="12"/>
        <v>2090</v>
      </c>
      <c r="CJ23" s="50">
        <v>2315789</v>
      </c>
      <c r="CK23" s="50" t="str">
        <f t="shared" si="9"/>
        <v>محمد حمودة</v>
      </c>
      <c r="CL23" s="50" t="str">
        <f t="shared" si="10"/>
        <v>b</v>
      </c>
      <c r="CM23" s="50">
        <f>VLOOKUP($AZ23,{"a",0;"b",1000},2)+COUNTIF($AZ$6:$AZ23,$AZ23)</f>
        <v>1009</v>
      </c>
      <c r="CN23" s="26">
        <v>840664</v>
      </c>
      <c r="CO23" s="27">
        <v>43803</v>
      </c>
      <c r="CP23" s="28"/>
      <c r="CQ23" s="29">
        <v>2200</v>
      </c>
      <c r="CR23" s="26">
        <v>64487</v>
      </c>
      <c r="CS23" s="30" t="s">
        <v>7</v>
      </c>
      <c r="CT23" s="26" t="s">
        <v>619</v>
      </c>
      <c r="CU23" s="32"/>
      <c r="CW23" s="54"/>
      <c r="CX23" s="55"/>
      <c r="CY23" s="56"/>
      <c r="CZ23" s="56"/>
      <c r="DA23" s="56"/>
      <c r="DB23" s="56"/>
      <c r="DC23" s="56"/>
      <c r="DD23" s="56"/>
      <c r="DE23" s="56"/>
      <c r="DF23" s="56"/>
      <c r="DG23" s="56"/>
      <c r="DI23" s="61"/>
      <c r="DJ23" s="61"/>
      <c r="DK23" s="61"/>
      <c r="DL23" s="61"/>
      <c r="DM23" s="61"/>
      <c r="DN23" s="61"/>
      <c r="DO23" s="61"/>
      <c r="DP23" s="62"/>
      <c r="DR23" s="65">
        <v>2469066</v>
      </c>
      <c r="DS23" s="66" t="s">
        <v>191</v>
      </c>
      <c r="DT23" s="66" t="s">
        <v>192</v>
      </c>
      <c r="DU23" s="67" t="s">
        <v>213</v>
      </c>
      <c r="DV23" s="66">
        <v>7627831</v>
      </c>
      <c r="DW23" s="66" t="s">
        <v>194</v>
      </c>
      <c r="DX23" s="68">
        <v>2400</v>
      </c>
      <c r="DY23" s="69">
        <v>43803</v>
      </c>
      <c r="DZ23" s="66"/>
      <c r="EB23" s="79"/>
      <c r="EC23" s="79"/>
      <c r="ED23" s="79"/>
      <c r="EE23" s="79"/>
      <c r="EF23" s="79"/>
      <c r="EG23" s="79"/>
      <c r="EH23" s="80"/>
      <c r="EJ23" s="152">
        <v>43776</v>
      </c>
      <c r="EK23" s="154">
        <v>2758695</v>
      </c>
      <c r="EL23" s="154">
        <v>171214.5</v>
      </c>
      <c r="EM23" s="154">
        <v>168914.5</v>
      </c>
      <c r="EN23" s="154">
        <v>2300</v>
      </c>
      <c r="EO23" s="154" t="s">
        <v>217</v>
      </c>
      <c r="EP23" s="154" t="s">
        <v>238</v>
      </c>
      <c r="EQ23" s="154" t="s">
        <v>219</v>
      </c>
      <c r="ES23" s="16"/>
      <c r="ET23" s="16"/>
      <c r="EU23" s="16"/>
      <c r="EW23" s="86"/>
      <c r="EX23" s="86"/>
      <c r="EY23" s="84"/>
      <c r="EZ23" s="87"/>
      <c r="FB23" s="91" t="s">
        <v>355</v>
      </c>
      <c r="FC23" s="91" t="s">
        <v>675</v>
      </c>
      <c r="FD23" s="91">
        <v>963312787229</v>
      </c>
      <c r="FE23" s="91" t="s">
        <v>357</v>
      </c>
      <c r="FF23" s="91">
        <v>2400</v>
      </c>
      <c r="FG23" s="91">
        <v>0</v>
      </c>
      <c r="FH23" s="91">
        <v>1165</v>
      </c>
      <c r="FI23" s="92">
        <v>43802.861111111109</v>
      </c>
      <c r="FK23" s="94"/>
      <c r="FL23" s="93"/>
      <c r="FM23" s="93"/>
      <c r="FN23" s="93"/>
      <c r="FP23" s="97">
        <v>43804.860972222225</v>
      </c>
      <c r="FQ23" s="98">
        <v>0</v>
      </c>
      <c r="FR23" s="103" t="s">
        <v>435</v>
      </c>
      <c r="FS23" s="98" t="s">
        <v>436</v>
      </c>
      <c r="FT23" s="98" t="s">
        <v>437</v>
      </c>
      <c r="FV23" s="105">
        <v>2388888</v>
      </c>
      <c r="FW23" s="105" t="s">
        <v>448</v>
      </c>
      <c r="FX23" s="106">
        <v>43802.322905092595</v>
      </c>
      <c r="FY23" s="105" t="s">
        <v>449</v>
      </c>
      <c r="FZ23" s="105" t="s">
        <v>469</v>
      </c>
      <c r="GA23" s="105">
        <v>312621701</v>
      </c>
      <c r="GB23" s="105">
        <v>2400</v>
      </c>
      <c r="GC23" s="105"/>
      <c r="GE23" s="110">
        <v>20</v>
      </c>
      <c r="GF23" s="109" t="s">
        <v>521</v>
      </c>
      <c r="GG23" s="110">
        <v>312768828</v>
      </c>
      <c r="GH23" s="111">
        <v>2300</v>
      </c>
      <c r="GI23" s="111">
        <v>2300</v>
      </c>
      <c r="GJ23" s="110" t="s">
        <v>477</v>
      </c>
      <c r="GK23" s="110" t="s">
        <v>522</v>
      </c>
      <c r="GL23" s="110" t="s">
        <v>479</v>
      </c>
      <c r="GM23" s="110" t="s">
        <v>480</v>
      </c>
      <c r="GN23" s="109" t="s">
        <v>481</v>
      </c>
      <c r="GP23" s="119"/>
      <c r="GQ23" s="120"/>
      <c r="GR23" s="119"/>
      <c r="GS23" s="121"/>
      <c r="GT23" s="121"/>
      <c r="GU23" s="119"/>
      <c r="GV23" s="122"/>
      <c r="GW23" s="119"/>
      <c r="GX23" s="119"/>
      <c r="GY23" s="120"/>
      <c r="HA23" s="127"/>
      <c r="HB23" s="128"/>
      <c r="HC23" s="128"/>
      <c r="HD23" s="128"/>
      <c r="HE23" s="129"/>
      <c r="HF23" s="127"/>
      <c r="HG23" s="131"/>
      <c r="HH23" s="19"/>
      <c r="HI23" s="19"/>
      <c r="HJ23" s="19"/>
      <c r="HK23" s="19"/>
      <c r="HL23" s="19"/>
      <c r="HM23" s="19"/>
      <c r="HN23" s="19"/>
      <c r="HP23" s="136">
        <v>18</v>
      </c>
      <c r="HQ23" s="137">
        <v>43810.72483796296</v>
      </c>
      <c r="HR23" s="136" t="s">
        <v>564</v>
      </c>
      <c r="HS23" s="136" t="s">
        <v>645</v>
      </c>
      <c r="HT23" s="136" t="s">
        <v>574</v>
      </c>
      <c r="HU23" s="136" t="s">
        <v>571</v>
      </c>
      <c r="HV23" s="136">
        <v>2.0191211172346799E+24</v>
      </c>
      <c r="HW23" s="136" t="s">
        <v>551</v>
      </c>
      <c r="HX23" s="136" t="s">
        <v>568</v>
      </c>
      <c r="HY23" s="136" t="s">
        <v>569</v>
      </c>
      <c r="HZ23" s="136" t="s">
        <v>570</v>
      </c>
    </row>
    <row r="24" spans="5:234" ht="24.75" customHeight="1" thickBot="1">
      <c r="E24" s="16"/>
      <c r="F24" s="16"/>
      <c r="G24" s="16"/>
      <c r="I24" s="15" t="s">
        <v>576</v>
      </c>
      <c r="J24" s="16" t="str">
        <f t="shared" si="0"/>
        <v>سمير شليل</v>
      </c>
      <c r="K24" s="9">
        <v>508850</v>
      </c>
      <c r="L24" s="10">
        <v>43805</v>
      </c>
      <c r="M24" s="11"/>
      <c r="N24" s="12">
        <v>1800</v>
      </c>
      <c r="O24" s="9">
        <v>188700</v>
      </c>
      <c r="P24" s="13" t="s">
        <v>7</v>
      </c>
      <c r="Q24" s="9" t="s">
        <v>26</v>
      </c>
      <c r="R24" s="14"/>
      <c r="T24" s="15">
        <v>2769191</v>
      </c>
      <c r="U24" s="16" t="str">
        <f t="shared" si="4"/>
        <v>مجد العساف</v>
      </c>
      <c r="V24" s="21">
        <v>649883</v>
      </c>
      <c r="W24" s="22">
        <v>43803</v>
      </c>
      <c r="X24" s="23"/>
      <c r="Y24" s="24">
        <v>2300</v>
      </c>
      <c r="Z24" s="21">
        <v>42908</v>
      </c>
      <c r="AA24" s="25" t="s">
        <v>7</v>
      </c>
      <c r="AB24" s="21" t="s">
        <v>52</v>
      </c>
      <c r="AC24" s="31"/>
      <c r="AE24" s="15" t="str">
        <f>IFERROR(INDEX($AH:$AH,MATCH(VLOOKUP(AI$4,{"a",0;"b",1000},2)+ROW(AD20),$AK:$AK,0)),"")</f>
        <v/>
      </c>
      <c r="AF24" s="15" t="str">
        <f>IFERROR(INDEX($AG:$AG,MATCH(VLOOKUP(AI$4,{"a",0;"b",1000},2)+ROW(AD20),$AK:$AK,0)),"")</f>
        <v/>
      </c>
      <c r="AG24" s="16">
        <f t="shared" si="1"/>
        <v>2185</v>
      </c>
      <c r="AH24" s="50">
        <v>5302041</v>
      </c>
      <c r="AI24" s="50" t="str">
        <f t="shared" si="5"/>
        <v>عامر البوفي</v>
      </c>
      <c r="AJ24" s="50" t="str">
        <f t="shared" si="13"/>
        <v>b</v>
      </c>
      <c r="AK24" s="50">
        <f>VLOOKUP($AJ24,{"a",0;"b",1000},2)+COUNTIF($AJ$6:$AJ24,$AJ24)</f>
        <v>1010</v>
      </c>
      <c r="AL24" s="39">
        <v>2670871</v>
      </c>
      <c r="AM24" s="40">
        <v>43803</v>
      </c>
      <c r="AN24" s="41"/>
      <c r="AO24" s="42">
        <v>2300</v>
      </c>
      <c r="AP24" s="39">
        <v>77551</v>
      </c>
      <c r="AQ24" s="43" t="s">
        <v>7</v>
      </c>
      <c r="AR24" s="39" t="s">
        <v>596</v>
      </c>
      <c r="AS24" s="142"/>
      <c r="AU24" s="15" t="str">
        <f>IFERROR(INDEX($AX:$AX,MATCH(VLOOKUP(AY$4,{"a",0;"b",1000},2)+ROW(AT19),$BA:$BA,0)),"")</f>
        <v/>
      </c>
      <c r="AV24" s="15" t="str">
        <f>IFERROR(INDEX($AW:$AW,MATCH(VLOOKUP(AY$4,{"a",0;"b",1000},2)+ROW(AT19),$BA:$BA,0)),"")</f>
        <v/>
      </c>
      <c r="AW24" s="16">
        <f t="shared" si="11"/>
        <v>0</v>
      </c>
      <c r="AX24" s="50" t="s">
        <v>576</v>
      </c>
      <c r="AY24" s="50" t="str">
        <f t="shared" si="6"/>
        <v>0</v>
      </c>
      <c r="AZ24" s="50" t="str">
        <f t="shared" si="7"/>
        <v>a</v>
      </c>
      <c r="BA24" s="50">
        <f>VLOOKUP($AZ24,{"a",0;"b",1000},2)+COUNTIF($AZ$6:$AZ24,$AZ24)</f>
        <v>10</v>
      </c>
      <c r="BB24" s="21">
        <v>3603863</v>
      </c>
      <c r="BC24" s="22">
        <v>43804</v>
      </c>
      <c r="BD24" s="23">
        <v>119</v>
      </c>
      <c r="BE24" s="24"/>
      <c r="BF24" s="21">
        <v>190751</v>
      </c>
      <c r="BG24" s="25" t="s">
        <v>59</v>
      </c>
      <c r="BH24" s="21" t="s">
        <v>80</v>
      </c>
      <c r="BI24" s="31"/>
      <c r="BK24" s="15">
        <v>2769191</v>
      </c>
      <c r="BL24" s="16" t="str">
        <f t="shared" si="8"/>
        <v>هيام المحمد</v>
      </c>
      <c r="BM24" s="21">
        <v>70384</v>
      </c>
      <c r="BN24" s="22">
        <v>43797</v>
      </c>
      <c r="BO24" s="23"/>
      <c r="BP24" s="24">
        <v>2100</v>
      </c>
      <c r="BQ24" s="21">
        <v>36995</v>
      </c>
      <c r="BR24" s="25" t="s">
        <v>7</v>
      </c>
      <c r="BS24" s="21" t="s">
        <v>106</v>
      </c>
      <c r="BT24" s="31"/>
      <c r="BV24" s="15">
        <v>2757371</v>
      </c>
      <c r="BW24" s="16" t="str">
        <f t="shared" si="3"/>
        <v>عبد الله كبير</v>
      </c>
      <c r="BX24" s="9">
        <v>2409413</v>
      </c>
      <c r="BY24" s="10">
        <v>43804</v>
      </c>
      <c r="BZ24" s="11"/>
      <c r="CA24" s="12">
        <v>2400</v>
      </c>
      <c r="CB24" s="9">
        <v>10300</v>
      </c>
      <c r="CC24" s="13" t="s">
        <v>7</v>
      </c>
      <c r="CD24" s="9" t="s">
        <v>132</v>
      </c>
      <c r="CE24" s="14"/>
      <c r="CG24" s="15" t="str">
        <f>IFERROR(INDEX($AX:$AX,MATCH(VLOOKUP(CK$4,{"a",0;"b",1000},2)+ROW(CF19),$BA:$BA,0)),"")</f>
        <v/>
      </c>
      <c r="CH24" s="15" t="str">
        <f>IFERROR(INDEX($AW:$AW,MATCH(VLOOKUP(CK$4,{"a",0;"b",1000},2)+ROW(CF19),$BA:$BA,0)),"")</f>
        <v/>
      </c>
      <c r="CI24" s="16">
        <f t="shared" si="12"/>
        <v>0</v>
      </c>
      <c r="CJ24" s="50" t="s">
        <v>576</v>
      </c>
      <c r="CK24" s="50" t="str">
        <f t="shared" si="9"/>
        <v>0</v>
      </c>
      <c r="CL24" s="50" t="str">
        <f t="shared" si="10"/>
        <v>a</v>
      </c>
      <c r="CM24" s="50">
        <f>VLOOKUP($AZ24,{"a",0;"b",1000},2)+COUNTIF($AZ$6:$AZ24,$AZ24)</f>
        <v>10</v>
      </c>
      <c r="CN24" s="21">
        <v>840587</v>
      </c>
      <c r="CO24" s="22">
        <v>43803</v>
      </c>
      <c r="CP24" s="23">
        <v>110</v>
      </c>
      <c r="CQ24" s="24"/>
      <c r="CR24" s="21">
        <v>66687</v>
      </c>
      <c r="CS24" s="25" t="s">
        <v>59</v>
      </c>
      <c r="CT24" s="21" t="s">
        <v>620</v>
      </c>
      <c r="CU24" s="31"/>
      <c r="CW24" s="54"/>
      <c r="CX24" s="55"/>
      <c r="CY24" s="56"/>
      <c r="CZ24" s="56"/>
      <c r="DA24" s="56"/>
      <c r="DB24" s="56"/>
      <c r="DC24" s="56"/>
      <c r="DD24" s="56"/>
      <c r="DE24" s="56"/>
      <c r="DF24" s="56"/>
      <c r="DG24" s="56"/>
      <c r="DI24" s="61"/>
      <c r="DJ24" s="61"/>
      <c r="DK24" s="61"/>
      <c r="DL24" s="61"/>
      <c r="DM24" s="61"/>
      <c r="DN24" s="61"/>
      <c r="DO24" s="61"/>
      <c r="DP24" s="62"/>
      <c r="DR24" s="70"/>
      <c r="DS24" s="71"/>
      <c r="DT24" s="71"/>
      <c r="DU24" s="72"/>
      <c r="DV24" s="71"/>
      <c r="DW24" s="71"/>
      <c r="DX24" s="73"/>
      <c r="DY24" s="74"/>
      <c r="DZ24" s="71"/>
      <c r="EB24" s="79"/>
      <c r="EC24" s="79"/>
      <c r="ED24" s="79"/>
      <c r="EE24" s="79"/>
      <c r="EF24" s="79"/>
      <c r="EG24" s="79"/>
      <c r="EH24" s="80"/>
      <c r="EJ24" s="155">
        <v>43776</v>
      </c>
      <c r="EK24" s="153">
        <v>312759319</v>
      </c>
      <c r="EL24" s="153">
        <v>173514.5</v>
      </c>
      <c r="EM24" s="153">
        <v>171214.5</v>
      </c>
      <c r="EN24" s="153">
        <v>2300</v>
      </c>
      <c r="EO24" s="153" t="s">
        <v>217</v>
      </c>
      <c r="EP24" s="153" t="s">
        <v>239</v>
      </c>
      <c r="EQ24" s="153" t="s">
        <v>219</v>
      </c>
      <c r="ES24" s="16"/>
      <c r="ET24" s="16"/>
      <c r="EU24" s="16"/>
      <c r="EW24" s="86"/>
      <c r="EX24" s="86"/>
      <c r="EY24" s="84"/>
      <c r="EZ24" s="87"/>
      <c r="FB24" s="89" t="s">
        <v>355</v>
      </c>
      <c r="FC24" s="89" t="s">
        <v>676</v>
      </c>
      <c r="FD24" s="89">
        <v>963317756386</v>
      </c>
      <c r="FE24" s="89" t="s">
        <v>357</v>
      </c>
      <c r="FF24" s="89">
        <v>2400</v>
      </c>
      <c r="FG24" s="89">
        <v>0</v>
      </c>
      <c r="FH24" s="89">
        <v>3565</v>
      </c>
      <c r="FI24" s="90">
        <v>43802.84097222222</v>
      </c>
      <c r="FK24" s="94"/>
      <c r="FL24" s="93"/>
      <c r="FM24" s="93"/>
      <c r="FN24" s="93"/>
      <c r="FP24" s="100">
        <v>43804.90792824074</v>
      </c>
      <c r="FQ24" s="101">
        <v>0</v>
      </c>
      <c r="FR24" s="102" t="s">
        <v>438</v>
      </c>
      <c r="FS24" s="101" t="s">
        <v>439</v>
      </c>
      <c r="FT24" s="101" t="s">
        <v>440</v>
      </c>
      <c r="FV24" s="105">
        <v>2388854</v>
      </c>
      <c r="FW24" s="105" t="s">
        <v>448</v>
      </c>
      <c r="FX24" s="106">
        <v>43802.009641203702</v>
      </c>
      <c r="FY24" s="105" t="s">
        <v>449</v>
      </c>
      <c r="FZ24" s="105" t="s">
        <v>470</v>
      </c>
      <c r="GA24" s="105">
        <v>317186003</v>
      </c>
      <c r="GB24" s="105">
        <v>2200</v>
      </c>
      <c r="GC24" s="105"/>
      <c r="GE24" s="110">
        <v>21</v>
      </c>
      <c r="GF24" s="109" t="s">
        <v>523</v>
      </c>
      <c r="GG24" s="110">
        <v>317383478</v>
      </c>
      <c r="GH24" s="111">
        <v>2300</v>
      </c>
      <c r="GI24" s="111">
        <v>2300</v>
      </c>
      <c r="GJ24" s="110" t="s">
        <v>477</v>
      </c>
      <c r="GK24" s="110" t="s">
        <v>524</v>
      </c>
      <c r="GL24" s="110" t="s">
        <v>479</v>
      </c>
      <c r="GM24" s="110" t="s">
        <v>480</v>
      </c>
      <c r="GN24" s="109" t="s">
        <v>481</v>
      </c>
      <c r="GP24" s="119"/>
      <c r="GQ24" s="120"/>
      <c r="GR24" s="119"/>
      <c r="GS24" s="121"/>
      <c r="GT24" s="121"/>
      <c r="GU24" s="119"/>
      <c r="GV24" s="122"/>
      <c r="GW24" s="119"/>
      <c r="GX24" s="119"/>
      <c r="GY24" s="120"/>
      <c r="HA24" s="127"/>
      <c r="HB24" s="128"/>
      <c r="HC24" s="128"/>
      <c r="HD24" s="128"/>
      <c r="HE24" s="129"/>
      <c r="HF24" s="127"/>
      <c r="HG24" s="131"/>
      <c r="HH24" s="19"/>
      <c r="HI24" s="19"/>
      <c r="HJ24" s="19"/>
      <c r="HK24" s="19"/>
      <c r="HL24" s="19"/>
      <c r="HM24" s="19"/>
      <c r="HN24" s="19"/>
      <c r="HP24" s="134">
        <v>19</v>
      </c>
      <c r="HQ24" s="135">
        <v>43810.685081018521</v>
      </c>
      <c r="HR24" s="134" t="s">
        <v>564</v>
      </c>
      <c r="HS24" s="134" t="s">
        <v>646</v>
      </c>
      <c r="HT24" s="134" t="s">
        <v>572</v>
      </c>
      <c r="HU24" s="134" t="s">
        <v>571</v>
      </c>
      <c r="HV24" s="134">
        <v>2.0191211162631599E+24</v>
      </c>
      <c r="HW24" s="134" t="s">
        <v>551</v>
      </c>
      <c r="HX24" s="134" t="s">
        <v>568</v>
      </c>
      <c r="HY24" s="134" t="s">
        <v>569</v>
      </c>
      <c r="HZ24" s="134" t="s">
        <v>570</v>
      </c>
    </row>
    <row r="25" spans="5:234" ht="24" customHeight="1" thickBot="1">
      <c r="E25" s="16"/>
      <c r="F25" s="16"/>
      <c r="G25" s="16"/>
      <c r="I25" s="15">
        <v>2239095</v>
      </c>
      <c r="J25" s="16" t="str">
        <f t="shared" si="0"/>
        <v>ميلاد رزوق</v>
      </c>
      <c r="K25" s="3">
        <v>508844</v>
      </c>
      <c r="L25" s="4">
        <v>43805</v>
      </c>
      <c r="M25" s="5"/>
      <c r="N25" s="6">
        <v>2400</v>
      </c>
      <c r="O25" s="3">
        <v>190500</v>
      </c>
      <c r="P25" s="7" t="s">
        <v>7</v>
      </c>
      <c r="Q25" s="3" t="s">
        <v>27</v>
      </c>
      <c r="R25" s="8"/>
      <c r="T25" s="15">
        <v>2770548</v>
      </c>
      <c r="U25" s="16" t="str">
        <f t="shared" si="4"/>
        <v>ابراهيم عاصي</v>
      </c>
      <c r="V25" s="26">
        <v>649072</v>
      </c>
      <c r="W25" s="27">
        <v>43802</v>
      </c>
      <c r="X25" s="28"/>
      <c r="Y25" s="29">
        <v>2300</v>
      </c>
      <c r="Z25" s="26">
        <v>45208</v>
      </c>
      <c r="AA25" s="30" t="s">
        <v>7</v>
      </c>
      <c r="AB25" s="26" t="s">
        <v>53</v>
      </c>
      <c r="AC25" s="32"/>
      <c r="AE25" s="15" t="str">
        <f>IFERROR(INDEX($AH:$AH,MATCH(VLOOKUP(AI$4,{"a",0;"b",1000},2)+ROW(AD21),$AK:$AK,0)),"")</f>
        <v/>
      </c>
      <c r="AF25" s="15" t="str">
        <f>IFERROR(INDEX($AG:$AG,MATCH(VLOOKUP(AI$4,{"a",0;"b",1000},2)+ROW(AD21),$AK:$AK,0)),"")</f>
        <v/>
      </c>
      <c r="AG25" s="16">
        <f t="shared" si="1"/>
        <v>0</v>
      </c>
      <c r="AH25" s="50" t="s">
        <v>576</v>
      </c>
      <c r="AI25" s="50" t="str">
        <f t="shared" si="5"/>
        <v>0</v>
      </c>
      <c r="AJ25" s="50" t="str">
        <f t="shared" si="13"/>
        <v>a</v>
      </c>
      <c r="AK25" s="50">
        <f>VLOOKUP($AJ25,{"a",0;"b",1000},2)+COUNTIF($AJ$6:$AJ25,$AJ25)</f>
        <v>10</v>
      </c>
      <c r="AL25" s="34">
        <v>2670808</v>
      </c>
      <c r="AM25" s="35">
        <v>43803</v>
      </c>
      <c r="AN25" s="36">
        <v>85</v>
      </c>
      <c r="AO25" s="37"/>
      <c r="AP25" s="34">
        <v>79851</v>
      </c>
      <c r="AQ25" s="38" t="s">
        <v>59</v>
      </c>
      <c r="AR25" s="34" t="s">
        <v>597</v>
      </c>
      <c r="AS25" s="141"/>
      <c r="AU25" s="15" t="str">
        <f>IFERROR(INDEX($AX:$AX,MATCH(VLOOKUP(AY$4,{"a",0;"b",1000},2)+ROW(AT20),$BA:$BA,0)),"")</f>
        <v/>
      </c>
      <c r="AV25" s="15" t="str">
        <f>IFERROR(INDEX($AW:$AW,MATCH(VLOOKUP(AY$4,{"a",0;"b",1000},2)+ROW(AT20),$BA:$BA,0)),"")</f>
        <v/>
      </c>
      <c r="AW25" s="16">
        <f t="shared" si="11"/>
        <v>3281</v>
      </c>
      <c r="AX25" s="50">
        <v>5302041</v>
      </c>
      <c r="AY25" s="50" t="str">
        <f t="shared" si="6"/>
        <v>محمد فايز عبدالنبي - مقبوض من قبل زاهر فون</v>
      </c>
      <c r="AZ25" s="50" t="str">
        <f t="shared" si="7"/>
        <v>b</v>
      </c>
      <c r="BA25" s="50">
        <f>VLOOKUP($AZ25,{"a",0;"b",1000},2)+COUNTIF($AZ$6:$AZ25,$AZ25)</f>
        <v>1010</v>
      </c>
      <c r="BB25" s="26">
        <v>3603860</v>
      </c>
      <c r="BC25" s="27">
        <v>43804</v>
      </c>
      <c r="BD25" s="28"/>
      <c r="BE25" s="29">
        <v>3400</v>
      </c>
      <c r="BF25" s="26">
        <v>190632</v>
      </c>
      <c r="BG25" s="30" t="s">
        <v>7</v>
      </c>
      <c r="BH25" s="26" t="s">
        <v>81</v>
      </c>
      <c r="BI25" s="32"/>
      <c r="BK25" s="15">
        <v>2770548</v>
      </c>
      <c r="BL25" s="16" t="str">
        <f t="shared" si="8"/>
        <v>فادية الدراوشة</v>
      </c>
      <c r="BM25" s="26">
        <v>70248</v>
      </c>
      <c r="BN25" s="27">
        <v>43797</v>
      </c>
      <c r="BO25" s="28"/>
      <c r="BP25" s="29">
        <v>2100</v>
      </c>
      <c r="BQ25" s="26">
        <v>39095</v>
      </c>
      <c r="BR25" s="30" t="s">
        <v>7</v>
      </c>
      <c r="BS25" s="26" t="s">
        <v>107</v>
      </c>
      <c r="BT25" s="32"/>
      <c r="BV25" s="15">
        <v>2752113</v>
      </c>
      <c r="BW25" s="16" t="str">
        <f t="shared" si="3"/>
        <v>فاديه سقر</v>
      </c>
      <c r="BX25" s="3">
        <v>2409398</v>
      </c>
      <c r="BY25" s="4">
        <v>43804</v>
      </c>
      <c r="BZ25" s="5"/>
      <c r="CA25" s="6">
        <v>2400</v>
      </c>
      <c r="CB25" s="3">
        <v>12700</v>
      </c>
      <c r="CC25" s="7" t="s">
        <v>7</v>
      </c>
      <c r="CD25" s="3" t="s">
        <v>133</v>
      </c>
      <c r="CE25" s="8"/>
      <c r="CG25" s="15" t="str">
        <f>IFERROR(INDEX($AX:$AX,MATCH(VLOOKUP(CK$4,{"a",0;"b",1000},2)+ROW(CF20),$BA:$BA,0)),"")</f>
        <v/>
      </c>
      <c r="CH25" s="15" t="str">
        <f>IFERROR(INDEX($AW:$AW,MATCH(VLOOKUP(CK$4,{"a",0;"b",1000},2)+ROW(CF20),$BA:$BA,0)),"")</f>
        <v/>
      </c>
      <c r="CI25" s="16">
        <f t="shared" si="12"/>
        <v>2090</v>
      </c>
      <c r="CJ25" s="50">
        <v>5302041</v>
      </c>
      <c r="CK25" s="50" t="str">
        <f t="shared" si="9"/>
        <v>يحيى عبيد</v>
      </c>
      <c r="CL25" s="50" t="str">
        <f t="shared" si="10"/>
        <v>b</v>
      </c>
      <c r="CM25" s="50">
        <f>VLOOKUP($AZ25,{"a",0;"b",1000},2)+COUNTIF($AZ$6:$AZ25,$AZ25)</f>
        <v>1010</v>
      </c>
      <c r="CN25" s="26">
        <v>840586</v>
      </c>
      <c r="CO25" s="27">
        <v>43803</v>
      </c>
      <c r="CP25" s="28"/>
      <c r="CQ25" s="29">
        <v>2200</v>
      </c>
      <c r="CR25" s="26">
        <v>66577</v>
      </c>
      <c r="CS25" s="30" t="s">
        <v>7</v>
      </c>
      <c r="CT25" s="26" t="s">
        <v>621</v>
      </c>
      <c r="CU25" s="32"/>
      <c r="CW25" s="54"/>
      <c r="CX25" s="55"/>
      <c r="CY25" s="56"/>
      <c r="CZ25" s="56"/>
      <c r="DA25" s="56"/>
      <c r="DB25" s="56"/>
      <c r="DC25" s="56"/>
      <c r="DD25" s="56"/>
      <c r="DE25" s="56"/>
      <c r="DF25" s="56"/>
      <c r="DG25" s="56"/>
      <c r="DI25" s="61"/>
      <c r="DJ25" s="61"/>
      <c r="DK25" s="61"/>
      <c r="DL25" s="61"/>
      <c r="DM25" s="61"/>
      <c r="DN25" s="61"/>
      <c r="DO25" s="61"/>
      <c r="DP25" s="62"/>
      <c r="DR25" s="70"/>
      <c r="DS25" s="71"/>
      <c r="DT25" s="71"/>
      <c r="DU25" s="72"/>
      <c r="DV25" s="71"/>
      <c r="DW25" s="71"/>
      <c r="DX25" s="73"/>
      <c r="DY25" s="74"/>
      <c r="DZ25" s="71"/>
      <c r="EB25" s="79"/>
      <c r="EC25" s="79"/>
      <c r="ED25" s="79"/>
      <c r="EE25" s="79"/>
      <c r="EF25" s="79"/>
      <c r="EG25" s="79"/>
      <c r="EH25" s="80"/>
      <c r="EJ25" s="152">
        <v>43776</v>
      </c>
      <c r="EK25" s="154">
        <v>312113434</v>
      </c>
      <c r="EL25" s="154">
        <v>75214.5</v>
      </c>
      <c r="EM25" s="154">
        <v>73514.5</v>
      </c>
      <c r="EN25" s="154">
        <v>1700</v>
      </c>
      <c r="EO25" s="154" t="s">
        <v>217</v>
      </c>
      <c r="EP25" s="154" t="s">
        <v>240</v>
      </c>
      <c r="EQ25" s="154" t="s">
        <v>219</v>
      </c>
      <c r="ES25" s="16"/>
      <c r="ET25" s="16"/>
      <c r="EU25" s="16"/>
      <c r="EW25" s="86"/>
      <c r="EX25" s="86"/>
      <c r="EY25" s="84"/>
      <c r="EZ25" s="87"/>
      <c r="FB25" s="91" t="s">
        <v>355</v>
      </c>
      <c r="FC25" s="91" t="s">
        <v>677</v>
      </c>
      <c r="FD25" s="91">
        <v>963312120646</v>
      </c>
      <c r="FE25" s="91" t="s">
        <v>357</v>
      </c>
      <c r="FF25" s="91">
        <v>2400</v>
      </c>
      <c r="FG25" s="91">
        <v>0</v>
      </c>
      <c r="FH25" s="91">
        <v>5965</v>
      </c>
      <c r="FI25" s="92">
        <v>43802.831250000003</v>
      </c>
      <c r="FK25" s="94"/>
      <c r="FL25" s="93"/>
      <c r="FM25" s="93"/>
      <c r="FN25" s="93"/>
      <c r="FP25" s="97"/>
      <c r="FQ25" s="98"/>
      <c r="FR25" s="103"/>
      <c r="FS25" s="98"/>
      <c r="FT25" s="98"/>
      <c r="FV25" s="105">
        <v>2388839</v>
      </c>
      <c r="FW25" s="105" t="s">
        <v>448</v>
      </c>
      <c r="FX25" s="106">
        <v>43801.975289351853</v>
      </c>
      <c r="FY25" s="105" t="s">
        <v>449</v>
      </c>
      <c r="FZ25" s="105" t="s">
        <v>471</v>
      </c>
      <c r="GA25" s="105">
        <v>312769078</v>
      </c>
      <c r="GB25" s="105">
        <v>2200</v>
      </c>
      <c r="GC25" s="105"/>
      <c r="GE25" s="110">
        <v>22</v>
      </c>
      <c r="GF25" s="109" t="s">
        <v>525</v>
      </c>
      <c r="GG25" s="110">
        <v>317383559</v>
      </c>
      <c r="GH25" s="111">
        <v>2300</v>
      </c>
      <c r="GI25" s="111">
        <v>2300</v>
      </c>
      <c r="GJ25" s="110" t="s">
        <v>477</v>
      </c>
      <c r="GK25" s="110" t="s">
        <v>526</v>
      </c>
      <c r="GL25" s="110" t="s">
        <v>527</v>
      </c>
      <c r="GM25" s="110" t="s">
        <v>480</v>
      </c>
      <c r="GN25" s="109" t="s">
        <v>481</v>
      </c>
      <c r="GP25" s="119"/>
      <c r="GQ25" s="120"/>
      <c r="GR25" s="119"/>
      <c r="GS25" s="121"/>
      <c r="GT25" s="121"/>
      <c r="GU25" s="119"/>
      <c r="GV25" s="122"/>
      <c r="GW25" s="119"/>
      <c r="GX25" s="119"/>
      <c r="GY25" s="120"/>
      <c r="HA25" s="127"/>
      <c r="HB25" s="128"/>
      <c r="HC25" s="128"/>
      <c r="HD25" s="128"/>
      <c r="HE25" s="129"/>
      <c r="HF25" s="127"/>
      <c r="HG25" s="131"/>
      <c r="HH25" s="19"/>
      <c r="HI25" s="19"/>
      <c r="HJ25" s="19"/>
      <c r="HK25" s="19"/>
      <c r="HL25" s="19"/>
      <c r="HM25" s="19"/>
      <c r="HN25" s="19"/>
      <c r="HP25" s="136">
        <v>20</v>
      </c>
      <c r="HQ25" s="137">
        <v>43810.683217592596</v>
      </c>
      <c r="HR25" s="136" t="s">
        <v>564</v>
      </c>
      <c r="HS25" s="136" t="s">
        <v>647</v>
      </c>
      <c r="HT25" s="136" t="s">
        <v>574</v>
      </c>
      <c r="HU25" s="136" t="s">
        <v>571</v>
      </c>
      <c r="HV25" s="136">
        <v>2.01912111623507E+24</v>
      </c>
      <c r="HW25" s="136" t="s">
        <v>551</v>
      </c>
      <c r="HX25" s="136" t="s">
        <v>568</v>
      </c>
      <c r="HY25" s="136" t="s">
        <v>569</v>
      </c>
      <c r="HZ25" s="136" t="s">
        <v>570</v>
      </c>
    </row>
    <row r="26" spans="5:234" ht="29.25" thickBot="1">
      <c r="E26" s="16"/>
      <c r="F26" s="16"/>
      <c r="G26" s="16"/>
      <c r="I26" s="15">
        <v>2626767</v>
      </c>
      <c r="J26" s="16" t="str">
        <f t="shared" si="0"/>
        <v>كوثر ناصيف</v>
      </c>
      <c r="K26" s="9">
        <v>508388</v>
      </c>
      <c r="L26" s="10">
        <v>43804</v>
      </c>
      <c r="M26" s="11"/>
      <c r="N26" s="12">
        <v>3500</v>
      </c>
      <c r="O26" s="9">
        <v>192900</v>
      </c>
      <c r="P26" s="13" t="s">
        <v>7</v>
      </c>
      <c r="Q26" s="9" t="s">
        <v>28</v>
      </c>
      <c r="R26" s="14"/>
      <c r="T26" s="15">
        <v>2770957</v>
      </c>
      <c r="U26" s="16" t="str">
        <f t="shared" si="4"/>
        <v>ابراهيم القحف</v>
      </c>
      <c r="V26" s="21">
        <v>649041</v>
      </c>
      <c r="W26" s="22">
        <v>43802</v>
      </c>
      <c r="X26" s="23"/>
      <c r="Y26" s="24">
        <v>2300</v>
      </c>
      <c r="Z26" s="21">
        <v>47508</v>
      </c>
      <c r="AA26" s="25" t="s">
        <v>7</v>
      </c>
      <c r="AB26" s="21" t="s">
        <v>54</v>
      </c>
      <c r="AC26" s="31"/>
      <c r="AE26" s="15" t="str">
        <f>IFERROR(INDEX($AH:$AH,MATCH(VLOOKUP(AI$4,{"a",0;"b",1000},2)+ROW(AD22),$AK:$AK,0)),"")</f>
        <v/>
      </c>
      <c r="AF26" s="15" t="str">
        <f>IFERROR(INDEX($AG:$AG,MATCH(VLOOKUP(AI$4,{"a",0;"b",1000},2)+ROW(AD22),$AK:$AK,0)),"")</f>
        <v/>
      </c>
      <c r="AG26" s="16">
        <f t="shared" si="1"/>
        <v>1615</v>
      </c>
      <c r="AH26" s="50">
        <v>2348763</v>
      </c>
      <c r="AI26" s="50" t="str">
        <f t="shared" si="5"/>
        <v>حسن عجوب</v>
      </c>
      <c r="AJ26" s="50" t="str">
        <f t="shared" si="13"/>
        <v>b</v>
      </c>
      <c r="AK26" s="50">
        <f>VLOOKUP($AJ26,{"a",0;"b",1000},2)+COUNTIF($AJ$6:$AJ26,$AJ26)</f>
        <v>1011</v>
      </c>
      <c r="AL26" s="39">
        <v>2670807</v>
      </c>
      <c r="AM26" s="40">
        <v>43803</v>
      </c>
      <c r="AN26" s="41"/>
      <c r="AO26" s="42">
        <v>1700</v>
      </c>
      <c r="AP26" s="39">
        <v>79766</v>
      </c>
      <c r="AQ26" s="43" t="s">
        <v>7</v>
      </c>
      <c r="AR26" s="39" t="s">
        <v>598</v>
      </c>
      <c r="AS26" s="142"/>
      <c r="AU26" s="15" t="str">
        <f>IFERROR(INDEX($AX:$AX,MATCH(VLOOKUP(AY$4,{"a",0;"b",1000},2)+ROW(AT21),$BA:$BA,0)),"")</f>
        <v/>
      </c>
      <c r="AV26" s="15" t="str">
        <f>IFERROR(INDEX($AW:$AW,MATCH(VLOOKUP(AY$4,{"a",0;"b",1000},2)+ROW(AT21),$BA:$BA,0)),"")</f>
        <v/>
      </c>
      <c r="AW26" s="16">
        <f t="shared" si="11"/>
        <v>0</v>
      </c>
      <c r="AX26" s="50" t="s">
        <v>576</v>
      </c>
      <c r="AY26" s="50" t="str">
        <f t="shared" si="6"/>
        <v>0</v>
      </c>
      <c r="AZ26" s="50" t="str">
        <f t="shared" si="7"/>
        <v>a</v>
      </c>
      <c r="BA26" s="50">
        <f>VLOOKUP($AZ26,{"a",0;"b",1000},2)+COUNTIF($AZ$6:$AZ26,$AZ26)</f>
        <v>11</v>
      </c>
      <c r="BB26" s="21">
        <v>3603793</v>
      </c>
      <c r="BC26" s="22">
        <v>43804</v>
      </c>
      <c r="BD26" s="23">
        <v>81</v>
      </c>
      <c r="BE26" s="24"/>
      <c r="BF26" s="21">
        <v>194032</v>
      </c>
      <c r="BG26" s="25" t="s">
        <v>59</v>
      </c>
      <c r="BH26" s="21" t="s">
        <v>82</v>
      </c>
      <c r="BI26" s="31"/>
      <c r="BK26" s="15">
        <v>2770957</v>
      </c>
      <c r="BL26" s="16" t="str">
        <f t="shared" si="8"/>
        <v>نانسي غريب</v>
      </c>
      <c r="BM26" s="21">
        <v>70093</v>
      </c>
      <c r="BN26" s="22">
        <v>43796</v>
      </c>
      <c r="BO26" s="23"/>
      <c r="BP26" s="24">
        <v>1600</v>
      </c>
      <c r="BQ26" s="21">
        <v>41195</v>
      </c>
      <c r="BR26" s="25" t="s">
        <v>7</v>
      </c>
      <c r="BS26" s="21" t="s">
        <v>108</v>
      </c>
      <c r="BT26" s="31"/>
      <c r="BV26" s="15">
        <v>6585478</v>
      </c>
      <c r="BW26" s="16" t="str">
        <f t="shared" si="3"/>
        <v>بشير الخضر</v>
      </c>
      <c r="BX26" s="9">
        <v>2409280</v>
      </c>
      <c r="BY26" s="10">
        <v>43804</v>
      </c>
      <c r="BZ26" s="11"/>
      <c r="CA26" s="12">
        <v>2400</v>
      </c>
      <c r="CB26" s="9">
        <v>15100</v>
      </c>
      <c r="CC26" s="13" t="s">
        <v>7</v>
      </c>
      <c r="CD26" s="9" t="s">
        <v>134</v>
      </c>
      <c r="CE26" s="14"/>
      <c r="CG26" s="15" t="str">
        <f>IFERROR(INDEX($AX:$AX,MATCH(VLOOKUP(CK$4,{"a",0;"b",1000},2)+ROW(CF21),$BA:$BA,0)),"")</f>
        <v/>
      </c>
      <c r="CH26" s="15" t="str">
        <f>IFERROR(INDEX($AW:$AW,MATCH(VLOOKUP(CK$4,{"a",0;"b",1000},2)+ROW(CF21),$BA:$BA,0)),"")</f>
        <v/>
      </c>
      <c r="CI26" s="16">
        <f t="shared" si="12"/>
        <v>0</v>
      </c>
      <c r="CJ26" s="50" t="s">
        <v>576</v>
      </c>
      <c r="CK26" s="50" t="str">
        <f t="shared" si="9"/>
        <v>0</v>
      </c>
      <c r="CL26" s="50" t="str">
        <f t="shared" si="10"/>
        <v>a</v>
      </c>
      <c r="CM26" s="50">
        <f>VLOOKUP($AZ26,{"a",0;"b",1000},2)+COUNTIF($AZ$6:$AZ26,$AZ26)</f>
        <v>11</v>
      </c>
      <c r="CN26" s="21">
        <v>840413</v>
      </c>
      <c r="CO26" s="22">
        <v>43803</v>
      </c>
      <c r="CP26" s="23">
        <v>110</v>
      </c>
      <c r="CQ26" s="24"/>
      <c r="CR26" s="21">
        <v>68777</v>
      </c>
      <c r="CS26" s="25" t="s">
        <v>59</v>
      </c>
      <c r="CT26" s="21" t="s">
        <v>622</v>
      </c>
      <c r="CU26" s="31"/>
      <c r="CW26" s="54"/>
      <c r="CX26" s="55"/>
      <c r="CY26" s="56"/>
      <c r="CZ26" s="56"/>
      <c r="DA26" s="56"/>
      <c r="DB26" s="56"/>
      <c r="DC26" s="56"/>
      <c r="DD26" s="56"/>
      <c r="DE26" s="56"/>
      <c r="DF26" s="56"/>
      <c r="DG26" s="56"/>
      <c r="DI26" s="61"/>
      <c r="DJ26" s="61"/>
      <c r="DK26" s="61"/>
      <c r="DL26" s="61"/>
      <c r="DM26" s="61"/>
      <c r="DN26" s="61"/>
      <c r="DO26" s="61"/>
      <c r="DP26" s="62"/>
      <c r="DR26" s="70"/>
      <c r="DS26" s="71"/>
      <c r="DT26" s="71"/>
      <c r="DU26" s="72"/>
      <c r="DV26" s="71"/>
      <c r="DW26" s="71"/>
      <c r="DX26" s="73"/>
      <c r="DY26" s="74"/>
      <c r="DZ26" s="71"/>
      <c r="EB26" s="79"/>
      <c r="EC26" s="79"/>
      <c r="ED26" s="79"/>
      <c r="EE26" s="79"/>
      <c r="EF26" s="79"/>
      <c r="EG26" s="79"/>
      <c r="EH26" s="80"/>
      <c r="EJ26" s="155">
        <v>43776</v>
      </c>
      <c r="EK26" s="153">
        <v>312137183</v>
      </c>
      <c r="EL26" s="153">
        <v>77514.5</v>
      </c>
      <c r="EM26" s="153">
        <v>75214.5</v>
      </c>
      <c r="EN26" s="153">
        <v>2300</v>
      </c>
      <c r="EO26" s="153" t="s">
        <v>217</v>
      </c>
      <c r="EP26" s="153" t="s">
        <v>241</v>
      </c>
      <c r="EQ26" s="153" t="s">
        <v>219</v>
      </c>
      <c r="ES26" s="16"/>
      <c r="ET26" s="16"/>
      <c r="EU26" s="16"/>
      <c r="EW26" s="86"/>
      <c r="EX26" s="86"/>
      <c r="EY26" s="84"/>
      <c r="EZ26" s="87"/>
      <c r="FB26" s="89" t="s">
        <v>355</v>
      </c>
      <c r="FC26" s="89" t="s">
        <v>678</v>
      </c>
      <c r="FD26" s="89">
        <v>963312768585</v>
      </c>
      <c r="FE26" s="89" t="s">
        <v>357</v>
      </c>
      <c r="FF26" s="89">
        <v>2400</v>
      </c>
      <c r="FG26" s="89">
        <v>0</v>
      </c>
      <c r="FH26" s="89">
        <v>8365</v>
      </c>
      <c r="FI26" s="90">
        <v>43802.777083333334</v>
      </c>
      <c r="FK26" s="94"/>
      <c r="FL26" s="93"/>
      <c r="FM26" s="93"/>
      <c r="FN26" s="93"/>
      <c r="FP26" s="97"/>
      <c r="FQ26" s="98"/>
      <c r="FR26" s="103"/>
      <c r="FS26" s="98"/>
      <c r="FT26" s="98"/>
      <c r="FV26" s="105">
        <v>2388167</v>
      </c>
      <c r="FW26" s="105" t="s">
        <v>448</v>
      </c>
      <c r="FX26" s="106">
        <v>43801.749699074076</v>
      </c>
      <c r="FY26" s="105" t="s">
        <v>449</v>
      </c>
      <c r="FZ26" s="105" t="s">
        <v>472</v>
      </c>
      <c r="GA26" s="105">
        <v>312140195</v>
      </c>
      <c r="GB26" s="105">
        <v>2400</v>
      </c>
      <c r="GC26" s="105"/>
      <c r="GE26" s="110">
        <v>23</v>
      </c>
      <c r="GF26" s="109" t="s">
        <v>528</v>
      </c>
      <c r="GG26" s="110">
        <v>312787232</v>
      </c>
      <c r="GH26" s="111">
        <v>2300</v>
      </c>
      <c r="GI26" s="111">
        <v>2300</v>
      </c>
      <c r="GJ26" s="110" t="s">
        <v>477</v>
      </c>
      <c r="GK26" s="110" t="s">
        <v>529</v>
      </c>
      <c r="GL26" s="110" t="s">
        <v>479</v>
      </c>
      <c r="GM26" s="110" t="s">
        <v>480</v>
      </c>
      <c r="GN26" s="109" t="s">
        <v>481</v>
      </c>
      <c r="GP26" s="119"/>
      <c r="GQ26" s="120"/>
      <c r="GR26" s="119"/>
      <c r="GS26" s="121"/>
      <c r="GT26" s="121"/>
      <c r="GU26" s="119"/>
      <c r="GV26" s="122"/>
      <c r="GW26" s="119"/>
      <c r="GX26" s="119"/>
      <c r="GY26" s="120"/>
      <c r="HA26" s="127"/>
      <c r="HB26" s="128"/>
      <c r="HC26" s="128"/>
      <c r="HD26" s="128"/>
      <c r="HE26" s="129"/>
      <c r="HF26" s="127"/>
      <c r="HG26" s="131"/>
      <c r="HH26" s="19"/>
      <c r="HI26" s="19"/>
      <c r="HJ26" s="19"/>
      <c r="HK26" s="19"/>
      <c r="HL26" s="19"/>
      <c r="HM26" s="19"/>
      <c r="HN26" s="19"/>
      <c r="HP26" s="134">
        <v>21</v>
      </c>
      <c r="HQ26" s="135">
        <v>43810.682997685188</v>
      </c>
      <c r="HR26" s="134" t="s">
        <v>564</v>
      </c>
      <c r="HS26" s="134" t="s">
        <v>648</v>
      </c>
      <c r="HT26" s="134" t="s">
        <v>574</v>
      </c>
      <c r="HU26" s="134" t="s">
        <v>571</v>
      </c>
      <c r="HV26" s="134">
        <v>2.01912111623317E+24</v>
      </c>
      <c r="HW26" s="134" t="s">
        <v>551</v>
      </c>
      <c r="HX26" s="134" t="s">
        <v>568</v>
      </c>
      <c r="HY26" s="134" t="s">
        <v>569</v>
      </c>
      <c r="HZ26" s="134" t="s">
        <v>570</v>
      </c>
    </row>
    <row r="27" spans="5:234" ht="30.75" thickBot="1">
      <c r="E27" s="16"/>
      <c r="F27" s="16"/>
      <c r="G27" s="16"/>
      <c r="I27" s="15">
        <v>2759505</v>
      </c>
      <c r="J27" s="16" t="str">
        <f t="shared" si="0"/>
        <v>محمد الغانم</v>
      </c>
      <c r="K27" s="3">
        <v>508385</v>
      </c>
      <c r="L27" s="4">
        <v>43804</v>
      </c>
      <c r="M27" s="5"/>
      <c r="N27" s="6">
        <v>2400</v>
      </c>
      <c r="O27" s="3">
        <v>196400</v>
      </c>
      <c r="P27" s="7" t="s">
        <v>7</v>
      </c>
      <c r="Q27" s="3" t="s">
        <v>29</v>
      </c>
      <c r="R27" s="8"/>
      <c r="T27" s="15">
        <v>2773181</v>
      </c>
      <c r="U27" s="16" t="str">
        <f t="shared" si="4"/>
        <v>محمد عيسى</v>
      </c>
      <c r="V27" s="26">
        <v>648926</v>
      </c>
      <c r="W27" s="27">
        <v>43802</v>
      </c>
      <c r="X27" s="28"/>
      <c r="Y27" s="29">
        <v>2300</v>
      </c>
      <c r="Z27" s="26">
        <v>49808</v>
      </c>
      <c r="AA27" s="30" t="s">
        <v>7</v>
      </c>
      <c r="AB27" s="26" t="s">
        <v>55</v>
      </c>
      <c r="AC27" s="32"/>
      <c r="AE27" s="15" t="str">
        <f>IFERROR(INDEX($AH:$AH,MATCH(VLOOKUP(AI$4,{"a",0;"b",1000},2)+ROW(AD23),$AK:$AK,0)),"")</f>
        <v/>
      </c>
      <c r="AF27" s="15" t="str">
        <f>IFERROR(INDEX($AG:$AG,MATCH(VLOOKUP(AI$4,{"a",0;"b",1000},2)+ROW(AD23),$AK:$AK,0)),"")</f>
        <v/>
      </c>
      <c r="AG27" s="16">
        <f t="shared" si="1"/>
        <v>0</v>
      </c>
      <c r="AH27" s="50" t="s">
        <v>576</v>
      </c>
      <c r="AI27" s="50" t="str">
        <f t="shared" si="5"/>
        <v>0</v>
      </c>
      <c r="AJ27" s="50" t="str">
        <f t="shared" si="13"/>
        <v>a</v>
      </c>
      <c r="AK27" s="50">
        <f>VLOOKUP($AJ27,{"a",0;"b",1000},2)+COUNTIF($AJ$6:$AJ27,$AJ27)</f>
        <v>11</v>
      </c>
      <c r="AL27" s="34">
        <v>2670751</v>
      </c>
      <c r="AM27" s="35">
        <v>43803</v>
      </c>
      <c r="AN27" s="36">
        <v>50000</v>
      </c>
      <c r="AO27" s="37"/>
      <c r="AP27" s="34">
        <v>81466</v>
      </c>
      <c r="AQ27" s="38" t="s">
        <v>34</v>
      </c>
      <c r="AR27" s="34" t="s">
        <v>599</v>
      </c>
      <c r="AS27" s="141"/>
      <c r="AU27" s="15" t="str">
        <f>IFERROR(INDEX($AX:$AX,MATCH(VLOOKUP(AY$4,{"a",0;"b",1000},2)+ROW(AT22),$BA:$BA,0)),"")</f>
        <v/>
      </c>
      <c r="AV27" s="15" t="str">
        <f>IFERROR(INDEX($AW:$AW,MATCH(VLOOKUP(AY$4,{"a",0;"b",1000},2)+ROW(AT22),$BA:$BA,0)),"")</f>
        <v/>
      </c>
      <c r="AW27" s="16">
        <f t="shared" si="11"/>
        <v>2219</v>
      </c>
      <c r="AX27" s="50">
        <v>2348763</v>
      </c>
      <c r="AY27" s="50" t="str">
        <f t="shared" si="6"/>
        <v>احمد يوسف - مقبوض من قبل زاهر فون</v>
      </c>
      <c r="AZ27" s="50" t="str">
        <f t="shared" si="7"/>
        <v>b</v>
      </c>
      <c r="BA27" s="50">
        <f>VLOOKUP($AZ27,{"a",0;"b",1000},2)+COUNTIF($AZ$6:$AZ27,$AZ27)</f>
        <v>1011</v>
      </c>
      <c r="BB27" s="26">
        <v>3603791</v>
      </c>
      <c r="BC27" s="27">
        <v>43804</v>
      </c>
      <c r="BD27" s="28"/>
      <c r="BE27" s="29">
        <v>2300</v>
      </c>
      <c r="BF27" s="26">
        <v>193951</v>
      </c>
      <c r="BG27" s="30" t="s">
        <v>7</v>
      </c>
      <c r="BH27" s="26" t="s">
        <v>83</v>
      </c>
      <c r="BI27" s="32"/>
      <c r="BK27" s="15">
        <v>2773181</v>
      </c>
      <c r="BL27" s="16" t="str">
        <f t="shared" si="8"/>
        <v>احمد جوجة</v>
      </c>
      <c r="BM27" s="26">
        <v>69782</v>
      </c>
      <c r="BN27" s="27">
        <v>43795</v>
      </c>
      <c r="BO27" s="28"/>
      <c r="BP27" s="29">
        <v>2100</v>
      </c>
      <c r="BQ27" s="26">
        <v>42795</v>
      </c>
      <c r="BR27" s="30" t="s">
        <v>7</v>
      </c>
      <c r="BS27" s="26" t="s">
        <v>109</v>
      </c>
      <c r="BT27" s="32"/>
      <c r="BV27" s="15">
        <v>2125295</v>
      </c>
      <c r="BW27" s="16" t="str">
        <f t="shared" si="3"/>
        <v>رامز سقا</v>
      </c>
      <c r="BX27" s="3">
        <v>2409273</v>
      </c>
      <c r="BY27" s="4">
        <v>43804</v>
      </c>
      <c r="BZ27" s="5"/>
      <c r="CA27" s="6">
        <v>2400</v>
      </c>
      <c r="CB27" s="3">
        <v>17500</v>
      </c>
      <c r="CC27" s="7" t="s">
        <v>7</v>
      </c>
      <c r="CD27" s="3" t="s">
        <v>135</v>
      </c>
      <c r="CE27" s="8"/>
      <c r="CG27" s="15" t="str">
        <f>IFERROR(INDEX($AX:$AX,MATCH(VLOOKUP(CK$4,{"a",0;"b",1000},2)+ROW(CF22),$BA:$BA,0)),"")</f>
        <v/>
      </c>
      <c r="CH27" s="15" t="str">
        <f>IFERROR(INDEX($AW:$AW,MATCH(VLOOKUP(CK$4,{"a",0;"b",1000},2)+ROW(CF22),$BA:$BA,0)),"")</f>
        <v/>
      </c>
      <c r="CI27" s="16">
        <f t="shared" si="12"/>
        <v>2090</v>
      </c>
      <c r="CJ27" s="50">
        <v>2348763</v>
      </c>
      <c r="CK27" s="50" t="str">
        <f t="shared" ref="CK27:CK37" si="14">IF(LEN(CT27)&gt;60,SUBSTITUTE(RIGHT(CT27,LEN(CT27)-FIND("-",CT27)-4)," - مقبوض من قبل zaher phone",""),"0")</f>
        <v>عواطف الحسن - مقبوض من قبل حمص - وادي الدهب - زاهر فون</v>
      </c>
      <c r="CL27" s="50" t="str">
        <f t="shared" si="10"/>
        <v>b</v>
      </c>
      <c r="CM27" s="50">
        <f>VLOOKUP($AZ27,{"a",0;"b",1000},2)+COUNTIF($AZ$6:$AZ27,$AZ27)</f>
        <v>1011</v>
      </c>
      <c r="CN27" s="26">
        <v>840412</v>
      </c>
      <c r="CO27" s="27">
        <v>43803</v>
      </c>
      <c r="CP27" s="28"/>
      <c r="CQ27" s="29">
        <v>2200</v>
      </c>
      <c r="CR27" s="26">
        <v>68667</v>
      </c>
      <c r="CS27" s="30" t="s">
        <v>7</v>
      </c>
      <c r="CT27" s="26" t="s">
        <v>623</v>
      </c>
      <c r="CU27" s="32"/>
      <c r="CW27" s="54"/>
      <c r="CX27" s="55"/>
      <c r="CY27" s="56"/>
      <c r="CZ27" s="56"/>
      <c r="DA27" s="56"/>
      <c r="DB27" s="56"/>
      <c r="DC27" s="56"/>
      <c r="DD27" s="56"/>
      <c r="DE27" s="56"/>
      <c r="DF27" s="56"/>
      <c r="DG27" s="56"/>
      <c r="DI27" s="61"/>
      <c r="DJ27" s="61"/>
      <c r="DK27" s="61"/>
      <c r="DL27" s="61"/>
      <c r="DM27" s="61"/>
      <c r="DN27" s="61"/>
      <c r="DO27" s="61"/>
      <c r="DP27" s="62"/>
      <c r="DR27" s="70"/>
      <c r="DS27" s="71"/>
      <c r="DT27" s="71"/>
      <c r="DU27" s="72"/>
      <c r="DV27" s="71"/>
      <c r="DW27" s="71"/>
      <c r="DX27" s="73"/>
      <c r="DY27" s="74"/>
      <c r="DZ27" s="71"/>
      <c r="EB27" s="79"/>
      <c r="EC27" s="79"/>
      <c r="ED27" s="79"/>
      <c r="EE27" s="79"/>
      <c r="EF27" s="79"/>
      <c r="EG27" s="79"/>
      <c r="EH27" s="80"/>
      <c r="EJ27" s="152">
        <v>43776</v>
      </c>
      <c r="EK27" s="154">
        <v>312121492</v>
      </c>
      <c r="EL27" s="154">
        <v>79214.5</v>
      </c>
      <c r="EM27" s="154">
        <v>77514.5</v>
      </c>
      <c r="EN27" s="154">
        <v>1700</v>
      </c>
      <c r="EO27" s="154" t="s">
        <v>217</v>
      </c>
      <c r="EP27" s="154" t="s">
        <v>242</v>
      </c>
      <c r="EQ27" s="154" t="s">
        <v>219</v>
      </c>
      <c r="ES27" s="16"/>
      <c r="ET27" s="16"/>
      <c r="EU27" s="16"/>
      <c r="EW27" s="86"/>
      <c r="EX27" s="86"/>
      <c r="EY27" s="84"/>
      <c r="EZ27" s="87"/>
      <c r="FB27" s="91" t="s">
        <v>355</v>
      </c>
      <c r="FC27" s="91" t="s">
        <v>679</v>
      </c>
      <c r="FD27" s="91">
        <v>963314719099</v>
      </c>
      <c r="FE27" s="91" t="s">
        <v>357</v>
      </c>
      <c r="FF27" s="91">
        <v>2400</v>
      </c>
      <c r="FG27" s="91">
        <v>0</v>
      </c>
      <c r="FH27" s="91">
        <v>10765</v>
      </c>
      <c r="FI27" s="92">
        <v>43802.762499999997</v>
      </c>
      <c r="FK27" s="94"/>
      <c r="FL27" s="93"/>
      <c r="FM27" s="93"/>
      <c r="FN27" s="93"/>
      <c r="FP27" s="97"/>
      <c r="FQ27" s="98"/>
      <c r="FR27" s="103"/>
      <c r="FS27" s="98"/>
      <c r="FT27" s="98"/>
      <c r="FV27" s="105">
        <v>2388165</v>
      </c>
      <c r="FW27" s="105" t="s">
        <v>448</v>
      </c>
      <c r="FX27" s="106">
        <v>43801.74895833333</v>
      </c>
      <c r="FY27" s="105" t="s">
        <v>449</v>
      </c>
      <c r="FZ27" s="105" t="s">
        <v>473</v>
      </c>
      <c r="GA27" s="105">
        <v>312789631</v>
      </c>
      <c r="GB27" s="105">
        <v>1650</v>
      </c>
      <c r="GC27" s="105"/>
      <c r="GE27" s="110">
        <v>24</v>
      </c>
      <c r="GF27" s="109" t="s">
        <v>530</v>
      </c>
      <c r="GG27" s="110">
        <v>432566972</v>
      </c>
      <c r="GH27" s="111">
        <v>2300</v>
      </c>
      <c r="GI27" s="111">
        <v>2300</v>
      </c>
      <c r="GJ27" s="110" t="s">
        <v>477</v>
      </c>
      <c r="GK27" s="110" t="s">
        <v>531</v>
      </c>
      <c r="GL27" s="110" t="s">
        <v>479</v>
      </c>
      <c r="GM27" s="110" t="s">
        <v>480</v>
      </c>
      <c r="GN27" s="109" t="s">
        <v>481</v>
      </c>
      <c r="GP27" s="119"/>
      <c r="GQ27" s="120"/>
      <c r="GR27" s="119"/>
      <c r="GS27" s="121"/>
      <c r="GT27" s="121"/>
      <c r="GU27" s="119"/>
      <c r="GV27" s="122"/>
      <c r="GW27" s="119"/>
      <c r="GX27" s="119"/>
      <c r="GY27" s="120"/>
      <c r="HA27" s="127"/>
      <c r="HB27" s="128"/>
      <c r="HC27" s="128"/>
      <c r="HD27" s="128"/>
      <c r="HE27" s="129"/>
      <c r="HF27" s="127"/>
      <c r="HG27" s="131"/>
      <c r="HH27" s="19"/>
      <c r="HI27" s="19"/>
      <c r="HJ27" s="19"/>
      <c r="HK27" s="19"/>
      <c r="HL27" s="19"/>
      <c r="HM27" s="19"/>
      <c r="HN27" s="19"/>
      <c r="HP27" s="136">
        <v>22</v>
      </c>
      <c r="HQ27" s="137">
        <v>43810.682743055557</v>
      </c>
      <c r="HR27" s="136" t="s">
        <v>564</v>
      </c>
      <c r="HS27" s="136" t="s">
        <v>649</v>
      </c>
      <c r="HT27" s="136" t="s">
        <v>574</v>
      </c>
      <c r="HU27" s="136" t="s">
        <v>571</v>
      </c>
      <c r="HV27" s="136">
        <v>2.01912111623096E+24</v>
      </c>
      <c r="HW27" s="136" t="s">
        <v>551</v>
      </c>
      <c r="HX27" s="136" t="s">
        <v>568</v>
      </c>
      <c r="HY27" s="136" t="s">
        <v>569</v>
      </c>
      <c r="HZ27" s="136" t="s">
        <v>570</v>
      </c>
    </row>
    <row r="28" spans="5:234" ht="26.25" thickBot="1">
      <c r="E28" s="16"/>
      <c r="F28" s="16"/>
      <c r="G28" s="16"/>
      <c r="I28" s="15">
        <v>5300811</v>
      </c>
      <c r="J28" s="16" t="str">
        <f t="shared" si="0"/>
        <v>سكنية الصدر</v>
      </c>
      <c r="K28" s="9">
        <v>508383</v>
      </c>
      <c r="L28" s="10">
        <v>43804</v>
      </c>
      <c r="M28" s="11"/>
      <c r="N28" s="12">
        <v>2400</v>
      </c>
      <c r="O28" s="9">
        <v>198800</v>
      </c>
      <c r="P28" s="13" t="s">
        <v>7</v>
      </c>
      <c r="Q28" s="9" t="s">
        <v>30</v>
      </c>
      <c r="R28" s="14"/>
      <c r="T28" s="15">
        <v>2776308</v>
      </c>
      <c r="U28" s="16" t="str">
        <f t="shared" si="4"/>
        <v>حفيظه شاهين</v>
      </c>
      <c r="V28" s="21">
        <v>648860</v>
      </c>
      <c r="W28" s="22">
        <v>43802</v>
      </c>
      <c r="X28" s="23"/>
      <c r="Y28" s="24">
        <v>1650</v>
      </c>
      <c r="Z28" s="21">
        <v>52108</v>
      </c>
      <c r="AA28" s="25" t="s">
        <v>7</v>
      </c>
      <c r="AB28" s="21" t="s">
        <v>56</v>
      </c>
      <c r="AC28" s="31"/>
      <c r="AE28" s="15" t="str">
        <f>IFERROR(INDEX($AH:$AH,MATCH(VLOOKUP(AI$4,{"a",0;"b",1000},2)+ROW(AD24),$AK:$AK,0)),"")</f>
        <v/>
      </c>
      <c r="AF28" s="15" t="str">
        <f>IFERROR(INDEX($AG:$AG,MATCH(VLOOKUP(AI$4,{"a",0;"b",1000},2)+ROW(AD24),$AK:$AK,0)),"")</f>
        <v/>
      </c>
      <c r="AG28" s="16">
        <f t="shared" si="1"/>
        <v>-50000</v>
      </c>
      <c r="AH28" s="50">
        <v>7619840</v>
      </c>
      <c r="AI28" s="50" t="str">
        <f t="shared" si="5"/>
        <v>بدور الحكيم</v>
      </c>
      <c r="AJ28" s="50" t="str">
        <f t="shared" si="13"/>
        <v>b</v>
      </c>
      <c r="AK28" s="50">
        <f>VLOOKUP($AJ28,{"a",0;"b",1000},2)+COUNTIF($AJ$6:$AJ28,$AJ28)</f>
        <v>1012</v>
      </c>
      <c r="AL28" s="39">
        <v>2670171</v>
      </c>
      <c r="AM28" s="40">
        <v>43802</v>
      </c>
      <c r="AN28" s="41">
        <v>115</v>
      </c>
      <c r="AO28" s="42"/>
      <c r="AP28" s="39">
        <v>31466</v>
      </c>
      <c r="AQ28" s="43" t="s">
        <v>59</v>
      </c>
      <c r="AR28" s="39" t="s">
        <v>600</v>
      </c>
      <c r="AS28" s="142"/>
      <c r="AU28" s="15" t="str">
        <f>IFERROR(INDEX($AX:$AX,MATCH(VLOOKUP(AY$4,{"a",0;"b",1000},2)+ROW(AT23),$BA:$BA,0)),"")</f>
        <v/>
      </c>
      <c r="AV28" s="15" t="str">
        <f>IFERROR(INDEX($AW:$AW,MATCH(VLOOKUP(AY$4,{"a",0;"b",1000},2)+ROW(AT23),$BA:$BA,0)),"")</f>
        <v/>
      </c>
      <c r="AW28" s="16">
        <f t="shared" si="11"/>
        <v>0</v>
      </c>
      <c r="AX28" s="50" t="s">
        <v>576</v>
      </c>
      <c r="AY28" s="50" t="str">
        <f t="shared" si="6"/>
        <v>0</v>
      </c>
      <c r="AZ28" s="50" t="str">
        <f t="shared" si="7"/>
        <v>a</v>
      </c>
      <c r="BA28" s="50">
        <f>VLOOKUP($AZ28,{"a",0;"b",1000},2)+COUNTIF($AZ$6:$AZ28,$AZ28)</f>
        <v>12</v>
      </c>
      <c r="BB28" s="21">
        <v>3603457</v>
      </c>
      <c r="BC28" s="22">
        <v>43804</v>
      </c>
      <c r="BD28" s="23">
        <v>81</v>
      </c>
      <c r="BE28" s="24"/>
      <c r="BF28" s="21">
        <v>196251</v>
      </c>
      <c r="BG28" s="25" t="s">
        <v>59</v>
      </c>
      <c r="BH28" s="21" t="s">
        <v>84</v>
      </c>
      <c r="BI28" s="31"/>
      <c r="BK28" s="15">
        <v>2776308</v>
      </c>
      <c r="BL28" s="16" t="str">
        <f t="shared" si="8"/>
        <v>دريد ستوت تدمري</v>
      </c>
      <c r="BM28" s="21">
        <v>69733</v>
      </c>
      <c r="BN28" s="22">
        <v>43795</v>
      </c>
      <c r="BO28" s="23"/>
      <c r="BP28" s="24">
        <v>2100</v>
      </c>
      <c r="BQ28" s="21">
        <v>44895</v>
      </c>
      <c r="BR28" s="25" t="s">
        <v>7</v>
      </c>
      <c r="BS28" s="21" t="s">
        <v>110</v>
      </c>
      <c r="BT28" s="31"/>
      <c r="BV28" s="15">
        <v>2711628</v>
      </c>
      <c r="BW28" s="16" t="str">
        <f t="shared" si="3"/>
        <v>بسام الحضور</v>
      </c>
      <c r="BX28" s="9">
        <v>2409264</v>
      </c>
      <c r="BY28" s="10">
        <v>43804</v>
      </c>
      <c r="BZ28" s="11"/>
      <c r="CA28" s="12">
        <v>2400</v>
      </c>
      <c r="CB28" s="9">
        <v>19900</v>
      </c>
      <c r="CC28" s="13" t="s">
        <v>7</v>
      </c>
      <c r="CD28" s="9" t="s">
        <v>136</v>
      </c>
      <c r="CE28" s="14"/>
      <c r="CG28" s="15" t="str">
        <f>IFERROR(INDEX($AX:$AX,MATCH(VLOOKUP(CK$4,{"a",0;"b",1000},2)+ROW(CF23),$BA:$BA,0)),"")</f>
        <v/>
      </c>
      <c r="CH28" s="15" t="str">
        <f>IFERROR(INDEX($AW:$AW,MATCH(VLOOKUP(CK$4,{"a",0;"b",1000},2)+ROW(CF23),$BA:$BA,0)),"")</f>
        <v/>
      </c>
      <c r="CI28" s="16">
        <f t="shared" si="12"/>
        <v>0</v>
      </c>
      <c r="CJ28" s="50" t="s">
        <v>576</v>
      </c>
      <c r="CK28" s="50" t="str">
        <f t="shared" si="14"/>
        <v>0</v>
      </c>
      <c r="CL28" s="50" t="str">
        <f t="shared" si="10"/>
        <v>a</v>
      </c>
      <c r="CM28" s="50">
        <f>VLOOKUP($AZ28,{"a",0;"b",1000},2)+COUNTIF($AZ$6:$AZ28,$AZ28)</f>
        <v>12</v>
      </c>
      <c r="CN28" s="21">
        <v>840332</v>
      </c>
      <c r="CO28" s="22">
        <v>43803</v>
      </c>
      <c r="CP28" s="23">
        <v>110</v>
      </c>
      <c r="CQ28" s="24"/>
      <c r="CR28" s="21">
        <v>70867</v>
      </c>
      <c r="CS28" s="25" t="s">
        <v>59</v>
      </c>
      <c r="CT28" s="21" t="s">
        <v>624</v>
      </c>
      <c r="CU28" s="31"/>
      <c r="CW28" s="54"/>
      <c r="CX28" s="55"/>
      <c r="CY28" s="56"/>
      <c r="CZ28" s="56"/>
      <c r="DA28" s="56"/>
      <c r="DB28" s="56"/>
      <c r="DC28" s="56"/>
      <c r="DD28" s="56"/>
      <c r="DE28" s="56"/>
      <c r="DF28" s="56"/>
      <c r="DG28" s="56"/>
      <c r="DI28" s="61"/>
      <c r="DJ28" s="61"/>
      <c r="DK28" s="61"/>
      <c r="DL28" s="61"/>
      <c r="DM28" s="61"/>
      <c r="DN28" s="61"/>
      <c r="DO28" s="61"/>
      <c r="DP28" s="62"/>
      <c r="DR28" s="70"/>
      <c r="DS28" s="71"/>
      <c r="DT28" s="71"/>
      <c r="DU28" s="72"/>
      <c r="DV28" s="71"/>
      <c r="DW28" s="71"/>
      <c r="DX28" s="73"/>
      <c r="DY28" s="74"/>
      <c r="DZ28" s="71"/>
      <c r="EB28" s="79"/>
      <c r="EC28" s="79"/>
      <c r="ED28" s="79"/>
      <c r="EE28" s="79"/>
      <c r="EF28" s="79"/>
      <c r="EG28" s="79"/>
      <c r="EH28" s="80"/>
      <c r="EJ28" s="155">
        <v>43776</v>
      </c>
      <c r="EK28" s="153">
        <v>317750010</v>
      </c>
      <c r="EL28" s="153">
        <v>82614.5</v>
      </c>
      <c r="EM28" s="153">
        <v>79214.5</v>
      </c>
      <c r="EN28" s="153">
        <v>3400</v>
      </c>
      <c r="EO28" s="153" t="s">
        <v>217</v>
      </c>
      <c r="EP28" s="153" t="s">
        <v>243</v>
      </c>
      <c r="EQ28" s="153" t="s">
        <v>219</v>
      </c>
      <c r="ES28" s="16"/>
      <c r="ET28" s="16"/>
      <c r="EU28" s="16"/>
      <c r="EW28" s="86"/>
      <c r="EX28" s="86"/>
      <c r="EY28" s="84"/>
      <c r="EZ28" s="87"/>
      <c r="FB28" s="89" t="s">
        <v>355</v>
      </c>
      <c r="FC28" s="89" t="s">
        <v>680</v>
      </c>
      <c r="FD28" s="89">
        <v>963312787978</v>
      </c>
      <c r="FE28" s="89" t="s">
        <v>357</v>
      </c>
      <c r="FF28" s="89">
        <v>2400</v>
      </c>
      <c r="FG28" s="89">
        <v>0</v>
      </c>
      <c r="FH28" s="89">
        <v>13165</v>
      </c>
      <c r="FI28" s="90">
        <v>43802.745833333334</v>
      </c>
      <c r="FK28" s="94"/>
      <c r="FL28" s="93"/>
      <c r="FM28" s="93"/>
      <c r="FN28" s="93"/>
      <c r="FP28" s="97"/>
      <c r="FQ28" s="98"/>
      <c r="FR28" s="103"/>
      <c r="FS28" s="98"/>
      <c r="FT28" s="98"/>
      <c r="FV28" s="105">
        <v>2388090</v>
      </c>
      <c r="FW28" s="105" t="s">
        <v>448</v>
      </c>
      <c r="FX28" s="106">
        <v>43801.734722222223</v>
      </c>
      <c r="FY28" s="105" t="s">
        <v>449</v>
      </c>
      <c r="FZ28" s="105" t="s">
        <v>474</v>
      </c>
      <c r="GA28" s="105">
        <v>312752109</v>
      </c>
      <c r="GB28" s="105">
        <v>2400</v>
      </c>
      <c r="GC28" s="105"/>
      <c r="GE28" s="110">
        <v>25</v>
      </c>
      <c r="GF28" s="109" t="s">
        <v>532</v>
      </c>
      <c r="GG28" s="110">
        <v>312114313</v>
      </c>
      <c r="GH28" s="111">
        <v>2300</v>
      </c>
      <c r="GI28" s="111">
        <v>2300</v>
      </c>
      <c r="GJ28" s="110" t="s">
        <v>477</v>
      </c>
      <c r="GK28" s="110" t="s">
        <v>533</v>
      </c>
      <c r="GL28" s="110" t="s">
        <v>479</v>
      </c>
      <c r="GM28" s="110" t="s">
        <v>480</v>
      </c>
      <c r="GN28" s="109" t="s">
        <v>481</v>
      </c>
      <c r="GP28" s="119"/>
      <c r="GQ28" s="120"/>
      <c r="GR28" s="119"/>
      <c r="GS28" s="121"/>
      <c r="GT28" s="121"/>
      <c r="GU28" s="119"/>
      <c r="GV28" s="122"/>
      <c r="GW28" s="119"/>
      <c r="GX28" s="119"/>
      <c r="GY28" s="120"/>
      <c r="HA28" s="127"/>
      <c r="HB28" s="128"/>
      <c r="HC28" s="128"/>
      <c r="HD28" s="128"/>
      <c r="HE28" s="129"/>
      <c r="HF28" s="127"/>
      <c r="HG28" s="131"/>
      <c r="HH28" s="19"/>
      <c r="HI28" s="19"/>
      <c r="HJ28" s="19"/>
      <c r="HK28" s="19"/>
      <c r="HL28" s="19"/>
      <c r="HM28" s="19"/>
      <c r="HN28" s="19"/>
      <c r="HP28" s="134">
        <v>23</v>
      </c>
      <c r="HQ28" s="135">
        <v>43810.682106481479</v>
      </c>
      <c r="HR28" s="134" t="s">
        <v>564</v>
      </c>
      <c r="HS28" s="134" t="s">
        <v>650</v>
      </c>
      <c r="HT28" s="134" t="s">
        <v>574</v>
      </c>
      <c r="HU28" s="134" t="s">
        <v>571</v>
      </c>
      <c r="HV28" s="134">
        <v>2.0191211162214101E+24</v>
      </c>
      <c r="HW28" s="134" t="s">
        <v>551</v>
      </c>
      <c r="HX28" s="134" t="s">
        <v>568</v>
      </c>
      <c r="HY28" s="134" t="s">
        <v>569</v>
      </c>
      <c r="HZ28" s="134" t="s">
        <v>570</v>
      </c>
    </row>
    <row r="29" spans="5:234" ht="19.5" thickBot="1">
      <c r="E29" s="16"/>
      <c r="F29" s="16"/>
      <c r="G29" s="16"/>
      <c r="I29" s="15"/>
      <c r="J29" s="16" t="e">
        <f t="shared" si="0"/>
        <v>#VALUE!</v>
      </c>
      <c r="K29" s="3"/>
      <c r="L29" s="4"/>
      <c r="M29" s="5"/>
      <c r="N29" s="6"/>
      <c r="O29" s="3"/>
      <c r="P29" s="7"/>
      <c r="Q29" s="3"/>
      <c r="R29" s="2"/>
      <c r="T29" s="15">
        <v>2781740</v>
      </c>
      <c r="U29" s="16" t="str">
        <f t="shared" si="4"/>
        <v>كامله صالح</v>
      </c>
      <c r="V29" s="26">
        <v>648730</v>
      </c>
      <c r="W29" s="27">
        <v>43802</v>
      </c>
      <c r="X29" s="28"/>
      <c r="Y29" s="29">
        <v>300</v>
      </c>
      <c r="Z29" s="26">
        <v>53758</v>
      </c>
      <c r="AA29" s="30" t="s">
        <v>7</v>
      </c>
      <c r="AB29" s="26" t="s">
        <v>57</v>
      </c>
      <c r="AC29" s="32"/>
      <c r="AE29" s="15" t="str">
        <f>IFERROR(INDEX($AH:$AH,MATCH(VLOOKUP(AI$4,{"a",0;"b",1000},2)+ROW(AD25),$AK:$AK,0)),"")</f>
        <v/>
      </c>
      <c r="AF29" s="15" t="str">
        <f>IFERROR(INDEX($AG:$AG,MATCH(VLOOKUP(AI$4,{"a",0;"b",1000},2)+ROW(AD25),$AK:$AK,0)),"")</f>
        <v/>
      </c>
      <c r="AG29" s="16">
        <f t="shared" si="1"/>
        <v>2185</v>
      </c>
      <c r="AH29" s="50" t="str">
        <f>IFERROR(INDEX(#REF!,MATCH(AI29,BJ:BJ,0)),"")</f>
        <v/>
      </c>
      <c r="AI29" s="50" t="str">
        <f t="shared" si="5"/>
        <v>0</v>
      </c>
      <c r="AJ29" s="50" t="str">
        <f t="shared" si="13"/>
        <v>a</v>
      </c>
      <c r="AK29" s="50">
        <f>VLOOKUP($AJ29,{"a",0;"b",1000},2)+COUNTIF($AJ$6:$AJ29,$AJ29)</f>
        <v>12</v>
      </c>
      <c r="AL29" s="44">
        <v>2670170</v>
      </c>
      <c r="AM29" s="45">
        <v>43802</v>
      </c>
      <c r="AN29" s="46"/>
      <c r="AO29" s="47">
        <v>2300</v>
      </c>
      <c r="AP29" s="44">
        <v>31351</v>
      </c>
      <c r="AQ29" s="48" t="s">
        <v>7</v>
      </c>
      <c r="AR29" s="44" t="s">
        <v>601</v>
      </c>
      <c r="AS29" s="140"/>
      <c r="AU29" s="15" t="str">
        <f>IFERROR(INDEX($AX:$AX,MATCH(VLOOKUP(AY$4,{"a",0;"b",1000},2)+ROW(AT24),$BA:$BA,0)),"")</f>
        <v/>
      </c>
      <c r="AV29" s="15" t="str">
        <f>IFERROR(INDEX($AW:$AW,MATCH(VLOOKUP(AY$4,{"a",0;"b",1000},2)+ROW(AT24),$BA:$BA,0)),"")</f>
        <v/>
      </c>
      <c r="AW29" s="16">
        <f t="shared" si="11"/>
        <v>2219</v>
      </c>
      <c r="AX29" s="50">
        <v>7619840</v>
      </c>
      <c r="AY29" s="50" t="str">
        <f t="shared" si="6"/>
        <v>عمار حازم - مقبوض من قبل زاهر فون</v>
      </c>
      <c r="AZ29" s="50" t="str">
        <f t="shared" si="7"/>
        <v>b</v>
      </c>
      <c r="BA29" s="50">
        <f>VLOOKUP($AZ29,{"a",0;"b",1000},2)+COUNTIF($AZ$6:$AZ29,$AZ29)</f>
        <v>1012</v>
      </c>
      <c r="BB29" s="26">
        <v>3603456</v>
      </c>
      <c r="BC29" s="27">
        <v>43804</v>
      </c>
      <c r="BD29" s="28"/>
      <c r="BE29" s="29">
        <v>2300</v>
      </c>
      <c r="BF29" s="26">
        <v>196170</v>
      </c>
      <c r="BG29" s="30" t="s">
        <v>7</v>
      </c>
      <c r="BH29" s="26" t="s">
        <v>85</v>
      </c>
      <c r="BI29" s="32"/>
      <c r="BK29" s="15">
        <v>2781740</v>
      </c>
      <c r="BL29" s="16" t="str">
        <f t="shared" si="8"/>
        <v>علاء العيسى</v>
      </c>
      <c r="BM29" s="26">
        <v>69711</v>
      </c>
      <c r="BN29" s="27">
        <v>43795</v>
      </c>
      <c r="BO29" s="28"/>
      <c r="BP29" s="29">
        <v>2100</v>
      </c>
      <c r="BQ29" s="26">
        <v>46995</v>
      </c>
      <c r="BR29" s="30" t="s">
        <v>7</v>
      </c>
      <c r="BS29" s="26" t="s">
        <v>111</v>
      </c>
      <c r="BT29" s="32"/>
      <c r="BV29" s="15">
        <v>2753169</v>
      </c>
      <c r="BW29" s="16" t="e">
        <f t="shared" si="3"/>
        <v>#VALUE!</v>
      </c>
      <c r="BX29" s="3"/>
      <c r="BY29" s="4"/>
      <c r="BZ29" s="5"/>
      <c r="CA29" s="6"/>
      <c r="CB29" s="3"/>
      <c r="CC29" s="7"/>
      <c r="CD29" s="3"/>
      <c r="CE29" s="2"/>
      <c r="CG29" s="15" t="str">
        <f>IFERROR(INDEX($AX:$AX,MATCH(VLOOKUP(CK$4,{"a",0;"b",1000},2)+ROW(CF24),$BA:$BA,0)),"")</f>
        <v/>
      </c>
      <c r="CH29" s="15" t="str">
        <f>IFERROR(INDEX($AW:$AW,MATCH(VLOOKUP(CK$4,{"a",0;"b",1000},2)+ROW(CF24),$BA:$BA,0)),"")</f>
        <v/>
      </c>
      <c r="CI29" s="16">
        <f t="shared" si="12"/>
        <v>2090</v>
      </c>
      <c r="CJ29" s="50">
        <v>7619840</v>
      </c>
      <c r="CK29" s="50" t="str">
        <f t="shared" si="14"/>
        <v>عبد الحكيم القصاب - مقبوض من قبل حمص - وادي الدهب - زاهر فون</v>
      </c>
      <c r="CL29" s="50" t="str">
        <f t="shared" si="10"/>
        <v>b</v>
      </c>
      <c r="CM29" s="50">
        <f>VLOOKUP($AZ29,{"a",0;"b",1000},2)+COUNTIF($AZ$6:$AZ29,$AZ29)</f>
        <v>1012</v>
      </c>
      <c r="CN29" s="26">
        <v>840331</v>
      </c>
      <c r="CO29" s="27">
        <v>43803</v>
      </c>
      <c r="CP29" s="28"/>
      <c r="CQ29" s="29">
        <v>2200</v>
      </c>
      <c r="CR29" s="26">
        <v>70757</v>
      </c>
      <c r="CS29" s="30" t="s">
        <v>7</v>
      </c>
      <c r="CT29" s="26" t="s">
        <v>625</v>
      </c>
      <c r="CU29" s="32"/>
      <c r="CW29" s="54"/>
      <c r="CX29" s="55"/>
      <c r="CY29" s="56"/>
      <c r="CZ29" s="56"/>
      <c r="DA29" s="56"/>
      <c r="DB29" s="56"/>
      <c r="DC29" s="56"/>
      <c r="DD29" s="56"/>
      <c r="DE29" s="56"/>
      <c r="DF29" s="56"/>
      <c r="DG29" s="56"/>
      <c r="DI29" s="61"/>
      <c r="DJ29" s="61"/>
      <c r="DK29" s="61"/>
      <c r="DL29" s="61"/>
      <c r="DM29" s="61"/>
      <c r="DN29" s="61"/>
      <c r="DO29" s="61"/>
      <c r="DP29" s="62"/>
      <c r="DR29" s="70"/>
      <c r="DS29" s="71"/>
      <c r="DT29" s="71"/>
      <c r="DU29" s="72"/>
      <c r="DV29" s="71"/>
      <c r="DW29" s="71"/>
      <c r="DX29" s="73"/>
      <c r="DY29" s="74"/>
      <c r="DZ29" s="71"/>
      <c r="EB29" s="79"/>
      <c r="EC29" s="79"/>
      <c r="ED29" s="79"/>
      <c r="EE29" s="79"/>
      <c r="EF29" s="79"/>
      <c r="EG29" s="79"/>
      <c r="EH29" s="80"/>
      <c r="EJ29" s="152">
        <v>43776</v>
      </c>
      <c r="EK29" s="154">
        <v>312780089</v>
      </c>
      <c r="EL29" s="154">
        <v>84914.5</v>
      </c>
      <c r="EM29" s="154">
        <v>82614.5</v>
      </c>
      <c r="EN29" s="154">
        <v>2300</v>
      </c>
      <c r="EO29" s="154" t="s">
        <v>217</v>
      </c>
      <c r="EP29" s="154" t="s">
        <v>244</v>
      </c>
      <c r="EQ29" s="154" t="s">
        <v>219</v>
      </c>
      <c r="ES29" s="16"/>
      <c r="ET29" s="16"/>
      <c r="EU29" s="16"/>
      <c r="EW29" s="86"/>
      <c r="EX29" s="86"/>
      <c r="EY29" s="84"/>
      <c r="EZ29" s="87"/>
      <c r="FB29" s="91" t="s">
        <v>355</v>
      </c>
      <c r="FC29" s="91" t="s">
        <v>681</v>
      </c>
      <c r="FD29" s="91">
        <v>963312633491</v>
      </c>
      <c r="FE29" s="91" t="s">
        <v>357</v>
      </c>
      <c r="FF29" s="91">
        <v>2400</v>
      </c>
      <c r="FG29" s="91">
        <v>0</v>
      </c>
      <c r="FH29" s="91">
        <v>15565</v>
      </c>
      <c r="FI29" s="92">
        <v>43802.724999999999</v>
      </c>
      <c r="FK29" s="94"/>
      <c r="FL29" s="93"/>
      <c r="FM29" s="93"/>
      <c r="FN29" s="93"/>
      <c r="FP29" s="97"/>
      <c r="FQ29" s="98"/>
      <c r="FR29" s="103"/>
      <c r="FS29" s="98"/>
      <c r="FT29" s="98"/>
      <c r="FV29" s="105">
        <v>2386542</v>
      </c>
      <c r="FW29" s="105" t="s">
        <v>448</v>
      </c>
      <c r="FX29" s="106">
        <v>43801.11277777778</v>
      </c>
      <c r="FY29" s="105" t="s">
        <v>449</v>
      </c>
      <c r="FZ29" s="105" t="s">
        <v>475</v>
      </c>
      <c r="GA29" s="105">
        <v>312788398</v>
      </c>
      <c r="GB29" s="105">
        <v>2400</v>
      </c>
      <c r="GC29" s="105"/>
      <c r="GE29" s="110">
        <v>26</v>
      </c>
      <c r="GF29" s="109" t="s">
        <v>534</v>
      </c>
      <c r="GG29" s="110">
        <v>312773765</v>
      </c>
      <c r="GH29" s="111">
        <v>2300</v>
      </c>
      <c r="GI29" s="111">
        <v>2300</v>
      </c>
      <c r="GJ29" s="110" t="s">
        <v>477</v>
      </c>
      <c r="GK29" s="110" t="s">
        <v>535</v>
      </c>
      <c r="GL29" s="110" t="s">
        <v>479</v>
      </c>
      <c r="GM29" s="110" t="s">
        <v>480</v>
      </c>
      <c r="GN29" s="109" t="s">
        <v>481</v>
      </c>
      <c r="GP29" s="119"/>
      <c r="GQ29" s="120"/>
      <c r="GR29" s="119"/>
      <c r="GS29" s="121"/>
      <c r="GT29" s="121"/>
      <c r="GU29" s="119"/>
      <c r="GV29" s="122"/>
      <c r="GW29" s="119"/>
      <c r="GX29" s="119"/>
      <c r="GY29" s="120"/>
      <c r="HA29" s="127"/>
      <c r="HB29" s="128"/>
      <c r="HC29" s="128"/>
      <c r="HD29" s="128"/>
      <c r="HE29" s="129"/>
      <c r="HF29" s="127"/>
      <c r="HG29" s="131"/>
      <c r="HH29" s="19"/>
      <c r="HI29" s="19"/>
      <c r="HJ29" s="19"/>
      <c r="HK29" s="19"/>
      <c r="HL29" s="19"/>
      <c r="HM29" s="19"/>
      <c r="HN29" s="19"/>
      <c r="HP29" s="136">
        <v>24</v>
      </c>
      <c r="HQ29" s="137">
        <v>43810.681886574072</v>
      </c>
      <c r="HR29" s="136" t="s">
        <v>564</v>
      </c>
      <c r="HS29" s="136" t="s">
        <v>651</v>
      </c>
      <c r="HT29" s="136" t="s">
        <v>574</v>
      </c>
      <c r="HU29" s="136" t="s">
        <v>571</v>
      </c>
      <c r="HV29" s="136">
        <v>2.0191211162155201E+24</v>
      </c>
      <c r="HW29" s="136" t="s">
        <v>551</v>
      </c>
      <c r="HX29" s="136" t="s">
        <v>568</v>
      </c>
      <c r="HY29" s="136" t="s">
        <v>569</v>
      </c>
      <c r="HZ29" s="136" t="s">
        <v>570</v>
      </c>
    </row>
    <row r="30" spans="5:234" ht="35.25" thickBot="1">
      <c r="E30" s="16"/>
      <c r="F30" s="16"/>
      <c r="G30" s="16"/>
      <c r="I30" s="15" t="str">
        <f t="shared" ref="I30:I68" si="15">IFERROR(INDEX(W:W,MATCH(J30,V:V,0)),"")</f>
        <v/>
      </c>
      <c r="J30" s="16" t="e">
        <f t="shared" si="0"/>
        <v>#VALUE!</v>
      </c>
      <c r="K30" s="3"/>
      <c r="L30" s="4"/>
      <c r="M30" s="5"/>
      <c r="N30" s="6"/>
      <c r="O30" s="3"/>
      <c r="P30" s="7"/>
      <c r="Q30" s="3"/>
      <c r="R30" s="2"/>
      <c r="T30" s="15">
        <v>2781939</v>
      </c>
      <c r="U30" s="16" t="str">
        <f t="shared" si="4"/>
        <v>جميل فحام</v>
      </c>
      <c r="V30" s="21">
        <v>648707</v>
      </c>
      <c r="W30" s="22">
        <v>43802</v>
      </c>
      <c r="X30" s="23"/>
      <c r="Y30" s="24">
        <v>2300</v>
      </c>
      <c r="Z30" s="21">
        <v>54058</v>
      </c>
      <c r="AA30" s="25" t="s">
        <v>7</v>
      </c>
      <c r="AB30" s="21" t="s">
        <v>58</v>
      </c>
      <c r="AC30" s="19"/>
      <c r="AE30" s="15" t="str">
        <f>IFERROR(INDEX($AH:$AH,MATCH(VLOOKUP(AI$4,{"a",0;"b",1000},2)+ROW(AD26),$AK:$AK,0)),"")</f>
        <v/>
      </c>
      <c r="AF30" s="15" t="str">
        <f>IFERROR(INDEX($AG:$AG,MATCH(VLOOKUP(AI$4,{"a",0;"b",1000},2)+ROW(AD26),$AK:$AK,0)),"")</f>
        <v/>
      </c>
      <c r="AG30" s="16">
        <f t="shared" si="1"/>
        <v>0</v>
      </c>
      <c r="AH30" s="50" t="str">
        <f>IFERROR(INDEX(#REF!,MATCH(AI30,BJ:BJ,0)),"")</f>
        <v/>
      </c>
      <c r="AI30" s="50" t="str">
        <f t="shared" si="5"/>
        <v>0</v>
      </c>
      <c r="AJ30" s="50" t="str">
        <f t="shared" si="13"/>
        <v>a</v>
      </c>
      <c r="AK30" s="50">
        <f>VLOOKUP($AJ30,{"a",0;"b",1000},2)+COUNTIF($AJ$6:$AJ30,$AJ30)</f>
        <v>13</v>
      </c>
      <c r="AL30" s="16"/>
      <c r="AM30" s="16"/>
      <c r="AN30" s="16"/>
      <c r="AO30" s="16"/>
      <c r="AP30" s="16"/>
      <c r="AQ30" s="16"/>
      <c r="AR30" s="16"/>
      <c r="AS30" s="140"/>
      <c r="AU30" s="15" t="str">
        <f>IFERROR(INDEX($AX:$AX,MATCH(VLOOKUP(AY$4,{"a",0;"b",1000},2)+ROW(AT25),$BA:$BA,0)),"")</f>
        <v/>
      </c>
      <c r="AV30" s="15" t="str">
        <f>IFERROR(INDEX($AW:$AW,MATCH(VLOOKUP(AY$4,{"a",0;"b",1000},2)+ROW(AT25),$BA:$BA,0)),"")</f>
        <v/>
      </c>
      <c r="AW30" s="16">
        <f t="shared" si="11"/>
        <v>0</v>
      </c>
      <c r="AX30" s="50" t="str">
        <f t="shared" ref="AX30:AX61" si="16">IFERROR(INDEX(BS:BS,MATCH(AY30,BR:BR,0)),"")</f>
        <v/>
      </c>
      <c r="AY30" s="50" t="str">
        <f t="shared" si="6"/>
        <v>0</v>
      </c>
      <c r="AZ30" s="50" t="str">
        <f t="shared" si="7"/>
        <v>a</v>
      </c>
      <c r="BA30" s="50">
        <f>VLOOKUP($AZ30,{"a",0;"b",1000},2)+COUNTIF($AZ$6:$AZ30,$AZ30)</f>
        <v>13</v>
      </c>
      <c r="BB30" s="21">
        <v>3603451</v>
      </c>
      <c r="BC30" s="22">
        <v>43804</v>
      </c>
      <c r="BD30" s="23">
        <v>81</v>
      </c>
      <c r="BE30" s="24"/>
      <c r="BF30" s="21">
        <v>198470</v>
      </c>
      <c r="BG30" s="25" t="s">
        <v>59</v>
      </c>
      <c r="BH30" s="21" t="s">
        <v>86</v>
      </c>
      <c r="BI30" s="19"/>
      <c r="BK30" s="15">
        <v>2781939</v>
      </c>
      <c r="BL30" s="16" t="e">
        <f t="shared" si="8"/>
        <v>#VALUE!</v>
      </c>
      <c r="BM30" s="21"/>
      <c r="BN30" s="22"/>
      <c r="BO30" s="23"/>
      <c r="BP30" s="24"/>
      <c r="BQ30" s="21"/>
      <c r="BR30" s="25"/>
      <c r="BS30" s="21"/>
      <c r="BT30" s="19"/>
      <c r="BV30" s="15">
        <v>2752360</v>
      </c>
      <c r="BW30" s="16" t="e">
        <f t="shared" si="3"/>
        <v>#VALUE!</v>
      </c>
      <c r="BX30" s="3"/>
      <c r="BY30" s="4"/>
      <c r="BZ30" s="5"/>
      <c r="CA30" s="6"/>
      <c r="CB30" s="3"/>
      <c r="CC30" s="7"/>
      <c r="CD30" s="3"/>
      <c r="CE30" s="2"/>
      <c r="CG30" s="15" t="str">
        <f>IFERROR(INDEX($AX:$AX,MATCH(VLOOKUP(CK$4,{"a",0;"b",1000},2)+ROW(CF25),$BA:$BA,0)),"")</f>
        <v/>
      </c>
      <c r="CH30" s="15" t="str">
        <f>IFERROR(INDEX($AW:$AW,MATCH(VLOOKUP(CK$4,{"a",0;"b",1000},2)+ROW(CF25),$BA:$BA,0)),"")</f>
        <v/>
      </c>
      <c r="CI30" s="16">
        <f t="shared" si="12"/>
        <v>0</v>
      </c>
      <c r="CJ30" s="50" t="str">
        <f t="shared" ref="CJ30:CJ61" si="17">IFERROR(INDEX(DD:DD,MATCH(CK30,DC:DC,0)),"")</f>
        <v/>
      </c>
      <c r="CK30" s="50" t="str">
        <f t="shared" si="14"/>
        <v>0</v>
      </c>
      <c r="CL30" s="50" t="str">
        <f t="shared" si="10"/>
        <v>a</v>
      </c>
      <c r="CM30" s="50">
        <f>VLOOKUP($AZ30,{"a",0;"b",1000},2)+COUNTIF($AZ$6:$AZ30,$AZ30)</f>
        <v>13</v>
      </c>
      <c r="CN30" s="21"/>
      <c r="CO30" s="22"/>
      <c r="CP30" s="23"/>
      <c r="CQ30" s="24"/>
      <c r="CR30" s="21"/>
      <c r="CS30" s="25"/>
      <c r="CT30" s="21"/>
      <c r="CU30" s="19"/>
      <c r="CW30" s="54"/>
      <c r="CX30" s="55"/>
      <c r="CY30" s="56"/>
      <c r="CZ30" s="56"/>
      <c r="DA30" s="56"/>
      <c r="DB30" s="56"/>
      <c r="DC30" s="56"/>
      <c r="DD30" s="56"/>
      <c r="DE30" s="56"/>
      <c r="DF30" s="56"/>
      <c r="DG30" s="56"/>
      <c r="DI30" s="61"/>
      <c r="DJ30" s="61"/>
      <c r="DK30" s="61"/>
      <c r="DL30" s="61"/>
      <c r="DM30" s="61"/>
      <c r="DN30" s="61"/>
      <c r="DO30" s="61"/>
      <c r="DP30" s="62"/>
      <c r="DR30" s="70"/>
      <c r="DS30" s="71"/>
      <c r="DT30" s="71"/>
      <c r="DU30" s="72"/>
      <c r="DV30" s="71"/>
      <c r="DW30" s="71"/>
      <c r="DX30" s="73"/>
      <c r="DY30" s="74"/>
      <c r="DZ30" s="71"/>
      <c r="EB30" s="79"/>
      <c r="EC30" s="79"/>
      <c r="ED30" s="79"/>
      <c r="EE30" s="79"/>
      <c r="EF30" s="79"/>
      <c r="EG30" s="79"/>
      <c r="EH30" s="80"/>
      <c r="EJ30" s="155">
        <v>43776</v>
      </c>
      <c r="EK30" s="153">
        <v>312128662</v>
      </c>
      <c r="EL30" s="153">
        <v>87214.5</v>
      </c>
      <c r="EM30" s="153">
        <v>84914.5</v>
      </c>
      <c r="EN30" s="153">
        <v>2300</v>
      </c>
      <c r="EO30" s="153" t="s">
        <v>217</v>
      </c>
      <c r="EP30" s="153" t="s">
        <v>245</v>
      </c>
      <c r="EQ30" s="153" t="s">
        <v>219</v>
      </c>
      <c r="ES30" s="16"/>
      <c r="ET30" s="16"/>
      <c r="EU30" s="16"/>
      <c r="EW30" s="86"/>
      <c r="EX30" s="86"/>
      <c r="EY30" s="84"/>
      <c r="EZ30" s="87"/>
      <c r="FB30" s="89" t="s">
        <v>355</v>
      </c>
      <c r="FC30" s="89" t="s">
        <v>682</v>
      </c>
      <c r="FD30" s="89">
        <v>963312774648</v>
      </c>
      <c r="FE30" s="89" t="s">
        <v>357</v>
      </c>
      <c r="FF30" s="89">
        <v>2400</v>
      </c>
      <c r="FG30" s="89">
        <v>0</v>
      </c>
      <c r="FH30" s="89">
        <v>17965</v>
      </c>
      <c r="FI30" s="90">
        <v>43802.675000000003</v>
      </c>
      <c r="FK30" s="94"/>
      <c r="FL30" s="93"/>
      <c r="FM30" s="93"/>
      <c r="FN30" s="93"/>
      <c r="FP30" s="97"/>
      <c r="FQ30" s="98"/>
      <c r="FR30" s="103"/>
      <c r="FS30" s="98"/>
      <c r="FT30" s="98"/>
      <c r="FV30" s="105"/>
      <c r="FW30" s="105"/>
      <c r="FX30" s="106"/>
      <c r="FY30" s="105"/>
      <c r="FZ30" s="105"/>
      <c r="GA30" s="105"/>
      <c r="GB30" s="105"/>
      <c r="GC30" s="105"/>
      <c r="GE30" s="110">
        <v>27</v>
      </c>
      <c r="GF30" s="109" t="s">
        <v>536</v>
      </c>
      <c r="GG30" s="110">
        <v>312161162</v>
      </c>
      <c r="GH30" s="111">
        <v>2300</v>
      </c>
      <c r="GI30" s="111">
        <v>2300</v>
      </c>
      <c r="GJ30" s="110" t="s">
        <v>477</v>
      </c>
      <c r="GK30" s="110" t="s">
        <v>537</v>
      </c>
      <c r="GL30" s="110" t="s">
        <v>479</v>
      </c>
      <c r="GM30" s="110" t="s">
        <v>480</v>
      </c>
      <c r="GN30" s="109" t="s">
        <v>481</v>
      </c>
      <c r="GP30" s="119"/>
      <c r="GQ30" s="120"/>
      <c r="GR30" s="119"/>
      <c r="GS30" s="121"/>
      <c r="GT30" s="121"/>
      <c r="GU30" s="119"/>
      <c r="GV30" s="122"/>
      <c r="GW30" s="119"/>
      <c r="GX30" s="119"/>
      <c r="GY30" s="120"/>
      <c r="HA30" s="127"/>
      <c r="HB30" s="128"/>
      <c r="HC30" s="128"/>
      <c r="HD30" s="128"/>
      <c r="HE30" s="129"/>
      <c r="HF30" s="127"/>
      <c r="HG30" s="131"/>
      <c r="HH30" s="19"/>
      <c r="HI30" s="19"/>
      <c r="HJ30" s="19"/>
      <c r="HK30" s="19"/>
      <c r="HL30" s="19"/>
      <c r="HM30" s="19"/>
      <c r="HN30" s="19"/>
      <c r="HP30" s="134">
        <v>25</v>
      </c>
      <c r="HQ30" s="135">
        <v>43810.666458333333</v>
      </c>
      <c r="HR30" s="134" t="s">
        <v>652</v>
      </c>
      <c r="HS30" s="134" t="s">
        <v>564</v>
      </c>
      <c r="HT30" s="134" t="s">
        <v>653</v>
      </c>
      <c r="HU30" s="134" t="s">
        <v>571</v>
      </c>
      <c r="HV30" s="134">
        <v>2.0191211155942099E+24</v>
      </c>
      <c r="HW30" s="134" t="s">
        <v>551</v>
      </c>
      <c r="HX30" s="134" t="s">
        <v>568</v>
      </c>
      <c r="HY30" s="134" t="s">
        <v>569</v>
      </c>
      <c r="HZ30" s="134" t="s">
        <v>570</v>
      </c>
    </row>
    <row r="31" spans="5:234" ht="19.5" thickBot="1">
      <c r="E31" s="16"/>
      <c r="F31" s="16"/>
      <c r="G31" s="16"/>
      <c r="I31" s="15" t="str">
        <f t="shared" si="15"/>
        <v/>
      </c>
      <c r="J31" s="16" t="e">
        <f t="shared" si="0"/>
        <v>#VALUE!</v>
      </c>
      <c r="K31" s="3"/>
      <c r="L31" s="4"/>
      <c r="M31" s="5"/>
      <c r="N31" s="6"/>
      <c r="O31" s="3"/>
      <c r="P31" s="7"/>
      <c r="Q31" s="3"/>
      <c r="R31" s="2"/>
      <c r="T31" s="15">
        <v>2784532</v>
      </c>
      <c r="U31" s="16" t="e">
        <f t="shared" si="4"/>
        <v>#VALUE!</v>
      </c>
      <c r="V31" s="16"/>
      <c r="W31" s="16"/>
      <c r="X31" s="16"/>
      <c r="Y31" s="16"/>
      <c r="Z31" s="16"/>
      <c r="AA31" s="16"/>
      <c r="AB31" s="16"/>
      <c r="AC31" s="16"/>
      <c r="AE31" s="15" t="str">
        <f>IFERROR(INDEX($AH:$AH,MATCH(VLOOKUP(AI$4,{"a",0;"b",1000},2)+ROW(AD27),$AK:$AK,0)),"")</f>
        <v/>
      </c>
      <c r="AF31" s="15" t="str">
        <f>IFERROR(INDEX($AG:$AG,MATCH(VLOOKUP(AI$4,{"a",0;"b",1000},2)+ROW(AD27),$AK:$AK,0)),"")</f>
        <v/>
      </c>
      <c r="AG31" s="16">
        <f t="shared" si="1"/>
        <v>0</v>
      </c>
      <c r="AH31" s="50" t="str">
        <f>IFERROR(INDEX(#REF!,MATCH(AI31,BJ:BJ,0)),"")</f>
        <v/>
      </c>
      <c r="AI31" s="50" t="str">
        <f t="shared" si="5"/>
        <v>0</v>
      </c>
      <c r="AJ31" s="50" t="str">
        <f t="shared" si="13"/>
        <v>a</v>
      </c>
      <c r="AK31" s="50" t="e">
        <f>VLOOKUP($M31,{"a",0;"b",1000},2)+COUNTIF($M$6:$M31,$M31)</f>
        <v>#N/A</v>
      </c>
      <c r="AL31" s="16"/>
      <c r="AM31" s="16"/>
      <c r="AN31" s="16"/>
      <c r="AO31" s="16"/>
      <c r="AP31" s="16"/>
      <c r="AQ31" s="16"/>
      <c r="AR31" s="16"/>
      <c r="AS31" s="140"/>
      <c r="AU31" s="15" t="str">
        <f>IFERROR(INDEX($AX:$AX,MATCH(VLOOKUP(AY$4,{"a",0;"b",1000},2)+ROW(AT26),$BA:$BA,0)),"")</f>
        <v/>
      </c>
      <c r="AV31" s="15" t="str">
        <f>IFERROR(INDEX($AW:$AW,MATCH(VLOOKUP(AY$4,{"a",0;"b",1000},2)+ROW(AT26),$BA:$BA,0)),"")</f>
        <v/>
      </c>
      <c r="AW31" s="16">
        <f t="shared" si="11"/>
        <v>-81</v>
      </c>
      <c r="AX31" s="50" t="str">
        <f t="shared" si="16"/>
        <v/>
      </c>
      <c r="AY31" s="50" t="str">
        <f t="shared" si="6"/>
        <v>0</v>
      </c>
      <c r="AZ31" s="50" t="str">
        <f t="shared" si="7"/>
        <v>a</v>
      </c>
      <c r="BA31" s="50">
        <f>VLOOKUP($AZ31,{"a",0;"b",1000},2)+COUNTIF($AZ$6:$AZ31,$AZ31)</f>
        <v>14</v>
      </c>
      <c r="BB31" s="16"/>
      <c r="BC31" s="16"/>
      <c r="BD31" s="16"/>
      <c r="BE31" s="16"/>
      <c r="BF31" s="16"/>
      <c r="BG31" s="16"/>
      <c r="BH31" s="16"/>
      <c r="BI31" s="140"/>
      <c r="BK31" s="15">
        <v>2784532</v>
      </c>
      <c r="BL31" s="16" t="e">
        <f t="shared" si="8"/>
        <v>#VALUE!</v>
      </c>
      <c r="BM31" s="21"/>
      <c r="BN31" s="22"/>
      <c r="BO31" s="23"/>
      <c r="BP31" s="24"/>
      <c r="BQ31" s="21"/>
      <c r="BR31" s="25"/>
      <c r="BS31" s="21"/>
      <c r="BT31" s="19"/>
      <c r="BV31" s="15" t="str">
        <f t="shared" ref="BV31:BV62" si="18">IFERROR(INDEX(CX:CX,MATCH(BW31,CW:CW,0)),"")</f>
        <v/>
      </c>
      <c r="BW31" s="16" t="e">
        <f t="shared" si="3"/>
        <v>#VALUE!</v>
      </c>
      <c r="BX31" s="3"/>
      <c r="BY31" s="4"/>
      <c r="BZ31" s="5"/>
      <c r="CA31" s="6"/>
      <c r="CB31" s="3"/>
      <c r="CC31" s="7"/>
      <c r="CD31" s="3"/>
      <c r="CE31" s="2"/>
      <c r="CG31" s="15" t="str">
        <f>IFERROR(INDEX($AX:$AX,MATCH(VLOOKUP(CK$4,{"a",0;"b",1000},2)+ROW(CF26),$BA:$BA,0)),"")</f>
        <v/>
      </c>
      <c r="CH31" s="15" t="str">
        <f>IFERROR(INDEX($AW:$AW,MATCH(VLOOKUP(CK$4,{"a",0;"b",1000},2)+ROW(CF26),$BA:$BA,0)),"")</f>
        <v/>
      </c>
      <c r="CI31" s="16">
        <f t="shared" si="12"/>
        <v>0</v>
      </c>
      <c r="CJ31" s="50" t="str">
        <f t="shared" si="17"/>
        <v/>
      </c>
      <c r="CK31" s="50" t="str">
        <f t="shared" si="14"/>
        <v>0</v>
      </c>
      <c r="CL31" s="50" t="str">
        <f t="shared" si="10"/>
        <v>a</v>
      </c>
      <c r="CM31" s="50">
        <f>VLOOKUP($AZ31,{"a",0;"b",1000},2)+COUNTIF($AZ$6:$AZ31,$AZ31)</f>
        <v>14</v>
      </c>
      <c r="CN31" s="21"/>
      <c r="CO31" s="22"/>
      <c r="CP31" s="23"/>
      <c r="CQ31" s="24"/>
      <c r="CR31" s="21"/>
      <c r="CS31" s="25"/>
      <c r="CT31" s="21"/>
      <c r="CU31" s="19"/>
      <c r="CW31" s="54"/>
      <c r="CX31" s="55"/>
      <c r="CY31" s="56"/>
      <c r="CZ31" s="56"/>
      <c r="DA31" s="56"/>
      <c r="DB31" s="56"/>
      <c r="DC31" s="56"/>
      <c r="DD31" s="56"/>
      <c r="DE31" s="56"/>
      <c r="DF31" s="56"/>
      <c r="DG31" s="56"/>
      <c r="DI31" s="61"/>
      <c r="DJ31" s="61"/>
      <c r="DK31" s="61"/>
      <c r="DL31" s="61"/>
      <c r="DM31" s="61"/>
      <c r="DN31" s="61"/>
      <c r="DO31" s="61"/>
      <c r="DP31" s="62"/>
      <c r="DR31" s="70"/>
      <c r="DS31" s="71"/>
      <c r="DT31" s="71"/>
      <c r="DU31" s="72"/>
      <c r="DV31" s="71"/>
      <c r="DW31" s="71"/>
      <c r="DX31" s="73"/>
      <c r="DY31" s="74"/>
      <c r="DZ31" s="71"/>
      <c r="EB31" s="79"/>
      <c r="EC31" s="79"/>
      <c r="ED31" s="79"/>
      <c r="EE31" s="79"/>
      <c r="EF31" s="79"/>
      <c r="EG31" s="79"/>
      <c r="EH31" s="80"/>
      <c r="EJ31" s="152">
        <v>43776</v>
      </c>
      <c r="EK31" s="154">
        <v>2165067</v>
      </c>
      <c r="EL31" s="154">
        <v>89514.5</v>
      </c>
      <c r="EM31" s="154">
        <v>87214.5</v>
      </c>
      <c r="EN31" s="154">
        <v>2300</v>
      </c>
      <c r="EO31" s="154" t="s">
        <v>217</v>
      </c>
      <c r="EP31" s="154" t="s">
        <v>246</v>
      </c>
      <c r="EQ31" s="154" t="s">
        <v>219</v>
      </c>
      <c r="ES31" s="16"/>
      <c r="ET31" s="16"/>
      <c r="EU31" s="16"/>
      <c r="EW31" s="86"/>
      <c r="EX31" s="86"/>
      <c r="EY31" s="84"/>
      <c r="EZ31" s="87"/>
      <c r="FB31" s="91" t="s">
        <v>355</v>
      </c>
      <c r="FC31" s="91" t="s">
        <v>683</v>
      </c>
      <c r="FD31" s="91">
        <v>963312711365</v>
      </c>
      <c r="FE31" s="91" t="s">
        <v>357</v>
      </c>
      <c r="FF31" s="91">
        <v>2400</v>
      </c>
      <c r="FG31" s="91">
        <v>0</v>
      </c>
      <c r="FH31" s="91">
        <v>20365</v>
      </c>
      <c r="FI31" s="92">
        <v>43802.62222222222</v>
      </c>
      <c r="FK31" s="94"/>
      <c r="FL31" s="93"/>
      <c r="FM31" s="93"/>
      <c r="FN31" s="93"/>
      <c r="FP31" s="97"/>
      <c r="FQ31" s="98"/>
      <c r="FR31" s="103"/>
      <c r="FS31" s="98"/>
      <c r="FT31" s="98"/>
      <c r="FV31" s="105"/>
      <c r="FW31" s="105"/>
      <c r="FX31" s="106"/>
      <c r="FY31" s="105"/>
      <c r="FZ31" s="105"/>
      <c r="GA31" s="105"/>
      <c r="GB31" s="105"/>
      <c r="GC31" s="105"/>
      <c r="GE31" s="112">
        <v>28</v>
      </c>
      <c r="GF31" s="113" t="s">
        <v>538</v>
      </c>
      <c r="GG31" s="112">
        <v>312622618</v>
      </c>
      <c r="GH31" s="114">
        <v>1650</v>
      </c>
      <c r="GI31" s="114">
        <v>1650</v>
      </c>
      <c r="GJ31" s="112" t="s">
        <v>477</v>
      </c>
      <c r="GK31" s="112" t="s">
        <v>539</v>
      </c>
      <c r="GL31" s="112" t="s">
        <v>497</v>
      </c>
      <c r="GM31" s="112" t="s">
        <v>480</v>
      </c>
      <c r="GN31" s="113" t="s">
        <v>481</v>
      </c>
      <c r="GP31" s="119"/>
      <c r="GQ31" s="120"/>
      <c r="GR31" s="119"/>
      <c r="GS31" s="121"/>
      <c r="GT31" s="121"/>
      <c r="GU31" s="119"/>
      <c r="GV31" s="122"/>
      <c r="GW31" s="119"/>
      <c r="GX31" s="119"/>
      <c r="GY31" s="120"/>
      <c r="HA31" s="127"/>
      <c r="HB31" s="128"/>
      <c r="HC31" s="128"/>
      <c r="HD31" s="128"/>
      <c r="HE31" s="129"/>
      <c r="HF31" s="127"/>
      <c r="HG31" s="131"/>
      <c r="HH31" s="19"/>
      <c r="HI31" s="19"/>
      <c r="HJ31" s="19"/>
      <c r="HK31" s="19"/>
      <c r="HL31" s="19"/>
      <c r="HM31" s="19"/>
      <c r="HN31" s="19"/>
      <c r="HP31" s="136">
        <v>26</v>
      </c>
      <c r="HQ31" s="137">
        <v>43810.602384259262</v>
      </c>
      <c r="HR31" s="136" t="s">
        <v>564</v>
      </c>
      <c r="HS31" s="136" t="s">
        <v>648</v>
      </c>
      <c r="HT31" s="136" t="s">
        <v>574</v>
      </c>
      <c r="HU31" s="136" t="s">
        <v>571</v>
      </c>
      <c r="HV31" s="136">
        <v>2.01912111427262E+24</v>
      </c>
      <c r="HW31" s="136" t="s">
        <v>551</v>
      </c>
      <c r="HX31" s="136" t="s">
        <v>654</v>
      </c>
      <c r="HY31" s="136"/>
      <c r="HZ31" s="136" t="s">
        <v>570</v>
      </c>
    </row>
    <row r="32" spans="5:234" ht="19.5" thickBot="1">
      <c r="E32" s="16"/>
      <c r="F32" s="16"/>
      <c r="G32" s="16"/>
      <c r="I32" s="15" t="str">
        <f t="shared" si="15"/>
        <v/>
      </c>
      <c r="J32" s="16" t="e">
        <f t="shared" si="0"/>
        <v>#VALUE!</v>
      </c>
      <c r="K32" s="3"/>
      <c r="L32" s="4"/>
      <c r="M32" s="5"/>
      <c r="N32" s="6"/>
      <c r="O32" s="3"/>
      <c r="P32" s="7"/>
      <c r="Q32" s="3"/>
      <c r="R32" s="2"/>
      <c r="T32" s="15">
        <v>2784889</v>
      </c>
      <c r="U32" s="16" t="e">
        <f t="shared" si="4"/>
        <v>#VALUE!</v>
      </c>
      <c r="V32" s="16"/>
      <c r="W32" s="16"/>
      <c r="X32" s="16"/>
      <c r="Y32" s="16"/>
      <c r="Z32" s="16"/>
      <c r="AA32" s="16"/>
      <c r="AB32" s="16"/>
      <c r="AC32" s="16"/>
      <c r="AE32" s="15" t="str">
        <f>IFERROR(INDEX($AH:$AH,MATCH(VLOOKUP(AI$4,{"a",0;"b",1000},2)+ROW(AD28),$AK:$AK,0)),"")</f>
        <v/>
      </c>
      <c r="AF32" s="15" t="str">
        <f>IFERROR(INDEX($AG:$AG,MATCH(VLOOKUP(AI$4,{"a",0;"b",1000},2)+ROW(AD28),$AK:$AK,0)),"")</f>
        <v/>
      </c>
      <c r="AG32" s="16">
        <f t="shared" si="1"/>
        <v>0</v>
      </c>
      <c r="AH32" s="50" t="str">
        <f>IFERROR(INDEX(#REF!,MATCH(AI32,BJ:BJ,0)),"")</f>
        <v/>
      </c>
      <c r="AI32" s="50" t="str">
        <f t="shared" si="5"/>
        <v>0</v>
      </c>
      <c r="AJ32" s="50" t="str">
        <f t="shared" si="13"/>
        <v>a</v>
      </c>
      <c r="AK32" s="50" t="e">
        <f>VLOOKUP($M32,{"a",0;"b",1000},2)+COUNTIF($M$6:$M32,$M32)</f>
        <v>#N/A</v>
      </c>
      <c r="AL32" s="16"/>
      <c r="AM32" s="16"/>
      <c r="AN32" s="16"/>
      <c r="AO32" s="16"/>
      <c r="AP32" s="16"/>
      <c r="AQ32" s="16"/>
      <c r="AR32" s="16"/>
      <c r="AS32" s="140"/>
      <c r="AU32" s="15" t="str">
        <f>IFERROR(INDEX($AX:$AX,MATCH(VLOOKUP(AY$4,{"a",0;"b",1000},2)+ROW(AT27),$BA:$BA,0)),"")</f>
        <v/>
      </c>
      <c r="AV32" s="15" t="str">
        <f>IFERROR(INDEX($AW:$AW,MATCH(VLOOKUP(AY$4,{"a",0;"b",1000},2)+ROW(AT27),$BA:$BA,0)),"")</f>
        <v/>
      </c>
      <c r="AW32" s="16">
        <f t="shared" si="11"/>
        <v>0</v>
      </c>
      <c r="AX32" s="50" t="str">
        <f t="shared" si="16"/>
        <v/>
      </c>
      <c r="AY32" s="50" t="str">
        <f t="shared" si="6"/>
        <v>0</v>
      </c>
      <c r="AZ32" s="50" t="str">
        <f t="shared" si="7"/>
        <v>a</v>
      </c>
      <c r="BA32" s="50" t="e">
        <f>VLOOKUP($M32,{"a",0;"b",1000},2)+COUNTIF($M$6:$M32,$M32)</f>
        <v>#N/A</v>
      </c>
      <c r="BB32" s="16"/>
      <c r="BC32" s="16"/>
      <c r="BD32" s="16"/>
      <c r="BE32" s="16"/>
      <c r="BF32" s="16"/>
      <c r="BG32" s="16"/>
      <c r="BH32" s="16"/>
      <c r="BI32" s="140"/>
      <c r="BK32" s="15">
        <v>2784889</v>
      </c>
      <c r="BL32" s="16" t="e">
        <f t="shared" si="8"/>
        <v>#VALUE!</v>
      </c>
      <c r="BM32" s="21"/>
      <c r="BN32" s="22"/>
      <c r="BO32" s="23"/>
      <c r="BP32" s="24"/>
      <c r="BQ32" s="21"/>
      <c r="BR32" s="25"/>
      <c r="BS32" s="21"/>
      <c r="BT32" s="19"/>
      <c r="BV32" s="15" t="str">
        <f t="shared" si="18"/>
        <v/>
      </c>
      <c r="BW32" s="16" t="e">
        <f t="shared" si="3"/>
        <v>#VALUE!</v>
      </c>
      <c r="BX32" s="3"/>
      <c r="BY32" s="4"/>
      <c r="BZ32" s="5"/>
      <c r="CA32" s="6"/>
      <c r="CB32" s="3"/>
      <c r="CC32" s="7"/>
      <c r="CD32" s="3"/>
      <c r="CE32" s="2"/>
      <c r="CG32" s="15" t="str">
        <f>IFERROR(INDEX($AX:$AX,MATCH(VLOOKUP(CK$4,{"a",0;"b",1000},2)+ROW(CF27),$BA:$BA,0)),"")</f>
        <v/>
      </c>
      <c r="CH32" s="15" t="str">
        <f>IFERROR(INDEX($AW:$AW,MATCH(VLOOKUP(CK$4,{"a",0;"b",1000},2)+ROW(CF27),$BA:$BA,0)),"")</f>
        <v/>
      </c>
      <c r="CI32" s="16">
        <f t="shared" si="12"/>
        <v>0</v>
      </c>
      <c r="CJ32" s="50" t="str">
        <f t="shared" si="17"/>
        <v/>
      </c>
      <c r="CK32" s="50" t="str">
        <f t="shared" si="14"/>
        <v>0</v>
      </c>
      <c r="CL32" s="50" t="str">
        <f t="shared" si="10"/>
        <v>a</v>
      </c>
      <c r="CM32" s="50" t="e">
        <f>VLOOKUP($M32,{"a",0;"b",1000},2)+COUNTIF($M$6:$M32,$M32)</f>
        <v>#N/A</v>
      </c>
      <c r="CN32" s="21"/>
      <c r="CO32" s="22"/>
      <c r="CP32" s="23"/>
      <c r="CQ32" s="24"/>
      <c r="CR32" s="21"/>
      <c r="CS32" s="25"/>
      <c r="CT32" s="21"/>
      <c r="CU32" s="19"/>
      <c r="CW32" s="54"/>
      <c r="CX32" s="55"/>
      <c r="CY32" s="56"/>
      <c r="CZ32" s="56"/>
      <c r="DA32" s="56"/>
      <c r="DB32" s="56"/>
      <c r="DC32" s="56"/>
      <c r="DD32" s="56"/>
      <c r="DE32" s="56"/>
      <c r="DF32" s="56"/>
      <c r="DG32" s="56"/>
      <c r="DI32" s="61"/>
      <c r="DJ32" s="61"/>
      <c r="DK32" s="61"/>
      <c r="DL32" s="61"/>
      <c r="DM32" s="61"/>
      <c r="DN32" s="61"/>
      <c r="DO32" s="61"/>
      <c r="DP32" s="62"/>
      <c r="DR32" s="70"/>
      <c r="DS32" s="71"/>
      <c r="DT32" s="71"/>
      <c r="DU32" s="72"/>
      <c r="DV32" s="71"/>
      <c r="DW32" s="71"/>
      <c r="DX32" s="73"/>
      <c r="DY32" s="74"/>
      <c r="DZ32" s="71"/>
      <c r="EB32" s="79"/>
      <c r="EC32" s="79"/>
      <c r="ED32" s="79"/>
      <c r="EE32" s="79"/>
      <c r="EF32" s="79"/>
      <c r="EG32" s="79"/>
      <c r="EH32" s="80"/>
      <c r="EJ32" s="155">
        <v>43776</v>
      </c>
      <c r="EK32" s="153">
        <v>314711789</v>
      </c>
      <c r="EL32" s="153">
        <v>91214.5</v>
      </c>
      <c r="EM32" s="153">
        <v>89514.5</v>
      </c>
      <c r="EN32" s="153">
        <v>1700</v>
      </c>
      <c r="EO32" s="153" t="s">
        <v>217</v>
      </c>
      <c r="EP32" s="153" t="s">
        <v>247</v>
      </c>
      <c r="EQ32" s="153" t="s">
        <v>219</v>
      </c>
      <c r="ES32" s="16"/>
      <c r="ET32" s="16"/>
      <c r="EU32" s="16"/>
      <c r="EW32" s="86"/>
      <c r="EX32" s="86"/>
      <c r="EY32" s="84"/>
      <c r="EZ32" s="87"/>
      <c r="FB32" s="19"/>
      <c r="FC32" s="19"/>
      <c r="FD32" s="19"/>
      <c r="FE32" s="19"/>
      <c r="FF32" s="19"/>
      <c r="FG32" s="19"/>
      <c r="FH32" s="19"/>
      <c r="FI32" s="19"/>
      <c r="FK32" s="94"/>
      <c r="FL32" s="93"/>
      <c r="FM32" s="93"/>
      <c r="FN32" s="93"/>
      <c r="FP32" s="97"/>
      <c r="FQ32" s="98"/>
      <c r="FR32" s="103"/>
      <c r="FS32" s="98"/>
      <c r="FT32" s="98"/>
      <c r="FV32" s="105"/>
      <c r="FW32" s="105"/>
      <c r="FX32" s="106"/>
      <c r="FY32" s="105"/>
      <c r="FZ32" s="105"/>
      <c r="GA32" s="105"/>
      <c r="GB32" s="105"/>
      <c r="GC32" s="105"/>
      <c r="GE32" s="110">
        <v>29</v>
      </c>
      <c r="GF32" s="109" t="s">
        <v>540</v>
      </c>
      <c r="GG32" s="110">
        <v>312617231</v>
      </c>
      <c r="GH32" s="111">
        <v>2300</v>
      </c>
      <c r="GI32" s="111">
        <v>2300</v>
      </c>
      <c r="GJ32" s="110" t="s">
        <v>477</v>
      </c>
      <c r="GK32" s="110" t="s">
        <v>541</v>
      </c>
      <c r="GL32" s="110" t="s">
        <v>527</v>
      </c>
      <c r="GM32" s="110" t="s">
        <v>480</v>
      </c>
      <c r="GN32" s="109" t="s">
        <v>481</v>
      </c>
      <c r="GP32" s="119"/>
      <c r="GQ32" s="120"/>
      <c r="GR32" s="119"/>
      <c r="GS32" s="121"/>
      <c r="GT32" s="121"/>
      <c r="GU32" s="119"/>
      <c r="GV32" s="122"/>
      <c r="GW32" s="119"/>
      <c r="GX32" s="119"/>
      <c r="GY32" s="120"/>
      <c r="HA32" s="127"/>
      <c r="HB32" s="128"/>
      <c r="HC32" s="128"/>
      <c r="HD32" s="128"/>
      <c r="HE32" s="129"/>
      <c r="HF32" s="127"/>
      <c r="HG32" s="131"/>
      <c r="HH32" s="19"/>
      <c r="HI32" s="19"/>
      <c r="HJ32" s="19"/>
      <c r="HK32" s="19"/>
      <c r="HL32" s="19"/>
      <c r="HM32" s="19"/>
      <c r="HN32" s="19"/>
      <c r="HP32" s="134">
        <v>27</v>
      </c>
      <c r="HQ32" s="135">
        <v>43810.578645833331</v>
      </c>
      <c r="HR32" s="134" t="s">
        <v>564</v>
      </c>
      <c r="HS32" s="134" t="s">
        <v>655</v>
      </c>
      <c r="HT32" s="134" t="s">
        <v>574</v>
      </c>
      <c r="HU32" s="134" t="s">
        <v>571</v>
      </c>
      <c r="HV32" s="134">
        <v>2.01912111353154E+24</v>
      </c>
      <c r="HW32" s="134" t="s">
        <v>551</v>
      </c>
      <c r="HX32" s="134" t="s">
        <v>568</v>
      </c>
      <c r="HY32" s="134" t="s">
        <v>569</v>
      </c>
      <c r="HZ32" s="134" t="s">
        <v>570</v>
      </c>
    </row>
    <row r="33" spans="5:234" ht="19.5" thickBot="1">
      <c r="E33" s="16"/>
      <c r="F33" s="16"/>
      <c r="G33" s="16"/>
      <c r="I33" s="15" t="str">
        <f t="shared" si="15"/>
        <v/>
      </c>
      <c r="J33" s="16" t="e">
        <f t="shared" si="0"/>
        <v>#VALUE!</v>
      </c>
      <c r="K33" s="3"/>
      <c r="L33" s="4"/>
      <c r="M33" s="5"/>
      <c r="N33" s="6"/>
      <c r="O33" s="3"/>
      <c r="P33" s="7"/>
      <c r="Q33" s="3"/>
      <c r="R33" s="2"/>
      <c r="T33" s="15">
        <v>2763431</v>
      </c>
      <c r="U33" s="16" t="e">
        <f t="shared" si="4"/>
        <v>#VALUE!</v>
      </c>
      <c r="V33" s="16"/>
      <c r="W33" s="16"/>
      <c r="X33" s="16"/>
      <c r="Y33" s="16"/>
      <c r="Z33" s="16"/>
      <c r="AA33" s="16"/>
      <c r="AB33" s="16"/>
      <c r="AC33" s="16"/>
      <c r="AE33" s="15" t="str">
        <f>IFERROR(INDEX($AH:$AH,MATCH(VLOOKUP(AI$4,{"a",0;"b",1000},2)+ROW(AD29),$AK:$AK,0)),"")</f>
        <v/>
      </c>
      <c r="AF33" s="15" t="str">
        <f>IFERROR(INDEX($AG:$AG,MATCH(VLOOKUP(AI$4,{"a",0;"b",1000},2)+ROW(AD29),$AK:$AK,0)),"")</f>
        <v/>
      </c>
      <c r="AG33" s="16">
        <f t="shared" si="1"/>
        <v>0</v>
      </c>
      <c r="AH33" s="50" t="str">
        <f>IFERROR(INDEX(#REF!,MATCH(AI33,BJ:BJ,0)),"")</f>
        <v/>
      </c>
      <c r="AI33" s="50" t="str">
        <f t="shared" si="5"/>
        <v>0</v>
      </c>
      <c r="AJ33" s="50" t="str">
        <f t="shared" si="13"/>
        <v>a</v>
      </c>
      <c r="AK33" s="50" t="e">
        <f>VLOOKUP($M33,{"a",0;"b",1000},2)+COUNTIF($M$6:$M33,$M33)</f>
        <v>#N/A</v>
      </c>
      <c r="AL33" s="16"/>
      <c r="AM33" s="16"/>
      <c r="AN33" s="16"/>
      <c r="AO33" s="16"/>
      <c r="AP33" s="16"/>
      <c r="AQ33" s="16"/>
      <c r="AR33" s="16"/>
      <c r="AS33" s="140"/>
      <c r="AU33" s="15" t="str">
        <f>IFERROR(INDEX($AX:$AX,MATCH(VLOOKUP(AY$4,{"a",0;"b",1000},2)+ROW(AT28),$BA:$BA,0)),"")</f>
        <v/>
      </c>
      <c r="AV33" s="15" t="str">
        <f>IFERROR(INDEX($AW:$AW,MATCH(VLOOKUP(AY$4,{"a",0;"b",1000},2)+ROW(AT28),$BA:$BA,0)),"")</f>
        <v/>
      </c>
      <c r="AW33" s="16">
        <f t="shared" si="11"/>
        <v>0</v>
      </c>
      <c r="AX33" s="50" t="str">
        <f t="shared" si="16"/>
        <v/>
      </c>
      <c r="AY33" s="50" t="str">
        <f t="shared" si="6"/>
        <v>0</v>
      </c>
      <c r="AZ33" s="50" t="str">
        <f t="shared" si="7"/>
        <v>a</v>
      </c>
      <c r="BA33" s="50" t="e">
        <f>VLOOKUP($M33,{"a",0;"b",1000},2)+COUNTIF($M$6:$M33,$M33)</f>
        <v>#N/A</v>
      </c>
      <c r="BB33" s="16"/>
      <c r="BC33" s="16"/>
      <c r="BD33" s="16"/>
      <c r="BE33" s="16"/>
      <c r="BF33" s="16"/>
      <c r="BG33" s="16"/>
      <c r="BH33" s="16"/>
      <c r="BI33" s="140"/>
      <c r="BK33" s="15">
        <v>2763431</v>
      </c>
      <c r="BL33" s="16" t="e">
        <f t="shared" si="8"/>
        <v>#VALUE!</v>
      </c>
      <c r="BM33" s="21"/>
      <c r="BN33" s="22"/>
      <c r="BO33" s="23"/>
      <c r="BP33" s="24"/>
      <c r="BQ33" s="21"/>
      <c r="BR33" s="25"/>
      <c r="BS33" s="21"/>
      <c r="BT33" s="19"/>
      <c r="BV33" s="15" t="str">
        <f t="shared" si="18"/>
        <v/>
      </c>
      <c r="BW33" s="16" t="e">
        <f t="shared" si="3"/>
        <v>#VALUE!</v>
      </c>
      <c r="BX33" s="3"/>
      <c r="BY33" s="4"/>
      <c r="BZ33" s="5"/>
      <c r="CA33" s="6"/>
      <c r="CB33" s="3"/>
      <c r="CC33" s="7"/>
      <c r="CD33" s="3"/>
      <c r="CE33" s="2"/>
      <c r="CG33" s="15" t="str">
        <f>IFERROR(INDEX($AX:$AX,MATCH(VLOOKUP(CK$4,{"a",0;"b",1000},2)+ROW(CF28),$BA:$BA,0)),"")</f>
        <v/>
      </c>
      <c r="CH33" s="15" t="str">
        <f>IFERROR(INDEX($AW:$AW,MATCH(VLOOKUP(CK$4,{"a",0;"b",1000},2)+ROW(CF28),$BA:$BA,0)),"")</f>
        <v/>
      </c>
      <c r="CI33" s="16">
        <f t="shared" si="12"/>
        <v>0</v>
      </c>
      <c r="CJ33" s="50" t="str">
        <f t="shared" si="17"/>
        <v/>
      </c>
      <c r="CK33" s="50" t="str">
        <f t="shared" si="14"/>
        <v>0</v>
      </c>
      <c r="CL33" s="50" t="str">
        <f t="shared" si="10"/>
        <v>a</v>
      </c>
      <c r="CM33" s="50" t="e">
        <f>VLOOKUP($M33,{"a",0;"b",1000},2)+COUNTIF($M$6:$M33,$M33)</f>
        <v>#N/A</v>
      </c>
      <c r="CN33" s="21"/>
      <c r="CO33" s="22"/>
      <c r="CP33" s="23"/>
      <c r="CQ33" s="24"/>
      <c r="CR33" s="21"/>
      <c r="CS33" s="25"/>
      <c r="CT33" s="21"/>
      <c r="CU33" s="19"/>
      <c r="CW33" s="54"/>
      <c r="CX33" s="55"/>
      <c r="CY33" s="56"/>
      <c r="CZ33" s="56"/>
      <c r="DA33" s="56"/>
      <c r="DB33" s="56"/>
      <c r="DC33" s="56"/>
      <c r="DD33" s="56"/>
      <c r="DE33" s="56"/>
      <c r="DF33" s="56"/>
      <c r="DG33" s="56"/>
      <c r="DI33" s="61"/>
      <c r="DJ33" s="61"/>
      <c r="DK33" s="61"/>
      <c r="DL33" s="61"/>
      <c r="DM33" s="61"/>
      <c r="DN33" s="61"/>
      <c r="DO33" s="61"/>
      <c r="DP33" s="62"/>
      <c r="DR33" s="70"/>
      <c r="DS33" s="71"/>
      <c r="DT33" s="71"/>
      <c r="DU33" s="72"/>
      <c r="DV33" s="71"/>
      <c r="DW33" s="71"/>
      <c r="DX33" s="73"/>
      <c r="DY33" s="74"/>
      <c r="DZ33" s="71"/>
      <c r="EB33" s="79"/>
      <c r="EC33" s="79"/>
      <c r="ED33" s="79"/>
      <c r="EE33" s="79"/>
      <c r="EF33" s="79"/>
      <c r="EG33" s="79"/>
      <c r="EH33" s="80"/>
      <c r="EJ33" s="152">
        <v>43776</v>
      </c>
      <c r="EK33" s="154">
        <v>935880827</v>
      </c>
      <c r="EL33" s="154">
        <v>94614.5</v>
      </c>
      <c r="EM33" s="154">
        <v>91214.5</v>
      </c>
      <c r="EN33" s="154">
        <v>3400</v>
      </c>
      <c r="EO33" s="154" t="s">
        <v>217</v>
      </c>
      <c r="EP33" s="154" t="s">
        <v>248</v>
      </c>
      <c r="EQ33" s="154" t="s">
        <v>219</v>
      </c>
      <c r="ES33" s="16"/>
      <c r="ET33" s="16"/>
      <c r="EU33" s="16"/>
      <c r="EW33" s="86"/>
      <c r="EX33" s="86"/>
      <c r="EY33" s="84"/>
      <c r="EZ33" s="87"/>
      <c r="FB33" s="19"/>
      <c r="FC33" s="19"/>
      <c r="FD33" s="19"/>
      <c r="FE33" s="19"/>
      <c r="FF33" s="19"/>
      <c r="FG33" s="19"/>
      <c r="FH33" s="19"/>
      <c r="FI33" s="19"/>
      <c r="FK33" s="94"/>
      <c r="FL33" s="93"/>
      <c r="FM33" s="93"/>
      <c r="FN33" s="93"/>
      <c r="FP33" s="97"/>
      <c r="FQ33" s="98"/>
      <c r="FR33" s="103"/>
      <c r="FS33" s="98"/>
      <c r="FT33" s="98"/>
      <c r="FV33" s="105"/>
      <c r="FW33" s="105"/>
      <c r="FX33" s="106"/>
      <c r="FY33" s="105"/>
      <c r="FZ33" s="105"/>
      <c r="GA33" s="105"/>
      <c r="GB33" s="105"/>
      <c r="GC33" s="105"/>
      <c r="GE33" s="110"/>
      <c r="GF33" s="109"/>
      <c r="GG33" s="110"/>
      <c r="GH33" s="111"/>
      <c r="GI33" s="111"/>
      <c r="GJ33" s="110"/>
      <c r="GK33" s="110"/>
      <c r="GL33" s="110"/>
      <c r="GM33" s="110"/>
      <c r="GN33" s="109"/>
      <c r="GP33" s="119"/>
      <c r="GQ33" s="120"/>
      <c r="GR33" s="119"/>
      <c r="GS33" s="121"/>
      <c r="GT33" s="121"/>
      <c r="GU33" s="119"/>
      <c r="GV33" s="122"/>
      <c r="GW33" s="119"/>
      <c r="GX33" s="119"/>
      <c r="GY33" s="120"/>
      <c r="HA33" s="127"/>
      <c r="HB33" s="128"/>
      <c r="HC33" s="128"/>
      <c r="HD33" s="128"/>
      <c r="HE33" s="129"/>
      <c r="HF33" s="127"/>
      <c r="HG33" s="131"/>
      <c r="HH33" s="19"/>
      <c r="HI33" s="19"/>
      <c r="HJ33" s="19"/>
      <c r="HK33" s="19"/>
      <c r="HL33" s="19"/>
      <c r="HM33" s="19"/>
      <c r="HN33" s="19"/>
      <c r="HP33" s="136">
        <v>28</v>
      </c>
      <c r="HQ33" s="137">
        <v>43810.577372685184</v>
      </c>
      <c r="HR33" s="136" t="s">
        <v>564</v>
      </c>
      <c r="HS33" s="136" t="s">
        <v>656</v>
      </c>
      <c r="HT33" s="136" t="s">
        <v>644</v>
      </c>
      <c r="HU33" s="136" t="s">
        <v>571</v>
      </c>
      <c r="HV33" s="136">
        <v>2.01912111351256E+24</v>
      </c>
      <c r="HW33" s="136" t="s">
        <v>551</v>
      </c>
      <c r="HX33" s="136" t="s">
        <v>568</v>
      </c>
      <c r="HY33" s="136" t="s">
        <v>569</v>
      </c>
      <c r="HZ33" s="136" t="s">
        <v>570</v>
      </c>
    </row>
    <row r="34" spans="5:234" ht="19.5" thickBot="1">
      <c r="E34" s="16"/>
      <c r="F34" s="16"/>
      <c r="G34" s="16"/>
      <c r="I34" s="15" t="str">
        <f t="shared" si="15"/>
        <v/>
      </c>
      <c r="J34" s="16" t="e">
        <f t="shared" si="0"/>
        <v>#VALUE!</v>
      </c>
      <c r="K34" s="3"/>
      <c r="L34" s="4"/>
      <c r="M34" s="5"/>
      <c r="N34" s="6"/>
      <c r="O34" s="3"/>
      <c r="P34" s="7"/>
      <c r="Q34" s="3"/>
      <c r="R34" s="2"/>
      <c r="T34" s="15">
        <v>2775676</v>
      </c>
      <c r="U34" s="16" t="e">
        <f t="shared" si="4"/>
        <v>#VALUE!</v>
      </c>
      <c r="V34" s="16"/>
      <c r="W34" s="16"/>
      <c r="X34" s="16"/>
      <c r="Y34" s="16"/>
      <c r="Z34" s="16"/>
      <c r="AA34" s="16"/>
      <c r="AB34" s="16"/>
      <c r="AC34" s="16"/>
      <c r="AE34" s="15" t="str">
        <f>IFERROR(INDEX($AH:$AH,MATCH(VLOOKUP(AI$4,{"a",0;"b",1000},2)+ROW(AD30),$AK:$AK,0)),"")</f>
        <v/>
      </c>
      <c r="AF34" s="15" t="str">
        <f>IFERROR(INDEX($AG:$AG,MATCH(VLOOKUP(AI$4,{"a",0;"b",1000},2)+ROW(AD30),$AK:$AK,0)),"")</f>
        <v/>
      </c>
      <c r="AG34" s="16">
        <f t="shared" ref="AG34:AG69" si="19">AP34-AO33</f>
        <v>0</v>
      </c>
      <c r="AH34" s="50" t="str">
        <f>IFERROR(INDEX(#REF!,MATCH(AI34,BJ:BJ,0)),"")</f>
        <v/>
      </c>
      <c r="AI34" s="50" t="str">
        <f t="shared" si="5"/>
        <v>0</v>
      </c>
      <c r="AJ34" s="50" t="str">
        <f t="shared" si="13"/>
        <v>a</v>
      </c>
      <c r="AK34" s="50" t="e">
        <f>VLOOKUP($M34,{"a",0;"b",1000},2)+COUNTIF($M$6:$M34,$M34)</f>
        <v>#N/A</v>
      </c>
      <c r="AL34" s="16"/>
      <c r="AM34" s="16"/>
      <c r="AN34" s="16"/>
      <c r="AO34" s="16"/>
      <c r="AP34" s="16"/>
      <c r="AQ34" s="16"/>
      <c r="AR34" s="16"/>
      <c r="AS34" s="140"/>
      <c r="AU34" s="15" t="str">
        <f>IFERROR(INDEX($AX:$AX,MATCH(VLOOKUP(AY$4,{"a",0;"b",1000},2)+ROW(AT29),$BA:$BA,0)),"")</f>
        <v/>
      </c>
      <c r="AV34" s="15" t="str">
        <f>IFERROR(INDEX($AW:$AW,MATCH(VLOOKUP(AY$4,{"a",0;"b",1000},2)+ROW(AT29),$BA:$BA,0)),"")</f>
        <v/>
      </c>
      <c r="AW34" s="16">
        <f t="shared" si="11"/>
        <v>0</v>
      </c>
      <c r="AX34" s="50" t="str">
        <f t="shared" si="16"/>
        <v/>
      </c>
      <c r="AY34" s="50" t="str">
        <f t="shared" si="6"/>
        <v>0</v>
      </c>
      <c r="AZ34" s="50" t="str">
        <f t="shared" si="7"/>
        <v>a</v>
      </c>
      <c r="BA34" s="50" t="e">
        <f>VLOOKUP($M34,{"a",0;"b",1000},2)+COUNTIF($M$6:$M34,$M34)</f>
        <v>#N/A</v>
      </c>
      <c r="BB34" s="16"/>
      <c r="BC34" s="16"/>
      <c r="BD34" s="16"/>
      <c r="BE34" s="16"/>
      <c r="BF34" s="16"/>
      <c r="BG34" s="16"/>
      <c r="BH34" s="16"/>
      <c r="BI34" s="140"/>
      <c r="BK34" s="15">
        <v>2775676</v>
      </c>
      <c r="BL34" s="16" t="e">
        <f t="shared" si="8"/>
        <v>#VALUE!</v>
      </c>
      <c r="BM34" s="21"/>
      <c r="BN34" s="22"/>
      <c r="BO34" s="23"/>
      <c r="BP34" s="24"/>
      <c r="BQ34" s="21"/>
      <c r="BR34" s="25"/>
      <c r="BS34" s="21"/>
      <c r="BT34" s="19"/>
      <c r="BV34" s="15" t="str">
        <f t="shared" si="18"/>
        <v/>
      </c>
      <c r="BW34" s="16" t="e">
        <f t="shared" si="3"/>
        <v>#VALUE!</v>
      </c>
      <c r="BX34" s="3"/>
      <c r="BY34" s="4"/>
      <c r="BZ34" s="5"/>
      <c r="CA34" s="6"/>
      <c r="CB34" s="3"/>
      <c r="CC34" s="7"/>
      <c r="CD34" s="3"/>
      <c r="CE34" s="2"/>
      <c r="CG34" s="15" t="str">
        <f>IFERROR(INDEX($AX:$AX,MATCH(VLOOKUP(CK$4,{"a",0;"b",1000},2)+ROW(CF29),$BA:$BA,0)),"")</f>
        <v/>
      </c>
      <c r="CH34" s="15" t="str">
        <f>IFERROR(INDEX($AW:$AW,MATCH(VLOOKUP(CK$4,{"a",0;"b",1000},2)+ROW(CF29),$BA:$BA,0)),"")</f>
        <v/>
      </c>
      <c r="CI34" s="16">
        <f t="shared" si="12"/>
        <v>0</v>
      </c>
      <c r="CJ34" s="50" t="str">
        <f t="shared" si="17"/>
        <v/>
      </c>
      <c r="CK34" s="50" t="str">
        <f t="shared" si="14"/>
        <v>0</v>
      </c>
      <c r="CL34" s="50" t="str">
        <f t="shared" si="10"/>
        <v>a</v>
      </c>
      <c r="CM34" s="50" t="e">
        <f>VLOOKUP($M34,{"a",0;"b",1000},2)+COUNTIF($M$6:$M34,$M34)</f>
        <v>#N/A</v>
      </c>
      <c r="CN34" s="21"/>
      <c r="CO34" s="22"/>
      <c r="CP34" s="23"/>
      <c r="CQ34" s="24"/>
      <c r="CR34" s="21"/>
      <c r="CS34" s="25"/>
      <c r="CT34" s="21"/>
      <c r="CU34" s="19"/>
      <c r="CW34" s="54"/>
      <c r="CX34" s="55"/>
      <c r="CY34" s="56"/>
      <c r="CZ34" s="56"/>
      <c r="DA34" s="56"/>
      <c r="DB34" s="56"/>
      <c r="DC34" s="56"/>
      <c r="DD34" s="56"/>
      <c r="DE34" s="56"/>
      <c r="DF34" s="56"/>
      <c r="DG34" s="56"/>
      <c r="DI34" s="61"/>
      <c r="DJ34" s="61"/>
      <c r="DK34" s="61"/>
      <c r="DL34" s="61"/>
      <c r="DM34" s="61"/>
      <c r="DN34" s="61"/>
      <c r="DO34" s="61"/>
      <c r="DP34" s="62"/>
      <c r="DR34" s="70"/>
      <c r="DS34" s="71"/>
      <c r="DT34" s="71"/>
      <c r="DU34" s="72"/>
      <c r="DV34" s="71"/>
      <c r="DW34" s="71"/>
      <c r="DX34" s="73"/>
      <c r="DY34" s="74"/>
      <c r="DZ34" s="71"/>
      <c r="EB34" s="79"/>
      <c r="EC34" s="79"/>
      <c r="ED34" s="79"/>
      <c r="EE34" s="79"/>
      <c r="EF34" s="79"/>
      <c r="EG34" s="79"/>
      <c r="EH34" s="80"/>
      <c r="EJ34" s="155">
        <v>43776</v>
      </c>
      <c r="EK34" s="153">
        <v>8546384</v>
      </c>
      <c r="EL34" s="153">
        <v>96914.5</v>
      </c>
      <c r="EM34" s="153">
        <v>94614.5</v>
      </c>
      <c r="EN34" s="153">
        <v>2300</v>
      </c>
      <c r="EO34" s="153" t="s">
        <v>217</v>
      </c>
      <c r="EP34" s="153" t="s">
        <v>249</v>
      </c>
      <c r="EQ34" s="153" t="s">
        <v>219</v>
      </c>
      <c r="ES34" s="16"/>
      <c r="ET34" s="16"/>
      <c r="EU34" s="16"/>
      <c r="EW34" s="86"/>
      <c r="EX34" s="86"/>
      <c r="EY34" s="84"/>
      <c r="EZ34" s="87"/>
      <c r="FB34" s="19"/>
      <c r="FC34" s="19"/>
      <c r="FD34" s="19"/>
      <c r="FE34" s="19"/>
      <c r="FF34" s="19"/>
      <c r="FG34" s="19"/>
      <c r="FH34" s="19"/>
      <c r="FI34" s="19"/>
      <c r="FK34" s="94"/>
      <c r="FL34" s="93"/>
      <c r="FM34" s="93"/>
      <c r="FN34" s="93"/>
      <c r="FP34" s="97"/>
      <c r="FQ34" s="98"/>
      <c r="FR34" s="103"/>
      <c r="FS34" s="98"/>
      <c r="FT34" s="98"/>
      <c r="FV34" s="105"/>
      <c r="FW34" s="105"/>
      <c r="FX34" s="106"/>
      <c r="FY34" s="105"/>
      <c r="FZ34" s="105"/>
      <c r="GA34" s="105"/>
      <c r="GB34" s="105"/>
      <c r="GC34" s="105"/>
      <c r="GE34" s="110"/>
      <c r="GF34" s="109"/>
      <c r="GG34" s="110"/>
      <c r="GH34" s="111"/>
      <c r="GI34" s="111"/>
      <c r="GJ34" s="110"/>
      <c r="GK34" s="110"/>
      <c r="GL34" s="110"/>
      <c r="GM34" s="110"/>
      <c r="GN34" s="109"/>
      <c r="GP34" s="119"/>
      <c r="GQ34" s="120"/>
      <c r="GR34" s="119"/>
      <c r="GS34" s="121"/>
      <c r="GT34" s="121"/>
      <c r="GU34" s="119"/>
      <c r="GV34" s="122"/>
      <c r="GW34" s="119"/>
      <c r="GX34" s="119"/>
      <c r="GY34" s="120"/>
      <c r="HA34" s="127"/>
      <c r="HB34" s="128"/>
      <c r="HC34" s="128"/>
      <c r="HD34" s="128"/>
      <c r="HE34" s="129"/>
      <c r="HF34" s="127"/>
      <c r="HG34" s="131"/>
      <c r="HH34" s="19"/>
      <c r="HI34" s="19"/>
      <c r="HJ34" s="19"/>
      <c r="HK34" s="19"/>
      <c r="HL34" s="19"/>
      <c r="HM34" s="19"/>
      <c r="HN34" s="19"/>
      <c r="HP34" s="134">
        <v>29</v>
      </c>
      <c r="HQ34" s="135">
        <v>43810.534074074072</v>
      </c>
      <c r="HR34" s="134" t="s">
        <v>564</v>
      </c>
      <c r="HS34" s="134" t="s">
        <v>573</v>
      </c>
      <c r="HT34" s="134" t="s">
        <v>638</v>
      </c>
      <c r="HU34" s="134" t="s">
        <v>571</v>
      </c>
      <c r="HV34" s="134">
        <v>2.0191211124904799E+24</v>
      </c>
      <c r="HW34" s="134" t="s">
        <v>551</v>
      </c>
      <c r="HX34" s="134" t="s">
        <v>568</v>
      </c>
      <c r="HY34" s="134" t="s">
        <v>569</v>
      </c>
      <c r="HZ34" s="134" t="s">
        <v>570</v>
      </c>
    </row>
    <row r="35" spans="5:234" ht="19.5" thickBot="1">
      <c r="E35" s="16"/>
      <c r="F35" s="16"/>
      <c r="G35" s="16"/>
      <c r="I35" s="15" t="str">
        <f t="shared" si="15"/>
        <v/>
      </c>
      <c r="J35" s="16" t="e">
        <f t="shared" si="0"/>
        <v>#VALUE!</v>
      </c>
      <c r="K35" s="3"/>
      <c r="L35" s="4"/>
      <c r="M35" s="5"/>
      <c r="N35" s="6"/>
      <c r="O35" s="3"/>
      <c r="P35" s="7"/>
      <c r="Q35" s="3"/>
      <c r="R35" s="2"/>
      <c r="T35" s="15">
        <v>2754621</v>
      </c>
      <c r="U35" s="16" t="e">
        <f t="shared" si="4"/>
        <v>#VALUE!</v>
      </c>
      <c r="V35" s="16"/>
      <c r="W35" s="16"/>
      <c r="X35" s="16"/>
      <c r="Y35" s="16"/>
      <c r="Z35" s="16"/>
      <c r="AA35" s="16"/>
      <c r="AB35" s="16"/>
      <c r="AC35" s="16"/>
      <c r="AE35" s="15" t="str">
        <f>IFERROR(INDEX($AH:$AH,MATCH(VLOOKUP(AI$4,{"a",0;"b",1000},2)+ROW(A31),$AK:$AK,0)),"")</f>
        <v/>
      </c>
      <c r="AF35" s="15" t="str">
        <f>IFERROR(INDEX($AG:$AG,MATCH(VLOOKUP(AI$4,{"a",0;"b",1000},2)+ROW(AD31),$AK:$AK,0)),"")</f>
        <v/>
      </c>
      <c r="AG35" s="16">
        <f t="shared" si="19"/>
        <v>0</v>
      </c>
      <c r="AH35" s="50" t="str">
        <f>IFERROR(INDEX(#REF!,MATCH(AI35,BJ:BJ,0)),"")</f>
        <v/>
      </c>
      <c r="AI35" s="50" t="str">
        <f t="shared" si="5"/>
        <v>0</v>
      </c>
      <c r="AJ35" s="50" t="str">
        <f t="shared" si="13"/>
        <v>a</v>
      </c>
      <c r="AK35" s="50" t="e">
        <f>VLOOKUP($M35,{"a",0;"b",1000},2)+COUNTIF($M$6:$M35,$M35)</f>
        <v>#N/A</v>
      </c>
      <c r="AL35" s="16"/>
      <c r="AM35" s="16"/>
      <c r="AN35" s="16"/>
      <c r="AO35" s="16"/>
      <c r="AP35" s="16"/>
      <c r="AQ35" s="16"/>
      <c r="AR35" s="16"/>
      <c r="AS35" s="140"/>
      <c r="AU35" s="15" t="str">
        <f>IFERROR(INDEX($AX:$AX,MATCH(VLOOKUP(AY$4,{"a",0;"b",1000},2)+ROW(AT30),$BA:$BA,0)),"")</f>
        <v/>
      </c>
      <c r="AV35" s="15" t="str">
        <f>IFERROR(INDEX($AW:$AW,MATCH(VLOOKUP(AY$4,{"a",0;"b",1000},2)+ROW(AT30),$BA:$BA,0)),"")</f>
        <v/>
      </c>
      <c r="AW35" s="16">
        <f t="shared" si="11"/>
        <v>0</v>
      </c>
      <c r="AX35" s="50" t="str">
        <f t="shared" si="16"/>
        <v/>
      </c>
      <c r="AY35" s="50" t="str">
        <f t="shared" si="6"/>
        <v>0</v>
      </c>
      <c r="AZ35" s="50" t="str">
        <f t="shared" si="7"/>
        <v>a</v>
      </c>
      <c r="BA35" s="50" t="e">
        <f>VLOOKUP($M35,{"a",0;"b",1000},2)+COUNTIF($M$6:$M35,$M35)</f>
        <v>#N/A</v>
      </c>
      <c r="BB35" s="16"/>
      <c r="BC35" s="16"/>
      <c r="BD35" s="16"/>
      <c r="BE35" s="16"/>
      <c r="BF35" s="16"/>
      <c r="BG35" s="16"/>
      <c r="BH35" s="16"/>
      <c r="BI35" s="140"/>
      <c r="BK35" s="15">
        <v>2754621</v>
      </c>
      <c r="BL35" s="16" t="e">
        <f t="shared" si="8"/>
        <v>#VALUE!</v>
      </c>
      <c r="BM35" s="21"/>
      <c r="BN35" s="22"/>
      <c r="BO35" s="23"/>
      <c r="BP35" s="24"/>
      <c r="BQ35" s="21"/>
      <c r="BR35" s="25"/>
      <c r="BS35" s="21"/>
      <c r="BT35" s="19"/>
      <c r="BV35" s="15" t="str">
        <f t="shared" si="18"/>
        <v/>
      </c>
      <c r="BW35" s="16" t="e">
        <f t="shared" si="3"/>
        <v>#VALUE!</v>
      </c>
      <c r="BX35" s="3"/>
      <c r="BY35" s="4"/>
      <c r="BZ35" s="5"/>
      <c r="CA35" s="6"/>
      <c r="CB35" s="3"/>
      <c r="CC35" s="7"/>
      <c r="CD35" s="3"/>
      <c r="CE35" s="2"/>
      <c r="CG35" s="15" t="str">
        <f>IFERROR(INDEX($AX:$AX,MATCH(VLOOKUP(CK$4,{"a",0;"b",1000},2)+ROW(CF30),$BA:$BA,0)),"")</f>
        <v/>
      </c>
      <c r="CH35" s="15" t="str">
        <f>IFERROR(INDEX($AW:$AW,MATCH(VLOOKUP(CK$4,{"a",0;"b",1000},2)+ROW(CF30),$BA:$BA,0)),"")</f>
        <v/>
      </c>
      <c r="CI35" s="16">
        <f t="shared" si="12"/>
        <v>0</v>
      </c>
      <c r="CJ35" s="50" t="str">
        <f t="shared" si="17"/>
        <v/>
      </c>
      <c r="CK35" s="50" t="str">
        <f t="shared" si="14"/>
        <v>0</v>
      </c>
      <c r="CL35" s="50" t="str">
        <f t="shared" si="10"/>
        <v>a</v>
      </c>
      <c r="CM35" s="50" t="e">
        <f>VLOOKUP($M35,{"a",0;"b",1000},2)+COUNTIF($M$6:$M35,$M35)</f>
        <v>#N/A</v>
      </c>
      <c r="CN35" s="21"/>
      <c r="CO35" s="22"/>
      <c r="CP35" s="23"/>
      <c r="CQ35" s="24"/>
      <c r="CR35" s="21"/>
      <c r="CS35" s="25"/>
      <c r="CT35" s="21"/>
      <c r="CU35" s="19"/>
      <c r="CW35" s="54"/>
      <c r="CX35" s="55"/>
      <c r="CY35" s="56"/>
      <c r="CZ35" s="56"/>
      <c r="DA35" s="56"/>
      <c r="DB35" s="56"/>
      <c r="DC35" s="56"/>
      <c r="DD35" s="56"/>
      <c r="DE35" s="56"/>
      <c r="DF35" s="56"/>
      <c r="DG35" s="56"/>
      <c r="DI35" s="61"/>
      <c r="DJ35" s="61"/>
      <c r="DK35" s="61"/>
      <c r="DL35" s="61"/>
      <c r="DM35" s="61"/>
      <c r="DN35" s="61"/>
      <c r="DO35" s="61"/>
      <c r="DP35" s="62"/>
      <c r="DR35" s="70"/>
      <c r="DS35" s="71"/>
      <c r="DT35" s="71"/>
      <c r="DU35" s="72"/>
      <c r="DV35" s="71"/>
      <c r="DW35" s="71"/>
      <c r="DX35" s="73"/>
      <c r="DY35" s="74"/>
      <c r="DZ35" s="71"/>
      <c r="EB35" s="79"/>
      <c r="EC35" s="79"/>
      <c r="ED35" s="79"/>
      <c r="EE35" s="79"/>
      <c r="EF35" s="79"/>
      <c r="EG35" s="79"/>
      <c r="EH35" s="80"/>
      <c r="EJ35" s="152">
        <v>43776</v>
      </c>
      <c r="EK35" s="154">
        <v>312754419</v>
      </c>
      <c r="EL35" s="154">
        <v>98614.5</v>
      </c>
      <c r="EM35" s="154">
        <v>96914.5</v>
      </c>
      <c r="EN35" s="154">
        <v>1700</v>
      </c>
      <c r="EO35" s="154" t="s">
        <v>217</v>
      </c>
      <c r="EP35" s="154" t="s">
        <v>250</v>
      </c>
      <c r="EQ35" s="154" t="s">
        <v>219</v>
      </c>
      <c r="ES35" s="16"/>
      <c r="ET35" s="16"/>
      <c r="EU35" s="16"/>
      <c r="EW35" s="86"/>
      <c r="EX35" s="86"/>
      <c r="EY35" s="84"/>
      <c r="EZ35" s="87"/>
      <c r="FB35" s="19"/>
      <c r="FC35" s="19"/>
      <c r="FD35" s="19"/>
      <c r="FE35" s="19"/>
      <c r="FF35" s="19"/>
      <c r="FG35" s="19"/>
      <c r="FH35" s="19"/>
      <c r="FI35" s="19"/>
      <c r="FK35" s="94"/>
      <c r="FL35" s="93"/>
      <c r="FM35" s="93"/>
      <c r="FN35" s="93"/>
      <c r="FP35" s="97"/>
      <c r="FQ35" s="98"/>
      <c r="FR35" s="103"/>
      <c r="FS35" s="98"/>
      <c r="FT35" s="98"/>
      <c r="FV35" s="105"/>
      <c r="FW35" s="105"/>
      <c r="FX35" s="106"/>
      <c r="FY35" s="105"/>
      <c r="FZ35" s="105"/>
      <c r="GA35" s="105"/>
      <c r="GB35" s="105"/>
      <c r="GC35" s="105"/>
      <c r="GE35" s="110"/>
      <c r="GF35" s="109"/>
      <c r="GG35" s="110"/>
      <c r="GH35" s="111"/>
      <c r="GI35" s="111"/>
      <c r="GJ35" s="110"/>
      <c r="GK35" s="110"/>
      <c r="GL35" s="110"/>
      <c r="GM35" s="110"/>
      <c r="GN35" s="109"/>
      <c r="GP35" s="119"/>
      <c r="GQ35" s="120"/>
      <c r="GR35" s="119"/>
      <c r="GS35" s="121"/>
      <c r="GT35" s="121"/>
      <c r="GU35" s="119"/>
      <c r="GV35" s="122"/>
      <c r="GW35" s="119"/>
      <c r="GX35" s="119"/>
      <c r="GY35" s="120"/>
      <c r="HA35" s="127"/>
      <c r="HB35" s="128"/>
      <c r="HC35" s="128"/>
      <c r="HD35" s="128"/>
      <c r="HE35" s="129"/>
      <c r="HF35" s="127"/>
      <c r="HG35" s="131"/>
      <c r="HH35" s="19"/>
      <c r="HI35" s="19"/>
      <c r="HJ35" s="19"/>
      <c r="HK35" s="19"/>
      <c r="HL35" s="19"/>
      <c r="HM35" s="19"/>
      <c r="HN35" s="19"/>
      <c r="HP35" s="136">
        <v>30</v>
      </c>
      <c r="HQ35" s="137">
        <v>43810.533784722225</v>
      </c>
      <c r="HR35" s="136" t="s">
        <v>564</v>
      </c>
      <c r="HS35" s="136" t="s">
        <v>657</v>
      </c>
      <c r="HT35" s="136" t="s">
        <v>644</v>
      </c>
      <c r="HU35" s="136" t="s">
        <v>571</v>
      </c>
      <c r="HV35" s="136">
        <v>2.0191211124839401E+24</v>
      </c>
      <c r="HW35" s="136" t="s">
        <v>551</v>
      </c>
      <c r="HX35" s="136" t="s">
        <v>568</v>
      </c>
      <c r="HY35" s="136" t="s">
        <v>569</v>
      </c>
      <c r="HZ35" s="136" t="s">
        <v>570</v>
      </c>
    </row>
    <row r="36" spans="5:234" ht="19.5" thickBot="1">
      <c r="E36" s="16"/>
      <c r="F36" s="16"/>
      <c r="G36" s="16"/>
      <c r="I36" s="15" t="str">
        <f t="shared" si="15"/>
        <v/>
      </c>
      <c r="J36" s="16" t="e">
        <f t="shared" si="0"/>
        <v>#VALUE!</v>
      </c>
      <c r="K36" s="3"/>
      <c r="L36" s="4"/>
      <c r="M36" s="5"/>
      <c r="N36" s="6"/>
      <c r="O36" s="3"/>
      <c r="P36" s="7"/>
      <c r="Q36" s="3"/>
      <c r="R36" s="2"/>
      <c r="T36" s="15">
        <v>2757700</v>
      </c>
      <c r="U36" s="16" t="e">
        <f t="shared" si="4"/>
        <v>#VALUE!</v>
      </c>
      <c r="V36" s="16"/>
      <c r="W36" s="16"/>
      <c r="X36" s="16"/>
      <c r="Y36" s="16"/>
      <c r="Z36" s="16"/>
      <c r="AA36" s="16"/>
      <c r="AB36" s="16"/>
      <c r="AC36" s="16"/>
      <c r="AE36" s="15" t="str">
        <f>IFERROR(INDEX($AH:$AH,MATCH(VLOOKUP(AI$4,{"a",0;"b",1000},2)+ROW(A32),$AK:$AK,0)),"")</f>
        <v/>
      </c>
      <c r="AF36" s="15" t="str">
        <f>IFERROR(INDEX($AG:$AG,MATCH(VLOOKUP(AI$4,{"a",0;"b",1000},2)+ROW(AD32),$AK:$AK,0)),"")</f>
        <v/>
      </c>
      <c r="AG36" s="16">
        <f t="shared" si="19"/>
        <v>0</v>
      </c>
      <c r="AH36" s="50" t="str">
        <f>IFERROR(INDEX(#REF!,MATCH(AI36,BJ:BJ,0)),"")</f>
        <v/>
      </c>
      <c r="AI36" s="50" t="str">
        <f t="shared" si="5"/>
        <v>0</v>
      </c>
      <c r="AJ36" s="50" t="str">
        <f t="shared" si="13"/>
        <v>a</v>
      </c>
      <c r="AK36" s="50" t="e">
        <f>VLOOKUP($M36,{"a",0;"b",1000},2)+COUNTIF($M$6:$M36,$M36)</f>
        <v>#N/A</v>
      </c>
      <c r="AL36" s="16"/>
      <c r="AM36" s="16"/>
      <c r="AN36" s="16"/>
      <c r="AO36" s="16"/>
      <c r="AP36" s="16"/>
      <c r="AQ36" s="16"/>
      <c r="AR36" s="16"/>
      <c r="AS36" s="140"/>
      <c r="AU36" s="15" t="str">
        <f>IFERROR(INDEX($AX:$AX,MATCH(VLOOKUP(AY$4,{"a",0;"b",1000},2)+ROW(AT31),$BA:$BA,0)),"")</f>
        <v/>
      </c>
      <c r="AV36" s="15" t="str">
        <f>IFERROR(INDEX($AW:$AW,MATCH(VLOOKUP(AY$4,{"a",0;"b",1000},2)+ROW(AT31),$BA:$BA,0)),"")</f>
        <v/>
      </c>
      <c r="AW36" s="16">
        <f t="shared" ref="AW36:AW97" si="20">BF36-BE35</f>
        <v>0</v>
      </c>
      <c r="AX36" s="50" t="str">
        <f t="shared" si="16"/>
        <v/>
      </c>
      <c r="AY36" s="50" t="str">
        <f t="shared" si="6"/>
        <v>0</v>
      </c>
      <c r="AZ36" s="50" t="str">
        <f t="shared" si="7"/>
        <v>a</v>
      </c>
      <c r="BA36" s="50" t="e">
        <f>VLOOKUP($M36,{"a",0;"b",1000},2)+COUNTIF($M$6:$M36,$M36)</f>
        <v>#N/A</v>
      </c>
      <c r="BB36" s="16"/>
      <c r="BC36" s="16"/>
      <c r="BD36" s="16"/>
      <c r="BE36" s="16"/>
      <c r="BF36" s="16"/>
      <c r="BG36" s="16"/>
      <c r="BH36" s="16"/>
      <c r="BI36" s="140"/>
      <c r="BK36" s="15">
        <v>2757700</v>
      </c>
      <c r="BL36" s="16" t="e">
        <f t="shared" si="8"/>
        <v>#VALUE!</v>
      </c>
      <c r="BM36" s="21"/>
      <c r="BN36" s="22"/>
      <c r="BO36" s="23"/>
      <c r="BP36" s="24"/>
      <c r="BQ36" s="21"/>
      <c r="BR36" s="25"/>
      <c r="BS36" s="21"/>
      <c r="BT36" s="19"/>
      <c r="BV36" s="15" t="str">
        <f t="shared" si="18"/>
        <v/>
      </c>
      <c r="BW36" s="16" t="e">
        <f t="shared" si="3"/>
        <v>#VALUE!</v>
      </c>
      <c r="BX36" s="3"/>
      <c r="BY36" s="4"/>
      <c r="BZ36" s="5"/>
      <c r="CA36" s="6"/>
      <c r="CB36" s="3"/>
      <c r="CC36" s="7"/>
      <c r="CD36" s="3"/>
      <c r="CE36" s="2"/>
      <c r="CG36" s="15" t="str">
        <f>IFERROR(INDEX($AX:$AX,MATCH(VLOOKUP(CK$4,{"a",0;"b",1000},2)+ROW(CF31),$BA:$BA,0)),"")</f>
        <v/>
      </c>
      <c r="CH36" s="15" t="str">
        <f>IFERROR(INDEX($AW:$AW,MATCH(VLOOKUP(CK$4,{"a",0;"b",1000},2)+ROW(CF31),$BA:$BA,0)),"")</f>
        <v/>
      </c>
      <c r="CI36" s="16">
        <f t="shared" ref="CI36:CI99" si="21">CR36-CQ35</f>
        <v>0</v>
      </c>
      <c r="CJ36" s="50" t="str">
        <f t="shared" si="17"/>
        <v/>
      </c>
      <c r="CK36" s="50" t="str">
        <f t="shared" si="14"/>
        <v>0</v>
      </c>
      <c r="CL36" s="50" t="str">
        <f t="shared" si="10"/>
        <v>a</v>
      </c>
      <c r="CM36" s="50" t="e">
        <f>VLOOKUP($M36,{"a",0;"b",1000},2)+COUNTIF($M$6:$M36,$M36)</f>
        <v>#N/A</v>
      </c>
      <c r="CN36" s="21"/>
      <c r="CO36" s="22"/>
      <c r="CP36" s="23"/>
      <c r="CQ36" s="24"/>
      <c r="CR36" s="21"/>
      <c r="CS36" s="25"/>
      <c r="CT36" s="21"/>
      <c r="CU36" s="19"/>
      <c r="CW36" s="54"/>
      <c r="CX36" s="55"/>
      <c r="CY36" s="56"/>
      <c r="CZ36" s="56"/>
      <c r="DA36" s="56"/>
      <c r="DB36" s="56"/>
      <c r="DC36" s="56"/>
      <c r="DD36" s="56"/>
      <c r="DE36" s="56"/>
      <c r="DF36" s="56"/>
      <c r="DG36" s="56"/>
      <c r="DI36" s="61"/>
      <c r="DJ36" s="61"/>
      <c r="DK36" s="61"/>
      <c r="DL36" s="61"/>
      <c r="DM36" s="61"/>
      <c r="DN36" s="61"/>
      <c r="DO36" s="61"/>
      <c r="DP36" s="62"/>
      <c r="DR36" s="70"/>
      <c r="DS36" s="71"/>
      <c r="DT36" s="71"/>
      <c r="DU36" s="72"/>
      <c r="DV36" s="71"/>
      <c r="DW36" s="71"/>
      <c r="DX36" s="73"/>
      <c r="DY36" s="74"/>
      <c r="DZ36" s="71"/>
      <c r="EB36" s="79"/>
      <c r="EC36" s="79"/>
      <c r="ED36" s="79"/>
      <c r="EE36" s="79"/>
      <c r="EF36" s="79"/>
      <c r="EG36" s="79"/>
      <c r="EH36" s="80"/>
      <c r="EJ36" s="155">
        <v>43776</v>
      </c>
      <c r="EK36" s="153">
        <v>312754673</v>
      </c>
      <c r="EL36" s="153">
        <v>100914.5</v>
      </c>
      <c r="EM36" s="153">
        <v>98614.5</v>
      </c>
      <c r="EN36" s="153">
        <v>2300</v>
      </c>
      <c r="EO36" s="153" t="s">
        <v>217</v>
      </c>
      <c r="EP36" s="153" t="s">
        <v>251</v>
      </c>
      <c r="EQ36" s="153" t="s">
        <v>219</v>
      </c>
      <c r="ES36" s="16"/>
      <c r="ET36" s="16"/>
      <c r="EU36" s="16"/>
      <c r="EW36" s="86"/>
      <c r="EX36" s="86"/>
      <c r="EY36" s="84"/>
      <c r="EZ36" s="87"/>
      <c r="FB36" s="19"/>
      <c r="FC36" s="19"/>
      <c r="FD36" s="19"/>
      <c r="FE36" s="19"/>
      <c r="FF36" s="19"/>
      <c r="FG36" s="19"/>
      <c r="FH36" s="19"/>
      <c r="FI36" s="19"/>
      <c r="FK36" s="94"/>
      <c r="FL36" s="93"/>
      <c r="FM36" s="93"/>
      <c r="FN36" s="93"/>
      <c r="FP36" s="97"/>
      <c r="FQ36" s="98"/>
      <c r="FR36" s="103"/>
      <c r="FS36" s="98"/>
      <c r="FT36" s="98"/>
      <c r="FV36" s="105"/>
      <c r="FW36" s="105"/>
      <c r="FX36" s="106"/>
      <c r="FY36" s="105"/>
      <c r="FZ36" s="105"/>
      <c r="GA36" s="105"/>
      <c r="GB36" s="105"/>
      <c r="GC36" s="105"/>
      <c r="GE36" s="110"/>
      <c r="GF36" s="109"/>
      <c r="GG36" s="110"/>
      <c r="GH36" s="111"/>
      <c r="GI36" s="111"/>
      <c r="GJ36" s="110"/>
      <c r="GK36" s="110"/>
      <c r="GL36" s="110"/>
      <c r="GM36" s="110"/>
      <c r="GN36" s="109"/>
      <c r="GP36" s="119"/>
      <c r="GQ36" s="120"/>
      <c r="GR36" s="119"/>
      <c r="GS36" s="121"/>
      <c r="GT36" s="121"/>
      <c r="GU36" s="119"/>
      <c r="GV36" s="122"/>
      <c r="GW36" s="119"/>
      <c r="GX36" s="119"/>
      <c r="GY36" s="120"/>
      <c r="HA36" s="127"/>
      <c r="HB36" s="128"/>
      <c r="HC36" s="128"/>
      <c r="HD36" s="128"/>
      <c r="HE36" s="129"/>
      <c r="HF36" s="127"/>
      <c r="HG36" s="131"/>
      <c r="HH36" s="19"/>
      <c r="HI36" s="19"/>
      <c r="HJ36" s="19"/>
      <c r="HK36" s="19"/>
      <c r="HL36" s="19"/>
      <c r="HM36" s="19"/>
      <c r="HN36" s="19"/>
      <c r="HP36" s="134">
        <v>31</v>
      </c>
      <c r="HQ36" s="135">
        <v>43810.523194444446</v>
      </c>
      <c r="HR36" s="134" t="s">
        <v>564</v>
      </c>
      <c r="HS36" s="134">
        <v>963968978150</v>
      </c>
      <c r="HT36" s="134" t="s">
        <v>644</v>
      </c>
      <c r="HU36" s="134" t="s">
        <v>635</v>
      </c>
      <c r="HV36" s="134">
        <v>2.0191211123324201E+24</v>
      </c>
      <c r="HW36" s="134" t="s">
        <v>551</v>
      </c>
      <c r="HX36" s="134" t="s">
        <v>568</v>
      </c>
      <c r="HY36" s="134"/>
      <c r="HZ36" s="134" t="s">
        <v>570</v>
      </c>
    </row>
    <row r="37" spans="5:234" ht="19.5" thickBot="1">
      <c r="E37" s="16"/>
      <c r="F37" s="16"/>
      <c r="G37" s="16"/>
      <c r="I37" s="15" t="str">
        <f t="shared" si="15"/>
        <v/>
      </c>
      <c r="J37" s="16" t="e">
        <f t="shared" si="0"/>
        <v>#VALUE!</v>
      </c>
      <c r="K37" s="3"/>
      <c r="L37" s="4"/>
      <c r="M37" s="5"/>
      <c r="N37" s="6"/>
      <c r="O37" s="3"/>
      <c r="P37" s="7"/>
      <c r="Q37" s="3"/>
      <c r="R37" s="2"/>
      <c r="T37" s="15">
        <v>2761563</v>
      </c>
      <c r="U37" s="16" t="e">
        <f t="shared" si="4"/>
        <v>#VALUE!</v>
      </c>
      <c r="V37" s="16"/>
      <c r="W37" s="16"/>
      <c r="X37" s="16"/>
      <c r="Y37" s="16"/>
      <c r="Z37" s="16"/>
      <c r="AA37" s="16"/>
      <c r="AB37" s="16"/>
      <c r="AC37" s="16"/>
      <c r="AE37" s="15" t="str">
        <f>IFERROR(INDEX($AH:$AH,MATCH(VLOOKUP(AI$4,{"a",0;"b",1000},2)+ROW(A33),$AK:$AK,0)),"")</f>
        <v/>
      </c>
      <c r="AF37" s="15" t="str">
        <f>IFERROR(INDEX($AG:$AG,MATCH(VLOOKUP(AI$4,{"a",0;"b",1000},2)+ROW(AD33),$AK:$AK,0)),"")</f>
        <v/>
      </c>
      <c r="AG37" s="16">
        <f t="shared" si="19"/>
        <v>0</v>
      </c>
      <c r="AH37" s="50" t="str">
        <f>IFERROR(INDEX(#REF!,MATCH(AI37,BJ:BJ,0)),"")</f>
        <v/>
      </c>
      <c r="AI37" s="50" t="str">
        <f t="shared" si="5"/>
        <v>0</v>
      </c>
      <c r="AJ37" s="50" t="str">
        <f t="shared" si="13"/>
        <v>a</v>
      </c>
      <c r="AK37" s="50" t="e">
        <f>VLOOKUP($M37,{"a",0;"b",1000},2)+COUNTIF($M$6:$M37,$M37)</f>
        <v>#N/A</v>
      </c>
      <c r="AL37" s="16"/>
      <c r="AM37" s="16"/>
      <c r="AN37" s="16"/>
      <c r="AO37" s="16"/>
      <c r="AP37" s="16"/>
      <c r="AQ37" s="16"/>
      <c r="AR37" s="16"/>
      <c r="AS37" s="140"/>
      <c r="AU37" s="15" t="str">
        <f>IFERROR(INDEX($AX:$AX,MATCH(VLOOKUP(AY$4,{"a",0;"b",1000},2)+ROW(AT32),$BA:$BA,0)),"")</f>
        <v/>
      </c>
      <c r="AV37" s="15" t="str">
        <f>IFERROR(INDEX($AW:$AW,MATCH(VLOOKUP(AY$4,{"a",0;"b",1000},2)+ROW(AT32),$BA:$BA,0)),"")</f>
        <v/>
      </c>
      <c r="AW37" s="16">
        <f t="shared" si="20"/>
        <v>0</v>
      </c>
      <c r="AX37" s="50" t="str">
        <f t="shared" si="16"/>
        <v/>
      </c>
      <c r="AY37" s="50" t="str">
        <f t="shared" si="6"/>
        <v>0</v>
      </c>
      <c r="AZ37" s="50" t="str">
        <f t="shared" si="7"/>
        <v>a</v>
      </c>
      <c r="BA37" s="50" t="e">
        <f>VLOOKUP($M37,{"a",0;"b",1000},2)+COUNTIF($M$6:$M37,$M37)</f>
        <v>#N/A</v>
      </c>
      <c r="BB37" s="16"/>
      <c r="BC37" s="16"/>
      <c r="BD37" s="16"/>
      <c r="BE37" s="16"/>
      <c r="BF37" s="16"/>
      <c r="BG37" s="16"/>
      <c r="BH37" s="16"/>
      <c r="BI37" s="140"/>
      <c r="BK37" s="15">
        <v>2761563</v>
      </c>
      <c r="BL37" s="16" t="e">
        <f t="shared" si="8"/>
        <v>#VALUE!</v>
      </c>
      <c r="BM37" s="21"/>
      <c r="BN37" s="22"/>
      <c r="BO37" s="23"/>
      <c r="BP37" s="24"/>
      <c r="BQ37" s="21"/>
      <c r="BR37" s="25"/>
      <c r="BS37" s="21"/>
      <c r="BT37" s="19"/>
      <c r="BV37" s="15" t="str">
        <f t="shared" si="18"/>
        <v/>
      </c>
      <c r="BW37" s="16" t="e">
        <f t="shared" si="3"/>
        <v>#VALUE!</v>
      </c>
      <c r="BX37" s="3"/>
      <c r="BY37" s="4"/>
      <c r="BZ37" s="5"/>
      <c r="CA37" s="6"/>
      <c r="CB37" s="3"/>
      <c r="CC37" s="7"/>
      <c r="CD37" s="3"/>
      <c r="CE37" s="2"/>
      <c r="CG37" s="15" t="str">
        <f>IFERROR(INDEX($AX:$AX,MATCH(VLOOKUP(CK$4,{"a",0;"b",1000},2)+ROW(CF32),$BA:$BA,0)),"")</f>
        <v/>
      </c>
      <c r="CH37" s="15" t="str">
        <f>IFERROR(INDEX($AW:$AW,MATCH(VLOOKUP(CK$4,{"a",0;"b",1000},2)+ROW(CF32),$BA:$BA,0)),"")</f>
        <v/>
      </c>
      <c r="CI37" s="16">
        <f t="shared" si="21"/>
        <v>0</v>
      </c>
      <c r="CJ37" s="50" t="str">
        <f t="shared" si="17"/>
        <v/>
      </c>
      <c r="CK37" s="50" t="str">
        <f t="shared" si="14"/>
        <v>0</v>
      </c>
      <c r="CL37" s="50" t="str">
        <f t="shared" si="10"/>
        <v>a</v>
      </c>
      <c r="CM37" s="50" t="e">
        <f>VLOOKUP($M37,{"a",0;"b",1000},2)+COUNTIF($M$6:$M37,$M37)</f>
        <v>#N/A</v>
      </c>
      <c r="CN37" s="21"/>
      <c r="CO37" s="22"/>
      <c r="CP37" s="23"/>
      <c r="CQ37" s="24"/>
      <c r="CR37" s="21"/>
      <c r="CS37" s="25"/>
      <c r="CT37" s="21"/>
      <c r="CU37" s="19"/>
      <c r="CW37" s="54"/>
      <c r="CX37" s="55"/>
      <c r="CY37" s="56"/>
      <c r="CZ37" s="56"/>
      <c r="DA37" s="56"/>
      <c r="DB37" s="56"/>
      <c r="DC37" s="56"/>
      <c r="DD37" s="56"/>
      <c r="DE37" s="56"/>
      <c r="DF37" s="56"/>
      <c r="DG37" s="56"/>
      <c r="DI37" s="61"/>
      <c r="DJ37" s="61"/>
      <c r="DK37" s="61"/>
      <c r="DL37" s="61"/>
      <c r="DM37" s="61"/>
      <c r="DN37" s="61"/>
      <c r="DO37" s="61"/>
      <c r="DP37" s="62"/>
      <c r="DR37" s="70"/>
      <c r="DS37" s="71"/>
      <c r="DT37" s="71"/>
      <c r="DU37" s="72"/>
      <c r="DV37" s="71"/>
      <c r="DW37" s="71"/>
      <c r="DX37" s="73"/>
      <c r="DY37" s="74"/>
      <c r="DZ37" s="71"/>
      <c r="EB37" s="79"/>
      <c r="EC37" s="79"/>
      <c r="ED37" s="79"/>
      <c r="EE37" s="79"/>
      <c r="EF37" s="79"/>
      <c r="EG37" s="79"/>
      <c r="EH37" s="80"/>
      <c r="EJ37" s="152">
        <v>43776</v>
      </c>
      <c r="EK37" s="154">
        <v>312771829</v>
      </c>
      <c r="EL37" s="154">
        <v>103214.5</v>
      </c>
      <c r="EM37" s="154">
        <v>100914.5</v>
      </c>
      <c r="EN37" s="154">
        <v>2300</v>
      </c>
      <c r="EO37" s="154" t="s">
        <v>217</v>
      </c>
      <c r="EP37" s="154" t="s">
        <v>252</v>
      </c>
      <c r="EQ37" s="154" t="s">
        <v>219</v>
      </c>
      <c r="ES37" s="16"/>
      <c r="ET37" s="16"/>
      <c r="EU37" s="16"/>
      <c r="EW37" s="86"/>
      <c r="EX37" s="86"/>
      <c r="EY37" s="84"/>
      <c r="EZ37" s="87"/>
      <c r="FB37" s="19"/>
      <c r="FC37" s="19"/>
      <c r="FD37" s="19"/>
      <c r="FE37" s="19"/>
      <c r="FF37" s="19"/>
      <c r="FG37" s="19"/>
      <c r="FH37" s="19"/>
      <c r="FI37" s="19"/>
      <c r="FK37" s="94"/>
      <c r="FL37" s="93"/>
      <c r="FM37" s="93"/>
      <c r="FN37" s="93"/>
      <c r="FP37" s="97"/>
      <c r="FQ37" s="98"/>
      <c r="FR37" s="103"/>
      <c r="FS37" s="98"/>
      <c r="FT37" s="98"/>
      <c r="FV37" s="105"/>
      <c r="FW37" s="105"/>
      <c r="FX37" s="106"/>
      <c r="FY37" s="105"/>
      <c r="FZ37" s="105"/>
      <c r="GA37" s="105"/>
      <c r="GB37" s="105"/>
      <c r="GC37" s="105"/>
      <c r="GE37" s="110"/>
      <c r="GF37" s="109"/>
      <c r="GG37" s="110"/>
      <c r="GH37" s="111"/>
      <c r="GI37" s="111"/>
      <c r="GJ37" s="110"/>
      <c r="GK37" s="110"/>
      <c r="GL37" s="110"/>
      <c r="GM37" s="110"/>
      <c r="GN37" s="109"/>
      <c r="GP37" s="119"/>
      <c r="GQ37" s="120"/>
      <c r="GR37" s="119"/>
      <c r="GS37" s="121"/>
      <c r="GT37" s="121"/>
      <c r="GU37" s="119"/>
      <c r="GV37" s="122"/>
      <c r="GW37" s="119"/>
      <c r="GX37" s="119"/>
      <c r="GY37" s="120"/>
      <c r="HA37" s="127"/>
      <c r="HB37" s="128"/>
      <c r="HC37" s="128"/>
      <c r="HD37" s="128"/>
      <c r="HE37" s="129"/>
      <c r="HF37" s="127"/>
      <c r="HG37" s="131"/>
      <c r="HH37" s="19"/>
      <c r="HI37" s="19"/>
      <c r="HJ37" s="19"/>
      <c r="HK37" s="19"/>
      <c r="HL37" s="19"/>
      <c r="HM37" s="19"/>
      <c r="HN37" s="19"/>
      <c r="HP37" s="136">
        <v>32</v>
      </c>
      <c r="HQ37" s="137">
        <v>43810.515717592592</v>
      </c>
      <c r="HR37" s="136" t="s">
        <v>564</v>
      </c>
      <c r="HS37" s="136" t="s">
        <v>641</v>
      </c>
      <c r="HT37" s="136" t="s">
        <v>574</v>
      </c>
      <c r="HU37" s="136" t="s">
        <v>571</v>
      </c>
      <c r="HV37" s="136">
        <v>2.0191211122238199E+24</v>
      </c>
      <c r="HW37" s="136" t="s">
        <v>551</v>
      </c>
      <c r="HX37" s="136" t="s">
        <v>568</v>
      </c>
      <c r="HY37" s="136" t="s">
        <v>569</v>
      </c>
      <c r="HZ37" s="136" t="s">
        <v>570</v>
      </c>
    </row>
    <row r="38" spans="5:234" ht="19.5" thickBot="1">
      <c r="E38" s="16"/>
      <c r="F38" s="16"/>
      <c r="G38" s="16"/>
      <c r="I38" s="15" t="str">
        <f t="shared" si="15"/>
        <v/>
      </c>
      <c r="J38" s="16" t="e">
        <f t="shared" si="0"/>
        <v>#VALUE!</v>
      </c>
      <c r="K38" s="3"/>
      <c r="L38" s="4"/>
      <c r="M38" s="5"/>
      <c r="N38" s="6"/>
      <c r="O38" s="3"/>
      <c r="P38" s="7"/>
      <c r="Q38" s="3"/>
      <c r="R38" s="2"/>
      <c r="T38" s="15">
        <v>2763316</v>
      </c>
      <c r="U38" s="16" t="e">
        <f t="shared" si="4"/>
        <v>#VALUE!</v>
      </c>
      <c r="V38" s="16"/>
      <c r="W38" s="16"/>
      <c r="X38" s="16"/>
      <c r="Y38" s="16"/>
      <c r="Z38" s="16"/>
      <c r="AA38" s="16"/>
      <c r="AB38" s="16"/>
      <c r="AC38" s="16"/>
      <c r="AE38" s="15" t="str">
        <f>IFERROR(INDEX($AH:$AH,MATCH(VLOOKUP(AI$4,{"a",0;"b",1000},2)+ROW(A34),$AK:$AK,0)),"")</f>
        <v/>
      </c>
      <c r="AF38" s="15" t="str">
        <f>IFERROR(INDEX($AG:$AG,MATCH(VLOOKUP(AI$4,{"a",0;"b",1000},2)+ROW(AD34),$AK:$AK,0)),"")</f>
        <v/>
      </c>
      <c r="AG38" s="16">
        <f t="shared" si="19"/>
        <v>0</v>
      </c>
      <c r="AH38" s="50" t="str">
        <f>IFERROR(INDEX(#REF!,MATCH(AI38,BJ:BJ,0)),"")</f>
        <v/>
      </c>
      <c r="AI38" s="50" t="str">
        <f t="shared" ref="AI38:AI69" si="22">IF(LEN(AS38)&gt;60,SUBSTITUTE(RIGHT(AS38,LEN(AS38)-FIND("-",AS38)-4)," - مقبوض من قبل zaher phone",""),"0")</f>
        <v>0</v>
      </c>
      <c r="AJ38" s="50" t="str">
        <f t="shared" si="13"/>
        <v>a</v>
      </c>
      <c r="AK38" s="50" t="e">
        <f>VLOOKUP($M38,{"a",0;"b",1000},2)+COUNTIF($M$6:$M38,$M38)</f>
        <v>#N/A</v>
      </c>
      <c r="AL38" s="16"/>
      <c r="AM38" s="16"/>
      <c r="AN38" s="16"/>
      <c r="AO38" s="16"/>
      <c r="AP38" s="16"/>
      <c r="AQ38" s="16"/>
      <c r="AR38" s="16"/>
      <c r="AS38" s="140"/>
      <c r="AU38" s="15" t="str">
        <f>IFERROR(INDEX($AX:$AX,MATCH(VLOOKUP(AY$4,{"a",0;"b",1000},2)+ROW(AT33),$BA:$BA,0)),"")</f>
        <v/>
      </c>
      <c r="AV38" s="15" t="str">
        <f>IFERROR(INDEX($AW:$AW,MATCH(VLOOKUP(AY$4,{"a",0;"b",1000},2)+ROW(AT33),$BA:$BA,0)),"")</f>
        <v/>
      </c>
      <c r="AW38" s="16">
        <f t="shared" si="20"/>
        <v>0</v>
      </c>
      <c r="AX38" s="50" t="str">
        <f t="shared" si="16"/>
        <v/>
      </c>
      <c r="AY38" s="50" t="str">
        <f t="shared" ref="AY38:AY101" si="23">IF(LEN(BI38)&gt;60,SUBSTITUTE(RIGHT(BI38,LEN(BI38)-FIND("-",BI38)-4)," - مقبوض من قبل zaher phone",""),"0")</f>
        <v>0</v>
      </c>
      <c r="AZ38" s="50" t="str">
        <f t="shared" si="7"/>
        <v>a</v>
      </c>
      <c r="BA38" s="50" t="e">
        <f>VLOOKUP($M38,{"a",0;"b",1000},2)+COUNTIF($M$6:$M38,$M38)</f>
        <v>#N/A</v>
      </c>
      <c r="BB38" s="16"/>
      <c r="BC38" s="16"/>
      <c r="BD38" s="16"/>
      <c r="BE38" s="16"/>
      <c r="BF38" s="16"/>
      <c r="BG38" s="16"/>
      <c r="BH38" s="16"/>
      <c r="BI38" s="140"/>
      <c r="BK38" s="15">
        <v>2763316</v>
      </c>
      <c r="BL38" s="16" t="e">
        <f t="shared" si="8"/>
        <v>#VALUE!</v>
      </c>
      <c r="BM38" s="21"/>
      <c r="BN38" s="22"/>
      <c r="BO38" s="23"/>
      <c r="BP38" s="24"/>
      <c r="BQ38" s="21"/>
      <c r="BR38" s="25"/>
      <c r="BS38" s="21"/>
      <c r="BT38" s="19"/>
      <c r="BV38" s="15" t="str">
        <f t="shared" si="18"/>
        <v/>
      </c>
      <c r="BW38" s="16" t="e">
        <f t="shared" si="3"/>
        <v>#VALUE!</v>
      </c>
      <c r="BX38" s="3"/>
      <c r="BY38" s="4"/>
      <c r="BZ38" s="5"/>
      <c r="CA38" s="6"/>
      <c r="CB38" s="3"/>
      <c r="CC38" s="7"/>
      <c r="CD38" s="3"/>
      <c r="CE38" s="2"/>
      <c r="CG38" s="15" t="str">
        <f>IFERROR(INDEX($AX:$AX,MATCH(VLOOKUP(CK$4,{"a",0;"b",1000},2)+ROW(CF33),$BA:$BA,0)),"")</f>
        <v/>
      </c>
      <c r="CH38" s="15" t="str">
        <f>IFERROR(INDEX($AW:$AW,MATCH(VLOOKUP(CK$4,{"a",0;"b",1000},2)+ROW(CF33),$BA:$BA,0)),"")</f>
        <v/>
      </c>
      <c r="CI38" s="16">
        <f t="shared" si="21"/>
        <v>0</v>
      </c>
      <c r="CJ38" s="50" t="str">
        <f t="shared" si="17"/>
        <v/>
      </c>
      <c r="CK38" s="50" t="str">
        <f t="shared" ref="CK38:CK101" si="24">IF(LEN(CU38)&gt;60,SUBSTITUTE(RIGHT(CU38,LEN(CU38)-FIND("-",CU38)-4)," - مقبوض من قبل zaher phone",""),"0")</f>
        <v>0</v>
      </c>
      <c r="CL38" s="50" t="str">
        <f t="shared" si="10"/>
        <v>a</v>
      </c>
      <c r="CM38" s="50" t="e">
        <f>VLOOKUP($M38,{"a",0;"b",1000},2)+COUNTIF($M$6:$M38,$M38)</f>
        <v>#N/A</v>
      </c>
      <c r="CN38" s="21"/>
      <c r="CO38" s="22"/>
      <c r="CP38" s="23"/>
      <c r="CQ38" s="24"/>
      <c r="CR38" s="21"/>
      <c r="CS38" s="25"/>
      <c r="CT38" s="21"/>
      <c r="CU38" s="19"/>
      <c r="CW38" s="54"/>
      <c r="CX38" s="55"/>
      <c r="CY38" s="56"/>
      <c r="CZ38" s="56"/>
      <c r="DA38" s="56"/>
      <c r="DB38" s="56"/>
      <c r="DC38" s="56"/>
      <c r="DD38" s="56"/>
      <c r="DE38" s="56"/>
      <c r="DF38" s="56"/>
      <c r="DG38" s="56"/>
      <c r="DI38" s="61"/>
      <c r="DJ38" s="61"/>
      <c r="DK38" s="61"/>
      <c r="DL38" s="61"/>
      <c r="DM38" s="61"/>
      <c r="DN38" s="61"/>
      <c r="DO38" s="61"/>
      <c r="DP38" s="62"/>
      <c r="DR38" s="70"/>
      <c r="DS38" s="71"/>
      <c r="DT38" s="71"/>
      <c r="DU38" s="72"/>
      <c r="DV38" s="71"/>
      <c r="DW38" s="71"/>
      <c r="DX38" s="73"/>
      <c r="DY38" s="74"/>
      <c r="DZ38" s="71"/>
      <c r="EB38" s="79"/>
      <c r="EC38" s="79"/>
      <c r="ED38" s="79"/>
      <c r="EE38" s="79"/>
      <c r="EF38" s="79"/>
      <c r="EG38" s="79"/>
      <c r="EH38" s="80"/>
      <c r="EJ38" s="155">
        <v>43776</v>
      </c>
      <c r="EK38" s="153">
        <v>312475738</v>
      </c>
      <c r="EL38" s="153">
        <v>105514.5</v>
      </c>
      <c r="EM38" s="153">
        <v>103214.5</v>
      </c>
      <c r="EN38" s="153">
        <v>2300</v>
      </c>
      <c r="EO38" s="153" t="s">
        <v>217</v>
      </c>
      <c r="EP38" s="153" t="s">
        <v>253</v>
      </c>
      <c r="EQ38" s="153" t="s">
        <v>219</v>
      </c>
      <c r="ES38" s="16"/>
      <c r="ET38" s="16"/>
      <c r="EU38" s="16"/>
      <c r="EW38" s="86"/>
      <c r="EX38" s="86"/>
      <c r="EY38" s="84"/>
      <c r="EZ38" s="87"/>
      <c r="FB38" s="19"/>
      <c r="FC38" s="19"/>
      <c r="FD38" s="19"/>
      <c r="FE38" s="19"/>
      <c r="FF38" s="19"/>
      <c r="FG38" s="19"/>
      <c r="FH38" s="19"/>
      <c r="FI38" s="19"/>
      <c r="FK38" s="94"/>
      <c r="FL38" s="93"/>
      <c r="FM38" s="93"/>
      <c r="FN38" s="93"/>
      <c r="FP38" s="97"/>
      <c r="FQ38" s="98"/>
      <c r="FR38" s="103"/>
      <c r="FS38" s="98"/>
      <c r="FT38" s="98"/>
      <c r="FV38" s="105"/>
      <c r="FW38" s="105"/>
      <c r="FX38" s="106"/>
      <c r="FY38" s="105"/>
      <c r="FZ38" s="105"/>
      <c r="GA38" s="105"/>
      <c r="GB38" s="105"/>
      <c r="GC38" s="105"/>
      <c r="GE38" s="110"/>
      <c r="GF38" s="109"/>
      <c r="GG38" s="110"/>
      <c r="GH38" s="111"/>
      <c r="GI38" s="111"/>
      <c r="GJ38" s="110"/>
      <c r="GK38" s="110"/>
      <c r="GL38" s="110"/>
      <c r="GM38" s="110"/>
      <c r="GN38" s="109"/>
      <c r="GP38" s="119"/>
      <c r="GQ38" s="120"/>
      <c r="GR38" s="119"/>
      <c r="GS38" s="121"/>
      <c r="GT38" s="121"/>
      <c r="GU38" s="119"/>
      <c r="GV38" s="122"/>
      <c r="GW38" s="119"/>
      <c r="GX38" s="119"/>
      <c r="GY38" s="120"/>
      <c r="HA38" s="127"/>
      <c r="HB38" s="128"/>
      <c r="HC38" s="128"/>
      <c r="HD38" s="128"/>
      <c r="HE38" s="129"/>
      <c r="HF38" s="127"/>
      <c r="HG38" s="131"/>
      <c r="HH38" s="19"/>
      <c r="HI38" s="19"/>
      <c r="HJ38" s="19"/>
      <c r="HK38" s="19"/>
      <c r="HL38" s="19"/>
      <c r="HM38" s="19"/>
      <c r="HN38" s="19"/>
      <c r="HP38" s="134">
        <v>33</v>
      </c>
      <c r="HQ38" s="135">
        <v>43810.515555555554</v>
      </c>
      <c r="HR38" s="134" t="s">
        <v>564</v>
      </c>
      <c r="HS38" s="134" t="s">
        <v>645</v>
      </c>
      <c r="HT38" s="134" t="s">
        <v>574</v>
      </c>
      <c r="HU38" s="134" t="s">
        <v>571</v>
      </c>
      <c r="HV38" s="134">
        <v>2.01912111222242E+24</v>
      </c>
      <c r="HW38" s="134" t="s">
        <v>551</v>
      </c>
      <c r="HX38" s="134" t="s">
        <v>568</v>
      </c>
      <c r="HY38" s="134" t="s">
        <v>569</v>
      </c>
      <c r="HZ38" s="134" t="s">
        <v>570</v>
      </c>
    </row>
    <row r="39" spans="5:234" ht="19.5" thickBot="1">
      <c r="E39" s="16"/>
      <c r="F39" s="16"/>
      <c r="G39" s="16"/>
      <c r="I39" s="15" t="str">
        <f t="shared" si="15"/>
        <v/>
      </c>
      <c r="J39" s="16" t="e">
        <f t="shared" si="0"/>
        <v>#VALUE!</v>
      </c>
      <c r="K39" s="3"/>
      <c r="L39" s="4"/>
      <c r="M39" s="5"/>
      <c r="N39" s="6"/>
      <c r="O39" s="3"/>
      <c r="P39" s="7"/>
      <c r="Q39" s="3"/>
      <c r="R39" s="2"/>
      <c r="T39" s="15">
        <v>2764771</v>
      </c>
      <c r="U39" s="16" t="e">
        <f t="shared" si="4"/>
        <v>#VALUE!</v>
      </c>
      <c r="V39" s="16"/>
      <c r="W39" s="16"/>
      <c r="X39" s="16"/>
      <c r="Y39" s="16"/>
      <c r="Z39" s="16"/>
      <c r="AA39" s="16"/>
      <c r="AB39" s="16"/>
      <c r="AC39" s="16"/>
      <c r="AE39" s="15" t="str">
        <f>IFERROR(INDEX($AH:$AH,MATCH(VLOOKUP(AI$4,{"a",0;"b",1000},2)+ROW(A35),$AK:$AK,0)),"")</f>
        <v/>
      </c>
      <c r="AF39" s="15" t="str">
        <f>IFERROR(INDEX($AG:$AG,MATCH(VLOOKUP(AI$4,{"a",0;"b",1000},2)+ROW(AD35),$AK:$AK,0)),"")</f>
        <v/>
      </c>
      <c r="AG39" s="16">
        <f t="shared" si="19"/>
        <v>0</v>
      </c>
      <c r="AH39" s="50" t="str">
        <f>IFERROR(INDEX(#REF!,MATCH(AI39,BJ:BJ,0)),"")</f>
        <v/>
      </c>
      <c r="AI39" s="50" t="str">
        <f t="shared" si="22"/>
        <v>0</v>
      </c>
      <c r="AJ39" s="50" t="str">
        <f t="shared" si="13"/>
        <v>a</v>
      </c>
      <c r="AK39" s="50" t="e">
        <f>VLOOKUP($M39,{"a",0;"b",1000},2)+COUNTIF($M$6:$M39,$M39)</f>
        <v>#N/A</v>
      </c>
      <c r="AL39" s="16"/>
      <c r="AM39" s="16"/>
      <c r="AN39" s="16"/>
      <c r="AO39" s="16"/>
      <c r="AP39" s="16"/>
      <c r="AQ39" s="16"/>
      <c r="AR39" s="16"/>
      <c r="AS39" s="140"/>
      <c r="AU39" s="15" t="str">
        <f>IFERROR(INDEX($AX:$AX,MATCH(VLOOKUP(AY$4,{"a",0;"b",1000},2)+ROW(AT34),$BA:$BA,0)),"")</f>
        <v/>
      </c>
      <c r="AV39" s="15" t="str">
        <f>IFERROR(INDEX($AW:$AW,MATCH(VLOOKUP(AY$4,{"a",0;"b",1000},2)+ROW(AT34),$BA:$BA,0)),"")</f>
        <v/>
      </c>
      <c r="AW39" s="16">
        <f t="shared" si="20"/>
        <v>0</v>
      </c>
      <c r="AX39" s="50" t="str">
        <f t="shared" si="16"/>
        <v/>
      </c>
      <c r="AY39" s="50" t="str">
        <f t="shared" si="23"/>
        <v>0</v>
      </c>
      <c r="AZ39" s="50" t="str">
        <f t="shared" si="7"/>
        <v>a</v>
      </c>
      <c r="BA39" s="50" t="e">
        <f>VLOOKUP($M39,{"a",0;"b",1000},2)+COUNTIF($M$6:$M39,$M39)</f>
        <v>#N/A</v>
      </c>
      <c r="BB39" s="16"/>
      <c r="BC39" s="16"/>
      <c r="BD39" s="16"/>
      <c r="BE39" s="16"/>
      <c r="BF39" s="16"/>
      <c r="BG39" s="16"/>
      <c r="BH39" s="16"/>
      <c r="BI39" s="140"/>
      <c r="BK39" s="15">
        <v>2764771</v>
      </c>
      <c r="BL39" s="16" t="e">
        <f t="shared" si="8"/>
        <v>#VALUE!</v>
      </c>
      <c r="BM39" s="21"/>
      <c r="BN39" s="22"/>
      <c r="BO39" s="23"/>
      <c r="BP39" s="24"/>
      <c r="BQ39" s="21"/>
      <c r="BR39" s="25"/>
      <c r="BS39" s="21"/>
      <c r="BT39" s="19"/>
      <c r="BV39" s="15" t="str">
        <f t="shared" si="18"/>
        <v/>
      </c>
      <c r="BW39" s="16" t="e">
        <f t="shared" si="3"/>
        <v>#VALUE!</v>
      </c>
      <c r="BX39" s="3"/>
      <c r="BY39" s="4"/>
      <c r="BZ39" s="5"/>
      <c r="CA39" s="6"/>
      <c r="CB39" s="3"/>
      <c r="CC39" s="7"/>
      <c r="CD39" s="3"/>
      <c r="CE39" s="2"/>
      <c r="CG39" s="15" t="str">
        <f>IFERROR(INDEX($AX:$AX,MATCH(VLOOKUP(CK$4,{"a",0;"b",1000},2)+ROW(CF34),$BA:$BA,0)),"")</f>
        <v/>
      </c>
      <c r="CH39" s="15" t="str">
        <f>IFERROR(INDEX($AW:$AW,MATCH(VLOOKUP(CK$4,{"a",0;"b",1000},2)+ROW(CF34),$BA:$BA,0)),"")</f>
        <v/>
      </c>
      <c r="CI39" s="16">
        <f t="shared" si="21"/>
        <v>0</v>
      </c>
      <c r="CJ39" s="50" t="str">
        <f t="shared" si="17"/>
        <v/>
      </c>
      <c r="CK39" s="50" t="str">
        <f t="shared" si="24"/>
        <v>0</v>
      </c>
      <c r="CL39" s="50" t="str">
        <f t="shared" si="10"/>
        <v>a</v>
      </c>
      <c r="CM39" s="50" t="e">
        <f>VLOOKUP($M39,{"a",0;"b",1000},2)+COUNTIF($M$6:$M39,$M39)</f>
        <v>#N/A</v>
      </c>
      <c r="CN39" s="21"/>
      <c r="CO39" s="22"/>
      <c r="CP39" s="23"/>
      <c r="CQ39" s="24"/>
      <c r="CR39" s="21"/>
      <c r="CS39" s="25"/>
      <c r="CT39" s="21"/>
      <c r="CU39" s="19"/>
      <c r="CW39" s="54"/>
      <c r="CX39" s="55"/>
      <c r="CY39" s="56"/>
      <c r="CZ39" s="56"/>
      <c r="DA39" s="56"/>
      <c r="DB39" s="56"/>
      <c r="DC39" s="56"/>
      <c r="DD39" s="56"/>
      <c r="DE39" s="56"/>
      <c r="DF39" s="56"/>
      <c r="DG39" s="56"/>
      <c r="DI39" s="61"/>
      <c r="DJ39" s="61"/>
      <c r="DK39" s="61"/>
      <c r="DL39" s="61"/>
      <c r="DM39" s="61"/>
      <c r="DN39" s="61"/>
      <c r="DO39" s="61"/>
      <c r="DP39" s="62"/>
      <c r="DR39" s="70"/>
      <c r="DS39" s="71"/>
      <c r="DT39" s="71"/>
      <c r="DU39" s="72"/>
      <c r="DV39" s="71"/>
      <c r="DW39" s="71"/>
      <c r="DX39" s="73"/>
      <c r="DY39" s="74"/>
      <c r="DZ39" s="71"/>
      <c r="EB39" s="79"/>
      <c r="EC39" s="79"/>
      <c r="ED39" s="79"/>
      <c r="EE39" s="79"/>
      <c r="EF39" s="79"/>
      <c r="EG39" s="79"/>
      <c r="EH39" s="80"/>
      <c r="EJ39" s="152">
        <v>43777</v>
      </c>
      <c r="EK39" s="154">
        <v>4555912</v>
      </c>
      <c r="EL39" s="154">
        <v>162014.5</v>
      </c>
      <c r="EM39" s="154">
        <v>158614.5</v>
      </c>
      <c r="EN39" s="154">
        <v>3400</v>
      </c>
      <c r="EO39" s="154" t="s">
        <v>217</v>
      </c>
      <c r="EP39" s="154" t="s">
        <v>254</v>
      </c>
      <c r="EQ39" s="154" t="s">
        <v>219</v>
      </c>
      <c r="ES39" s="16"/>
      <c r="ET39" s="16"/>
      <c r="EU39" s="16"/>
      <c r="EW39" s="86"/>
      <c r="EX39" s="86"/>
      <c r="EY39" s="84"/>
      <c r="EZ39" s="87"/>
      <c r="FB39" s="19"/>
      <c r="FC39" s="19"/>
      <c r="FD39" s="19"/>
      <c r="FE39" s="19"/>
      <c r="FF39" s="19"/>
      <c r="FG39" s="19"/>
      <c r="FH39" s="19"/>
      <c r="FI39" s="19"/>
      <c r="FK39" s="94"/>
      <c r="FL39" s="93"/>
      <c r="FM39" s="93"/>
      <c r="FN39" s="93"/>
      <c r="FP39" s="97"/>
      <c r="FQ39" s="98"/>
      <c r="FR39" s="103"/>
      <c r="FS39" s="98"/>
      <c r="FT39" s="98"/>
      <c r="FV39" s="105"/>
      <c r="FW39" s="105"/>
      <c r="FX39" s="106"/>
      <c r="FY39" s="105"/>
      <c r="FZ39" s="105"/>
      <c r="GA39" s="105"/>
      <c r="GB39" s="105"/>
      <c r="GC39" s="105"/>
      <c r="GE39" s="110"/>
      <c r="GF39" s="109"/>
      <c r="GG39" s="110"/>
      <c r="GH39" s="111"/>
      <c r="GI39" s="111"/>
      <c r="GJ39" s="110"/>
      <c r="GK39" s="110"/>
      <c r="GL39" s="110"/>
      <c r="GM39" s="110"/>
      <c r="GN39" s="109"/>
      <c r="GP39" s="119"/>
      <c r="GQ39" s="120"/>
      <c r="GR39" s="119"/>
      <c r="GS39" s="121"/>
      <c r="GT39" s="121"/>
      <c r="GU39" s="119"/>
      <c r="GV39" s="122"/>
      <c r="GW39" s="119"/>
      <c r="GX39" s="119"/>
      <c r="GY39" s="120"/>
      <c r="HA39" s="127"/>
      <c r="HB39" s="128"/>
      <c r="HC39" s="128"/>
      <c r="HD39" s="128"/>
      <c r="HE39" s="129"/>
      <c r="HF39" s="127"/>
      <c r="HG39" s="131"/>
      <c r="HH39" s="19"/>
      <c r="HI39" s="19"/>
      <c r="HJ39" s="19"/>
      <c r="HK39" s="19"/>
      <c r="HL39" s="19"/>
      <c r="HM39" s="19"/>
      <c r="HN39" s="19"/>
      <c r="HP39" s="136">
        <v>34</v>
      </c>
      <c r="HQ39" s="137">
        <v>43810.505486111113</v>
      </c>
      <c r="HR39" s="136" t="s">
        <v>564</v>
      </c>
      <c r="HS39" s="136" t="s">
        <v>658</v>
      </c>
      <c r="HT39" s="136" t="s">
        <v>659</v>
      </c>
      <c r="HU39" s="136" t="s">
        <v>571</v>
      </c>
      <c r="HV39" s="136">
        <v>2.0191211120754699E+24</v>
      </c>
      <c r="HW39" s="136" t="s">
        <v>551</v>
      </c>
      <c r="HX39" s="136" t="s">
        <v>568</v>
      </c>
      <c r="HY39" s="136" t="s">
        <v>569</v>
      </c>
      <c r="HZ39" s="136" t="s">
        <v>570</v>
      </c>
    </row>
    <row r="40" spans="5:234" ht="19.5" thickBot="1">
      <c r="E40" s="16"/>
      <c r="F40" s="16"/>
      <c r="G40" s="16"/>
      <c r="I40" s="15" t="str">
        <f t="shared" si="15"/>
        <v/>
      </c>
      <c r="J40" s="16" t="e">
        <f t="shared" si="0"/>
        <v>#VALUE!</v>
      </c>
      <c r="K40" s="3"/>
      <c r="L40" s="4"/>
      <c r="M40" s="5"/>
      <c r="N40" s="6"/>
      <c r="O40" s="3"/>
      <c r="P40" s="7"/>
      <c r="Q40" s="3"/>
      <c r="R40" s="2"/>
      <c r="T40" s="15">
        <v>2764940</v>
      </c>
      <c r="U40" s="16" t="e">
        <f t="shared" si="4"/>
        <v>#VALUE!</v>
      </c>
      <c r="V40" s="16"/>
      <c r="W40" s="16"/>
      <c r="X40" s="16"/>
      <c r="Y40" s="16"/>
      <c r="Z40" s="16"/>
      <c r="AA40" s="16"/>
      <c r="AB40" s="16"/>
      <c r="AC40" s="16"/>
      <c r="AE40" s="15" t="str">
        <f>IFERROR(INDEX($AH:$AH,MATCH(VLOOKUP(AI$4,{"a",0;"b",1000},2)+ROW(A36),$AK:$AK,0)),"")</f>
        <v/>
      </c>
      <c r="AF40" s="15" t="str">
        <f>IFERROR(INDEX($AG:$AG,MATCH(VLOOKUP(AI$4,{"a",0;"b",1000},2)+ROW(AD36),$AK:$AK,0)),"")</f>
        <v/>
      </c>
      <c r="AG40" s="16">
        <f t="shared" si="19"/>
        <v>0</v>
      </c>
      <c r="AH40" s="50" t="str">
        <f>IFERROR(INDEX(#REF!,MATCH(AI40,BJ:BJ,0)),"")</f>
        <v/>
      </c>
      <c r="AI40" s="50" t="str">
        <f t="shared" si="22"/>
        <v>0</v>
      </c>
      <c r="AJ40" s="50" t="str">
        <f t="shared" si="13"/>
        <v>a</v>
      </c>
      <c r="AK40" s="50" t="e">
        <f>VLOOKUP($M40,{"a",0;"b",1000},2)+COUNTIF($M$6:$M40,$M40)</f>
        <v>#N/A</v>
      </c>
      <c r="AL40" s="16"/>
      <c r="AM40" s="16"/>
      <c r="AN40" s="16"/>
      <c r="AO40" s="16"/>
      <c r="AP40" s="16"/>
      <c r="AQ40" s="16"/>
      <c r="AR40" s="16"/>
      <c r="AS40" s="140"/>
      <c r="AU40" s="15" t="str">
        <f>IFERROR(INDEX($AX:$AX,MATCH(VLOOKUP(AY$4,{"a",0;"b",1000},2)+ROW(AT35),$BA:$BA,0)),"")</f>
        <v/>
      </c>
      <c r="AV40" s="15" t="str">
        <f>IFERROR(INDEX($AW:$AW,MATCH(VLOOKUP(AY$4,{"a",0;"b",1000},2)+ROW(AT35),$BA:$BA,0)),"")</f>
        <v/>
      </c>
      <c r="AW40" s="16">
        <f t="shared" si="20"/>
        <v>0</v>
      </c>
      <c r="AX40" s="50" t="str">
        <f t="shared" si="16"/>
        <v/>
      </c>
      <c r="AY40" s="50" t="str">
        <f t="shared" si="23"/>
        <v>0</v>
      </c>
      <c r="AZ40" s="50" t="str">
        <f t="shared" si="7"/>
        <v>a</v>
      </c>
      <c r="BA40" s="50" t="e">
        <f>VLOOKUP($M40,{"a",0;"b",1000},2)+COUNTIF($M$6:$M40,$M40)</f>
        <v>#N/A</v>
      </c>
      <c r="BB40" s="16"/>
      <c r="BC40" s="16"/>
      <c r="BD40" s="16"/>
      <c r="BE40" s="16"/>
      <c r="BF40" s="16"/>
      <c r="BG40" s="16"/>
      <c r="BH40" s="16"/>
      <c r="BI40" s="140"/>
      <c r="BK40" s="15">
        <v>2764940</v>
      </c>
      <c r="BL40" s="16" t="e">
        <f t="shared" si="8"/>
        <v>#VALUE!</v>
      </c>
      <c r="BM40" s="21"/>
      <c r="BN40" s="22"/>
      <c r="BO40" s="23"/>
      <c r="BP40" s="24"/>
      <c r="BQ40" s="21"/>
      <c r="BR40" s="25"/>
      <c r="BS40" s="21"/>
      <c r="BT40" s="19"/>
      <c r="BV40" s="15" t="str">
        <f t="shared" si="18"/>
        <v/>
      </c>
      <c r="BW40" s="16" t="e">
        <f t="shared" si="3"/>
        <v>#VALUE!</v>
      </c>
      <c r="BX40" s="3"/>
      <c r="BY40" s="4"/>
      <c r="BZ40" s="5"/>
      <c r="CA40" s="6"/>
      <c r="CB40" s="3"/>
      <c r="CC40" s="7"/>
      <c r="CD40" s="3"/>
      <c r="CE40" s="2"/>
      <c r="CG40" s="15" t="str">
        <f>IFERROR(INDEX($AX:$AX,MATCH(VLOOKUP(CK$4,{"a",0;"b",1000},2)+ROW(CF35),$BA:$BA,0)),"")</f>
        <v/>
      </c>
      <c r="CH40" s="15" t="str">
        <f>IFERROR(INDEX($AW:$AW,MATCH(VLOOKUP(CK$4,{"a",0;"b",1000},2)+ROW(CF35),$BA:$BA,0)),"")</f>
        <v/>
      </c>
      <c r="CI40" s="16">
        <f t="shared" si="21"/>
        <v>0</v>
      </c>
      <c r="CJ40" s="50" t="str">
        <f t="shared" si="17"/>
        <v/>
      </c>
      <c r="CK40" s="50" t="str">
        <f t="shared" si="24"/>
        <v>0</v>
      </c>
      <c r="CL40" s="50" t="str">
        <f t="shared" si="10"/>
        <v>a</v>
      </c>
      <c r="CM40" s="50" t="e">
        <f>VLOOKUP($M40,{"a",0;"b",1000},2)+COUNTIF($M$6:$M40,$M40)</f>
        <v>#N/A</v>
      </c>
      <c r="CN40" s="21"/>
      <c r="CO40" s="22"/>
      <c r="CP40" s="23"/>
      <c r="CQ40" s="24"/>
      <c r="CR40" s="21"/>
      <c r="CS40" s="25"/>
      <c r="CT40" s="21"/>
      <c r="CU40" s="19"/>
      <c r="CW40" s="54"/>
      <c r="CX40" s="55"/>
      <c r="CY40" s="56"/>
      <c r="CZ40" s="56"/>
      <c r="DA40" s="56"/>
      <c r="DB40" s="56"/>
      <c r="DC40" s="56"/>
      <c r="DD40" s="56"/>
      <c r="DE40" s="56"/>
      <c r="DF40" s="56"/>
      <c r="DG40" s="56"/>
      <c r="DI40" s="61"/>
      <c r="DJ40" s="61"/>
      <c r="DK40" s="61"/>
      <c r="DL40" s="61"/>
      <c r="DM40" s="61"/>
      <c r="DN40" s="61"/>
      <c r="DO40" s="61"/>
      <c r="DP40" s="62"/>
      <c r="DR40" s="70"/>
      <c r="DS40" s="71"/>
      <c r="DT40" s="71"/>
      <c r="DU40" s="72"/>
      <c r="DV40" s="71"/>
      <c r="DW40" s="71"/>
      <c r="DX40" s="73"/>
      <c r="DY40" s="74"/>
      <c r="DZ40" s="71"/>
      <c r="EB40" s="79"/>
      <c r="EC40" s="79"/>
      <c r="ED40" s="79"/>
      <c r="EE40" s="79"/>
      <c r="EF40" s="79"/>
      <c r="EG40" s="79"/>
      <c r="EH40" s="80"/>
      <c r="EJ40" s="155">
        <v>43777</v>
      </c>
      <c r="EK40" s="153">
        <v>2761834</v>
      </c>
      <c r="EL40" s="153">
        <v>164314.5</v>
      </c>
      <c r="EM40" s="153">
        <v>162014.5</v>
      </c>
      <c r="EN40" s="153">
        <v>2300</v>
      </c>
      <c r="EO40" s="153" t="s">
        <v>217</v>
      </c>
      <c r="EP40" s="153" t="s">
        <v>255</v>
      </c>
      <c r="EQ40" s="153" t="s">
        <v>219</v>
      </c>
      <c r="ES40" s="16"/>
      <c r="ET40" s="16"/>
      <c r="EU40" s="16"/>
      <c r="EW40" s="86"/>
      <c r="EX40" s="86"/>
      <c r="EY40" s="84"/>
      <c r="EZ40" s="87"/>
      <c r="FB40" s="19"/>
      <c r="FC40" s="19"/>
      <c r="FD40" s="19"/>
      <c r="FE40" s="19"/>
      <c r="FF40" s="19"/>
      <c r="FG40" s="19"/>
      <c r="FH40" s="19"/>
      <c r="FI40" s="19"/>
      <c r="FK40" s="94"/>
      <c r="FL40" s="93"/>
      <c r="FM40" s="93"/>
      <c r="FN40" s="93"/>
      <c r="FP40" s="97"/>
      <c r="FQ40" s="98"/>
      <c r="FR40" s="103"/>
      <c r="FS40" s="98"/>
      <c r="FT40" s="98"/>
      <c r="FV40" s="105"/>
      <c r="FW40" s="105"/>
      <c r="FX40" s="106"/>
      <c r="FY40" s="105"/>
      <c r="FZ40" s="105"/>
      <c r="GA40" s="105"/>
      <c r="GB40" s="105"/>
      <c r="GC40" s="105"/>
      <c r="GE40" s="110"/>
      <c r="GF40" s="109"/>
      <c r="GG40" s="110"/>
      <c r="GH40" s="111"/>
      <c r="GI40" s="111"/>
      <c r="GJ40" s="110"/>
      <c r="GK40" s="110"/>
      <c r="GL40" s="110"/>
      <c r="GM40" s="110"/>
      <c r="GN40" s="109"/>
      <c r="GP40" s="119"/>
      <c r="GQ40" s="120"/>
      <c r="GR40" s="119"/>
      <c r="GS40" s="121"/>
      <c r="GT40" s="121"/>
      <c r="GU40" s="119"/>
      <c r="GV40" s="122"/>
      <c r="GW40" s="119"/>
      <c r="GX40" s="119"/>
      <c r="GY40" s="120"/>
      <c r="HA40" s="127"/>
      <c r="HB40" s="128"/>
      <c r="HC40" s="128"/>
      <c r="HD40" s="128"/>
      <c r="HE40" s="129"/>
      <c r="HF40" s="127"/>
      <c r="HG40" s="131"/>
      <c r="HH40" s="19"/>
      <c r="HI40" s="19"/>
      <c r="HJ40" s="19"/>
      <c r="HK40" s="19"/>
      <c r="HL40" s="19"/>
      <c r="HM40" s="19"/>
      <c r="HN40" s="19"/>
      <c r="HP40" s="134">
        <v>35</v>
      </c>
      <c r="HQ40" s="135">
        <v>43810.457245370373</v>
      </c>
      <c r="HR40" s="134" t="s">
        <v>564</v>
      </c>
      <c r="HS40" s="134">
        <v>963945218574</v>
      </c>
      <c r="HT40" s="134" t="s">
        <v>660</v>
      </c>
      <c r="HU40" s="134" t="s">
        <v>635</v>
      </c>
      <c r="HV40" s="134">
        <v>2.0191211105826101E+24</v>
      </c>
      <c r="HW40" s="134" t="s">
        <v>551</v>
      </c>
      <c r="HX40" s="134" t="s">
        <v>568</v>
      </c>
      <c r="HY40" s="134"/>
      <c r="HZ40" s="134" t="s">
        <v>570</v>
      </c>
    </row>
    <row r="41" spans="5:234" ht="19.5" thickBot="1">
      <c r="E41" s="16"/>
      <c r="F41" s="16"/>
      <c r="G41" s="16"/>
      <c r="I41" s="15" t="str">
        <f t="shared" si="15"/>
        <v/>
      </c>
      <c r="J41" s="16" t="e">
        <f t="shared" si="0"/>
        <v>#VALUE!</v>
      </c>
      <c r="K41" s="3"/>
      <c r="L41" s="4"/>
      <c r="M41" s="5"/>
      <c r="N41" s="6"/>
      <c r="O41" s="3"/>
      <c r="P41" s="7"/>
      <c r="Q41" s="3"/>
      <c r="R41" s="2"/>
      <c r="T41" s="15">
        <v>2765744</v>
      </c>
      <c r="U41" s="16" t="e">
        <f t="shared" si="4"/>
        <v>#VALUE!</v>
      </c>
      <c r="V41" s="16"/>
      <c r="W41" s="16"/>
      <c r="X41" s="16"/>
      <c r="Y41" s="16"/>
      <c r="Z41" s="16"/>
      <c r="AA41" s="16"/>
      <c r="AB41" s="16"/>
      <c r="AC41" s="16"/>
      <c r="AE41" s="15" t="str">
        <f>IFERROR(INDEX($AH:$AH,MATCH(VLOOKUP(AI$4,{"a",0;"b",1000},2)+ROW(A37),$AK:$AK,0)),"")</f>
        <v/>
      </c>
      <c r="AF41" s="15" t="str">
        <f>IFERROR(INDEX($AG:$AG,MATCH(VLOOKUP(AI$4,{"a",0;"b",1000},2)+ROW(AD37),$AK:$AK,0)),"")</f>
        <v/>
      </c>
      <c r="AG41" s="16">
        <f t="shared" si="19"/>
        <v>0</v>
      </c>
      <c r="AH41" s="50" t="str">
        <f>IFERROR(INDEX(#REF!,MATCH(AI41,BJ:BJ,0)),"")</f>
        <v/>
      </c>
      <c r="AI41" s="50" t="str">
        <f t="shared" si="22"/>
        <v>0</v>
      </c>
      <c r="AJ41" s="50" t="str">
        <f t="shared" si="13"/>
        <v>a</v>
      </c>
      <c r="AK41" s="50" t="e">
        <f>VLOOKUP($M41,{"a",0;"b",1000},2)+COUNTIF($M$6:$M41,$M41)</f>
        <v>#N/A</v>
      </c>
      <c r="AL41" s="16"/>
      <c r="AM41" s="16"/>
      <c r="AN41" s="16"/>
      <c r="AO41" s="16"/>
      <c r="AP41" s="16"/>
      <c r="AQ41" s="16"/>
      <c r="AR41" s="16"/>
      <c r="AS41" s="140"/>
      <c r="AU41" s="15" t="str">
        <f>IFERROR(INDEX($AX:$AX,MATCH(VLOOKUP(AY$4,{"a",0;"b",1000},2)+ROW(AT36),$BA:$BA,0)),"")</f>
        <v/>
      </c>
      <c r="AV41" s="15" t="str">
        <f>IFERROR(INDEX($AW:$AW,MATCH(VLOOKUP(AY$4,{"a",0;"b",1000},2)+ROW(AT36),$BA:$BA,0)),"")</f>
        <v/>
      </c>
      <c r="AW41" s="16">
        <f t="shared" si="20"/>
        <v>0</v>
      </c>
      <c r="AX41" s="50" t="str">
        <f t="shared" si="16"/>
        <v/>
      </c>
      <c r="AY41" s="50" t="str">
        <f t="shared" si="23"/>
        <v>0</v>
      </c>
      <c r="AZ41" s="50" t="str">
        <f t="shared" si="7"/>
        <v>a</v>
      </c>
      <c r="BA41" s="50" t="e">
        <f>VLOOKUP($M41,{"a",0;"b",1000},2)+COUNTIF($M$6:$M41,$M41)</f>
        <v>#N/A</v>
      </c>
      <c r="BB41" s="16"/>
      <c r="BC41" s="16"/>
      <c r="BD41" s="16"/>
      <c r="BE41" s="16"/>
      <c r="BF41" s="16"/>
      <c r="BG41" s="16"/>
      <c r="BH41" s="16"/>
      <c r="BI41" s="140"/>
      <c r="BK41" s="15">
        <v>2765744</v>
      </c>
      <c r="BL41" s="16" t="e">
        <f t="shared" si="8"/>
        <v>#VALUE!</v>
      </c>
      <c r="BM41" s="21"/>
      <c r="BN41" s="22"/>
      <c r="BO41" s="23"/>
      <c r="BP41" s="24"/>
      <c r="BQ41" s="21"/>
      <c r="BR41" s="25"/>
      <c r="BS41" s="21"/>
      <c r="BT41" s="19"/>
      <c r="BV41" s="15" t="str">
        <f t="shared" si="18"/>
        <v/>
      </c>
      <c r="BW41" s="16" t="e">
        <f t="shared" si="3"/>
        <v>#VALUE!</v>
      </c>
      <c r="BX41" s="3"/>
      <c r="BY41" s="4"/>
      <c r="BZ41" s="5"/>
      <c r="CA41" s="6"/>
      <c r="CB41" s="3"/>
      <c r="CC41" s="7"/>
      <c r="CD41" s="3"/>
      <c r="CE41" s="2"/>
      <c r="CG41" s="15" t="str">
        <f>IFERROR(INDEX($AX:$AX,MATCH(VLOOKUP(CK$4,{"a",0;"b",1000},2)+ROW(CF36),$BA:$BA,0)),"")</f>
        <v/>
      </c>
      <c r="CH41" s="15" t="str">
        <f>IFERROR(INDEX($AW:$AW,MATCH(VLOOKUP(CK$4,{"a",0;"b",1000},2)+ROW(CF36),$BA:$BA,0)),"")</f>
        <v/>
      </c>
      <c r="CI41" s="16">
        <f t="shared" si="21"/>
        <v>0</v>
      </c>
      <c r="CJ41" s="50" t="str">
        <f t="shared" si="17"/>
        <v/>
      </c>
      <c r="CK41" s="50" t="str">
        <f t="shared" si="24"/>
        <v>0</v>
      </c>
      <c r="CL41" s="50" t="str">
        <f t="shared" si="10"/>
        <v>a</v>
      </c>
      <c r="CM41" s="50" t="e">
        <f>VLOOKUP($M41,{"a",0;"b",1000},2)+COUNTIF($M$6:$M41,$M41)</f>
        <v>#N/A</v>
      </c>
      <c r="CN41" s="21"/>
      <c r="CO41" s="22"/>
      <c r="CP41" s="23"/>
      <c r="CQ41" s="24"/>
      <c r="CR41" s="21"/>
      <c r="CS41" s="25"/>
      <c r="CT41" s="21"/>
      <c r="CU41" s="19"/>
      <c r="CW41" s="54"/>
      <c r="CX41" s="55"/>
      <c r="CY41" s="56"/>
      <c r="CZ41" s="56"/>
      <c r="DA41" s="56"/>
      <c r="DB41" s="56"/>
      <c r="DC41" s="56"/>
      <c r="DD41" s="56"/>
      <c r="DE41" s="56"/>
      <c r="DF41" s="56"/>
      <c r="DG41" s="56"/>
      <c r="DI41" s="61"/>
      <c r="DJ41" s="61"/>
      <c r="DK41" s="61"/>
      <c r="DL41" s="61"/>
      <c r="DM41" s="61"/>
      <c r="DN41" s="61"/>
      <c r="DO41" s="61"/>
      <c r="DP41" s="62"/>
      <c r="DR41" s="70"/>
      <c r="DS41" s="71"/>
      <c r="DT41" s="71"/>
      <c r="DU41" s="72"/>
      <c r="DV41" s="71"/>
      <c r="DW41" s="71"/>
      <c r="DX41" s="73"/>
      <c r="DY41" s="74"/>
      <c r="DZ41" s="71"/>
      <c r="EB41" s="79"/>
      <c r="EC41" s="79"/>
      <c r="ED41" s="79"/>
      <c r="EE41" s="79"/>
      <c r="EF41" s="79"/>
      <c r="EG41" s="79"/>
      <c r="EH41" s="80"/>
      <c r="EJ41" s="152">
        <v>43777</v>
      </c>
      <c r="EK41" s="154">
        <v>312619086</v>
      </c>
      <c r="EL41" s="154">
        <v>166614.5</v>
      </c>
      <c r="EM41" s="154">
        <v>164314.5</v>
      </c>
      <c r="EN41" s="154">
        <v>2300</v>
      </c>
      <c r="EO41" s="154" t="s">
        <v>217</v>
      </c>
      <c r="EP41" s="154" t="s">
        <v>256</v>
      </c>
      <c r="EQ41" s="154" t="s">
        <v>219</v>
      </c>
      <c r="ES41" s="16"/>
      <c r="ET41" s="16"/>
      <c r="EU41" s="16"/>
      <c r="EW41" s="86"/>
      <c r="EX41" s="86"/>
      <c r="EY41" s="84"/>
      <c r="EZ41" s="87"/>
      <c r="FB41" s="19"/>
      <c r="FC41" s="19"/>
      <c r="FD41" s="19"/>
      <c r="FE41" s="19"/>
      <c r="FF41" s="19"/>
      <c r="FG41" s="19"/>
      <c r="FH41" s="19"/>
      <c r="FI41" s="19"/>
      <c r="FK41" s="94"/>
      <c r="FL41" s="93"/>
      <c r="FM41" s="93"/>
      <c r="FN41" s="93"/>
      <c r="FP41" s="97"/>
      <c r="FQ41" s="98"/>
      <c r="FR41" s="103"/>
      <c r="FS41" s="98"/>
      <c r="FT41" s="98"/>
      <c r="FV41" s="105"/>
      <c r="FW41" s="105"/>
      <c r="FX41" s="106"/>
      <c r="FY41" s="105"/>
      <c r="FZ41" s="105"/>
      <c r="GA41" s="105"/>
      <c r="GB41" s="105"/>
      <c r="GC41" s="105"/>
      <c r="GE41" s="110"/>
      <c r="GF41" s="109"/>
      <c r="GG41" s="110"/>
      <c r="GH41" s="111"/>
      <c r="GI41" s="111"/>
      <c r="GJ41" s="110"/>
      <c r="GK41" s="110"/>
      <c r="GL41" s="110"/>
      <c r="GM41" s="110"/>
      <c r="GN41" s="109"/>
      <c r="GP41" s="119"/>
      <c r="GQ41" s="120"/>
      <c r="GR41" s="119"/>
      <c r="GS41" s="121"/>
      <c r="GT41" s="121"/>
      <c r="GU41" s="119"/>
      <c r="GV41" s="122"/>
      <c r="GW41" s="119"/>
      <c r="GX41" s="119"/>
      <c r="GY41" s="120"/>
      <c r="HA41" s="127"/>
      <c r="HB41" s="128"/>
      <c r="HC41" s="128"/>
      <c r="HD41" s="128"/>
      <c r="HE41" s="129"/>
      <c r="HF41" s="127"/>
      <c r="HG41" s="131"/>
      <c r="HH41" s="19"/>
      <c r="HI41" s="19"/>
      <c r="HJ41" s="19"/>
      <c r="HK41" s="19"/>
      <c r="HL41" s="19"/>
      <c r="HM41" s="19"/>
      <c r="HN41" s="19"/>
      <c r="HP41" s="136">
        <v>36</v>
      </c>
      <c r="HQ41" s="137">
        <v>43810.456805555557</v>
      </c>
      <c r="HR41" s="136" t="s">
        <v>564</v>
      </c>
      <c r="HS41" s="136" t="s">
        <v>661</v>
      </c>
      <c r="HT41" s="136" t="s">
        <v>572</v>
      </c>
      <c r="HU41" s="136" t="s">
        <v>571</v>
      </c>
      <c r="HV41" s="136">
        <v>2.0191211105748E+24</v>
      </c>
      <c r="HW41" s="136" t="s">
        <v>551</v>
      </c>
      <c r="HX41" s="136" t="s">
        <v>568</v>
      </c>
      <c r="HY41" s="136" t="s">
        <v>569</v>
      </c>
      <c r="HZ41" s="136" t="s">
        <v>570</v>
      </c>
    </row>
    <row r="42" spans="5:234" ht="19.5" thickBot="1">
      <c r="E42" s="16"/>
      <c r="F42" s="16"/>
      <c r="G42" s="16"/>
      <c r="I42" s="15" t="str">
        <f t="shared" si="15"/>
        <v/>
      </c>
      <c r="J42" s="16" t="e">
        <f t="shared" si="0"/>
        <v>#VALUE!</v>
      </c>
      <c r="K42" s="3"/>
      <c r="L42" s="4"/>
      <c r="M42" s="5"/>
      <c r="N42" s="6"/>
      <c r="O42" s="3"/>
      <c r="P42" s="7"/>
      <c r="Q42" s="3"/>
      <c r="R42" s="2"/>
      <c r="T42" s="15">
        <v>2767269</v>
      </c>
      <c r="U42" s="16" t="e">
        <f t="shared" si="4"/>
        <v>#VALUE!</v>
      </c>
      <c r="V42" s="16"/>
      <c r="W42" s="16"/>
      <c r="X42" s="16"/>
      <c r="Y42" s="16"/>
      <c r="Z42" s="16"/>
      <c r="AA42" s="16"/>
      <c r="AB42" s="16"/>
      <c r="AC42" s="16"/>
      <c r="AE42" s="15" t="str">
        <f>IFERROR(INDEX($AH:$AH,MATCH(VLOOKUP(AI$4,{"a",0;"b",1000},2)+ROW(A38),$AK:$AK,0)),"")</f>
        <v/>
      </c>
      <c r="AF42" s="15" t="str">
        <f>IFERROR(INDEX($AG:$AG,MATCH(VLOOKUP(AI$4,{"a",0;"b",1000},2)+ROW(AD38),$AK:$AK,0)),"")</f>
        <v/>
      </c>
      <c r="AG42" s="16">
        <f t="shared" si="19"/>
        <v>0</v>
      </c>
      <c r="AH42" s="50" t="str">
        <f>IFERROR(INDEX(#REF!,MATCH(AI42,BJ:BJ,0)),"")</f>
        <v/>
      </c>
      <c r="AI42" s="50" t="str">
        <f t="shared" si="22"/>
        <v>0</v>
      </c>
      <c r="AJ42" s="50" t="str">
        <f t="shared" si="13"/>
        <v>a</v>
      </c>
      <c r="AK42" s="50" t="e">
        <f>VLOOKUP($M42,{"a",0;"b",1000},2)+COUNTIF($M$6:$M42,$M42)</f>
        <v>#N/A</v>
      </c>
      <c r="AL42" s="16"/>
      <c r="AM42" s="16"/>
      <c r="AN42" s="16"/>
      <c r="AO42" s="16"/>
      <c r="AP42" s="16"/>
      <c r="AQ42" s="16"/>
      <c r="AR42" s="16"/>
      <c r="AS42" s="140"/>
      <c r="AU42" s="15" t="str">
        <f>IFERROR(INDEX($AX:$AX,MATCH(VLOOKUP(AY$4,{"a",0;"b",1000},2)+ROW(AT37),$BA:$BA,0)),"")</f>
        <v/>
      </c>
      <c r="AV42" s="15" t="str">
        <f>IFERROR(INDEX($AW:$AW,MATCH(VLOOKUP(AY$4,{"a",0;"b",1000},2)+ROW(AT37),$BA:$BA,0)),"")</f>
        <v/>
      </c>
      <c r="AW42" s="16">
        <f t="shared" si="20"/>
        <v>0</v>
      </c>
      <c r="AX42" s="50" t="str">
        <f t="shared" si="16"/>
        <v/>
      </c>
      <c r="AY42" s="50" t="str">
        <f t="shared" si="23"/>
        <v>0</v>
      </c>
      <c r="AZ42" s="50" t="str">
        <f t="shared" si="7"/>
        <v>a</v>
      </c>
      <c r="BA42" s="50" t="e">
        <f>VLOOKUP($M42,{"a",0;"b",1000},2)+COUNTIF($M$6:$M42,$M42)</f>
        <v>#N/A</v>
      </c>
      <c r="BB42" s="16"/>
      <c r="BC42" s="16"/>
      <c r="BD42" s="16"/>
      <c r="BE42" s="16"/>
      <c r="BF42" s="16"/>
      <c r="BG42" s="16"/>
      <c r="BH42" s="16"/>
      <c r="BI42" s="140"/>
      <c r="BK42" s="15">
        <v>2767269</v>
      </c>
      <c r="BL42" s="16" t="e">
        <f t="shared" si="8"/>
        <v>#VALUE!</v>
      </c>
      <c r="BM42" s="21"/>
      <c r="BN42" s="22"/>
      <c r="BO42" s="23"/>
      <c r="BP42" s="24"/>
      <c r="BQ42" s="21"/>
      <c r="BR42" s="25"/>
      <c r="BS42" s="21"/>
      <c r="BT42" s="19"/>
      <c r="BV42" s="15" t="str">
        <f t="shared" si="18"/>
        <v/>
      </c>
      <c r="BW42" s="16" t="e">
        <f t="shared" si="3"/>
        <v>#VALUE!</v>
      </c>
      <c r="BX42" s="3"/>
      <c r="BY42" s="4"/>
      <c r="BZ42" s="5"/>
      <c r="CA42" s="6"/>
      <c r="CB42" s="3"/>
      <c r="CC42" s="7"/>
      <c r="CD42" s="3"/>
      <c r="CE42" s="2"/>
      <c r="CG42" s="15" t="str">
        <f>IFERROR(INDEX($AX:$AX,MATCH(VLOOKUP(CK$4,{"a",0;"b",1000},2)+ROW(CF37),$BA:$BA,0)),"")</f>
        <v/>
      </c>
      <c r="CH42" s="15" t="str">
        <f>IFERROR(INDEX($AW:$AW,MATCH(VLOOKUP(CK$4,{"a",0;"b",1000},2)+ROW(CF37),$BA:$BA,0)),"")</f>
        <v/>
      </c>
      <c r="CI42" s="16">
        <f t="shared" si="21"/>
        <v>0</v>
      </c>
      <c r="CJ42" s="50" t="str">
        <f t="shared" si="17"/>
        <v/>
      </c>
      <c r="CK42" s="50" t="str">
        <f t="shared" si="24"/>
        <v>0</v>
      </c>
      <c r="CL42" s="50" t="str">
        <f t="shared" si="10"/>
        <v>a</v>
      </c>
      <c r="CM42" s="50" t="e">
        <f>VLOOKUP($M42,{"a",0;"b",1000},2)+COUNTIF($M$6:$M42,$M42)</f>
        <v>#N/A</v>
      </c>
      <c r="CN42" s="21"/>
      <c r="CO42" s="22"/>
      <c r="CP42" s="23"/>
      <c r="CQ42" s="24"/>
      <c r="CR42" s="21"/>
      <c r="CS42" s="25"/>
      <c r="CT42" s="21"/>
      <c r="CU42" s="19"/>
      <c r="CW42" s="54"/>
      <c r="CX42" s="55"/>
      <c r="CY42" s="56"/>
      <c r="CZ42" s="56"/>
      <c r="DA42" s="56"/>
      <c r="DB42" s="56"/>
      <c r="DC42" s="56"/>
      <c r="DD42" s="56"/>
      <c r="DE42" s="56"/>
      <c r="DF42" s="56"/>
      <c r="DG42" s="56"/>
      <c r="DI42" s="61"/>
      <c r="DJ42" s="61"/>
      <c r="DK42" s="61"/>
      <c r="DL42" s="61"/>
      <c r="DM42" s="61"/>
      <c r="DN42" s="61"/>
      <c r="DO42" s="61"/>
      <c r="DP42" s="62"/>
      <c r="DR42" s="70"/>
      <c r="DS42" s="71"/>
      <c r="DT42" s="71"/>
      <c r="DU42" s="72"/>
      <c r="DV42" s="71"/>
      <c r="DW42" s="71"/>
      <c r="DX42" s="73"/>
      <c r="DY42" s="74"/>
      <c r="DZ42" s="71"/>
      <c r="EB42" s="79"/>
      <c r="EC42" s="79"/>
      <c r="ED42" s="79"/>
      <c r="EE42" s="79"/>
      <c r="EF42" s="79"/>
      <c r="EG42" s="79"/>
      <c r="EH42" s="80"/>
      <c r="EJ42" s="155">
        <v>43778</v>
      </c>
      <c r="EK42" s="153">
        <v>312644014</v>
      </c>
      <c r="EL42" s="153">
        <v>120614.5</v>
      </c>
      <c r="EM42" s="153">
        <v>118914.5</v>
      </c>
      <c r="EN42" s="153">
        <v>1700</v>
      </c>
      <c r="EO42" s="153" t="s">
        <v>217</v>
      </c>
      <c r="EP42" s="153" t="s">
        <v>257</v>
      </c>
      <c r="EQ42" s="153" t="s">
        <v>219</v>
      </c>
      <c r="ES42" s="16"/>
      <c r="ET42" s="16"/>
      <c r="EU42" s="16"/>
      <c r="EW42" s="86"/>
      <c r="EX42" s="86"/>
      <c r="EY42" s="84"/>
      <c r="EZ42" s="87"/>
      <c r="FB42" s="19"/>
      <c r="FC42" s="19"/>
      <c r="FD42" s="19"/>
      <c r="FE42" s="19"/>
      <c r="FF42" s="19"/>
      <c r="FG42" s="19"/>
      <c r="FH42" s="19"/>
      <c r="FI42" s="19"/>
      <c r="FK42" s="94"/>
      <c r="FL42" s="93"/>
      <c r="FM42" s="93"/>
      <c r="FN42" s="93"/>
      <c r="FP42" s="97"/>
      <c r="FQ42" s="98"/>
      <c r="FR42" s="103"/>
      <c r="FS42" s="98"/>
      <c r="FT42" s="98"/>
      <c r="FV42" s="105"/>
      <c r="FW42" s="105"/>
      <c r="FX42" s="106"/>
      <c r="FY42" s="105"/>
      <c r="FZ42" s="105"/>
      <c r="GA42" s="105"/>
      <c r="GB42" s="105"/>
      <c r="GC42" s="105"/>
      <c r="GE42" s="110"/>
      <c r="GF42" s="109"/>
      <c r="GG42" s="110"/>
      <c r="GH42" s="111"/>
      <c r="GI42" s="111"/>
      <c r="GJ42" s="110"/>
      <c r="GK42" s="110"/>
      <c r="GL42" s="110"/>
      <c r="GM42" s="110"/>
      <c r="GN42" s="109"/>
      <c r="GP42" s="119"/>
      <c r="GQ42" s="120"/>
      <c r="GR42" s="119"/>
      <c r="GS42" s="121"/>
      <c r="GT42" s="121"/>
      <c r="GU42" s="119"/>
      <c r="GV42" s="122"/>
      <c r="GW42" s="119"/>
      <c r="GX42" s="119"/>
      <c r="GY42" s="120"/>
      <c r="HA42" s="127"/>
      <c r="HB42" s="128"/>
      <c r="HC42" s="128"/>
      <c r="HD42" s="128"/>
      <c r="HE42" s="129"/>
      <c r="HF42" s="127"/>
      <c r="HG42" s="131"/>
      <c r="HH42" s="19"/>
      <c r="HI42" s="19"/>
      <c r="HJ42" s="19"/>
      <c r="HK42" s="19"/>
      <c r="HL42" s="19"/>
      <c r="HM42" s="19"/>
      <c r="HN42" s="19"/>
      <c r="HP42" s="134">
        <v>37</v>
      </c>
      <c r="HQ42" s="135">
        <v>43810.455462962964</v>
      </c>
      <c r="HR42" s="134" t="s">
        <v>564</v>
      </c>
      <c r="HS42" s="134" t="s">
        <v>628</v>
      </c>
      <c r="HT42" s="134" t="s">
        <v>574</v>
      </c>
      <c r="HU42" s="134" t="s">
        <v>571</v>
      </c>
      <c r="HV42" s="134">
        <v>2.0191211105551999E+24</v>
      </c>
      <c r="HW42" s="134" t="s">
        <v>551</v>
      </c>
      <c r="HX42" s="134" t="s">
        <v>568</v>
      </c>
      <c r="HY42" s="134" t="s">
        <v>569</v>
      </c>
      <c r="HZ42" s="134" t="s">
        <v>570</v>
      </c>
    </row>
    <row r="43" spans="5:234" ht="19.5" thickBot="1">
      <c r="E43" s="16"/>
      <c r="F43" s="16"/>
      <c r="G43" s="16"/>
      <c r="I43" s="15" t="str">
        <f t="shared" si="15"/>
        <v/>
      </c>
      <c r="J43" s="16" t="e">
        <f t="shared" si="0"/>
        <v>#VALUE!</v>
      </c>
      <c r="K43" s="3"/>
      <c r="L43" s="4"/>
      <c r="M43" s="5"/>
      <c r="N43" s="6"/>
      <c r="O43" s="3"/>
      <c r="P43" s="7"/>
      <c r="Q43" s="3"/>
      <c r="R43" s="2"/>
      <c r="T43" s="15">
        <v>2768136</v>
      </c>
      <c r="U43" s="16" t="e">
        <f t="shared" si="4"/>
        <v>#VALUE!</v>
      </c>
      <c r="V43" s="16"/>
      <c r="W43" s="16"/>
      <c r="X43" s="16"/>
      <c r="Y43" s="16"/>
      <c r="Z43" s="16"/>
      <c r="AA43" s="16"/>
      <c r="AB43" s="16"/>
      <c r="AC43" s="16"/>
      <c r="AE43" s="15" t="str">
        <f>IFERROR(INDEX($AH:$AH,MATCH(VLOOKUP(AI$4,{"a",0;"b",1000},2)+ROW(A39),$AK:$AK,0)),"")</f>
        <v/>
      </c>
      <c r="AF43" s="15" t="str">
        <f>IFERROR(INDEX($AG:$AG,MATCH(VLOOKUP(AI$4,{"a",0;"b",1000},2)+ROW(AD39),$AK:$AK,0)),"")</f>
        <v/>
      </c>
      <c r="AG43" s="16">
        <f t="shared" si="19"/>
        <v>0</v>
      </c>
      <c r="AH43" s="50" t="str">
        <f>IFERROR(INDEX(#REF!,MATCH(AI43,BJ:BJ,0)),"")</f>
        <v/>
      </c>
      <c r="AI43" s="50" t="str">
        <f t="shared" si="22"/>
        <v>0</v>
      </c>
      <c r="AJ43" s="50" t="str">
        <f t="shared" si="13"/>
        <v>a</v>
      </c>
      <c r="AK43" s="50" t="e">
        <f>VLOOKUP($M43,{"a",0;"b",1000},2)+COUNTIF($M$6:$M43,$M43)</f>
        <v>#N/A</v>
      </c>
      <c r="AL43" s="16"/>
      <c r="AM43" s="16"/>
      <c r="AN43" s="16"/>
      <c r="AO43" s="16"/>
      <c r="AP43" s="16"/>
      <c r="AQ43" s="16"/>
      <c r="AR43" s="16"/>
      <c r="AS43" s="140"/>
      <c r="AU43" s="15" t="str">
        <f>IFERROR(INDEX($AX:$AX,MATCH(VLOOKUP(AY$4,{"a",0;"b",1000},2)+ROW(AT38),$BA:$BA,0)),"")</f>
        <v/>
      </c>
      <c r="AV43" s="15" t="str">
        <f>IFERROR(INDEX($AW:$AW,MATCH(VLOOKUP(AY$4,{"a",0;"b",1000},2)+ROW(AT38),$BA:$BA,0)),"")</f>
        <v/>
      </c>
      <c r="AW43" s="16">
        <f t="shared" si="20"/>
        <v>0</v>
      </c>
      <c r="AX43" s="50" t="str">
        <f t="shared" si="16"/>
        <v/>
      </c>
      <c r="AY43" s="50" t="str">
        <f t="shared" si="23"/>
        <v>0</v>
      </c>
      <c r="AZ43" s="50" t="str">
        <f t="shared" si="7"/>
        <v>a</v>
      </c>
      <c r="BA43" s="50" t="e">
        <f>VLOOKUP($M43,{"a",0;"b",1000},2)+COUNTIF($M$6:$M43,$M43)</f>
        <v>#N/A</v>
      </c>
      <c r="BB43" s="16"/>
      <c r="BC43" s="16"/>
      <c r="BD43" s="16"/>
      <c r="BE43" s="16"/>
      <c r="BF43" s="16"/>
      <c r="BG43" s="16"/>
      <c r="BH43" s="16"/>
      <c r="BI43" s="140"/>
      <c r="BK43" s="15">
        <v>2768136</v>
      </c>
      <c r="BL43" s="16" t="e">
        <f t="shared" si="8"/>
        <v>#VALUE!</v>
      </c>
      <c r="BM43" s="21"/>
      <c r="BN43" s="22"/>
      <c r="BO43" s="23"/>
      <c r="BP43" s="24"/>
      <c r="BQ43" s="21"/>
      <c r="BR43" s="25"/>
      <c r="BS43" s="21"/>
      <c r="BT43" s="19"/>
      <c r="BV43" s="15" t="str">
        <f t="shared" si="18"/>
        <v/>
      </c>
      <c r="BW43" s="16" t="e">
        <f t="shared" si="3"/>
        <v>#VALUE!</v>
      </c>
      <c r="BX43" s="3"/>
      <c r="BY43" s="4"/>
      <c r="BZ43" s="5"/>
      <c r="CA43" s="6"/>
      <c r="CB43" s="3"/>
      <c r="CC43" s="7"/>
      <c r="CD43" s="3"/>
      <c r="CE43" s="2"/>
      <c r="CG43" s="15" t="str">
        <f>IFERROR(INDEX($AX:$AX,MATCH(VLOOKUP(CK$4,{"a",0;"b",1000},2)+ROW(CF38),$BA:$BA,0)),"")</f>
        <v/>
      </c>
      <c r="CH43" s="15" t="str">
        <f>IFERROR(INDEX($AW:$AW,MATCH(VLOOKUP(CK$4,{"a",0;"b",1000},2)+ROW(CF38),$BA:$BA,0)),"")</f>
        <v/>
      </c>
      <c r="CI43" s="16">
        <f t="shared" si="21"/>
        <v>0</v>
      </c>
      <c r="CJ43" s="50" t="str">
        <f t="shared" si="17"/>
        <v/>
      </c>
      <c r="CK43" s="50" t="str">
        <f t="shared" si="24"/>
        <v>0</v>
      </c>
      <c r="CL43" s="50" t="str">
        <f t="shared" si="10"/>
        <v>a</v>
      </c>
      <c r="CM43" s="50" t="e">
        <f>VLOOKUP($M43,{"a",0;"b",1000},2)+COUNTIF($M$6:$M43,$M43)</f>
        <v>#N/A</v>
      </c>
      <c r="CN43" s="21"/>
      <c r="CO43" s="22"/>
      <c r="CP43" s="23"/>
      <c r="CQ43" s="24"/>
      <c r="CR43" s="21"/>
      <c r="CS43" s="25"/>
      <c r="CT43" s="21"/>
      <c r="CU43" s="19"/>
      <c r="CW43" s="54"/>
      <c r="CX43" s="55"/>
      <c r="CY43" s="56"/>
      <c r="CZ43" s="56"/>
      <c r="DA43" s="56"/>
      <c r="DB43" s="56"/>
      <c r="DC43" s="56"/>
      <c r="DD43" s="56"/>
      <c r="DE43" s="56"/>
      <c r="DF43" s="56"/>
      <c r="DG43" s="56"/>
      <c r="DI43" s="61"/>
      <c r="DJ43" s="61"/>
      <c r="DK43" s="61"/>
      <c r="DL43" s="61"/>
      <c r="DM43" s="61"/>
      <c r="DN43" s="61"/>
      <c r="DO43" s="61"/>
      <c r="DP43" s="62"/>
      <c r="DR43" s="70"/>
      <c r="DS43" s="71"/>
      <c r="DT43" s="71"/>
      <c r="DU43" s="72"/>
      <c r="DV43" s="71"/>
      <c r="DW43" s="71"/>
      <c r="DX43" s="73"/>
      <c r="DY43" s="74"/>
      <c r="DZ43" s="71"/>
      <c r="EB43" s="79"/>
      <c r="EC43" s="79"/>
      <c r="ED43" s="79"/>
      <c r="EE43" s="79"/>
      <c r="EF43" s="79"/>
      <c r="EG43" s="79"/>
      <c r="EH43" s="80"/>
      <c r="EJ43" s="152">
        <v>43778</v>
      </c>
      <c r="EK43" s="154">
        <v>312758442</v>
      </c>
      <c r="EL43" s="154">
        <v>122314.5</v>
      </c>
      <c r="EM43" s="154">
        <v>120614.5</v>
      </c>
      <c r="EN43" s="154">
        <v>1700</v>
      </c>
      <c r="EO43" s="154" t="s">
        <v>217</v>
      </c>
      <c r="EP43" s="154" t="s">
        <v>258</v>
      </c>
      <c r="EQ43" s="154" t="s">
        <v>219</v>
      </c>
      <c r="ES43" s="16"/>
      <c r="ET43" s="16"/>
      <c r="EU43" s="16"/>
      <c r="EW43" s="86"/>
      <c r="EX43" s="86"/>
      <c r="EY43" s="84"/>
      <c r="EZ43" s="87"/>
      <c r="FB43" s="19"/>
      <c r="FC43" s="19"/>
      <c r="FD43" s="19"/>
      <c r="FE43" s="19"/>
      <c r="FF43" s="19"/>
      <c r="FG43" s="19"/>
      <c r="FH43" s="19"/>
      <c r="FI43" s="19"/>
      <c r="FK43" s="94"/>
      <c r="FL43" s="93"/>
      <c r="FM43" s="93"/>
      <c r="FN43" s="93"/>
      <c r="FP43" s="97"/>
      <c r="FQ43" s="98"/>
      <c r="FR43" s="103"/>
      <c r="FS43" s="98"/>
      <c r="FT43" s="98"/>
      <c r="FV43" s="105"/>
      <c r="FW43" s="105"/>
      <c r="FX43" s="106"/>
      <c r="FY43" s="105"/>
      <c r="FZ43" s="105"/>
      <c r="GA43" s="105"/>
      <c r="GB43" s="105"/>
      <c r="GC43" s="105"/>
      <c r="GE43" s="110"/>
      <c r="GF43" s="109"/>
      <c r="GG43" s="110"/>
      <c r="GH43" s="111"/>
      <c r="GI43" s="111"/>
      <c r="GJ43" s="110"/>
      <c r="GK43" s="110"/>
      <c r="GL43" s="110"/>
      <c r="GM43" s="110"/>
      <c r="GN43" s="109"/>
      <c r="GP43" s="119"/>
      <c r="GQ43" s="120"/>
      <c r="GR43" s="119"/>
      <c r="GS43" s="121"/>
      <c r="GT43" s="121"/>
      <c r="GU43" s="119"/>
      <c r="GV43" s="122"/>
      <c r="GW43" s="119"/>
      <c r="GX43" s="119"/>
      <c r="GY43" s="120"/>
      <c r="HA43" s="127"/>
      <c r="HB43" s="128"/>
      <c r="HC43" s="128"/>
      <c r="HD43" s="128"/>
      <c r="HE43" s="129"/>
      <c r="HF43" s="127"/>
      <c r="HG43" s="131"/>
      <c r="HH43" s="19"/>
      <c r="HI43" s="19"/>
      <c r="HJ43" s="19"/>
      <c r="HK43" s="19"/>
      <c r="HL43" s="19"/>
      <c r="HM43" s="19"/>
      <c r="HN43" s="19"/>
      <c r="HP43" s="136">
        <v>38</v>
      </c>
      <c r="HQ43" s="137">
        <v>43810.455208333333</v>
      </c>
      <c r="HR43" s="136" t="s">
        <v>564</v>
      </c>
      <c r="HS43" s="136" t="s">
        <v>662</v>
      </c>
      <c r="HT43" s="136" t="s">
        <v>574</v>
      </c>
      <c r="HU43" s="136" t="s">
        <v>571</v>
      </c>
      <c r="HV43" s="136">
        <v>2.0191211105530301E+24</v>
      </c>
      <c r="HW43" s="136" t="s">
        <v>551</v>
      </c>
      <c r="HX43" s="136" t="s">
        <v>568</v>
      </c>
      <c r="HY43" s="136" t="s">
        <v>569</v>
      </c>
      <c r="HZ43" s="136" t="s">
        <v>570</v>
      </c>
    </row>
    <row r="44" spans="5:234" ht="19.5" thickBot="1">
      <c r="E44" s="16"/>
      <c r="F44" s="16"/>
      <c r="G44" s="16"/>
      <c r="I44" s="15" t="str">
        <f t="shared" si="15"/>
        <v/>
      </c>
      <c r="J44" s="16" t="e">
        <f t="shared" si="0"/>
        <v>#VALUE!</v>
      </c>
      <c r="K44" s="3"/>
      <c r="L44" s="4"/>
      <c r="M44" s="5"/>
      <c r="N44" s="6"/>
      <c r="O44" s="3"/>
      <c r="P44" s="7"/>
      <c r="Q44" s="3"/>
      <c r="R44" s="2"/>
      <c r="T44" s="15">
        <v>2769039</v>
      </c>
      <c r="U44" s="16" t="e">
        <f t="shared" si="4"/>
        <v>#VALUE!</v>
      </c>
      <c r="V44" s="16"/>
      <c r="W44" s="16"/>
      <c r="X44" s="16"/>
      <c r="Y44" s="16"/>
      <c r="Z44" s="16"/>
      <c r="AA44" s="16"/>
      <c r="AB44" s="16"/>
      <c r="AC44" s="16"/>
      <c r="AE44" s="15" t="str">
        <f>IFERROR(INDEX($AH:$AH,MATCH(VLOOKUP(AI$4,{"a",0;"b",1000},2)+ROW(A40),$AK:$AK,0)),"")</f>
        <v/>
      </c>
      <c r="AF44" s="15" t="str">
        <f>IFERROR(INDEX($AG:$AG,MATCH(VLOOKUP(AI$4,{"a",0;"b",1000},2)+ROW(AD40),$AK:$AK,0)),"")</f>
        <v/>
      </c>
      <c r="AG44" s="16">
        <f t="shared" si="19"/>
        <v>0</v>
      </c>
      <c r="AH44" s="50" t="str">
        <f>IFERROR(INDEX(#REF!,MATCH(AI44,BJ:BJ,0)),"")</f>
        <v/>
      </c>
      <c r="AI44" s="50" t="str">
        <f t="shared" si="22"/>
        <v>0</v>
      </c>
      <c r="AJ44" s="50" t="str">
        <f t="shared" si="13"/>
        <v>a</v>
      </c>
      <c r="AK44" s="50" t="e">
        <f>VLOOKUP($M44,{"a",0;"b",1000},2)+COUNTIF($M$6:$M44,$M44)</f>
        <v>#N/A</v>
      </c>
      <c r="AL44" s="16"/>
      <c r="AM44" s="16"/>
      <c r="AN44" s="16"/>
      <c r="AO44" s="16"/>
      <c r="AP44" s="16"/>
      <c r="AQ44" s="16"/>
      <c r="AR44" s="16"/>
      <c r="AS44" s="140"/>
      <c r="AU44" s="15" t="str">
        <f>IFERROR(INDEX($AX:$AX,MATCH(VLOOKUP(AY$4,{"a",0;"b",1000},2)+ROW(AT39),$BA:$BA,0)),"")</f>
        <v/>
      </c>
      <c r="AV44" s="15" t="str">
        <f>IFERROR(INDEX($AW:$AW,MATCH(VLOOKUP(AY$4,{"a",0;"b",1000},2)+ROW(AT39),$BA:$BA,0)),"")</f>
        <v/>
      </c>
      <c r="AW44" s="16">
        <f t="shared" si="20"/>
        <v>0</v>
      </c>
      <c r="AX44" s="50" t="str">
        <f t="shared" si="16"/>
        <v/>
      </c>
      <c r="AY44" s="50" t="str">
        <f t="shared" si="23"/>
        <v>0</v>
      </c>
      <c r="AZ44" s="50" t="str">
        <f t="shared" si="7"/>
        <v>a</v>
      </c>
      <c r="BA44" s="50" t="e">
        <f>VLOOKUP($M44,{"a",0;"b",1000},2)+COUNTIF($M$6:$M44,$M44)</f>
        <v>#N/A</v>
      </c>
      <c r="BB44" s="16"/>
      <c r="BC44" s="16"/>
      <c r="BD44" s="16"/>
      <c r="BE44" s="16"/>
      <c r="BF44" s="16"/>
      <c r="BG44" s="16"/>
      <c r="BH44" s="16"/>
      <c r="BI44" s="140"/>
      <c r="BK44" s="15">
        <v>2769039</v>
      </c>
      <c r="BL44" s="16" t="e">
        <f t="shared" si="8"/>
        <v>#VALUE!</v>
      </c>
      <c r="BM44" s="21"/>
      <c r="BN44" s="22"/>
      <c r="BO44" s="23"/>
      <c r="BP44" s="24"/>
      <c r="BQ44" s="21"/>
      <c r="BR44" s="25"/>
      <c r="BS44" s="21"/>
      <c r="BT44" s="19"/>
      <c r="BV44" s="15" t="str">
        <f t="shared" si="18"/>
        <v/>
      </c>
      <c r="BW44" s="16" t="e">
        <f t="shared" si="3"/>
        <v>#VALUE!</v>
      </c>
      <c r="BX44" s="3"/>
      <c r="BY44" s="4"/>
      <c r="BZ44" s="5"/>
      <c r="CA44" s="6"/>
      <c r="CB44" s="3"/>
      <c r="CC44" s="7"/>
      <c r="CD44" s="3"/>
      <c r="CE44" s="2"/>
      <c r="CG44" s="15" t="str">
        <f>IFERROR(INDEX($AX:$AX,MATCH(VLOOKUP(CK$4,{"a",0;"b",1000},2)+ROW(CF39),$BA:$BA,0)),"")</f>
        <v/>
      </c>
      <c r="CH44" s="15" t="str">
        <f>IFERROR(INDEX($AW:$AW,MATCH(VLOOKUP(CK$4,{"a",0;"b",1000},2)+ROW(CF39),$BA:$BA,0)),"")</f>
        <v/>
      </c>
      <c r="CI44" s="16">
        <f t="shared" si="21"/>
        <v>0</v>
      </c>
      <c r="CJ44" s="50" t="str">
        <f t="shared" si="17"/>
        <v/>
      </c>
      <c r="CK44" s="50" t="str">
        <f t="shared" si="24"/>
        <v>0</v>
      </c>
      <c r="CL44" s="50" t="str">
        <f t="shared" si="10"/>
        <v>a</v>
      </c>
      <c r="CM44" s="50" t="e">
        <f>VLOOKUP($M44,{"a",0;"b",1000},2)+COUNTIF($M$6:$M44,$M44)</f>
        <v>#N/A</v>
      </c>
      <c r="CN44" s="21"/>
      <c r="CO44" s="22"/>
      <c r="CP44" s="23"/>
      <c r="CQ44" s="24"/>
      <c r="CR44" s="21"/>
      <c r="CS44" s="25"/>
      <c r="CT44" s="21"/>
      <c r="CU44" s="19"/>
      <c r="CW44" s="54"/>
      <c r="CX44" s="55"/>
      <c r="CY44" s="56"/>
      <c r="CZ44" s="56"/>
      <c r="DA44" s="56"/>
      <c r="DB44" s="56"/>
      <c r="DC44" s="56"/>
      <c r="DD44" s="56"/>
      <c r="DE44" s="56"/>
      <c r="DF44" s="56"/>
      <c r="DG44" s="56"/>
      <c r="DI44" s="61"/>
      <c r="DJ44" s="61"/>
      <c r="DK44" s="61"/>
      <c r="DL44" s="61"/>
      <c r="DM44" s="61"/>
      <c r="DN44" s="61"/>
      <c r="DO44" s="61"/>
      <c r="DP44" s="62"/>
      <c r="DR44" s="70"/>
      <c r="DS44" s="71"/>
      <c r="DT44" s="71"/>
      <c r="DU44" s="72"/>
      <c r="DV44" s="71"/>
      <c r="DW44" s="71"/>
      <c r="DX44" s="73"/>
      <c r="DY44" s="74"/>
      <c r="DZ44" s="71"/>
      <c r="EB44" s="79"/>
      <c r="EC44" s="79"/>
      <c r="ED44" s="79"/>
      <c r="EE44" s="79"/>
      <c r="EF44" s="79"/>
      <c r="EG44" s="79"/>
      <c r="EH44" s="80"/>
      <c r="EJ44" s="155">
        <v>43778</v>
      </c>
      <c r="EK44" s="153">
        <v>312755296</v>
      </c>
      <c r="EL44" s="153">
        <v>124014.5</v>
      </c>
      <c r="EM44" s="153">
        <v>122314.5</v>
      </c>
      <c r="EN44" s="153">
        <v>1700</v>
      </c>
      <c r="EO44" s="153" t="s">
        <v>217</v>
      </c>
      <c r="EP44" s="153" t="s">
        <v>259</v>
      </c>
      <c r="EQ44" s="153" t="s">
        <v>219</v>
      </c>
      <c r="ES44" s="16"/>
      <c r="ET44" s="16"/>
      <c r="EU44" s="16"/>
      <c r="EW44" s="86"/>
      <c r="EX44" s="86"/>
      <c r="EY44" s="84"/>
      <c r="EZ44" s="87"/>
      <c r="FB44" s="19"/>
      <c r="FC44" s="19"/>
      <c r="FD44" s="19"/>
      <c r="FE44" s="19"/>
      <c r="FF44" s="19"/>
      <c r="FG44" s="19"/>
      <c r="FH44" s="19"/>
      <c r="FI44" s="19"/>
      <c r="FK44" s="94"/>
      <c r="FL44" s="93"/>
      <c r="FM44" s="93"/>
      <c r="FN44" s="93"/>
      <c r="FP44" s="97"/>
      <c r="FQ44" s="98"/>
      <c r="FR44" s="103"/>
      <c r="FS44" s="98"/>
      <c r="FT44" s="98"/>
      <c r="FV44" s="105"/>
      <c r="FW44" s="105"/>
      <c r="FX44" s="106"/>
      <c r="FY44" s="105"/>
      <c r="FZ44" s="105"/>
      <c r="GA44" s="105"/>
      <c r="GB44" s="105"/>
      <c r="GC44" s="105"/>
      <c r="GE44" s="110"/>
      <c r="GF44" s="109"/>
      <c r="GG44" s="110"/>
      <c r="GH44" s="111"/>
      <c r="GI44" s="111"/>
      <c r="GJ44" s="110"/>
      <c r="GK44" s="110"/>
      <c r="GL44" s="110"/>
      <c r="GM44" s="110"/>
      <c r="GN44" s="109"/>
      <c r="GP44" s="119"/>
      <c r="GQ44" s="120"/>
      <c r="GR44" s="119"/>
      <c r="GS44" s="121"/>
      <c r="GT44" s="121"/>
      <c r="GU44" s="119"/>
      <c r="GV44" s="122"/>
      <c r="GW44" s="119"/>
      <c r="GX44" s="119"/>
      <c r="GY44" s="120"/>
      <c r="HA44" s="127"/>
      <c r="HB44" s="128"/>
      <c r="HC44" s="128"/>
      <c r="HD44" s="128"/>
      <c r="HE44" s="129"/>
      <c r="HF44" s="127"/>
      <c r="HG44" s="131"/>
      <c r="HH44" s="19"/>
      <c r="HI44" s="19"/>
      <c r="HJ44" s="19"/>
      <c r="HK44" s="19"/>
      <c r="HL44" s="19"/>
      <c r="HM44" s="19"/>
      <c r="HN44" s="19"/>
      <c r="HP44" s="134">
        <v>39</v>
      </c>
      <c r="HQ44" s="135">
        <v>43810.454594907409</v>
      </c>
      <c r="HR44" s="134" t="s">
        <v>564</v>
      </c>
      <c r="HS44" s="134" t="s">
        <v>663</v>
      </c>
      <c r="HT44" s="134" t="s">
        <v>659</v>
      </c>
      <c r="HU44" s="134" t="s">
        <v>571</v>
      </c>
      <c r="HV44" s="134">
        <v>2.01912111054375E+24</v>
      </c>
      <c r="HW44" s="134" t="s">
        <v>551</v>
      </c>
      <c r="HX44" s="134" t="s">
        <v>568</v>
      </c>
      <c r="HY44" s="134" t="s">
        <v>569</v>
      </c>
      <c r="HZ44" s="134" t="s">
        <v>570</v>
      </c>
    </row>
    <row r="45" spans="5:234" ht="19.5" thickBot="1">
      <c r="E45" s="16"/>
      <c r="F45" s="16"/>
      <c r="G45" s="16"/>
      <c r="I45" s="15" t="str">
        <f t="shared" si="15"/>
        <v/>
      </c>
      <c r="J45" s="16" t="e">
        <f t="shared" si="0"/>
        <v>#VALUE!</v>
      </c>
      <c r="K45" s="3"/>
      <c r="L45" s="4"/>
      <c r="M45" s="5"/>
      <c r="N45" s="6"/>
      <c r="O45" s="3"/>
      <c r="P45" s="7"/>
      <c r="Q45" s="3"/>
      <c r="R45" s="2"/>
      <c r="T45" s="15">
        <v>2769185</v>
      </c>
      <c r="U45" s="16" t="e">
        <f t="shared" si="4"/>
        <v>#VALUE!</v>
      </c>
      <c r="V45" s="16"/>
      <c r="W45" s="16"/>
      <c r="X45" s="16"/>
      <c r="Y45" s="16"/>
      <c r="Z45" s="16"/>
      <c r="AA45" s="16"/>
      <c r="AB45" s="16"/>
      <c r="AC45" s="16"/>
      <c r="AE45" s="15" t="str">
        <f>IFERROR(INDEX($AH:$AH,MATCH(VLOOKUP(AI$4,{"a",0;"b",1000},2)+ROW(A41),$AK:$AK,0)),"")</f>
        <v/>
      </c>
      <c r="AF45" s="15" t="str">
        <f>IFERROR(INDEX($AG:$AG,MATCH(VLOOKUP(AI$4,{"a",0;"b",1000},2)+ROW(AD41),$AK:$AK,0)),"")</f>
        <v/>
      </c>
      <c r="AG45" s="16">
        <f t="shared" si="19"/>
        <v>0</v>
      </c>
      <c r="AH45" s="50" t="str">
        <f>IFERROR(INDEX(#REF!,MATCH(AI45,BJ:BJ,0)),"")</f>
        <v/>
      </c>
      <c r="AI45" s="50" t="str">
        <f t="shared" si="22"/>
        <v>0</v>
      </c>
      <c r="AJ45" s="50" t="str">
        <f t="shared" si="13"/>
        <v>a</v>
      </c>
      <c r="AK45" s="50" t="e">
        <f>VLOOKUP($M45,{"a",0;"b",1000},2)+COUNTIF($M$6:$M45,$M45)</f>
        <v>#N/A</v>
      </c>
      <c r="AL45" s="16"/>
      <c r="AM45" s="16"/>
      <c r="AN45" s="16"/>
      <c r="AO45" s="16"/>
      <c r="AP45" s="16"/>
      <c r="AQ45" s="16"/>
      <c r="AR45" s="16"/>
      <c r="AS45" s="140"/>
      <c r="AU45" s="15" t="str">
        <f>IFERROR(INDEX($AX:$AX,MATCH(VLOOKUP(AY$4,{"a",0;"b",1000},2)+ROW(AT40),$BA:$BA,0)),"")</f>
        <v/>
      </c>
      <c r="AV45" s="15" t="str">
        <f>IFERROR(INDEX($AW:$AW,MATCH(VLOOKUP(AY$4,{"a",0;"b",1000},2)+ROW(AT40),$BA:$BA,0)),"")</f>
        <v/>
      </c>
      <c r="AW45" s="16">
        <f t="shared" si="20"/>
        <v>0</v>
      </c>
      <c r="AX45" s="50" t="str">
        <f t="shared" si="16"/>
        <v/>
      </c>
      <c r="AY45" s="50" t="str">
        <f t="shared" si="23"/>
        <v>0</v>
      </c>
      <c r="AZ45" s="50" t="str">
        <f t="shared" si="7"/>
        <v>a</v>
      </c>
      <c r="BA45" s="50" t="e">
        <f>VLOOKUP($M45,{"a",0;"b",1000},2)+COUNTIF($M$6:$M45,$M45)</f>
        <v>#N/A</v>
      </c>
      <c r="BB45" s="16"/>
      <c r="BC45" s="16"/>
      <c r="BD45" s="16"/>
      <c r="BE45" s="16"/>
      <c r="BF45" s="16"/>
      <c r="BG45" s="16"/>
      <c r="BH45" s="16"/>
      <c r="BI45" s="140"/>
      <c r="BK45" s="15">
        <v>2769185</v>
      </c>
      <c r="BL45" s="16" t="e">
        <f t="shared" si="8"/>
        <v>#VALUE!</v>
      </c>
      <c r="BM45" s="21"/>
      <c r="BN45" s="22"/>
      <c r="BO45" s="23"/>
      <c r="BP45" s="24"/>
      <c r="BQ45" s="21"/>
      <c r="BR45" s="25"/>
      <c r="BS45" s="21"/>
      <c r="BT45" s="19"/>
      <c r="BV45" s="15" t="str">
        <f t="shared" si="18"/>
        <v/>
      </c>
      <c r="BW45" s="16" t="e">
        <f t="shared" si="3"/>
        <v>#VALUE!</v>
      </c>
      <c r="BX45" s="3"/>
      <c r="BY45" s="4"/>
      <c r="BZ45" s="5"/>
      <c r="CA45" s="6"/>
      <c r="CB45" s="3"/>
      <c r="CC45" s="7"/>
      <c r="CD45" s="3"/>
      <c r="CE45" s="2"/>
      <c r="CG45" s="15" t="str">
        <f>IFERROR(INDEX($AX:$AX,MATCH(VLOOKUP(CK$4,{"a",0;"b",1000},2)+ROW(CF40),$BA:$BA,0)),"")</f>
        <v/>
      </c>
      <c r="CH45" s="15" t="str">
        <f>IFERROR(INDEX($AW:$AW,MATCH(VLOOKUP(CK$4,{"a",0;"b",1000},2)+ROW(CF40),$BA:$BA,0)),"")</f>
        <v/>
      </c>
      <c r="CI45" s="16">
        <f t="shared" si="21"/>
        <v>0</v>
      </c>
      <c r="CJ45" s="50" t="str">
        <f t="shared" si="17"/>
        <v/>
      </c>
      <c r="CK45" s="50" t="str">
        <f t="shared" si="24"/>
        <v>0</v>
      </c>
      <c r="CL45" s="50" t="str">
        <f t="shared" si="10"/>
        <v>a</v>
      </c>
      <c r="CM45" s="50" t="e">
        <f>VLOOKUP($M45,{"a",0;"b",1000},2)+COUNTIF($M$6:$M45,$M45)</f>
        <v>#N/A</v>
      </c>
      <c r="CN45" s="21"/>
      <c r="CO45" s="22"/>
      <c r="CP45" s="23"/>
      <c r="CQ45" s="24"/>
      <c r="CR45" s="21"/>
      <c r="CS45" s="25"/>
      <c r="CT45" s="21"/>
      <c r="CU45" s="19"/>
      <c r="CW45" s="54"/>
      <c r="CX45" s="55"/>
      <c r="CY45" s="56"/>
      <c r="CZ45" s="56"/>
      <c r="DA45" s="56"/>
      <c r="DB45" s="56"/>
      <c r="DC45" s="56"/>
      <c r="DD45" s="56"/>
      <c r="DE45" s="56"/>
      <c r="DF45" s="56"/>
      <c r="DG45" s="56"/>
      <c r="DI45" s="61"/>
      <c r="DJ45" s="61"/>
      <c r="DK45" s="61"/>
      <c r="DL45" s="61"/>
      <c r="DM45" s="61"/>
      <c r="DN45" s="61"/>
      <c r="DO45" s="61"/>
      <c r="DP45" s="62"/>
      <c r="DR45" s="70"/>
      <c r="DS45" s="71"/>
      <c r="DT45" s="71"/>
      <c r="DU45" s="72"/>
      <c r="DV45" s="71"/>
      <c r="DW45" s="71"/>
      <c r="DX45" s="73"/>
      <c r="DY45" s="74"/>
      <c r="DZ45" s="71"/>
      <c r="EB45" s="79"/>
      <c r="EC45" s="79"/>
      <c r="ED45" s="79"/>
      <c r="EE45" s="79"/>
      <c r="EF45" s="79"/>
      <c r="EG45" s="79"/>
      <c r="EH45" s="80"/>
      <c r="EJ45" s="152">
        <v>43778</v>
      </c>
      <c r="EK45" s="154">
        <v>312750555</v>
      </c>
      <c r="EL45" s="154">
        <v>126314.5</v>
      </c>
      <c r="EM45" s="154">
        <v>124014.5</v>
      </c>
      <c r="EN45" s="154">
        <v>2300</v>
      </c>
      <c r="EO45" s="154" t="s">
        <v>217</v>
      </c>
      <c r="EP45" s="154" t="s">
        <v>260</v>
      </c>
      <c r="EQ45" s="154" t="s">
        <v>219</v>
      </c>
      <c r="ES45" s="16"/>
      <c r="ET45" s="16"/>
      <c r="EU45" s="16"/>
      <c r="EW45" s="86"/>
      <c r="EX45" s="86"/>
      <c r="EY45" s="84"/>
      <c r="EZ45" s="87"/>
      <c r="FB45" s="19"/>
      <c r="FC45" s="19"/>
      <c r="FD45" s="19"/>
      <c r="FE45" s="19"/>
      <c r="FF45" s="19"/>
      <c r="FG45" s="19"/>
      <c r="FH45" s="19"/>
      <c r="FI45" s="19"/>
      <c r="FK45" s="94"/>
      <c r="FL45" s="93"/>
      <c r="FM45" s="93"/>
      <c r="FN45" s="93"/>
      <c r="FP45" s="97"/>
      <c r="FQ45" s="98"/>
      <c r="FR45" s="103"/>
      <c r="FS45" s="98"/>
      <c r="FT45" s="98"/>
      <c r="FV45" s="105"/>
      <c r="FW45" s="105"/>
      <c r="FX45" s="106"/>
      <c r="FY45" s="105"/>
      <c r="FZ45" s="105"/>
      <c r="GA45" s="105"/>
      <c r="GB45" s="105"/>
      <c r="GC45" s="105"/>
      <c r="GE45" s="110"/>
      <c r="GF45" s="109"/>
      <c r="GG45" s="110"/>
      <c r="GH45" s="111"/>
      <c r="GI45" s="111"/>
      <c r="GJ45" s="110"/>
      <c r="GK45" s="110"/>
      <c r="GL45" s="110"/>
      <c r="GM45" s="110"/>
      <c r="GN45" s="109"/>
      <c r="GP45" s="119"/>
      <c r="GQ45" s="120"/>
      <c r="GR45" s="119"/>
      <c r="GS45" s="121"/>
      <c r="GT45" s="121"/>
      <c r="GU45" s="119"/>
      <c r="GV45" s="122"/>
      <c r="GW45" s="119"/>
      <c r="GX45" s="119"/>
      <c r="GY45" s="120"/>
      <c r="HA45" s="127"/>
      <c r="HB45" s="128"/>
      <c r="HC45" s="128"/>
      <c r="HD45" s="128"/>
      <c r="HE45" s="129"/>
      <c r="HF45" s="127"/>
      <c r="HG45" s="131"/>
      <c r="HH45" s="19"/>
      <c r="HI45" s="19"/>
      <c r="HJ45" s="19"/>
      <c r="HK45" s="19"/>
      <c r="HL45" s="19"/>
      <c r="HM45" s="19"/>
      <c r="HN45" s="19"/>
      <c r="HP45" s="136">
        <v>40</v>
      </c>
      <c r="HQ45" s="137">
        <v>43810.039953703701</v>
      </c>
      <c r="HR45" s="136" t="s">
        <v>564</v>
      </c>
      <c r="HS45" s="136" t="s">
        <v>664</v>
      </c>
      <c r="HT45" s="136" t="s">
        <v>574</v>
      </c>
      <c r="HU45" s="136" t="s">
        <v>571</v>
      </c>
      <c r="HV45" s="136">
        <v>2.0191211005732401E+24</v>
      </c>
      <c r="HW45" s="136" t="s">
        <v>551</v>
      </c>
      <c r="HX45" s="136" t="s">
        <v>568</v>
      </c>
      <c r="HY45" s="136" t="s">
        <v>569</v>
      </c>
      <c r="HZ45" s="136" t="s">
        <v>570</v>
      </c>
    </row>
    <row r="46" spans="5:234" ht="19.5" thickBot="1">
      <c r="E46" s="16"/>
      <c r="F46" s="16"/>
      <c r="G46" s="16"/>
      <c r="I46" s="15" t="str">
        <f t="shared" si="15"/>
        <v/>
      </c>
      <c r="J46" s="16" t="e">
        <f t="shared" si="0"/>
        <v>#VALUE!</v>
      </c>
      <c r="K46" s="3"/>
      <c r="L46" s="4"/>
      <c r="M46" s="5"/>
      <c r="N46" s="6"/>
      <c r="O46" s="3"/>
      <c r="P46" s="7"/>
      <c r="Q46" s="3"/>
      <c r="R46" s="2"/>
      <c r="T46" s="15">
        <v>2769373</v>
      </c>
      <c r="U46" s="16" t="e">
        <f t="shared" si="4"/>
        <v>#VALUE!</v>
      </c>
      <c r="V46" s="16"/>
      <c r="W46" s="16"/>
      <c r="X46" s="16"/>
      <c r="Y46" s="16"/>
      <c r="Z46" s="16"/>
      <c r="AA46" s="16"/>
      <c r="AB46" s="16"/>
      <c r="AC46" s="16"/>
      <c r="AE46" s="15" t="str">
        <f>IFERROR(INDEX($AH:$AH,MATCH(VLOOKUP(AI$4,{"a",0;"b",1000},2)+ROW(A42),$AK:$AK,0)),"")</f>
        <v/>
      </c>
      <c r="AF46" s="15" t="str">
        <f>IFERROR(INDEX($AG:$AG,MATCH(VLOOKUP(AI$4,{"a",0;"b",1000},2)+ROW(AD42),$AK:$AK,0)),"")</f>
        <v/>
      </c>
      <c r="AG46" s="16">
        <f t="shared" si="19"/>
        <v>0</v>
      </c>
      <c r="AH46" s="50" t="str">
        <f>IFERROR(INDEX(#REF!,MATCH(AI46,BJ:BJ,0)),"")</f>
        <v/>
      </c>
      <c r="AI46" s="50" t="str">
        <f t="shared" si="22"/>
        <v>0</v>
      </c>
      <c r="AJ46" s="50" t="str">
        <f t="shared" si="13"/>
        <v>a</v>
      </c>
      <c r="AK46" s="50" t="e">
        <f>VLOOKUP($M46,{"a",0;"b",1000},2)+COUNTIF($M$6:$M46,$M46)</f>
        <v>#N/A</v>
      </c>
      <c r="AL46" s="16"/>
      <c r="AM46" s="16"/>
      <c r="AN46" s="16"/>
      <c r="AO46" s="16"/>
      <c r="AP46" s="16"/>
      <c r="AQ46" s="16"/>
      <c r="AR46" s="16"/>
      <c r="AS46" s="140"/>
      <c r="AU46" s="15" t="str">
        <f>IFERROR(INDEX($AX:$AX,MATCH(VLOOKUP(AY$4,{"a",0;"b",1000},2)+ROW(AT41),$BA:$BA,0)),"")</f>
        <v/>
      </c>
      <c r="AV46" s="15" t="str">
        <f>IFERROR(INDEX($AW:$AW,MATCH(VLOOKUP(AY$4,{"a",0;"b",1000},2)+ROW(AT41),$BA:$BA,0)),"")</f>
        <v/>
      </c>
      <c r="AW46" s="16">
        <f t="shared" si="20"/>
        <v>0</v>
      </c>
      <c r="AX46" s="50" t="str">
        <f t="shared" si="16"/>
        <v/>
      </c>
      <c r="AY46" s="50" t="str">
        <f t="shared" si="23"/>
        <v>0</v>
      </c>
      <c r="AZ46" s="50" t="str">
        <f t="shared" si="7"/>
        <v>a</v>
      </c>
      <c r="BA46" s="50" t="e">
        <f>VLOOKUP($M46,{"a",0;"b",1000},2)+COUNTIF($M$6:$M46,$M46)</f>
        <v>#N/A</v>
      </c>
      <c r="BB46" s="16"/>
      <c r="BC46" s="16"/>
      <c r="BD46" s="16"/>
      <c r="BE46" s="16"/>
      <c r="BF46" s="16"/>
      <c r="BG46" s="16"/>
      <c r="BH46" s="16"/>
      <c r="BI46" s="140"/>
      <c r="BK46" s="15">
        <v>2769373</v>
      </c>
      <c r="BL46" s="16" t="e">
        <f t="shared" si="8"/>
        <v>#VALUE!</v>
      </c>
      <c r="BM46" s="21"/>
      <c r="BN46" s="22"/>
      <c r="BO46" s="23"/>
      <c r="BP46" s="24"/>
      <c r="BQ46" s="21"/>
      <c r="BR46" s="25"/>
      <c r="BS46" s="21"/>
      <c r="BT46" s="19"/>
      <c r="BV46" s="15" t="str">
        <f t="shared" si="18"/>
        <v/>
      </c>
      <c r="BW46" s="16" t="e">
        <f t="shared" si="3"/>
        <v>#VALUE!</v>
      </c>
      <c r="BX46" s="3"/>
      <c r="BY46" s="4"/>
      <c r="BZ46" s="5"/>
      <c r="CA46" s="6"/>
      <c r="CB46" s="3"/>
      <c r="CC46" s="7"/>
      <c r="CD46" s="3"/>
      <c r="CE46" s="2"/>
      <c r="CG46" s="15" t="str">
        <f>IFERROR(INDEX($AX:$AX,MATCH(VLOOKUP(CK$4,{"a",0;"b",1000},2)+ROW(CF41),$BA:$BA,0)),"")</f>
        <v/>
      </c>
      <c r="CH46" s="15" t="str">
        <f>IFERROR(INDEX($AW:$AW,MATCH(VLOOKUP(CK$4,{"a",0;"b",1000},2)+ROW(CF41),$BA:$BA,0)),"")</f>
        <v/>
      </c>
      <c r="CI46" s="16">
        <f t="shared" si="21"/>
        <v>0</v>
      </c>
      <c r="CJ46" s="50" t="str">
        <f t="shared" si="17"/>
        <v/>
      </c>
      <c r="CK46" s="50" t="str">
        <f t="shared" si="24"/>
        <v>0</v>
      </c>
      <c r="CL46" s="50" t="str">
        <f t="shared" si="10"/>
        <v>a</v>
      </c>
      <c r="CM46" s="50" t="e">
        <f>VLOOKUP($M46,{"a",0;"b",1000},2)+COUNTIF($M$6:$M46,$M46)</f>
        <v>#N/A</v>
      </c>
      <c r="CN46" s="21"/>
      <c r="CO46" s="22"/>
      <c r="CP46" s="23"/>
      <c r="CQ46" s="24"/>
      <c r="CR46" s="21"/>
      <c r="CS46" s="25"/>
      <c r="CT46" s="21"/>
      <c r="CU46" s="19"/>
      <c r="CW46" s="54"/>
      <c r="CX46" s="55"/>
      <c r="CY46" s="56"/>
      <c r="CZ46" s="56"/>
      <c r="DA46" s="56"/>
      <c r="DB46" s="56"/>
      <c r="DC46" s="56"/>
      <c r="DD46" s="56"/>
      <c r="DE46" s="56"/>
      <c r="DF46" s="56"/>
      <c r="DG46" s="56"/>
      <c r="DI46" s="61"/>
      <c r="DJ46" s="61"/>
      <c r="DK46" s="61"/>
      <c r="DL46" s="61"/>
      <c r="DM46" s="61"/>
      <c r="DN46" s="61"/>
      <c r="DO46" s="61"/>
      <c r="DP46" s="62"/>
      <c r="DR46" s="70"/>
      <c r="DS46" s="71"/>
      <c r="DT46" s="71"/>
      <c r="DU46" s="72"/>
      <c r="DV46" s="71"/>
      <c r="DW46" s="71"/>
      <c r="DX46" s="73"/>
      <c r="DY46" s="74"/>
      <c r="DZ46" s="71"/>
      <c r="EB46" s="79"/>
      <c r="EC46" s="79"/>
      <c r="ED46" s="79"/>
      <c r="EE46" s="79"/>
      <c r="EF46" s="79"/>
      <c r="EG46" s="79"/>
      <c r="EH46" s="80"/>
      <c r="EJ46" s="155">
        <v>43778</v>
      </c>
      <c r="EK46" s="153">
        <v>312789230</v>
      </c>
      <c r="EL46" s="153">
        <v>128014.5</v>
      </c>
      <c r="EM46" s="153">
        <v>126314.5</v>
      </c>
      <c r="EN46" s="153">
        <v>1700</v>
      </c>
      <c r="EO46" s="153" t="s">
        <v>217</v>
      </c>
      <c r="EP46" s="153" t="s">
        <v>261</v>
      </c>
      <c r="EQ46" s="153" t="s">
        <v>219</v>
      </c>
      <c r="ES46" s="16"/>
      <c r="ET46" s="16"/>
      <c r="EU46" s="16"/>
      <c r="EW46" s="86"/>
      <c r="EX46" s="86"/>
      <c r="EY46" s="84"/>
      <c r="EZ46" s="87"/>
      <c r="FB46" s="19"/>
      <c r="FC46" s="19"/>
      <c r="FD46" s="19"/>
      <c r="FE46" s="19"/>
      <c r="FF46" s="19"/>
      <c r="FG46" s="19"/>
      <c r="FH46" s="19"/>
      <c r="FI46" s="19"/>
      <c r="FK46" s="94"/>
      <c r="FL46" s="93"/>
      <c r="FM46" s="93"/>
      <c r="FN46" s="93"/>
      <c r="FP46" s="97"/>
      <c r="FQ46" s="98"/>
      <c r="FR46" s="103"/>
      <c r="FS46" s="98"/>
      <c r="FT46" s="98"/>
      <c r="FV46" s="105"/>
      <c r="FW46" s="105"/>
      <c r="FX46" s="106"/>
      <c r="FY46" s="105"/>
      <c r="FZ46" s="105"/>
      <c r="GA46" s="105"/>
      <c r="GB46" s="105"/>
      <c r="GC46" s="105"/>
      <c r="GE46" s="110"/>
      <c r="GF46" s="109"/>
      <c r="GG46" s="110"/>
      <c r="GH46" s="111"/>
      <c r="GI46" s="111"/>
      <c r="GJ46" s="110"/>
      <c r="GK46" s="110"/>
      <c r="GL46" s="110"/>
      <c r="GM46" s="110"/>
      <c r="GN46" s="109"/>
      <c r="GP46" s="119"/>
      <c r="GQ46" s="120"/>
      <c r="GR46" s="119"/>
      <c r="GS46" s="121"/>
      <c r="GT46" s="121"/>
      <c r="GU46" s="119"/>
      <c r="GV46" s="122"/>
      <c r="GW46" s="119"/>
      <c r="GX46" s="119"/>
      <c r="GY46" s="120"/>
      <c r="HA46" s="127"/>
      <c r="HB46" s="128"/>
      <c r="HC46" s="128"/>
      <c r="HD46" s="128"/>
      <c r="HE46" s="129"/>
      <c r="HF46" s="127"/>
      <c r="HG46" s="131"/>
      <c r="HH46" s="19"/>
      <c r="HI46" s="19"/>
      <c r="HJ46" s="19"/>
      <c r="HK46" s="19"/>
      <c r="HL46" s="19"/>
      <c r="HM46" s="19"/>
      <c r="HN46" s="19"/>
      <c r="HP46" s="134"/>
      <c r="HQ46" s="135"/>
      <c r="HR46" s="134"/>
      <c r="HS46" s="134"/>
      <c r="HT46" s="134"/>
      <c r="HU46" s="134"/>
      <c r="HV46" s="134"/>
      <c r="HW46" s="134"/>
      <c r="HX46" s="134"/>
      <c r="HY46" s="134"/>
      <c r="HZ46" s="134"/>
    </row>
    <row r="47" spans="5:234" ht="19.5" thickBot="1">
      <c r="E47" s="16"/>
      <c r="F47" s="16"/>
      <c r="G47" s="16"/>
      <c r="I47" s="15" t="str">
        <f t="shared" si="15"/>
        <v/>
      </c>
      <c r="J47" s="16" t="e">
        <f t="shared" si="0"/>
        <v>#VALUE!</v>
      </c>
      <c r="K47" s="3"/>
      <c r="L47" s="4"/>
      <c r="M47" s="5"/>
      <c r="N47" s="6"/>
      <c r="O47" s="3"/>
      <c r="P47" s="7"/>
      <c r="Q47" s="3"/>
      <c r="R47" s="2"/>
      <c r="T47" s="15">
        <v>2785073</v>
      </c>
      <c r="U47" s="16" t="e">
        <f t="shared" si="4"/>
        <v>#VALUE!</v>
      </c>
      <c r="V47" s="16"/>
      <c r="W47" s="16"/>
      <c r="X47" s="16"/>
      <c r="Y47" s="16"/>
      <c r="Z47" s="16"/>
      <c r="AA47" s="16"/>
      <c r="AB47" s="16"/>
      <c r="AC47" s="16"/>
      <c r="AE47" s="15" t="str">
        <f>IFERROR(INDEX($K:$K,MATCH(VLOOKUP(AQ$5,{"a",0;"b",1000},2)+ROW(AD42),$N:$N,0)),"")</f>
        <v/>
      </c>
      <c r="AF47" s="15" t="str">
        <f>IFERROR(INDEX($AG:$AG,MATCH(VLOOKUP(AI$4,{"a",0;"b",1000},2)+ROW(AD43),$AK:$AK,0)),"")</f>
        <v/>
      </c>
      <c r="AG47" s="16">
        <f t="shared" si="19"/>
        <v>0</v>
      </c>
      <c r="AH47" s="50" t="str">
        <f>IFERROR(INDEX(#REF!,MATCH(AI47,BJ:BJ,0)),"")</f>
        <v/>
      </c>
      <c r="AI47" s="50" t="str">
        <f t="shared" si="22"/>
        <v>0</v>
      </c>
      <c r="AJ47" s="50" t="str">
        <f t="shared" si="13"/>
        <v>a</v>
      </c>
      <c r="AK47" s="50" t="e">
        <f>VLOOKUP($M47,{"a",0;"b",1000},2)+COUNTIF($M$6:$M47,$M47)</f>
        <v>#N/A</v>
      </c>
      <c r="AL47" s="16"/>
      <c r="AM47" s="16"/>
      <c r="AN47" s="16"/>
      <c r="AO47" s="16"/>
      <c r="AP47" s="16"/>
      <c r="AQ47" s="16"/>
      <c r="AR47" s="16"/>
      <c r="AS47" s="140"/>
      <c r="AU47" s="15" t="str">
        <f>IFERROR(INDEX($AX:$AX,MATCH(VLOOKUP(AY$4,{"a",0;"b",1000},2)+ROW(AT42),$BA:$BA,0)),"")</f>
        <v/>
      </c>
      <c r="AV47" s="15" t="str">
        <f>IFERROR(INDEX($AW:$AW,MATCH(VLOOKUP(AY$4,{"a",0;"b",1000},2)+ROW(AT42),$BA:$BA,0)),"")</f>
        <v/>
      </c>
      <c r="AW47" s="16">
        <f t="shared" si="20"/>
        <v>0</v>
      </c>
      <c r="AX47" s="50" t="str">
        <f t="shared" si="16"/>
        <v/>
      </c>
      <c r="AY47" s="50" t="str">
        <f t="shared" si="23"/>
        <v>0</v>
      </c>
      <c r="AZ47" s="50" t="str">
        <f t="shared" si="7"/>
        <v>a</v>
      </c>
      <c r="BA47" s="50" t="e">
        <f>VLOOKUP($M47,{"a",0;"b",1000},2)+COUNTIF($M$6:$M47,$M47)</f>
        <v>#N/A</v>
      </c>
      <c r="BB47" s="16"/>
      <c r="BC47" s="16"/>
      <c r="BD47" s="16"/>
      <c r="BE47" s="16"/>
      <c r="BF47" s="16"/>
      <c r="BG47" s="16"/>
      <c r="BH47" s="16"/>
      <c r="BI47" s="140"/>
      <c r="BK47" s="15">
        <v>2785073</v>
      </c>
      <c r="BL47" s="16" t="e">
        <f t="shared" si="8"/>
        <v>#VALUE!</v>
      </c>
      <c r="BM47" s="21"/>
      <c r="BN47" s="22"/>
      <c r="BO47" s="23"/>
      <c r="BP47" s="24"/>
      <c r="BQ47" s="21"/>
      <c r="BR47" s="25"/>
      <c r="BS47" s="21"/>
      <c r="BT47" s="19"/>
      <c r="BV47" s="15" t="str">
        <f t="shared" si="18"/>
        <v/>
      </c>
      <c r="BW47" s="16" t="e">
        <f t="shared" si="3"/>
        <v>#VALUE!</v>
      </c>
      <c r="BX47" s="3"/>
      <c r="BY47" s="4"/>
      <c r="BZ47" s="5"/>
      <c r="CA47" s="6"/>
      <c r="CB47" s="3"/>
      <c r="CC47" s="7"/>
      <c r="CD47" s="3"/>
      <c r="CE47" s="2"/>
      <c r="CG47" s="15" t="str">
        <f>IFERROR(INDEX($AX:$AX,MATCH(VLOOKUP(CK$4,{"a",0;"b",1000},2)+ROW(CF42),$BA:$BA,0)),"")</f>
        <v/>
      </c>
      <c r="CH47" s="15" t="str">
        <f>IFERROR(INDEX($AW:$AW,MATCH(VLOOKUP(CK$4,{"a",0;"b",1000},2)+ROW(CF42),$BA:$BA,0)),"")</f>
        <v/>
      </c>
      <c r="CI47" s="16">
        <f t="shared" si="21"/>
        <v>0</v>
      </c>
      <c r="CJ47" s="50" t="str">
        <f t="shared" si="17"/>
        <v/>
      </c>
      <c r="CK47" s="50" t="str">
        <f t="shared" si="24"/>
        <v>0</v>
      </c>
      <c r="CL47" s="50" t="str">
        <f t="shared" si="10"/>
        <v>a</v>
      </c>
      <c r="CM47" s="50" t="e">
        <f>VLOOKUP($M47,{"a",0;"b",1000},2)+COUNTIF($M$6:$M47,$M47)</f>
        <v>#N/A</v>
      </c>
      <c r="CN47" s="21"/>
      <c r="CO47" s="22"/>
      <c r="CP47" s="23"/>
      <c r="CQ47" s="24"/>
      <c r="CR47" s="21"/>
      <c r="CS47" s="25"/>
      <c r="CT47" s="21"/>
      <c r="CU47" s="19"/>
      <c r="CW47" s="54"/>
      <c r="CX47" s="55"/>
      <c r="CY47" s="56"/>
      <c r="CZ47" s="56"/>
      <c r="DA47" s="56"/>
      <c r="DB47" s="56"/>
      <c r="DC47" s="56"/>
      <c r="DD47" s="56"/>
      <c r="DE47" s="56"/>
      <c r="DF47" s="56"/>
      <c r="DG47" s="56"/>
      <c r="DI47" s="61"/>
      <c r="DJ47" s="61"/>
      <c r="DK47" s="61"/>
      <c r="DL47" s="61"/>
      <c r="DM47" s="61"/>
      <c r="DN47" s="61"/>
      <c r="DO47" s="61"/>
      <c r="DP47" s="62"/>
      <c r="DR47" s="70"/>
      <c r="DS47" s="71"/>
      <c r="DT47" s="71"/>
      <c r="DU47" s="72"/>
      <c r="DV47" s="71"/>
      <c r="DW47" s="71"/>
      <c r="DX47" s="73"/>
      <c r="DY47" s="74"/>
      <c r="DZ47" s="71"/>
      <c r="EB47" s="79"/>
      <c r="EC47" s="79"/>
      <c r="ED47" s="79"/>
      <c r="EE47" s="79"/>
      <c r="EF47" s="79"/>
      <c r="EG47" s="79"/>
      <c r="EH47" s="80"/>
      <c r="EJ47" s="152">
        <v>43778</v>
      </c>
      <c r="EK47" s="154">
        <v>312752289</v>
      </c>
      <c r="EL47" s="154">
        <v>130314.5</v>
      </c>
      <c r="EM47" s="154">
        <v>128014.5</v>
      </c>
      <c r="EN47" s="154">
        <v>2300</v>
      </c>
      <c r="EO47" s="154" t="s">
        <v>217</v>
      </c>
      <c r="EP47" s="154" t="s">
        <v>262</v>
      </c>
      <c r="EQ47" s="154" t="s">
        <v>219</v>
      </c>
      <c r="ES47" s="16"/>
      <c r="ET47" s="16"/>
      <c r="EU47" s="16"/>
      <c r="EW47" s="86"/>
      <c r="EX47" s="86"/>
      <c r="EY47" s="84"/>
      <c r="EZ47" s="87"/>
      <c r="FB47" s="19"/>
      <c r="FC47" s="19"/>
      <c r="FD47" s="19"/>
      <c r="FE47" s="19"/>
      <c r="FF47" s="19"/>
      <c r="FG47" s="19"/>
      <c r="FH47" s="19"/>
      <c r="FI47" s="19"/>
      <c r="FK47" s="94"/>
      <c r="FL47" s="93"/>
      <c r="FM47" s="93"/>
      <c r="FN47" s="93"/>
      <c r="FP47" s="97"/>
      <c r="FQ47" s="98"/>
      <c r="FR47" s="103"/>
      <c r="FS47" s="98"/>
      <c r="FT47" s="98"/>
      <c r="FV47" s="105"/>
      <c r="FW47" s="105"/>
      <c r="FX47" s="106"/>
      <c r="FY47" s="105"/>
      <c r="FZ47" s="105"/>
      <c r="GA47" s="105"/>
      <c r="GB47" s="105"/>
      <c r="GC47" s="105"/>
      <c r="GE47" s="110"/>
      <c r="GF47" s="109"/>
      <c r="GG47" s="110"/>
      <c r="GH47" s="111"/>
      <c r="GI47" s="111"/>
      <c r="GJ47" s="110"/>
      <c r="GK47" s="110"/>
      <c r="GL47" s="110"/>
      <c r="GM47" s="110"/>
      <c r="GN47" s="109"/>
      <c r="GP47" s="119"/>
      <c r="GQ47" s="120"/>
      <c r="GR47" s="119"/>
      <c r="GS47" s="121"/>
      <c r="GT47" s="121"/>
      <c r="GU47" s="119"/>
      <c r="GV47" s="122"/>
      <c r="GW47" s="119"/>
      <c r="GX47" s="119"/>
      <c r="GY47" s="120"/>
      <c r="HA47" s="127"/>
      <c r="HB47" s="128"/>
      <c r="HC47" s="128"/>
      <c r="HD47" s="128"/>
      <c r="HE47" s="129"/>
      <c r="HF47" s="127"/>
      <c r="HG47" s="131"/>
      <c r="HH47" s="19"/>
      <c r="HI47" s="19"/>
      <c r="HJ47" s="19"/>
      <c r="HK47" s="19"/>
      <c r="HL47" s="19"/>
      <c r="HM47" s="19"/>
      <c r="HN47" s="19"/>
      <c r="HP47" s="134"/>
      <c r="HQ47" s="135"/>
      <c r="HR47" s="134"/>
      <c r="HS47" s="134"/>
      <c r="HT47" s="134"/>
      <c r="HU47" s="134"/>
      <c r="HV47" s="134"/>
      <c r="HW47" s="134"/>
      <c r="HX47" s="134"/>
      <c r="HY47" s="134"/>
      <c r="HZ47" s="134"/>
    </row>
    <row r="48" spans="5:234" ht="19.5" thickBot="1">
      <c r="E48" s="16"/>
      <c r="F48" s="16"/>
      <c r="G48" s="16"/>
      <c r="I48" s="15" t="str">
        <f t="shared" si="15"/>
        <v/>
      </c>
      <c r="J48" s="16" t="e">
        <f t="shared" si="0"/>
        <v>#VALUE!</v>
      </c>
      <c r="K48" s="3"/>
      <c r="L48" s="4"/>
      <c r="M48" s="5"/>
      <c r="N48" s="6"/>
      <c r="O48" s="3"/>
      <c r="P48" s="7"/>
      <c r="Q48" s="3"/>
      <c r="R48" s="2"/>
      <c r="T48" s="15">
        <v>2786585</v>
      </c>
      <c r="U48" s="16" t="e">
        <f t="shared" si="4"/>
        <v>#VALUE!</v>
      </c>
      <c r="V48" s="16"/>
      <c r="W48" s="16"/>
      <c r="X48" s="16"/>
      <c r="Y48" s="16"/>
      <c r="Z48" s="16"/>
      <c r="AA48" s="16"/>
      <c r="AB48" s="16"/>
      <c r="AC48" s="16"/>
      <c r="AE48" s="15" t="str">
        <f>IFERROR(INDEX($K:$K,MATCH(VLOOKUP(AQ$5,{"a",0;"b",1000},2)+ROW(AD43),$N:$N,0)),"")</f>
        <v/>
      </c>
      <c r="AF48" s="15" t="str">
        <f>IFERROR(INDEX($AG:$AG,MATCH(VLOOKUP(AI$4,{"a",0;"b",1000},2)+ROW(AD44),$AK:$AK,0)),"")</f>
        <v/>
      </c>
      <c r="AG48" s="16">
        <f t="shared" si="19"/>
        <v>0</v>
      </c>
      <c r="AH48" s="50" t="str">
        <f>IFERROR(INDEX(#REF!,MATCH(AI48,BJ:BJ,0)),"")</f>
        <v/>
      </c>
      <c r="AI48" s="50" t="str">
        <f t="shared" si="22"/>
        <v>0</v>
      </c>
      <c r="AJ48" s="50" t="str">
        <f t="shared" si="13"/>
        <v>a</v>
      </c>
      <c r="AK48" s="50" t="e">
        <f>VLOOKUP($M48,{"a",0;"b",1000},2)+COUNTIF($M$6:$M48,$M48)</f>
        <v>#N/A</v>
      </c>
      <c r="AL48" s="16"/>
      <c r="AM48" s="16"/>
      <c r="AN48" s="16"/>
      <c r="AO48" s="16"/>
      <c r="AP48" s="16"/>
      <c r="AQ48" s="16"/>
      <c r="AR48" s="16"/>
      <c r="AS48" s="140"/>
      <c r="AU48" s="15" t="str">
        <f>IFERROR(INDEX($AX:$AX,MATCH(VLOOKUP(AY$4,{"a",0;"b",1000},2)+ROW(AT43),$BA:$BA,0)),"")</f>
        <v/>
      </c>
      <c r="AV48" s="15" t="str">
        <f>IFERROR(INDEX($AW:$AW,MATCH(VLOOKUP(AY$4,{"a",0;"b",1000},2)+ROW(AT43),$BA:$BA,0)),"")</f>
        <v/>
      </c>
      <c r="AW48" s="16">
        <f t="shared" si="20"/>
        <v>0</v>
      </c>
      <c r="AX48" s="50" t="str">
        <f t="shared" si="16"/>
        <v/>
      </c>
      <c r="AY48" s="50" t="str">
        <f t="shared" si="23"/>
        <v>0</v>
      </c>
      <c r="AZ48" s="50" t="str">
        <f t="shared" si="7"/>
        <v>a</v>
      </c>
      <c r="BA48" s="50" t="e">
        <f>VLOOKUP($M48,{"a",0;"b",1000},2)+COUNTIF($M$6:$M48,$M48)</f>
        <v>#N/A</v>
      </c>
      <c r="BB48" s="16"/>
      <c r="BC48" s="16"/>
      <c r="BD48" s="16"/>
      <c r="BE48" s="16"/>
      <c r="BF48" s="16"/>
      <c r="BG48" s="16"/>
      <c r="BH48" s="16"/>
      <c r="BI48" s="140"/>
      <c r="BK48" s="15">
        <v>2786585</v>
      </c>
      <c r="BL48" s="16" t="e">
        <f t="shared" si="8"/>
        <v>#VALUE!</v>
      </c>
      <c r="BM48" s="21"/>
      <c r="BN48" s="22"/>
      <c r="BO48" s="23"/>
      <c r="BP48" s="24"/>
      <c r="BQ48" s="21"/>
      <c r="BR48" s="25"/>
      <c r="BS48" s="21"/>
      <c r="BT48" s="19"/>
      <c r="BV48" s="15" t="str">
        <f t="shared" si="18"/>
        <v/>
      </c>
      <c r="BW48" s="16" t="e">
        <f t="shared" si="3"/>
        <v>#VALUE!</v>
      </c>
      <c r="BX48" s="3"/>
      <c r="BY48" s="4"/>
      <c r="BZ48" s="5"/>
      <c r="CA48" s="6"/>
      <c r="CB48" s="3"/>
      <c r="CC48" s="7"/>
      <c r="CD48" s="3"/>
      <c r="CE48" s="2"/>
      <c r="CG48" s="15" t="str">
        <f>IFERROR(INDEX($AX:$AX,MATCH(VLOOKUP(CK$4,{"a",0;"b",1000},2)+ROW(CF43),$BA:$BA,0)),"")</f>
        <v/>
      </c>
      <c r="CH48" s="15" t="str">
        <f>IFERROR(INDEX($AW:$AW,MATCH(VLOOKUP(CK$4,{"a",0;"b",1000},2)+ROW(CF43),$BA:$BA,0)),"")</f>
        <v/>
      </c>
      <c r="CI48" s="16">
        <f t="shared" si="21"/>
        <v>0</v>
      </c>
      <c r="CJ48" s="50" t="str">
        <f t="shared" si="17"/>
        <v/>
      </c>
      <c r="CK48" s="50" t="str">
        <f t="shared" si="24"/>
        <v>0</v>
      </c>
      <c r="CL48" s="50" t="str">
        <f t="shared" si="10"/>
        <v>a</v>
      </c>
      <c r="CM48" s="50" t="e">
        <f>VLOOKUP($M48,{"a",0;"b",1000},2)+COUNTIF($M$6:$M48,$M48)</f>
        <v>#N/A</v>
      </c>
      <c r="CN48" s="21"/>
      <c r="CO48" s="22"/>
      <c r="CP48" s="23"/>
      <c r="CQ48" s="24"/>
      <c r="CR48" s="21"/>
      <c r="CS48" s="25"/>
      <c r="CT48" s="21"/>
      <c r="CU48" s="19"/>
      <c r="CW48" s="54"/>
      <c r="CX48" s="55"/>
      <c r="CY48" s="56"/>
      <c r="CZ48" s="56"/>
      <c r="DA48" s="56"/>
      <c r="DB48" s="56"/>
      <c r="DC48" s="56"/>
      <c r="DD48" s="56"/>
      <c r="DE48" s="56"/>
      <c r="DF48" s="56"/>
      <c r="DG48" s="56"/>
      <c r="DI48" s="61"/>
      <c r="DJ48" s="61"/>
      <c r="DK48" s="61"/>
      <c r="DL48" s="61"/>
      <c r="DM48" s="61"/>
      <c r="DN48" s="61"/>
      <c r="DO48" s="61"/>
      <c r="DP48" s="62"/>
      <c r="DR48" s="70"/>
      <c r="DS48" s="71"/>
      <c r="DT48" s="71"/>
      <c r="DU48" s="72"/>
      <c r="DV48" s="71"/>
      <c r="DW48" s="71"/>
      <c r="DX48" s="73"/>
      <c r="DY48" s="74"/>
      <c r="DZ48" s="71"/>
      <c r="EB48" s="79"/>
      <c r="EC48" s="79"/>
      <c r="ED48" s="79"/>
      <c r="EE48" s="79"/>
      <c r="EF48" s="79"/>
      <c r="EG48" s="79"/>
      <c r="EH48" s="80"/>
      <c r="EJ48" s="155">
        <v>43778</v>
      </c>
      <c r="EK48" s="153">
        <v>312766670</v>
      </c>
      <c r="EL48" s="153">
        <v>132614.5</v>
      </c>
      <c r="EM48" s="153">
        <v>130314.5</v>
      </c>
      <c r="EN48" s="153">
        <v>2300</v>
      </c>
      <c r="EO48" s="153" t="s">
        <v>217</v>
      </c>
      <c r="EP48" s="153" t="s">
        <v>263</v>
      </c>
      <c r="EQ48" s="153" t="s">
        <v>219</v>
      </c>
      <c r="ES48" s="16"/>
      <c r="ET48" s="16"/>
      <c r="EU48" s="16"/>
      <c r="EW48" s="86"/>
      <c r="EX48" s="86"/>
      <c r="EY48" s="84"/>
      <c r="EZ48" s="87"/>
      <c r="FB48" s="19"/>
      <c r="FC48" s="19"/>
      <c r="FD48" s="19"/>
      <c r="FE48" s="19"/>
      <c r="FF48" s="19"/>
      <c r="FG48" s="19"/>
      <c r="FH48" s="19"/>
      <c r="FI48" s="19"/>
      <c r="FK48" s="94"/>
      <c r="FL48" s="93"/>
      <c r="FM48" s="93"/>
      <c r="FN48" s="93"/>
      <c r="FP48" s="97"/>
      <c r="FQ48" s="98"/>
      <c r="FR48" s="103"/>
      <c r="FS48" s="98"/>
      <c r="FT48" s="98"/>
      <c r="FV48" s="105"/>
      <c r="FW48" s="105"/>
      <c r="FX48" s="106"/>
      <c r="FY48" s="105"/>
      <c r="FZ48" s="105"/>
      <c r="GA48" s="105"/>
      <c r="GB48" s="105"/>
      <c r="GC48" s="105"/>
      <c r="GE48" s="110"/>
      <c r="GF48" s="109"/>
      <c r="GG48" s="110"/>
      <c r="GH48" s="111"/>
      <c r="GI48" s="111"/>
      <c r="GJ48" s="110"/>
      <c r="GK48" s="110"/>
      <c r="GL48" s="110"/>
      <c r="GM48" s="110"/>
      <c r="GN48" s="109"/>
      <c r="GP48" s="119"/>
      <c r="GQ48" s="120"/>
      <c r="GR48" s="119"/>
      <c r="GS48" s="121"/>
      <c r="GT48" s="121"/>
      <c r="GU48" s="119"/>
      <c r="GV48" s="122"/>
      <c r="GW48" s="119"/>
      <c r="GX48" s="119"/>
      <c r="GY48" s="120"/>
      <c r="HA48" s="127"/>
      <c r="HB48" s="128"/>
      <c r="HC48" s="128"/>
      <c r="HD48" s="128"/>
      <c r="HE48" s="129"/>
      <c r="HF48" s="127"/>
      <c r="HG48" s="131"/>
      <c r="HH48" s="19"/>
      <c r="HI48" s="19"/>
      <c r="HJ48" s="19"/>
      <c r="HK48" s="19"/>
      <c r="HL48" s="19"/>
      <c r="HM48" s="19"/>
      <c r="HN48" s="19"/>
      <c r="HP48" s="134"/>
      <c r="HQ48" s="135"/>
      <c r="HR48" s="134"/>
      <c r="HS48" s="134"/>
      <c r="HT48" s="134"/>
      <c r="HU48" s="134"/>
      <c r="HV48" s="134"/>
      <c r="HW48" s="134"/>
      <c r="HX48" s="134"/>
      <c r="HY48" s="134"/>
      <c r="HZ48" s="134"/>
    </row>
    <row r="49" spans="5:234" ht="19.5" thickBot="1">
      <c r="E49" s="16"/>
      <c r="F49" s="16"/>
      <c r="G49" s="16"/>
      <c r="I49" s="15" t="str">
        <f t="shared" si="15"/>
        <v/>
      </c>
      <c r="J49" s="16" t="e">
        <f t="shared" si="0"/>
        <v>#VALUE!</v>
      </c>
      <c r="K49" s="3"/>
      <c r="L49" s="4"/>
      <c r="M49" s="5"/>
      <c r="N49" s="6"/>
      <c r="O49" s="3"/>
      <c r="P49" s="7"/>
      <c r="Q49" s="3"/>
      <c r="R49" s="2"/>
      <c r="T49" s="15">
        <v>2786752</v>
      </c>
      <c r="U49" s="16" t="e">
        <f t="shared" si="4"/>
        <v>#VALUE!</v>
      </c>
      <c r="V49" s="16"/>
      <c r="W49" s="16"/>
      <c r="X49" s="16"/>
      <c r="Y49" s="16"/>
      <c r="Z49" s="16"/>
      <c r="AA49" s="16"/>
      <c r="AB49" s="16"/>
      <c r="AC49" s="16"/>
      <c r="AE49" s="15" t="str">
        <f>IFERROR(INDEX($K:$K,MATCH(VLOOKUP(AQ$5,{"a",0;"b",1000},2)+ROW(AD44),$N:$N,0)),"")</f>
        <v/>
      </c>
      <c r="AF49" s="15" t="str">
        <f>IFERROR(INDEX($AG:$AG,MATCH(VLOOKUP(AI$4,{"a",0;"b",1000},2)+ROW(AD45),$AK:$AK,0)),"")</f>
        <v/>
      </c>
      <c r="AG49" s="16">
        <f t="shared" si="19"/>
        <v>0</v>
      </c>
      <c r="AH49" s="50" t="str">
        <f>IFERROR(INDEX(#REF!,MATCH(AI49,BJ:BJ,0)),"")</f>
        <v/>
      </c>
      <c r="AI49" s="50" t="str">
        <f t="shared" si="22"/>
        <v>0</v>
      </c>
      <c r="AJ49" s="50" t="str">
        <f t="shared" si="13"/>
        <v>a</v>
      </c>
      <c r="AK49" s="50" t="e">
        <f>VLOOKUP($M49,{"a",0;"b",1000},2)+COUNTIF($M$6:$M49,$M49)</f>
        <v>#N/A</v>
      </c>
      <c r="AL49" s="16"/>
      <c r="AM49" s="16"/>
      <c r="AN49" s="16"/>
      <c r="AO49" s="16"/>
      <c r="AP49" s="16"/>
      <c r="AQ49" s="16"/>
      <c r="AR49" s="16"/>
      <c r="AS49" s="140"/>
      <c r="AU49" s="15" t="str">
        <f>IFERROR(INDEX($AX:$AX,MATCH(VLOOKUP(AY$4,{"a",0;"b",1000},2)+ROW(AT44),$BA:$BA,0)),"")</f>
        <v/>
      </c>
      <c r="AV49" s="15" t="str">
        <f>IFERROR(INDEX($AW:$AW,MATCH(VLOOKUP(AY$4,{"a",0;"b",1000},2)+ROW(AT44),$BA:$BA,0)),"")</f>
        <v/>
      </c>
      <c r="AW49" s="16">
        <f t="shared" si="20"/>
        <v>0</v>
      </c>
      <c r="AX49" s="50" t="str">
        <f t="shared" si="16"/>
        <v/>
      </c>
      <c r="AY49" s="50" t="str">
        <f t="shared" si="23"/>
        <v>0</v>
      </c>
      <c r="AZ49" s="50" t="str">
        <f t="shared" si="7"/>
        <v>a</v>
      </c>
      <c r="BA49" s="50" t="e">
        <f>VLOOKUP($M49,{"a",0;"b",1000},2)+COUNTIF($M$6:$M49,$M49)</f>
        <v>#N/A</v>
      </c>
      <c r="BB49" s="16"/>
      <c r="BC49" s="16"/>
      <c r="BD49" s="16"/>
      <c r="BE49" s="16"/>
      <c r="BF49" s="16"/>
      <c r="BG49" s="16"/>
      <c r="BH49" s="16"/>
      <c r="BI49" s="140"/>
      <c r="BK49" s="15">
        <v>2786752</v>
      </c>
      <c r="BL49" s="16" t="e">
        <f t="shared" si="8"/>
        <v>#VALUE!</v>
      </c>
      <c r="BM49" s="21"/>
      <c r="BN49" s="22"/>
      <c r="BO49" s="23"/>
      <c r="BP49" s="24"/>
      <c r="BQ49" s="21"/>
      <c r="BR49" s="25"/>
      <c r="BS49" s="21"/>
      <c r="BT49" s="19"/>
      <c r="BV49" s="15" t="str">
        <f t="shared" si="18"/>
        <v/>
      </c>
      <c r="BW49" s="16" t="e">
        <f t="shared" si="3"/>
        <v>#VALUE!</v>
      </c>
      <c r="BX49" s="3"/>
      <c r="BY49" s="4"/>
      <c r="BZ49" s="5"/>
      <c r="CA49" s="6"/>
      <c r="CB49" s="3"/>
      <c r="CC49" s="7"/>
      <c r="CD49" s="3"/>
      <c r="CE49" s="2"/>
      <c r="CG49" s="15" t="str">
        <f>IFERROR(INDEX($AX:$AX,MATCH(VLOOKUP(CK$4,{"a",0;"b",1000},2)+ROW(CF44),$BA:$BA,0)),"")</f>
        <v/>
      </c>
      <c r="CH49" s="15" t="str">
        <f>IFERROR(INDEX($AW:$AW,MATCH(VLOOKUP(CK$4,{"a",0;"b",1000},2)+ROW(CF44),$BA:$BA,0)),"")</f>
        <v/>
      </c>
      <c r="CI49" s="16">
        <f t="shared" si="21"/>
        <v>0</v>
      </c>
      <c r="CJ49" s="50" t="str">
        <f t="shared" si="17"/>
        <v/>
      </c>
      <c r="CK49" s="50" t="str">
        <f t="shared" si="24"/>
        <v>0</v>
      </c>
      <c r="CL49" s="50" t="str">
        <f t="shared" si="10"/>
        <v>a</v>
      </c>
      <c r="CM49" s="50" t="e">
        <f>VLOOKUP($M49,{"a",0;"b",1000},2)+COUNTIF($M$6:$M49,$M49)</f>
        <v>#N/A</v>
      </c>
      <c r="CN49" s="21"/>
      <c r="CO49" s="22"/>
      <c r="CP49" s="23"/>
      <c r="CQ49" s="24"/>
      <c r="CR49" s="21"/>
      <c r="CS49" s="25"/>
      <c r="CT49" s="21"/>
      <c r="CU49" s="19"/>
      <c r="CW49" s="54"/>
      <c r="CX49" s="55"/>
      <c r="CY49" s="56"/>
      <c r="CZ49" s="56"/>
      <c r="DA49" s="56"/>
      <c r="DB49" s="56"/>
      <c r="DC49" s="56"/>
      <c r="DD49" s="56"/>
      <c r="DE49" s="56"/>
      <c r="DF49" s="56"/>
      <c r="DG49" s="56"/>
      <c r="DI49" s="61"/>
      <c r="DJ49" s="61"/>
      <c r="DK49" s="61"/>
      <c r="DL49" s="61"/>
      <c r="DM49" s="61"/>
      <c r="DN49" s="61"/>
      <c r="DO49" s="61"/>
      <c r="DP49" s="62"/>
      <c r="DR49" s="70"/>
      <c r="DS49" s="71"/>
      <c r="DT49" s="71"/>
      <c r="DU49" s="72"/>
      <c r="DV49" s="71"/>
      <c r="DW49" s="71"/>
      <c r="DX49" s="73"/>
      <c r="DY49" s="74"/>
      <c r="DZ49" s="71"/>
      <c r="EB49" s="79"/>
      <c r="EC49" s="79"/>
      <c r="ED49" s="79"/>
      <c r="EE49" s="79"/>
      <c r="EF49" s="79"/>
      <c r="EG49" s="79"/>
      <c r="EH49" s="80"/>
      <c r="EJ49" s="152">
        <v>43778</v>
      </c>
      <c r="EK49" s="154">
        <v>312142602</v>
      </c>
      <c r="EL49" s="154">
        <v>134314.5</v>
      </c>
      <c r="EM49" s="154">
        <v>132614.5</v>
      </c>
      <c r="EN49" s="154">
        <v>1700</v>
      </c>
      <c r="EO49" s="154" t="s">
        <v>217</v>
      </c>
      <c r="EP49" s="154" t="s">
        <v>264</v>
      </c>
      <c r="EQ49" s="154" t="s">
        <v>219</v>
      </c>
      <c r="ES49" s="16"/>
      <c r="ET49" s="16"/>
      <c r="EU49" s="16"/>
      <c r="EW49" s="86"/>
      <c r="EX49" s="86"/>
      <c r="EY49" s="84"/>
      <c r="EZ49" s="87"/>
      <c r="FB49" s="19"/>
      <c r="FC49" s="19"/>
      <c r="FD49" s="19"/>
      <c r="FE49" s="19"/>
      <c r="FF49" s="19"/>
      <c r="FG49" s="19"/>
      <c r="FH49" s="19"/>
      <c r="FI49" s="19"/>
      <c r="FK49" s="94"/>
      <c r="FL49" s="93"/>
      <c r="FM49" s="93"/>
      <c r="FN49" s="93"/>
      <c r="FP49" s="97"/>
      <c r="FQ49" s="98"/>
      <c r="FR49" s="103"/>
      <c r="FS49" s="98"/>
      <c r="FT49" s="98"/>
      <c r="FV49" s="105"/>
      <c r="FW49" s="105"/>
      <c r="FX49" s="106"/>
      <c r="FY49" s="105"/>
      <c r="FZ49" s="105"/>
      <c r="GA49" s="105"/>
      <c r="GB49" s="105"/>
      <c r="GC49" s="105"/>
      <c r="GE49" s="110"/>
      <c r="GF49" s="109"/>
      <c r="GG49" s="110"/>
      <c r="GH49" s="111"/>
      <c r="GI49" s="111"/>
      <c r="GJ49" s="110"/>
      <c r="GK49" s="110"/>
      <c r="GL49" s="110"/>
      <c r="GM49" s="110"/>
      <c r="GN49" s="109"/>
      <c r="GP49" s="119"/>
      <c r="GQ49" s="120"/>
      <c r="GR49" s="119"/>
      <c r="GS49" s="121"/>
      <c r="GT49" s="121"/>
      <c r="GU49" s="119"/>
      <c r="GV49" s="122"/>
      <c r="GW49" s="119"/>
      <c r="GX49" s="119"/>
      <c r="GY49" s="120"/>
      <c r="HA49" s="127"/>
      <c r="HB49" s="128"/>
      <c r="HC49" s="128"/>
      <c r="HD49" s="128"/>
      <c r="HE49" s="129"/>
      <c r="HF49" s="127"/>
      <c r="HG49" s="131"/>
      <c r="HH49" s="19"/>
      <c r="HI49" s="19"/>
      <c r="HJ49" s="19"/>
      <c r="HK49" s="19"/>
      <c r="HL49" s="19"/>
      <c r="HM49" s="19"/>
      <c r="HN49" s="19"/>
      <c r="HP49" s="134"/>
      <c r="HQ49" s="135"/>
      <c r="HR49" s="134"/>
      <c r="HS49" s="134"/>
      <c r="HT49" s="134"/>
      <c r="HU49" s="134"/>
      <c r="HV49" s="134"/>
      <c r="HW49" s="134"/>
      <c r="HX49" s="134"/>
      <c r="HY49" s="134"/>
      <c r="HZ49" s="134"/>
    </row>
    <row r="50" spans="5:234" ht="19.5" thickBot="1">
      <c r="E50" s="16"/>
      <c r="F50" s="16"/>
      <c r="G50" s="16"/>
      <c r="I50" s="15" t="str">
        <f t="shared" si="15"/>
        <v/>
      </c>
      <c r="J50" s="16" t="e">
        <f t="shared" si="0"/>
        <v>#VALUE!</v>
      </c>
      <c r="K50" s="3"/>
      <c r="L50" s="4"/>
      <c r="M50" s="5"/>
      <c r="N50" s="6"/>
      <c r="O50" s="3"/>
      <c r="P50" s="7"/>
      <c r="Q50" s="3"/>
      <c r="R50" s="2"/>
      <c r="T50" s="15">
        <v>2786912</v>
      </c>
      <c r="U50" s="16" t="e">
        <f t="shared" si="4"/>
        <v>#VALUE!</v>
      </c>
      <c r="V50" s="16"/>
      <c r="W50" s="16"/>
      <c r="X50" s="16"/>
      <c r="Y50" s="16"/>
      <c r="Z50" s="16"/>
      <c r="AA50" s="16"/>
      <c r="AB50" s="16"/>
      <c r="AC50" s="16"/>
      <c r="AE50" s="15" t="str">
        <f>IFERROR(INDEX($K:$K,MATCH(VLOOKUP(AQ$5,{"a",0;"b",1000},2)+ROW(AD45),$N:$N,0)),"")</f>
        <v/>
      </c>
      <c r="AF50" s="15" t="str">
        <f>IFERROR(INDEX($AG:$AG,MATCH(VLOOKUP(AI$4,{"a",0;"b",1000},2)+ROW(AD46),$AK:$AK,0)),"")</f>
        <v/>
      </c>
      <c r="AG50" s="16">
        <f t="shared" si="19"/>
        <v>0</v>
      </c>
      <c r="AH50" s="50" t="str">
        <f>IFERROR(INDEX(#REF!,MATCH(AI50,BJ:BJ,0)),"")</f>
        <v/>
      </c>
      <c r="AI50" s="50" t="str">
        <f t="shared" si="22"/>
        <v>0</v>
      </c>
      <c r="AJ50" s="50" t="str">
        <f t="shared" si="13"/>
        <v>a</v>
      </c>
      <c r="AK50" s="50" t="e">
        <f>VLOOKUP($M50,{"a",0;"b",1000},2)+COUNTIF($M$6:$M50,$M50)</f>
        <v>#N/A</v>
      </c>
      <c r="AL50" s="16"/>
      <c r="AM50" s="16"/>
      <c r="AN50" s="16"/>
      <c r="AO50" s="16"/>
      <c r="AP50" s="16"/>
      <c r="AQ50" s="16"/>
      <c r="AR50" s="16"/>
      <c r="AS50" s="140"/>
      <c r="AU50" s="15" t="str">
        <f>IFERROR(INDEX($AX:$AX,MATCH(VLOOKUP(AY$4,{"a",0;"b",1000},2)+ROW(AT45),$BA:$BA,0)),"")</f>
        <v/>
      </c>
      <c r="AV50" s="15" t="str">
        <f>IFERROR(INDEX($AW:$AW,MATCH(VLOOKUP(AY$4,{"a",0;"b",1000},2)+ROW(AT45),$BA:$BA,0)),"")</f>
        <v/>
      </c>
      <c r="AW50" s="16">
        <f t="shared" si="20"/>
        <v>0</v>
      </c>
      <c r="AX50" s="50" t="str">
        <f t="shared" si="16"/>
        <v/>
      </c>
      <c r="AY50" s="50" t="str">
        <f t="shared" si="23"/>
        <v>0</v>
      </c>
      <c r="AZ50" s="50" t="str">
        <f t="shared" si="7"/>
        <v>a</v>
      </c>
      <c r="BA50" s="50" t="e">
        <f>VLOOKUP($M50,{"a",0;"b",1000},2)+COUNTIF($M$6:$M50,$M50)</f>
        <v>#N/A</v>
      </c>
      <c r="BB50" s="16"/>
      <c r="BC50" s="16"/>
      <c r="BD50" s="16"/>
      <c r="BE50" s="16"/>
      <c r="BF50" s="16"/>
      <c r="BG50" s="16"/>
      <c r="BH50" s="16"/>
      <c r="BI50" s="140"/>
      <c r="BK50" s="15">
        <v>2786912</v>
      </c>
      <c r="BL50" s="16" t="e">
        <f t="shared" si="8"/>
        <v>#VALUE!</v>
      </c>
      <c r="BM50" s="21"/>
      <c r="BN50" s="22"/>
      <c r="BO50" s="23"/>
      <c r="BP50" s="24"/>
      <c r="BQ50" s="21"/>
      <c r="BR50" s="25"/>
      <c r="BS50" s="21"/>
      <c r="BT50" s="19"/>
      <c r="BV50" s="15" t="str">
        <f t="shared" si="18"/>
        <v/>
      </c>
      <c r="BW50" s="16" t="e">
        <f t="shared" si="3"/>
        <v>#VALUE!</v>
      </c>
      <c r="BX50" s="3"/>
      <c r="BY50" s="4"/>
      <c r="BZ50" s="5"/>
      <c r="CA50" s="6"/>
      <c r="CB50" s="3"/>
      <c r="CC50" s="7"/>
      <c r="CD50" s="3"/>
      <c r="CE50" s="2"/>
      <c r="CG50" s="15" t="str">
        <f>IFERROR(INDEX($AX:$AX,MATCH(VLOOKUP(CK$4,{"a",0;"b",1000},2)+ROW(CF45),$BA:$BA,0)),"")</f>
        <v/>
      </c>
      <c r="CH50" s="15" t="str">
        <f>IFERROR(INDEX($AW:$AW,MATCH(VLOOKUP(CK$4,{"a",0;"b",1000},2)+ROW(CF45),$BA:$BA,0)),"")</f>
        <v/>
      </c>
      <c r="CI50" s="16">
        <f t="shared" si="21"/>
        <v>0</v>
      </c>
      <c r="CJ50" s="50" t="str">
        <f t="shared" si="17"/>
        <v/>
      </c>
      <c r="CK50" s="50" t="str">
        <f t="shared" si="24"/>
        <v>0</v>
      </c>
      <c r="CL50" s="50" t="str">
        <f t="shared" si="10"/>
        <v>a</v>
      </c>
      <c r="CM50" s="50" t="e">
        <f>VLOOKUP($M50,{"a",0;"b",1000},2)+COUNTIF($M$6:$M50,$M50)</f>
        <v>#N/A</v>
      </c>
      <c r="CN50" s="21"/>
      <c r="CO50" s="22"/>
      <c r="CP50" s="23"/>
      <c r="CQ50" s="24"/>
      <c r="CR50" s="21"/>
      <c r="CS50" s="25"/>
      <c r="CT50" s="21"/>
      <c r="CU50" s="19"/>
      <c r="CW50" s="54"/>
      <c r="CX50" s="55"/>
      <c r="CY50" s="56"/>
      <c r="CZ50" s="56"/>
      <c r="DA50" s="56"/>
      <c r="DB50" s="56"/>
      <c r="DC50" s="56"/>
      <c r="DD50" s="56"/>
      <c r="DE50" s="56"/>
      <c r="DF50" s="56"/>
      <c r="DG50" s="56"/>
      <c r="DI50" s="61"/>
      <c r="DJ50" s="61"/>
      <c r="DK50" s="61"/>
      <c r="DL50" s="61"/>
      <c r="DM50" s="61"/>
      <c r="DN50" s="61"/>
      <c r="DO50" s="61"/>
      <c r="DP50" s="62"/>
      <c r="DR50" s="70"/>
      <c r="DS50" s="71"/>
      <c r="DT50" s="71"/>
      <c r="DU50" s="72"/>
      <c r="DV50" s="71"/>
      <c r="DW50" s="71"/>
      <c r="DX50" s="73"/>
      <c r="DY50" s="74"/>
      <c r="DZ50" s="71"/>
      <c r="EB50" s="79"/>
      <c r="EC50" s="79"/>
      <c r="ED50" s="79"/>
      <c r="EE50" s="79"/>
      <c r="EF50" s="79"/>
      <c r="EG50" s="79"/>
      <c r="EH50" s="80"/>
      <c r="EJ50" s="155">
        <v>43778</v>
      </c>
      <c r="EK50" s="153">
        <v>312126812</v>
      </c>
      <c r="EL50" s="153">
        <v>136614.5</v>
      </c>
      <c r="EM50" s="153">
        <v>134314.5</v>
      </c>
      <c r="EN50" s="153">
        <v>2300</v>
      </c>
      <c r="EO50" s="153" t="s">
        <v>217</v>
      </c>
      <c r="EP50" s="153" t="s">
        <v>265</v>
      </c>
      <c r="EQ50" s="153" t="s">
        <v>219</v>
      </c>
      <c r="ES50" s="16"/>
      <c r="ET50" s="16"/>
      <c r="EU50" s="16"/>
      <c r="EW50" s="86"/>
      <c r="EX50" s="86"/>
      <c r="EY50" s="84"/>
      <c r="EZ50" s="87"/>
      <c r="FB50" s="19"/>
      <c r="FC50" s="19"/>
      <c r="FD50" s="19"/>
      <c r="FE50" s="19"/>
      <c r="FF50" s="19"/>
      <c r="FG50" s="19"/>
      <c r="FH50" s="19"/>
      <c r="FI50" s="19"/>
      <c r="FK50" s="94"/>
      <c r="FL50" s="93"/>
      <c r="FM50" s="93"/>
      <c r="FN50" s="93"/>
      <c r="FP50" s="97"/>
      <c r="FQ50" s="98"/>
      <c r="FR50" s="103"/>
      <c r="FS50" s="98"/>
      <c r="FT50" s="98"/>
      <c r="FV50" s="105"/>
      <c r="FW50" s="105"/>
      <c r="FX50" s="106"/>
      <c r="FY50" s="105"/>
      <c r="FZ50" s="105"/>
      <c r="GA50" s="105"/>
      <c r="GB50" s="105"/>
      <c r="GC50" s="105"/>
      <c r="GE50" s="110"/>
      <c r="GF50" s="109"/>
      <c r="GG50" s="110"/>
      <c r="GH50" s="111"/>
      <c r="GI50" s="111"/>
      <c r="GJ50" s="110"/>
      <c r="GK50" s="110"/>
      <c r="GL50" s="110"/>
      <c r="GM50" s="110"/>
      <c r="GN50" s="109"/>
      <c r="GP50" s="119"/>
      <c r="GQ50" s="120"/>
      <c r="GR50" s="119"/>
      <c r="GS50" s="121"/>
      <c r="GT50" s="121"/>
      <c r="GU50" s="119"/>
      <c r="GV50" s="122"/>
      <c r="GW50" s="119"/>
      <c r="GX50" s="119"/>
      <c r="GY50" s="120"/>
      <c r="HA50" s="127"/>
      <c r="HB50" s="128"/>
      <c r="HC50" s="128"/>
      <c r="HD50" s="128"/>
      <c r="HE50" s="129"/>
      <c r="HF50" s="127"/>
      <c r="HG50" s="131"/>
      <c r="HH50" s="19"/>
      <c r="HI50" s="19"/>
      <c r="HJ50" s="19"/>
      <c r="HK50" s="19"/>
      <c r="HL50" s="19"/>
      <c r="HM50" s="19"/>
      <c r="HN50" s="19"/>
      <c r="HP50" s="134"/>
      <c r="HQ50" s="135"/>
      <c r="HR50" s="134"/>
      <c r="HS50" s="134"/>
      <c r="HT50" s="134"/>
      <c r="HU50" s="134"/>
      <c r="HV50" s="134"/>
      <c r="HW50" s="134"/>
      <c r="HX50" s="134"/>
      <c r="HY50" s="134"/>
      <c r="HZ50" s="134"/>
    </row>
    <row r="51" spans="5:234" ht="19.5" thickBot="1">
      <c r="E51" s="16"/>
      <c r="F51" s="16"/>
      <c r="G51" s="16"/>
      <c r="I51" s="15" t="str">
        <f t="shared" si="15"/>
        <v/>
      </c>
      <c r="J51" s="16" t="e">
        <f t="shared" si="0"/>
        <v>#VALUE!</v>
      </c>
      <c r="K51" s="3"/>
      <c r="L51" s="4"/>
      <c r="M51" s="5"/>
      <c r="N51" s="6"/>
      <c r="O51" s="3"/>
      <c r="P51" s="7"/>
      <c r="Q51" s="3"/>
      <c r="R51" s="2"/>
      <c r="T51" s="15">
        <v>2787040</v>
      </c>
      <c r="U51" s="16" t="e">
        <f t="shared" si="4"/>
        <v>#VALUE!</v>
      </c>
      <c r="V51" s="16"/>
      <c r="W51" s="16"/>
      <c r="X51" s="16"/>
      <c r="Y51" s="16"/>
      <c r="Z51" s="16"/>
      <c r="AA51" s="16"/>
      <c r="AB51" s="16"/>
      <c r="AC51" s="16"/>
      <c r="AE51" s="15" t="str">
        <f>IFERROR(INDEX($K:$K,MATCH(VLOOKUP(AQ$5,{"a",0;"b",1000},2)+ROW(AD46),$N:$N,0)),"")</f>
        <v/>
      </c>
      <c r="AF51" s="15" t="str">
        <f>IFERROR(INDEX($AG:$AG,MATCH(VLOOKUP(AI$4,{"a",0;"b",1000},2)+ROW(AD47),$AK:$AK,0)),"")</f>
        <v/>
      </c>
      <c r="AG51" s="16">
        <f t="shared" si="19"/>
        <v>0</v>
      </c>
      <c r="AH51" s="50" t="str">
        <f>IFERROR(INDEX(#REF!,MATCH(AI51,BJ:BJ,0)),"")</f>
        <v/>
      </c>
      <c r="AI51" s="50" t="str">
        <f t="shared" si="22"/>
        <v>0</v>
      </c>
      <c r="AJ51" s="50" t="str">
        <f t="shared" si="13"/>
        <v>a</v>
      </c>
      <c r="AK51" s="50" t="e">
        <f>VLOOKUP($M51,{"a",0;"b",1000},2)+COUNTIF($M$6:$M51,$M51)</f>
        <v>#N/A</v>
      </c>
      <c r="AL51" s="16"/>
      <c r="AM51" s="16"/>
      <c r="AN51" s="16"/>
      <c r="AO51" s="16"/>
      <c r="AP51" s="16"/>
      <c r="AQ51" s="16"/>
      <c r="AR51" s="16"/>
      <c r="AS51" s="140"/>
      <c r="AU51" s="15" t="str">
        <f>IFERROR(INDEX($AX:$AX,MATCH(VLOOKUP(AY$4,{"a",0;"b",1000},2)+ROW(AT46),$BA:$BA,0)),"")</f>
        <v/>
      </c>
      <c r="AV51" s="15" t="str">
        <f>IFERROR(INDEX($AG:$AG,MATCH(VLOOKUP(AY$4,{"a",0;"b",1000},2)+ROW(AT47),$AK:$AK,0)),"")</f>
        <v/>
      </c>
      <c r="AW51" s="16">
        <f t="shared" si="20"/>
        <v>0</v>
      </c>
      <c r="AX51" s="50" t="str">
        <f t="shared" si="16"/>
        <v/>
      </c>
      <c r="AY51" s="50" t="str">
        <f t="shared" si="23"/>
        <v>0</v>
      </c>
      <c r="AZ51" s="50" t="str">
        <f t="shared" si="7"/>
        <v>a</v>
      </c>
      <c r="BA51" s="50" t="e">
        <f>VLOOKUP($M51,{"a",0;"b",1000},2)+COUNTIF($M$6:$M51,$M51)</f>
        <v>#N/A</v>
      </c>
      <c r="BB51" s="16"/>
      <c r="BC51" s="16"/>
      <c r="BD51" s="16"/>
      <c r="BE51" s="16"/>
      <c r="BF51" s="16"/>
      <c r="BG51" s="16"/>
      <c r="BH51" s="16"/>
      <c r="BI51" s="140"/>
      <c r="BK51" s="15">
        <v>2787040</v>
      </c>
      <c r="BL51" s="16" t="e">
        <f t="shared" si="8"/>
        <v>#VALUE!</v>
      </c>
      <c r="BM51" s="21"/>
      <c r="BN51" s="22"/>
      <c r="BO51" s="23"/>
      <c r="BP51" s="24"/>
      <c r="BQ51" s="21"/>
      <c r="BR51" s="25"/>
      <c r="BS51" s="21"/>
      <c r="BT51" s="19"/>
      <c r="BV51" s="15" t="str">
        <f t="shared" si="18"/>
        <v/>
      </c>
      <c r="BW51" s="16" t="e">
        <f t="shared" si="3"/>
        <v>#VALUE!</v>
      </c>
      <c r="BX51" s="3"/>
      <c r="BY51" s="4"/>
      <c r="BZ51" s="5"/>
      <c r="CA51" s="6"/>
      <c r="CB51" s="3"/>
      <c r="CC51" s="7"/>
      <c r="CD51" s="3"/>
      <c r="CE51" s="2"/>
      <c r="CG51" s="15" t="str">
        <f>IFERROR(INDEX($AX:$AX,MATCH(VLOOKUP(CK$4,{"a",0;"b",1000},2)+ROW(CF46),$BA:$BA,0)),"")</f>
        <v/>
      </c>
      <c r="CH51" s="15" t="str">
        <f>IFERROR(INDEX($AG:$AG,MATCH(VLOOKUP(CK$4,{"a",0;"b",1000},2)+ROW(CF47),$AK:$AK,0)),"")</f>
        <v/>
      </c>
      <c r="CI51" s="16">
        <f t="shared" si="21"/>
        <v>0</v>
      </c>
      <c r="CJ51" s="50" t="str">
        <f t="shared" si="17"/>
        <v/>
      </c>
      <c r="CK51" s="50" t="str">
        <f t="shared" si="24"/>
        <v>0</v>
      </c>
      <c r="CL51" s="50" t="str">
        <f t="shared" si="10"/>
        <v>a</v>
      </c>
      <c r="CM51" s="50" t="e">
        <f>VLOOKUP($M51,{"a",0;"b",1000},2)+COUNTIF($M$6:$M51,$M51)</f>
        <v>#N/A</v>
      </c>
      <c r="CN51" s="21"/>
      <c r="CO51" s="22"/>
      <c r="CP51" s="23"/>
      <c r="CQ51" s="24"/>
      <c r="CR51" s="21"/>
      <c r="CS51" s="25"/>
      <c r="CT51" s="21"/>
      <c r="CU51" s="19"/>
      <c r="CW51" s="54"/>
      <c r="CX51" s="55"/>
      <c r="CY51" s="56"/>
      <c r="CZ51" s="56"/>
      <c r="DA51" s="56"/>
      <c r="DB51" s="56"/>
      <c r="DC51" s="56"/>
      <c r="DD51" s="56"/>
      <c r="DE51" s="56"/>
      <c r="DF51" s="56"/>
      <c r="DG51" s="56"/>
      <c r="DI51" s="61"/>
      <c r="DJ51" s="61"/>
      <c r="DK51" s="61"/>
      <c r="DL51" s="61"/>
      <c r="DM51" s="61"/>
      <c r="DN51" s="61"/>
      <c r="DO51" s="61"/>
      <c r="DP51" s="62"/>
      <c r="DR51" s="70"/>
      <c r="DS51" s="71"/>
      <c r="DT51" s="71"/>
      <c r="DU51" s="72"/>
      <c r="DV51" s="71"/>
      <c r="DW51" s="71"/>
      <c r="DX51" s="73"/>
      <c r="DY51" s="74"/>
      <c r="DZ51" s="71"/>
      <c r="EB51" s="79"/>
      <c r="EC51" s="79"/>
      <c r="ED51" s="79"/>
      <c r="EE51" s="79"/>
      <c r="EF51" s="79"/>
      <c r="EG51" s="79"/>
      <c r="EH51" s="80"/>
      <c r="EJ51" s="152">
        <v>43778</v>
      </c>
      <c r="EK51" s="154">
        <v>312786715</v>
      </c>
      <c r="EL51" s="154">
        <v>138914.5</v>
      </c>
      <c r="EM51" s="154">
        <v>136614.5</v>
      </c>
      <c r="EN51" s="154">
        <v>2300</v>
      </c>
      <c r="EO51" s="154" t="s">
        <v>217</v>
      </c>
      <c r="EP51" s="154" t="s">
        <v>266</v>
      </c>
      <c r="EQ51" s="154" t="s">
        <v>219</v>
      </c>
      <c r="ES51" s="16"/>
      <c r="ET51" s="16"/>
      <c r="EU51" s="16"/>
      <c r="EW51" s="86"/>
      <c r="EX51" s="86"/>
      <c r="EY51" s="84"/>
      <c r="EZ51" s="87"/>
      <c r="FB51" s="19"/>
      <c r="FC51" s="19"/>
      <c r="FD51" s="19"/>
      <c r="FE51" s="19"/>
      <c r="FF51" s="19"/>
      <c r="FG51" s="19"/>
      <c r="FH51" s="19"/>
      <c r="FI51" s="19"/>
      <c r="FK51" s="94"/>
      <c r="FL51" s="93"/>
      <c r="FM51" s="93"/>
      <c r="FN51" s="93"/>
      <c r="FP51" s="97"/>
      <c r="FQ51" s="98"/>
      <c r="FR51" s="103"/>
      <c r="FS51" s="98"/>
      <c r="FT51" s="98"/>
      <c r="FV51" s="105"/>
      <c r="FW51" s="105"/>
      <c r="FX51" s="106"/>
      <c r="FY51" s="105"/>
      <c r="FZ51" s="105"/>
      <c r="GA51" s="105"/>
      <c r="GB51" s="105"/>
      <c r="GC51" s="105"/>
      <c r="GE51" s="110"/>
      <c r="GF51" s="109"/>
      <c r="GG51" s="110"/>
      <c r="GH51" s="111"/>
      <c r="GI51" s="111"/>
      <c r="GJ51" s="110"/>
      <c r="GK51" s="110"/>
      <c r="GL51" s="110"/>
      <c r="GM51" s="110"/>
      <c r="GN51" s="109"/>
      <c r="GP51" s="119"/>
      <c r="GQ51" s="120"/>
      <c r="GR51" s="119"/>
      <c r="GS51" s="121"/>
      <c r="GT51" s="121"/>
      <c r="GU51" s="119"/>
      <c r="GV51" s="122"/>
      <c r="GW51" s="119"/>
      <c r="GX51" s="119"/>
      <c r="GY51" s="120"/>
      <c r="HA51" s="127"/>
      <c r="HB51" s="128"/>
      <c r="HC51" s="128"/>
      <c r="HD51" s="128"/>
      <c r="HE51" s="129"/>
      <c r="HF51" s="127"/>
      <c r="HG51" s="131"/>
      <c r="HH51" s="19"/>
      <c r="HI51" s="19"/>
      <c r="HJ51" s="19"/>
      <c r="HK51" s="19"/>
      <c r="HL51" s="19"/>
      <c r="HM51" s="19"/>
      <c r="HN51" s="19"/>
      <c r="HP51" s="134"/>
      <c r="HQ51" s="135"/>
      <c r="HR51" s="134"/>
      <c r="HS51" s="134"/>
      <c r="HT51" s="134"/>
      <c r="HU51" s="134"/>
      <c r="HV51" s="134"/>
      <c r="HW51" s="134"/>
      <c r="HX51" s="134"/>
      <c r="HY51" s="134"/>
      <c r="HZ51" s="134"/>
    </row>
    <row r="52" spans="5:234" ht="19.5" thickBot="1">
      <c r="E52" s="16"/>
      <c r="F52" s="16"/>
      <c r="G52" s="16"/>
      <c r="I52" s="15" t="str">
        <f t="shared" si="15"/>
        <v/>
      </c>
      <c r="J52" s="16" t="e">
        <f t="shared" si="0"/>
        <v>#VALUE!</v>
      </c>
      <c r="K52" s="3"/>
      <c r="L52" s="4"/>
      <c r="M52" s="5"/>
      <c r="N52" s="6"/>
      <c r="O52" s="3"/>
      <c r="P52" s="7"/>
      <c r="Q52" s="3"/>
      <c r="R52" s="2"/>
      <c r="T52" s="15">
        <v>2787084</v>
      </c>
      <c r="U52" s="16" t="e">
        <f t="shared" si="4"/>
        <v>#VALUE!</v>
      </c>
      <c r="V52" s="16"/>
      <c r="W52" s="16"/>
      <c r="X52" s="16"/>
      <c r="Y52" s="16"/>
      <c r="Z52" s="16"/>
      <c r="AA52" s="16"/>
      <c r="AB52" s="16"/>
      <c r="AC52" s="16"/>
      <c r="AE52" s="15" t="str">
        <f>IFERROR(INDEX($K:$K,MATCH(VLOOKUP(AQ$5,{"a",0;"b",1000},2)+ROW(AD47),$N:$N,0)),"")</f>
        <v/>
      </c>
      <c r="AF52" s="15" t="str">
        <f>IFERROR(INDEX($AG:$AG,MATCH(VLOOKUP(AI$4,{"a",0;"b",1000},2)+ROW(AD48),$AK:$AK,0)),"")</f>
        <v/>
      </c>
      <c r="AG52" s="16">
        <f t="shared" si="19"/>
        <v>0</v>
      </c>
      <c r="AH52" s="50" t="str">
        <f>IFERROR(INDEX(#REF!,MATCH(AI52,BJ:BJ,0)),"")</f>
        <v/>
      </c>
      <c r="AI52" s="50" t="str">
        <f t="shared" si="22"/>
        <v>0</v>
      </c>
      <c r="AJ52" s="50" t="str">
        <f t="shared" si="13"/>
        <v>a</v>
      </c>
      <c r="AK52" s="50" t="e">
        <f>VLOOKUP($M52,{"a",0;"b",1000},2)+COUNTIF($M$6:$M52,$M52)</f>
        <v>#N/A</v>
      </c>
      <c r="AL52" s="16"/>
      <c r="AM52" s="16"/>
      <c r="AN52" s="16"/>
      <c r="AO52" s="16"/>
      <c r="AP52" s="16"/>
      <c r="AQ52" s="16"/>
      <c r="AR52" s="16"/>
      <c r="AS52" s="140"/>
      <c r="AU52" s="15" t="str">
        <f>IFERROR(INDEX($AX:$AX,MATCH(VLOOKUP(AY$4,{"a",0;"b",1000},2)+ROW(AT47),$BA:$BA,0)),"")</f>
        <v/>
      </c>
      <c r="AV52" s="15" t="str">
        <f>IFERROR(INDEX($AG:$AG,MATCH(VLOOKUP(AY$4,{"a",0;"b",1000},2)+ROW(AT48),$AK:$AK,0)),"")</f>
        <v/>
      </c>
      <c r="AW52" s="16">
        <f t="shared" si="20"/>
        <v>0</v>
      </c>
      <c r="AX52" s="50" t="str">
        <f t="shared" si="16"/>
        <v/>
      </c>
      <c r="AY52" s="50" t="str">
        <f t="shared" si="23"/>
        <v>0</v>
      </c>
      <c r="AZ52" s="50" t="str">
        <f t="shared" si="7"/>
        <v>a</v>
      </c>
      <c r="BA52" s="50" t="e">
        <f>VLOOKUP($M52,{"a",0;"b",1000},2)+COUNTIF($M$6:$M52,$M52)</f>
        <v>#N/A</v>
      </c>
      <c r="BB52" s="16"/>
      <c r="BC52" s="16"/>
      <c r="BD52" s="16"/>
      <c r="BE52" s="16"/>
      <c r="BF52" s="16"/>
      <c r="BG52" s="16"/>
      <c r="BH52" s="16"/>
      <c r="BI52" s="140"/>
      <c r="BK52" s="15">
        <v>2787084</v>
      </c>
      <c r="BL52" s="16" t="e">
        <f t="shared" si="8"/>
        <v>#VALUE!</v>
      </c>
      <c r="BM52" s="21"/>
      <c r="BN52" s="22"/>
      <c r="BO52" s="23"/>
      <c r="BP52" s="24"/>
      <c r="BQ52" s="21"/>
      <c r="BR52" s="25"/>
      <c r="BS52" s="21"/>
      <c r="BT52" s="19"/>
      <c r="BV52" s="15" t="str">
        <f t="shared" si="18"/>
        <v/>
      </c>
      <c r="BW52" s="16" t="e">
        <f t="shared" si="3"/>
        <v>#VALUE!</v>
      </c>
      <c r="BX52" s="3"/>
      <c r="BY52" s="4"/>
      <c r="BZ52" s="5"/>
      <c r="CA52" s="6"/>
      <c r="CB52" s="3"/>
      <c r="CC52" s="7"/>
      <c r="CD52" s="3"/>
      <c r="CE52" s="2"/>
      <c r="CG52" s="15" t="str">
        <f>IFERROR(INDEX($AX:$AX,MATCH(VLOOKUP(CK$4,{"a",0;"b",1000},2)+ROW(CF47),$BA:$BA,0)),"")</f>
        <v/>
      </c>
      <c r="CH52" s="15" t="str">
        <f>IFERROR(INDEX($AG:$AG,MATCH(VLOOKUP(CK$4,{"a",0;"b",1000},2)+ROW(CF48),$AK:$AK,0)),"")</f>
        <v/>
      </c>
      <c r="CI52" s="16">
        <f t="shared" si="21"/>
        <v>0</v>
      </c>
      <c r="CJ52" s="50" t="str">
        <f t="shared" si="17"/>
        <v/>
      </c>
      <c r="CK52" s="50" t="str">
        <f t="shared" si="24"/>
        <v>0</v>
      </c>
      <c r="CL52" s="50" t="str">
        <f t="shared" si="10"/>
        <v>a</v>
      </c>
      <c r="CM52" s="50" t="e">
        <f>VLOOKUP($M52,{"a",0;"b",1000},2)+COUNTIF($M$6:$M52,$M52)</f>
        <v>#N/A</v>
      </c>
      <c r="CN52" s="21"/>
      <c r="CO52" s="22"/>
      <c r="CP52" s="23"/>
      <c r="CQ52" s="24"/>
      <c r="CR52" s="21"/>
      <c r="CS52" s="25"/>
      <c r="CT52" s="21"/>
      <c r="CU52" s="19"/>
      <c r="CW52" s="54"/>
      <c r="CX52" s="55"/>
      <c r="CY52" s="56"/>
      <c r="CZ52" s="56"/>
      <c r="DA52" s="56"/>
      <c r="DB52" s="56"/>
      <c r="DC52" s="56"/>
      <c r="DD52" s="56"/>
      <c r="DE52" s="56"/>
      <c r="DF52" s="56"/>
      <c r="DG52" s="56"/>
      <c r="DI52" s="61"/>
      <c r="DJ52" s="61"/>
      <c r="DK52" s="61"/>
      <c r="DL52" s="61"/>
      <c r="DM52" s="61"/>
      <c r="DN52" s="61"/>
      <c r="DO52" s="61"/>
      <c r="DP52" s="62"/>
      <c r="DR52" s="70"/>
      <c r="DS52" s="71"/>
      <c r="DT52" s="71"/>
      <c r="DU52" s="72"/>
      <c r="DV52" s="71"/>
      <c r="DW52" s="71"/>
      <c r="DX52" s="73"/>
      <c r="DY52" s="74"/>
      <c r="DZ52" s="71"/>
      <c r="EB52" s="79"/>
      <c r="EC52" s="79"/>
      <c r="ED52" s="79"/>
      <c r="EE52" s="79"/>
      <c r="EF52" s="79"/>
      <c r="EG52" s="79"/>
      <c r="EH52" s="80"/>
      <c r="EJ52" s="155">
        <v>43778</v>
      </c>
      <c r="EK52" s="153">
        <v>312452505</v>
      </c>
      <c r="EL52" s="153">
        <v>141214.5</v>
      </c>
      <c r="EM52" s="153">
        <v>138914.5</v>
      </c>
      <c r="EN52" s="153">
        <v>2300</v>
      </c>
      <c r="EO52" s="153" t="s">
        <v>217</v>
      </c>
      <c r="EP52" s="153" t="s">
        <v>267</v>
      </c>
      <c r="EQ52" s="153" t="s">
        <v>219</v>
      </c>
      <c r="ES52" s="16"/>
      <c r="ET52" s="16"/>
      <c r="EU52" s="16"/>
      <c r="EW52" s="86"/>
      <c r="EX52" s="86"/>
      <c r="EY52" s="84"/>
      <c r="EZ52" s="87"/>
      <c r="FB52" s="19"/>
      <c r="FC52" s="19"/>
      <c r="FD52" s="19"/>
      <c r="FE52" s="19"/>
      <c r="FF52" s="19"/>
      <c r="FG52" s="19"/>
      <c r="FH52" s="19"/>
      <c r="FI52" s="19"/>
      <c r="FK52" s="94"/>
      <c r="FL52" s="93"/>
      <c r="FM52" s="93"/>
      <c r="FN52" s="93"/>
      <c r="FP52" s="97"/>
      <c r="FQ52" s="98"/>
      <c r="FR52" s="103"/>
      <c r="FS52" s="98"/>
      <c r="FT52" s="98"/>
      <c r="FV52" s="105"/>
      <c r="FW52" s="105"/>
      <c r="FX52" s="106"/>
      <c r="FY52" s="105"/>
      <c r="FZ52" s="105"/>
      <c r="GA52" s="105"/>
      <c r="GB52" s="105"/>
      <c r="GC52" s="105"/>
      <c r="GE52" s="110"/>
      <c r="GF52" s="109"/>
      <c r="GG52" s="110"/>
      <c r="GH52" s="111"/>
      <c r="GI52" s="111"/>
      <c r="GJ52" s="110"/>
      <c r="GK52" s="110"/>
      <c r="GL52" s="110"/>
      <c r="GM52" s="110"/>
      <c r="GN52" s="109"/>
      <c r="GP52" s="119"/>
      <c r="GQ52" s="120"/>
      <c r="GR52" s="119"/>
      <c r="GS52" s="121"/>
      <c r="GT52" s="121"/>
      <c r="GU52" s="119"/>
      <c r="GV52" s="122"/>
      <c r="GW52" s="119"/>
      <c r="GX52" s="119"/>
      <c r="GY52" s="120"/>
      <c r="HA52" s="127"/>
      <c r="HB52" s="128"/>
      <c r="HC52" s="128"/>
      <c r="HD52" s="128"/>
      <c r="HE52" s="129"/>
      <c r="HF52" s="127"/>
      <c r="HG52" s="131"/>
      <c r="HH52" s="19"/>
      <c r="HI52" s="19"/>
      <c r="HJ52" s="19"/>
      <c r="HK52" s="19"/>
      <c r="HL52" s="19"/>
      <c r="HM52" s="19"/>
      <c r="HN52" s="19"/>
      <c r="HP52" s="134"/>
      <c r="HQ52" s="135"/>
      <c r="HR52" s="134"/>
      <c r="HS52" s="134"/>
      <c r="HT52" s="134"/>
      <c r="HU52" s="134"/>
      <c r="HV52" s="134"/>
      <c r="HW52" s="134"/>
      <c r="HX52" s="134"/>
      <c r="HY52" s="134"/>
      <c r="HZ52" s="134"/>
    </row>
    <row r="53" spans="5:234" ht="19.5" thickBot="1">
      <c r="E53" s="16"/>
      <c r="F53" s="16"/>
      <c r="G53" s="16"/>
      <c r="I53" s="15" t="str">
        <f t="shared" si="15"/>
        <v/>
      </c>
      <c r="J53" s="16" t="e">
        <f t="shared" si="0"/>
        <v>#VALUE!</v>
      </c>
      <c r="K53" s="3"/>
      <c r="L53" s="4"/>
      <c r="M53" s="5"/>
      <c r="N53" s="6"/>
      <c r="O53" s="3"/>
      <c r="P53" s="7"/>
      <c r="Q53" s="3"/>
      <c r="R53" s="2"/>
      <c r="T53" s="15">
        <v>2787894</v>
      </c>
      <c r="U53" s="16" t="e">
        <f t="shared" si="4"/>
        <v>#VALUE!</v>
      </c>
      <c r="V53" s="16"/>
      <c r="W53" s="16"/>
      <c r="X53" s="16"/>
      <c r="Y53" s="16"/>
      <c r="Z53" s="16"/>
      <c r="AA53" s="16"/>
      <c r="AB53" s="16"/>
      <c r="AC53" s="16"/>
      <c r="AE53" s="15" t="str">
        <f>IFERROR(INDEX($K:$K,MATCH(VLOOKUP(AQ$5,{"a",0;"b",1000},2)+ROW(AD48),$N:$N,0)),"")</f>
        <v/>
      </c>
      <c r="AF53" s="15" t="str">
        <f>IFERROR(INDEX($AG:$AG,MATCH(VLOOKUP(AI$4,{"a",0;"b",1000},2)+ROW(AD49),$AK:$AK,0)),"")</f>
        <v/>
      </c>
      <c r="AG53" s="16">
        <f t="shared" si="19"/>
        <v>0</v>
      </c>
      <c r="AH53" s="50" t="str">
        <f>IFERROR(INDEX(#REF!,MATCH(AI53,BJ:BJ,0)),"")</f>
        <v/>
      </c>
      <c r="AI53" s="50" t="str">
        <f t="shared" si="22"/>
        <v>0</v>
      </c>
      <c r="AJ53" s="50" t="str">
        <f t="shared" si="13"/>
        <v>a</v>
      </c>
      <c r="AK53" s="50" t="e">
        <f>VLOOKUP($M53,{"a",0;"b",1000},2)+COUNTIF($M$6:$M53,$M53)</f>
        <v>#N/A</v>
      </c>
      <c r="AL53" s="16"/>
      <c r="AM53" s="16"/>
      <c r="AN53" s="16"/>
      <c r="AO53" s="16"/>
      <c r="AP53" s="16"/>
      <c r="AQ53" s="16"/>
      <c r="AR53" s="16"/>
      <c r="AS53" s="140"/>
      <c r="AU53" s="15" t="str">
        <f>IFERROR(INDEX($AX:$AX,MATCH(VLOOKUP(AY$4,{"a",0;"b",1000},2)+ROW(AT48),$BA:$BA,0)),"")</f>
        <v/>
      </c>
      <c r="AV53" s="15" t="str">
        <f>IFERROR(INDEX($AG:$AG,MATCH(VLOOKUP(AY$4,{"a",0;"b",1000},2)+ROW(AT49),$AK:$AK,0)),"")</f>
        <v/>
      </c>
      <c r="AW53" s="16">
        <f t="shared" si="20"/>
        <v>0</v>
      </c>
      <c r="AX53" s="50" t="str">
        <f t="shared" si="16"/>
        <v/>
      </c>
      <c r="AY53" s="50" t="str">
        <f t="shared" si="23"/>
        <v>0</v>
      </c>
      <c r="AZ53" s="50" t="str">
        <f t="shared" si="7"/>
        <v>a</v>
      </c>
      <c r="BA53" s="50" t="e">
        <f>VLOOKUP($M53,{"a",0;"b",1000},2)+COUNTIF($M$6:$M53,$M53)</f>
        <v>#N/A</v>
      </c>
      <c r="BB53" s="16"/>
      <c r="BC53" s="16"/>
      <c r="BD53" s="16"/>
      <c r="BE53" s="16"/>
      <c r="BF53" s="16"/>
      <c r="BG53" s="16"/>
      <c r="BH53" s="16"/>
      <c r="BI53" s="140"/>
      <c r="BK53" s="15">
        <v>2787894</v>
      </c>
      <c r="BL53" s="16" t="e">
        <f t="shared" si="8"/>
        <v>#VALUE!</v>
      </c>
      <c r="BM53" s="21"/>
      <c r="BN53" s="22"/>
      <c r="BO53" s="23"/>
      <c r="BP53" s="24"/>
      <c r="BQ53" s="21"/>
      <c r="BR53" s="25"/>
      <c r="BS53" s="21"/>
      <c r="BT53" s="19"/>
      <c r="BV53" s="15" t="str">
        <f t="shared" si="18"/>
        <v/>
      </c>
      <c r="BW53" s="16" t="e">
        <f t="shared" si="3"/>
        <v>#VALUE!</v>
      </c>
      <c r="BX53" s="3"/>
      <c r="BY53" s="4"/>
      <c r="BZ53" s="5"/>
      <c r="CA53" s="6"/>
      <c r="CB53" s="3"/>
      <c r="CC53" s="7"/>
      <c r="CD53" s="3"/>
      <c r="CE53" s="2"/>
      <c r="CG53" s="15" t="str">
        <f>IFERROR(INDEX($AX:$AX,MATCH(VLOOKUP(CK$4,{"a",0;"b",1000},2)+ROW(CF48),$BA:$BA,0)),"")</f>
        <v/>
      </c>
      <c r="CH53" s="15" t="str">
        <f>IFERROR(INDEX($AG:$AG,MATCH(VLOOKUP(CK$4,{"a",0;"b",1000},2)+ROW(CF49),$AK:$AK,0)),"")</f>
        <v/>
      </c>
      <c r="CI53" s="16">
        <f t="shared" si="21"/>
        <v>0</v>
      </c>
      <c r="CJ53" s="50" t="str">
        <f t="shared" si="17"/>
        <v/>
      </c>
      <c r="CK53" s="50" t="str">
        <f t="shared" si="24"/>
        <v>0</v>
      </c>
      <c r="CL53" s="50" t="str">
        <f t="shared" si="10"/>
        <v>a</v>
      </c>
      <c r="CM53" s="50" t="e">
        <f>VLOOKUP($M53,{"a",0;"b",1000},2)+COUNTIF($M$6:$M53,$M53)</f>
        <v>#N/A</v>
      </c>
      <c r="CN53" s="21"/>
      <c r="CO53" s="22"/>
      <c r="CP53" s="23"/>
      <c r="CQ53" s="24"/>
      <c r="CR53" s="21"/>
      <c r="CS53" s="25"/>
      <c r="CT53" s="21"/>
      <c r="CU53" s="19"/>
      <c r="CW53" s="54"/>
      <c r="CX53" s="55"/>
      <c r="CY53" s="56"/>
      <c r="CZ53" s="56"/>
      <c r="DA53" s="56"/>
      <c r="DB53" s="56"/>
      <c r="DC53" s="56"/>
      <c r="DD53" s="56"/>
      <c r="DE53" s="56"/>
      <c r="DF53" s="56"/>
      <c r="DG53" s="56"/>
      <c r="DI53" s="61"/>
      <c r="DJ53" s="61"/>
      <c r="DK53" s="61"/>
      <c r="DL53" s="61"/>
      <c r="DM53" s="61"/>
      <c r="DN53" s="61"/>
      <c r="DO53" s="61"/>
      <c r="DP53" s="62"/>
      <c r="DR53" s="70"/>
      <c r="DS53" s="71"/>
      <c r="DT53" s="71"/>
      <c r="DU53" s="72"/>
      <c r="DV53" s="71"/>
      <c r="DW53" s="71"/>
      <c r="DX53" s="73"/>
      <c r="DY53" s="74"/>
      <c r="DZ53" s="71"/>
      <c r="EB53" s="79"/>
      <c r="EC53" s="79"/>
      <c r="ED53" s="79"/>
      <c r="EE53" s="79"/>
      <c r="EF53" s="79"/>
      <c r="EG53" s="79"/>
      <c r="EH53" s="80"/>
      <c r="EJ53" s="152">
        <v>43778</v>
      </c>
      <c r="EK53" s="154">
        <v>312774207</v>
      </c>
      <c r="EL53" s="154">
        <v>144314.5</v>
      </c>
      <c r="EM53" s="154">
        <v>141214.5</v>
      </c>
      <c r="EN53" s="154">
        <v>3100</v>
      </c>
      <c r="EO53" s="154" t="s">
        <v>217</v>
      </c>
      <c r="EP53" s="154" t="s">
        <v>268</v>
      </c>
      <c r="EQ53" s="154" t="s">
        <v>219</v>
      </c>
      <c r="ES53" s="16"/>
      <c r="ET53" s="16"/>
      <c r="EU53" s="16"/>
      <c r="EW53" s="86"/>
      <c r="EX53" s="86"/>
      <c r="EY53" s="84"/>
      <c r="EZ53" s="87"/>
      <c r="FB53" s="19"/>
      <c r="FC53" s="19"/>
      <c r="FD53" s="19"/>
      <c r="FE53" s="19"/>
      <c r="FF53" s="19"/>
      <c r="FG53" s="19"/>
      <c r="FH53" s="19"/>
      <c r="FI53" s="19"/>
      <c r="FK53" s="94"/>
      <c r="FL53" s="93"/>
      <c r="FM53" s="93"/>
      <c r="FN53" s="93"/>
      <c r="FP53" s="97"/>
      <c r="FQ53" s="98"/>
      <c r="FR53" s="103"/>
      <c r="FS53" s="98"/>
      <c r="FT53" s="98"/>
      <c r="FV53" s="105"/>
      <c r="FW53" s="105"/>
      <c r="FX53" s="106"/>
      <c r="FY53" s="105"/>
      <c r="FZ53" s="105"/>
      <c r="GA53" s="105"/>
      <c r="GB53" s="105"/>
      <c r="GC53" s="105"/>
      <c r="GE53" s="110"/>
      <c r="GF53" s="109"/>
      <c r="GG53" s="110"/>
      <c r="GH53" s="111"/>
      <c r="GI53" s="111"/>
      <c r="GJ53" s="110"/>
      <c r="GK53" s="110"/>
      <c r="GL53" s="110"/>
      <c r="GM53" s="110"/>
      <c r="GN53" s="109"/>
      <c r="GP53" s="119"/>
      <c r="GQ53" s="120"/>
      <c r="GR53" s="119"/>
      <c r="GS53" s="121"/>
      <c r="GT53" s="121"/>
      <c r="GU53" s="119"/>
      <c r="GV53" s="122"/>
      <c r="GW53" s="119"/>
      <c r="GX53" s="119"/>
      <c r="GY53" s="120"/>
      <c r="HA53" s="127"/>
      <c r="HB53" s="128"/>
      <c r="HC53" s="128"/>
      <c r="HD53" s="128"/>
      <c r="HE53" s="129"/>
      <c r="HF53" s="127"/>
      <c r="HG53" s="131"/>
      <c r="HH53" s="19"/>
      <c r="HI53" s="19"/>
      <c r="HJ53" s="19"/>
      <c r="HK53" s="19"/>
      <c r="HL53" s="19"/>
      <c r="HM53" s="19"/>
      <c r="HN53" s="19"/>
      <c r="HP53" s="134"/>
      <c r="HQ53" s="135"/>
      <c r="HR53" s="134"/>
      <c r="HS53" s="134"/>
      <c r="HT53" s="134"/>
      <c r="HU53" s="134"/>
      <c r="HV53" s="134"/>
      <c r="HW53" s="134"/>
      <c r="HX53" s="134"/>
      <c r="HY53" s="134"/>
      <c r="HZ53" s="134"/>
    </row>
    <row r="54" spans="5:234" ht="19.5" thickBot="1">
      <c r="E54" s="16"/>
      <c r="F54" s="16"/>
      <c r="G54" s="16"/>
      <c r="I54" s="15" t="str">
        <f t="shared" si="15"/>
        <v/>
      </c>
      <c r="J54" s="16" t="e">
        <f t="shared" si="0"/>
        <v>#VALUE!</v>
      </c>
      <c r="K54" s="3"/>
      <c r="L54" s="4"/>
      <c r="M54" s="5"/>
      <c r="N54" s="6"/>
      <c r="O54" s="3"/>
      <c r="P54" s="7"/>
      <c r="Q54" s="3"/>
      <c r="R54" s="2"/>
      <c r="T54" s="15">
        <v>2787984</v>
      </c>
      <c r="U54" s="16" t="e">
        <f t="shared" si="4"/>
        <v>#VALUE!</v>
      </c>
      <c r="V54" s="16"/>
      <c r="W54" s="16"/>
      <c r="X54" s="16"/>
      <c r="Y54" s="16"/>
      <c r="Z54" s="16"/>
      <c r="AA54" s="16"/>
      <c r="AB54" s="16"/>
      <c r="AC54" s="16"/>
      <c r="AE54" s="15" t="str">
        <f>IFERROR(INDEX($K:$K,MATCH(VLOOKUP(AQ$5,{"a",0;"b",1000},2)+ROW(AD49),$N:$N,0)),"")</f>
        <v/>
      </c>
      <c r="AF54" s="15" t="str">
        <f>IFERROR(INDEX($AG:$AG,MATCH(VLOOKUP(AI$4,{"a",0;"b",1000},2)+ROW(AD50),$AK:$AK,0)),"")</f>
        <v/>
      </c>
      <c r="AG54" s="16">
        <f t="shared" si="19"/>
        <v>0</v>
      </c>
      <c r="AH54" s="50" t="str">
        <f>IFERROR(INDEX(#REF!,MATCH(AI54,BJ:BJ,0)),"")</f>
        <v/>
      </c>
      <c r="AI54" s="50" t="str">
        <f t="shared" si="22"/>
        <v>0</v>
      </c>
      <c r="AJ54" s="50" t="str">
        <f t="shared" si="13"/>
        <v>a</v>
      </c>
      <c r="AK54" s="50" t="e">
        <f>VLOOKUP($M54,{"a",0;"b",1000},2)+COUNTIF($M$6:$M54,$M54)</f>
        <v>#N/A</v>
      </c>
      <c r="AL54" s="16"/>
      <c r="AM54" s="16"/>
      <c r="AN54" s="16"/>
      <c r="AO54" s="16"/>
      <c r="AP54" s="16"/>
      <c r="AQ54" s="16"/>
      <c r="AR54" s="16"/>
      <c r="AS54" s="140"/>
      <c r="AU54" s="15" t="str">
        <f>IFERROR(INDEX($AX:$AX,MATCH(VLOOKUP(AY$4,{"a",0;"b",1000},2)+ROW(AT49),$BA:$BA,0)),"")</f>
        <v/>
      </c>
      <c r="AV54" s="15" t="str">
        <f>IFERROR(INDEX($AG:$AG,MATCH(VLOOKUP(AY$4,{"a",0;"b",1000},2)+ROW(AT50),$AK:$AK,0)),"")</f>
        <v/>
      </c>
      <c r="AW54" s="16">
        <f t="shared" si="20"/>
        <v>0</v>
      </c>
      <c r="AX54" s="50" t="str">
        <f t="shared" si="16"/>
        <v/>
      </c>
      <c r="AY54" s="50" t="str">
        <f t="shared" si="23"/>
        <v>0</v>
      </c>
      <c r="AZ54" s="50" t="str">
        <f t="shared" si="7"/>
        <v>a</v>
      </c>
      <c r="BA54" s="50" t="e">
        <f>VLOOKUP($M54,{"a",0;"b",1000},2)+COUNTIF($M$6:$M54,$M54)</f>
        <v>#N/A</v>
      </c>
      <c r="BB54" s="16"/>
      <c r="BC54" s="16"/>
      <c r="BD54" s="16"/>
      <c r="BE54" s="16"/>
      <c r="BF54" s="16"/>
      <c r="BG54" s="16"/>
      <c r="BH54" s="16"/>
      <c r="BI54" s="140"/>
      <c r="BK54" s="15">
        <v>2787984</v>
      </c>
      <c r="BL54" s="16" t="e">
        <f t="shared" si="8"/>
        <v>#VALUE!</v>
      </c>
      <c r="BM54" s="21"/>
      <c r="BN54" s="22"/>
      <c r="BO54" s="23"/>
      <c r="BP54" s="24"/>
      <c r="BQ54" s="21"/>
      <c r="BR54" s="25"/>
      <c r="BS54" s="21"/>
      <c r="BT54" s="19"/>
      <c r="BV54" s="15" t="str">
        <f t="shared" si="18"/>
        <v/>
      </c>
      <c r="BW54" s="16" t="e">
        <f t="shared" si="3"/>
        <v>#VALUE!</v>
      </c>
      <c r="BX54" s="3"/>
      <c r="BY54" s="4"/>
      <c r="BZ54" s="5"/>
      <c r="CA54" s="6"/>
      <c r="CB54" s="3"/>
      <c r="CC54" s="7"/>
      <c r="CD54" s="3"/>
      <c r="CE54" s="2"/>
      <c r="CG54" s="15" t="str">
        <f>IFERROR(INDEX($AX:$AX,MATCH(VLOOKUP(CK$4,{"a",0;"b",1000},2)+ROW(CF49),$BA:$BA,0)),"")</f>
        <v/>
      </c>
      <c r="CH54" s="15" t="str">
        <f>IFERROR(INDEX($AG:$AG,MATCH(VLOOKUP(CK$4,{"a",0;"b",1000},2)+ROW(CF50),$AK:$AK,0)),"")</f>
        <v/>
      </c>
      <c r="CI54" s="16">
        <f t="shared" si="21"/>
        <v>0</v>
      </c>
      <c r="CJ54" s="50" t="str">
        <f t="shared" si="17"/>
        <v/>
      </c>
      <c r="CK54" s="50" t="str">
        <f t="shared" si="24"/>
        <v>0</v>
      </c>
      <c r="CL54" s="50" t="str">
        <f t="shared" si="10"/>
        <v>a</v>
      </c>
      <c r="CM54" s="50" t="e">
        <f>VLOOKUP($M54,{"a",0;"b",1000},2)+COUNTIF($M$6:$M54,$M54)</f>
        <v>#N/A</v>
      </c>
      <c r="CN54" s="21"/>
      <c r="CO54" s="22"/>
      <c r="CP54" s="23"/>
      <c r="CQ54" s="24"/>
      <c r="CR54" s="21"/>
      <c r="CS54" s="25"/>
      <c r="CT54" s="21"/>
      <c r="CU54" s="19"/>
      <c r="CW54" s="54"/>
      <c r="CX54" s="55"/>
      <c r="CY54" s="56"/>
      <c r="CZ54" s="56"/>
      <c r="DA54" s="56"/>
      <c r="DB54" s="56"/>
      <c r="DC54" s="56"/>
      <c r="DD54" s="56"/>
      <c r="DE54" s="56"/>
      <c r="DF54" s="56"/>
      <c r="DG54" s="56"/>
      <c r="DI54" s="61"/>
      <c r="DJ54" s="61"/>
      <c r="DK54" s="61"/>
      <c r="DL54" s="61"/>
      <c r="DM54" s="61"/>
      <c r="DN54" s="61"/>
      <c r="DO54" s="61"/>
      <c r="DP54" s="62"/>
      <c r="DR54" s="70"/>
      <c r="DS54" s="71"/>
      <c r="DT54" s="71"/>
      <c r="DU54" s="72"/>
      <c r="DV54" s="71"/>
      <c r="DW54" s="71"/>
      <c r="DX54" s="73"/>
      <c r="DY54" s="74"/>
      <c r="DZ54" s="71"/>
      <c r="EB54" s="79"/>
      <c r="EC54" s="79"/>
      <c r="ED54" s="79"/>
      <c r="EE54" s="79"/>
      <c r="EF54" s="79"/>
      <c r="EG54" s="79"/>
      <c r="EH54" s="80"/>
      <c r="EJ54" s="155">
        <v>43778</v>
      </c>
      <c r="EK54" s="153">
        <v>996019638</v>
      </c>
      <c r="EL54" s="153">
        <v>147714.5</v>
      </c>
      <c r="EM54" s="153">
        <v>144314.5</v>
      </c>
      <c r="EN54" s="153">
        <v>3400</v>
      </c>
      <c r="EO54" s="153" t="s">
        <v>217</v>
      </c>
      <c r="EP54" s="153" t="s">
        <v>269</v>
      </c>
      <c r="EQ54" s="153" t="s">
        <v>219</v>
      </c>
      <c r="ES54" s="16"/>
      <c r="ET54" s="16"/>
      <c r="EU54" s="16"/>
      <c r="EW54" s="86"/>
      <c r="EX54" s="86"/>
      <c r="EY54" s="84"/>
      <c r="EZ54" s="87"/>
      <c r="FB54" s="19"/>
      <c r="FC54" s="19"/>
      <c r="FD54" s="19"/>
      <c r="FE54" s="19"/>
      <c r="FF54" s="19"/>
      <c r="FG54" s="19"/>
      <c r="FH54" s="19"/>
      <c r="FI54" s="19"/>
      <c r="FK54" s="94"/>
      <c r="FL54" s="93"/>
      <c r="FM54" s="93"/>
      <c r="FN54" s="93"/>
      <c r="FP54" s="97"/>
      <c r="FQ54" s="98"/>
      <c r="FR54" s="103"/>
      <c r="FS54" s="98"/>
      <c r="FT54" s="98"/>
      <c r="FV54" s="105"/>
      <c r="FW54" s="105"/>
      <c r="FX54" s="106"/>
      <c r="FY54" s="105"/>
      <c r="FZ54" s="105"/>
      <c r="GA54" s="105"/>
      <c r="GB54" s="105"/>
      <c r="GC54" s="105"/>
      <c r="GE54" s="110"/>
      <c r="GF54" s="109"/>
      <c r="GG54" s="110"/>
      <c r="GH54" s="111"/>
      <c r="GI54" s="111"/>
      <c r="GJ54" s="110"/>
      <c r="GK54" s="110"/>
      <c r="GL54" s="110"/>
      <c r="GM54" s="110"/>
      <c r="GN54" s="109"/>
      <c r="GP54" s="119"/>
      <c r="GQ54" s="120"/>
      <c r="GR54" s="119"/>
      <c r="GS54" s="121"/>
      <c r="GT54" s="121"/>
      <c r="GU54" s="119"/>
      <c r="GV54" s="122"/>
      <c r="GW54" s="119"/>
      <c r="GX54" s="119"/>
      <c r="GY54" s="120"/>
      <c r="HA54" s="127"/>
      <c r="HB54" s="128"/>
      <c r="HC54" s="128"/>
      <c r="HD54" s="128"/>
      <c r="HE54" s="129"/>
      <c r="HF54" s="127"/>
      <c r="HG54" s="131"/>
      <c r="HH54" s="19"/>
      <c r="HI54" s="19"/>
      <c r="HJ54" s="19"/>
      <c r="HK54" s="19"/>
      <c r="HL54" s="19"/>
      <c r="HM54" s="19"/>
      <c r="HN54" s="19"/>
      <c r="HP54" s="134"/>
      <c r="HQ54" s="135"/>
      <c r="HR54" s="134"/>
      <c r="HS54" s="134"/>
      <c r="HT54" s="134"/>
      <c r="HU54" s="134"/>
      <c r="HV54" s="134"/>
      <c r="HW54" s="134"/>
      <c r="HX54" s="134"/>
      <c r="HY54" s="134"/>
      <c r="HZ54" s="134"/>
    </row>
    <row r="55" spans="5:234" ht="19.5" thickBot="1">
      <c r="E55" s="16"/>
      <c r="F55" s="16"/>
      <c r="G55" s="16"/>
      <c r="I55" s="15" t="str">
        <f t="shared" si="15"/>
        <v/>
      </c>
      <c r="J55" s="16" t="e">
        <f t="shared" si="0"/>
        <v>#VALUE!</v>
      </c>
      <c r="K55" s="3"/>
      <c r="L55" s="4"/>
      <c r="M55" s="5"/>
      <c r="N55" s="6"/>
      <c r="O55" s="3"/>
      <c r="P55" s="7"/>
      <c r="Q55" s="3"/>
      <c r="R55" s="2"/>
      <c r="T55" s="15">
        <v>8549254</v>
      </c>
      <c r="U55" s="16" t="e">
        <f t="shared" si="4"/>
        <v>#VALUE!</v>
      </c>
      <c r="V55" s="16"/>
      <c r="W55" s="16"/>
      <c r="X55" s="16"/>
      <c r="Y55" s="16"/>
      <c r="Z55" s="16"/>
      <c r="AA55" s="16"/>
      <c r="AB55" s="16"/>
      <c r="AC55" s="16"/>
      <c r="AE55" s="15" t="str">
        <f>IFERROR(INDEX($K:$K,MATCH(VLOOKUP(AQ$5,{"a",0;"b",1000},2)+ROW(AD50),$N:$N,0)),"")</f>
        <v/>
      </c>
      <c r="AF55" s="15" t="str">
        <f>IFERROR(INDEX($AG:$AG,MATCH(VLOOKUP(AI$4,{"a",0;"b",1000},2)+ROW(AD51),$AK:$AK,0)),"")</f>
        <v/>
      </c>
      <c r="AG55" s="16">
        <f t="shared" si="19"/>
        <v>0</v>
      </c>
      <c r="AH55" s="50" t="str">
        <f>IFERROR(INDEX(#REF!,MATCH(AI55,BJ:BJ,0)),"")</f>
        <v/>
      </c>
      <c r="AI55" s="50" t="str">
        <f t="shared" si="22"/>
        <v>0</v>
      </c>
      <c r="AJ55" s="50" t="str">
        <f t="shared" si="13"/>
        <v>a</v>
      </c>
      <c r="AK55" s="50" t="e">
        <f>VLOOKUP($M55,{"a",0;"b",1000},2)+COUNTIF($M$6:$M55,$M55)</f>
        <v>#N/A</v>
      </c>
      <c r="AL55" s="16"/>
      <c r="AM55" s="16"/>
      <c r="AN55" s="16"/>
      <c r="AO55" s="16"/>
      <c r="AP55" s="16"/>
      <c r="AQ55" s="16"/>
      <c r="AR55" s="16"/>
      <c r="AS55" s="140"/>
      <c r="AU55" s="15" t="str">
        <f>IFERROR(INDEX($AX:$AX,MATCH(VLOOKUP(AY$4,{"a",0;"b",1000},2)+ROW(AT50),$BA:$BA,0)),"")</f>
        <v/>
      </c>
      <c r="AV55" s="15" t="str">
        <f>IFERROR(INDEX($AG:$AG,MATCH(VLOOKUP(AY$4,{"a",0;"b",1000},2)+ROW(AT51),$AK:$AK,0)),"")</f>
        <v/>
      </c>
      <c r="AW55" s="16">
        <f t="shared" si="20"/>
        <v>0</v>
      </c>
      <c r="AX55" s="50" t="str">
        <f t="shared" si="16"/>
        <v/>
      </c>
      <c r="AY55" s="50" t="str">
        <f t="shared" si="23"/>
        <v>0</v>
      </c>
      <c r="AZ55" s="50" t="str">
        <f t="shared" si="7"/>
        <v>a</v>
      </c>
      <c r="BA55" s="50" t="e">
        <f>VLOOKUP($M55,{"a",0;"b",1000},2)+COUNTIF($M$6:$M55,$M55)</f>
        <v>#N/A</v>
      </c>
      <c r="BB55" s="16"/>
      <c r="BC55" s="16"/>
      <c r="BD55" s="16"/>
      <c r="BE55" s="16"/>
      <c r="BF55" s="16"/>
      <c r="BG55" s="16"/>
      <c r="BH55" s="16"/>
      <c r="BI55" s="140"/>
      <c r="BK55" s="15">
        <v>8549254</v>
      </c>
      <c r="BL55" s="16" t="e">
        <f t="shared" si="8"/>
        <v>#VALUE!</v>
      </c>
      <c r="BM55" s="21"/>
      <c r="BN55" s="22"/>
      <c r="BO55" s="23"/>
      <c r="BP55" s="24"/>
      <c r="BQ55" s="21"/>
      <c r="BR55" s="25"/>
      <c r="BS55" s="21"/>
      <c r="BT55" s="19"/>
      <c r="BV55" s="15" t="str">
        <f t="shared" si="18"/>
        <v/>
      </c>
      <c r="BW55" s="16" t="e">
        <f t="shared" si="3"/>
        <v>#VALUE!</v>
      </c>
      <c r="BX55" s="3"/>
      <c r="BY55" s="4"/>
      <c r="BZ55" s="5"/>
      <c r="CA55" s="6"/>
      <c r="CB55" s="3"/>
      <c r="CC55" s="7"/>
      <c r="CD55" s="3"/>
      <c r="CE55" s="2"/>
      <c r="CG55" s="15" t="str">
        <f>IFERROR(INDEX($AX:$AX,MATCH(VLOOKUP(CK$4,{"a",0;"b",1000},2)+ROW(CF50),$BA:$BA,0)),"")</f>
        <v/>
      </c>
      <c r="CH55" s="15" t="str">
        <f>IFERROR(INDEX($AG:$AG,MATCH(VLOOKUP(CK$4,{"a",0;"b",1000},2)+ROW(CF51),$AK:$AK,0)),"")</f>
        <v/>
      </c>
      <c r="CI55" s="16">
        <f t="shared" si="21"/>
        <v>0</v>
      </c>
      <c r="CJ55" s="50" t="str">
        <f t="shared" si="17"/>
        <v/>
      </c>
      <c r="CK55" s="50" t="str">
        <f t="shared" si="24"/>
        <v>0</v>
      </c>
      <c r="CL55" s="50" t="str">
        <f t="shared" si="10"/>
        <v>a</v>
      </c>
      <c r="CM55" s="50" t="e">
        <f>VLOOKUP($M55,{"a",0;"b",1000},2)+COUNTIF($M$6:$M55,$M55)</f>
        <v>#N/A</v>
      </c>
      <c r="CN55" s="21"/>
      <c r="CO55" s="22"/>
      <c r="CP55" s="23"/>
      <c r="CQ55" s="24"/>
      <c r="CR55" s="21"/>
      <c r="CS55" s="25"/>
      <c r="CT55" s="21"/>
      <c r="CU55" s="19"/>
      <c r="CW55" s="54"/>
      <c r="CX55" s="55"/>
      <c r="CY55" s="56"/>
      <c r="CZ55" s="56"/>
      <c r="DA55" s="56"/>
      <c r="DB55" s="56"/>
      <c r="DC55" s="56"/>
      <c r="DD55" s="56"/>
      <c r="DE55" s="56"/>
      <c r="DF55" s="56"/>
      <c r="DG55" s="56"/>
      <c r="DI55" s="61"/>
      <c r="DJ55" s="61"/>
      <c r="DK55" s="61"/>
      <c r="DL55" s="61"/>
      <c r="DM55" s="61"/>
      <c r="DN55" s="61"/>
      <c r="DO55" s="61"/>
      <c r="DP55" s="62"/>
      <c r="DR55" s="70"/>
      <c r="DS55" s="71"/>
      <c r="DT55" s="71"/>
      <c r="DU55" s="72"/>
      <c r="DV55" s="71"/>
      <c r="DW55" s="71"/>
      <c r="DX55" s="73"/>
      <c r="DY55" s="74"/>
      <c r="DZ55" s="71"/>
      <c r="EB55" s="79"/>
      <c r="EC55" s="79"/>
      <c r="ED55" s="79"/>
      <c r="EE55" s="79"/>
      <c r="EF55" s="79"/>
      <c r="EG55" s="79"/>
      <c r="EH55" s="80"/>
      <c r="EJ55" s="152">
        <v>43778</v>
      </c>
      <c r="EK55" s="154">
        <v>312758633</v>
      </c>
      <c r="EL55" s="154">
        <v>150014.5</v>
      </c>
      <c r="EM55" s="154">
        <v>147714.5</v>
      </c>
      <c r="EN55" s="154">
        <v>2300</v>
      </c>
      <c r="EO55" s="154" t="s">
        <v>217</v>
      </c>
      <c r="EP55" s="154" t="s">
        <v>270</v>
      </c>
      <c r="EQ55" s="154" t="s">
        <v>219</v>
      </c>
      <c r="ES55" s="16"/>
      <c r="ET55" s="16"/>
      <c r="EU55" s="16"/>
      <c r="EW55" s="86"/>
      <c r="EX55" s="86"/>
      <c r="EY55" s="84"/>
      <c r="EZ55" s="87"/>
      <c r="FB55" s="19"/>
      <c r="FC55" s="19"/>
      <c r="FD55" s="19"/>
      <c r="FE55" s="19"/>
      <c r="FF55" s="19"/>
      <c r="FG55" s="19"/>
      <c r="FH55" s="19"/>
      <c r="FI55" s="19"/>
      <c r="FK55" s="94"/>
      <c r="FL55" s="93"/>
      <c r="FM55" s="93"/>
      <c r="FN55" s="93"/>
      <c r="FP55" s="97"/>
      <c r="FQ55" s="98"/>
      <c r="FR55" s="103"/>
      <c r="FS55" s="98"/>
      <c r="FT55" s="98"/>
      <c r="FV55" s="105"/>
      <c r="FW55" s="105"/>
      <c r="FX55" s="106"/>
      <c r="FY55" s="105"/>
      <c r="FZ55" s="105"/>
      <c r="GA55" s="105"/>
      <c r="GB55" s="105"/>
      <c r="GC55" s="105"/>
      <c r="GE55" s="110"/>
      <c r="GF55" s="109"/>
      <c r="GG55" s="110"/>
      <c r="GH55" s="111"/>
      <c r="GI55" s="111"/>
      <c r="GJ55" s="110"/>
      <c r="GK55" s="110"/>
      <c r="GL55" s="110"/>
      <c r="GM55" s="110"/>
      <c r="GN55" s="109"/>
      <c r="GP55" s="119"/>
      <c r="GQ55" s="120"/>
      <c r="GR55" s="119"/>
      <c r="GS55" s="121"/>
      <c r="GT55" s="121"/>
      <c r="GU55" s="119"/>
      <c r="GV55" s="122"/>
      <c r="GW55" s="119"/>
      <c r="GX55" s="119"/>
      <c r="GY55" s="120"/>
      <c r="HA55" s="127"/>
      <c r="HB55" s="128"/>
      <c r="HC55" s="128"/>
      <c r="HD55" s="128"/>
      <c r="HE55" s="129"/>
      <c r="HF55" s="127"/>
      <c r="HG55" s="131"/>
      <c r="HH55" s="19"/>
      <c r="HI55" s="19"/>
      <c r="HJ55" s="19"/>
      <c r="HK55" s="19"/>
      <c r="HL55" s="19"/>
      <c r="HM55" s="19"/>
      <c r="HN55" s="19"/>
      <c r="HP55" s="134"/>
      <c r="HQ55" s="135"/>
      <c r="HR55" s="134"/>
      <c r="HS55" s="134"/>
      <c r="HT55" s="134"/>
      <c r="HU55" s="134"/>
      <c r="HV55" s="134"/>
      <c r="HW55" s="134"/>
      <c r="HX55" s="134"/>
      <c r="HY55" s="134"/>
      <c r="HZ55" s="134"/>
    </row>
    <row r="56" spans="5:234" ht="19.5" thickBot="1">
      <c r="E56" s="16"/>
      <c r="F56" s="16"/>
      <c r="G56" s="16"/>
      <c r="I56" s="15" t="str">
        <f t="shared" si="15"/>
        <v/>
      </c>
      <c r="J56" s="16" t="e">
        <f t="shared" si="0"/>
        <v>#VALUE!</v>
      </c>
      <c r="K56" s="3"/>
      <c r="L56" s="4"/>
      <c r="M56" s="5"/>
      <c r="N56" s="6"/>
      <c r="O56" s="3"/>
      <c r="P56" s="7"/>
      <c r="Q56" s="3"/>
      <c r="R56" s="2"/>
      <c r="T56" s="15">
        <v>2758816</v>
      </c>
      <c r="U56" s="16" t="e">
        <f t="shared" si="4"/>
        <v>#VALUE!</v>
      </c>
      <c r="V56" s="16"/>
      <c r="W56" s="16"/>
      <c r="X56" s="16"/>
      <c r="Y56" s="16"/>
      <c r="Z56" s="16"/>
      <c r="AA56" s="16"/>
      <c r="AB56" s="16"/>
      <c r="AC56" s="16"/>
      <c r="AE56" s="15" t="str">
        <f>IFERROR(INDEX($K:$K,MATCH(VLOOKUP(AQ$5,{"a",0;"b",1000},2)+ROW(AD51),$N:$N,0)),"")</f>
        <v/>
      </c>
      <c r="AF56" s="15" t="str">
        <f>IFERROR(INDEX($AG:$AG,MATCH(VLOOKUP(AI$4,{"a",0;"b",1000},2)+ROW(AD52),$AK:$AK,0)),"")</f>
        <v/>
      </c>
      <c r="AG56" s="16">
        <f t="shared" si="19"/>
        <v>0</v>
      </c>
      <c r="AH56" s="50" t="str">
        <f>IFERROR(INDEX(#REF!,MATCH(AI56,BJ:BJ,0)),"")</f>
        <v/>
      </c>
      <c r="AI56" s="50" t="str">
        <f t="shared" si="22"/>
        <v>0</v>
      </c>
      <c r="AJ56" s="50" t="str">
        <f t="shared" si="13"/>
        <v>a</v>
      </c>
      <c r="AK56" s="50" t="e">
        <f>VLOOKUP($M56,{"a",0;"b",1000},2)+COUNTIF($M$6:$M56,$M56)</f>
        <v>#N/A</v>
      </c>
      <c r="AL56" s="16"/>
      <c r="AM56" s="16"/>
      <c r="AN56" s="16"/>
      <c r="AO56" s="16"/>
      <c r="AP56" s="16"/>
      <c r="AQ56" s="16"/>
      <c r="AR56" s="16"/>
      <c r="AS56" s="140"/>
      <c r="AU56" s="15" t="str">
        <f>IFERROR(INDEX($AX:$AX,MATCH(VLOOKUP(AY$4,{"a",0;"b",1000},2)+ROW(AT51),$BA:$BA,0)),"")</f>
        <v/>
      </c>
      <c r="AV56" s="15" t="str">
        <f>IFERROR(INDEX($AG:$AG,MATCH(VLOOKUP(AY$4,{"a",0;"b",1000},2)+ROW(AT52),$AK:$AK,0)),"")</f>
        <v/>
      </c>
      <c r="AW56" s="16">
        <f t="shared" si="20"/>
        <v>0</v>
      </c>
      <c r="AX56" s="50" t="str">
        <f t="shared" si="16"/>
        <v/>
      </c>
      <c r="AY56" s="50" t="str">
        <f t="shared" si="23"/>
        <v>0</v>
      </c>
      <c r="AZ56" s="50" t="str">
        <f t="shared" si="7"/>
        <v>a</v>
      </c>
      <c r="BA56" s="50" t="e">
        <f>VLOOKUP($M56,{"a",0;"b",1000},2)+COUNTIF($M$6:$M56,$M56)</f>
        <v>#N/A</v>
      </c>
      <c r="BB56" s="16"/>
      <c r="BC56" s="16"/>
      <c r="BD56" s="16"/>
      <c r="BE56" s="16"/>
      <c r="BF56" s="16"/>
      <c r="BG56" s="16"/>
      <c r="BH56" s="16"/>
      <c r="BI56" s="140"/>
      <c r="BK56" s="15">
        <v>2758816</v>
      </c>
      <c r="BL56" s="16" t="e">
        <f t="shared" si="8"/>
        <v>#VALUE!</v>
      </c>
      <c r="BM56" s="21"/>
      <c r="BN56" s="22"/>
      <c r="BO56" s="23"/>
      <c r="BP56" s="24"/>
      <c r="BQ56" s="21"/>
      <c r="BR56" s="25"/>
      <c r="BS56" s="21"/>
      <c r="BT56" s="19"/>
      <c r="BV56" s="15" t="str">
        <f t="shared" si="18"/>
        <v/>
      </c>
      <c r="BW56" s="16" t="e">
        <f t="shared" si="3"/>
        <v>#VALUE!</v>
      </c>
      <c r="BX56" s="3"/>
      <c r="BY56" s="4"/>
      <c r="BZ56" s="5"/>
      <c r="CA56" s="6"/>
      <c r="CB56" s="3"/>
      <c r="CC56" s="7"/>
      <c r="CD56" s="3"/>
      <c r="CE56" s="2"/>
      <c r="CG56" s="15" t="str">
        <f>IFERROR(INDEX($AX:$AX,MATCH(VLOOKUP(CK$4,{"a",0;"b",1000},2)+ROW(CF51),$BA:$BA,0)),"")</f>
        <v/>
      </c>
      <c r="CH56" s="15" t="str">
        <f>IFERROR(INDEX($AG:$AG,MATCH(VLOOKUP(CK$4,{"a",0;"b",1000},2)+ROW(CF52),$AK:$AK,0)),"")</f>
        <v/>
      </c>
      <c r="CI56" s="16">
        <f t="shared" si="21"/>
        <v>0</v>
      </c>
      <c r="CJ56" s="50" t="str">
        <f t="shared" si="17"/>
        <v/>
      </c>
      <c r="CK56" s="50" t="str">
        <f t="shared" si="24"/>
        <v>0</v>
      </c>
      <c r="CL56" s="50" t="str">
        <f t="shared" si="10"/>
        <v>a</v>
      </c>
      <c r="CM56" s="50" t="e">
        <f>VLOOKUP($M56,{"a",0;"b",1000},2)+COUNTIF($M$6:$M56,$M56)</f>
        <v>#N/A</v>
      </c>
      <c r="CN56" s="21"/>
      <c r="CO56" s="22"/>
      <c r="CP56" s="23"/>
      <c r="CQ56" s="24"/>
      <c r="CR56" s="21"/>
      <c r="CS56" s="25"/>
      <c r="CT56" s="21"/>
      <c r="CU56" s="19"/>
      <c r="CW56" s="54"/>
      <c r="CX56" s="55"/>
      <c r="CY56" s="56"/>
      <c r="CZ56" s="56"/>
      <c r="DA56" s="56"/>
      <c r="DB56" s="56"/>
      <c r="DC56" s="56"/>
      <c r="DD56" s="56"/>
      <c r="DE56" s="56"/>
      <c r="DF56" s="56"/>
      <c r="DG56" s="56"/>
      <c r="DI56" s="61"/>
      <c r="DJ56" s="61"/>
      <c r="DK56" s="61"/>
      <c r="DL56" s="61"/>
      <c r="DM56" s="61"/>
      <c r="DN56" s="61"/>
      <c r="DO56" s="61"/>
      <c r="DP56" s="62"/>
      <c r="DR56" s="70"/>
      <c r="DS56" s="71"/>
      <c r="DT56" s="71"/>
      <c r="DU56" s="72"/>
      <c r="DV56" s="71"/>
      <c r="DW56" s="71"/>
      <c r="DX56" s="73"/>
      <c r="DY56" s="74"/>
      <c r="DZ56" s="71"/>
      <c r="EB56" s="79"/>
      <c r="EC56" s="79"/>
      <c r="ED56" s="79"/>
      <c r="EE56" s="79"/>
      <c r="EF56" s="79"/>
      <c r="EG56" s="79"/>
      <c r="EH56" s="80"/>
      <c r="EJ56" s="155">
        <v>43778</v>
      </c>
      <c r="EK56" s="153">
        <v>312133965</v>
      </c>
      <c r="EL56" s="153">
        <v>151714.5</v>
      </c>
      <c r="EM56" s="153">
        <v>150014.5</v>
      </c>
      <c r="EN56" s="153">
        <v>1700</v>
      </c>
      <c r="EO56" s="153" t="s">
        <v>217</v>
      </c>
      <c r="EP56" s="153" t="s">
        <v>271</v>
      </c>
      <c r="EQ56" s="153" t="s">
        <v>219</v>
      </c>
      <c r="ES56" s="16"/>
      <c r="ET56" s="16"/>
      <c r="EU56" s="16"/>
      <c r="EW56" s="86"/>
      <c r="EX56" s="86"/>
      <c r="EY56" s="84"/>
      <c r="EZ56" s="87"/>
      <c r="FB56" s="19"/>
      <c r="FC56" s="19"/>
      <c r="FD56" s="19"/>
      <c r="FE56" s="19"/>
      <c r="FF56" s="19"/>
      <c r="FG56" s="19"/>
      <c r="FH56" s="19"/>
      <c r="FI56" s="19"/>
      <c r="FK56" s="94"/>
      <c r="FL56" s="93"/>
      <c r="FM56" s="93"/>
      <c r="FN56" s="93"/>
      <c r="FP56" s="97"/>
      <c r="FQ56" s="98"/>
      <c r="FR56" s="103"/>
      <c r="FS56" s="98"/>
      <c r="FT56" s="98"/>
      <c r="FV56" s="105"/>
      <c r="FW56" s="105"/>
      <c r="FX56" s="106"/>
      <c r="FY56" s="105"/>
      <c r="FZ56" s="105"/>
      <c r="GA56" s="105"/>
      <c r="GB56" s="105"/>
      <c r="GC56" s="105"/>
      <c r="GE56" s="110"/>
      <c r="GF56" s="109"/>
      <c r="GG56" s="110"/>
      <c r="GH56" s="111"/>
      <c r="GI56" s="111"/>
      <c r="GJ56" s="110"/>
      <c r="GK56" s="110"/>
      <c r="GL56" s="110"/>
      <c r="GM56" s="110"/>
      <c r="GN56" s="109"/>
      <c r="GP56" s="119"/>
      <c r="GQ56" s="120"/>
      <c r="GR56" s="119"/>
      <c r="GS56" s="121"/>
      <c r="GT56" s="121"/>
      <c r="GU56" s="119"/>
      <c r="GV56" s="122"/>
      <c r="GW56" s="119"/>
      <c r="GX56" s="119"/>
      <c r="GY56" s="120"/>
      <c r="HA56" s="127"/>
      <c r="HB56" s="128"/>
      <c r="HC56" s="128"/>
      <c r="HD56" s="128"/>
      <c r="HE56" s="129"/>
      <c r="HF56" s="127"/>
      <c r="HG56" s="131"/>
      <c r="HH56" s="19"/>
      <c r="HI56" s="19"/>
      <c r="HJ56" s="19"/>
      <c r="HK56" s="19"/>
      <c r="HL56" s="19"/>
      <c r="HM56" s="19"/>
      <c r="HN56" s="19"/>
      <c r="HP56" s="134"/>
      <c r="HQ56" s="135"/>
      <c r="HR56" s="134"/>
      <c r="HS56" s="134"/>
      <c r="HT56" s="134"/>
      <c r="HU56" s="134"/>
      <c r="HV56" s="134"/>
      <c r="HW56" s="134"/>
      <c r="HX56" s="134"/>
      <c r="HY56" s="134"/>
      <c r="HZ56" s="134"/>
    </row>
    <row r="57" spans="5:234" ht="26.25" thickBot="1">
      <c r="E57" s="16"/>
      <c r="F57" s="16"/>
      <c r="G57" s="16"/>
      <c r="I57" s="15" t="str">
        <f t="shared" si="15"/>
        <v/>
      </c>
      <c r="J57" s="16" t="e">
        <f t="shared" si="0"/>
        <v>#VALUE!</v>
      </c>
      <c r="K57" s="3"/>
      <c r="L57" s="4"/>
      <c r="M57" s="5"/>
      <c r="N57" s="6"/>
      <c r="O57" s="3"/>
      <c r="P57" s="7"/>
      <c r="Q57" s="3"/>
      <c r="R57" s="2"/>
      <c r="T57" s="15">
        <v>2785459</v>
      </c>
      <c r="U57" s="16" t="e">
        <f t="shared" si="4"/>
        <v>#VALUE!</v>
      </c>
      <c r="V57" s="16"/>
      <c r="W57" s="16"/>
      <c r="X57" s="16"/>
      <c r="Y57" s="16"/>
      <c r="Z57" s="16"/>
      <c r="AA57" s="16"/>
      <c r="AB57" s="16"/>
      <c r="AC57" s="16"/>
      <c r="AE57" s="15" t="str">
        <f>IFERROR(INDEX($K:$K,MATCH(VLOOKUP(AQ$5,{"a",0;"b",1000},2)+ROW(AD52),$N:$N,0)),"")</f>
        <v/>
      </c>
      <c r="AF57" s="15" t="str">
        <f>IFERROR(INDEX($AG:$AG,MATCH(VLOOKUP(AI$4,{"a",0;"b",1000},2)+ROW(AD53),$AK:$AK,0)),"")</f>
        <v/>
      </c>
      <c r="AG57" s="16">
        <f t="shared" si="19"/>
        <v>0</v>
      </c>
      <c r="AH57" s="50" t="str">
        <f>IFERROR(INDEX(#REF!,MATCH(AI57,BJ:BJ,0)),"")</f>
        <v/>
      </c>
      <c r="AI57" s="50" t="str">
        <f t="shared" si="22"/>
        <v>0</v>
      </c>
      <c r="AJ57" s="50" t="str">
        <f t="shared" si="13"/>
        <v>a</v>
      </c>
      <c r="AK57" s="50" t="e">
        <f>VLOOKUP($M57,{"a",0;"b",1000},2)+COUNTIF($M$6:$M57,$M57)</f>
        <v>#N/A</v>
      </c>
      <c r="AL57" s="16"/>
      <c r="AM57" s="16"/>
      <c r="AN57" s="16"/>
      <c r="AO57" s="16"/>
      <c r="AP57" s="16"/>
      <c r="AQ57" s="16"/>
      <c r="AR57" s="16"/>
      <c r="AS57" s="140"/>
      <c r="AU57" s="15" t="str">
        <f>IFERROR(INDEX($AX:$AX,MATCH(VLOOKUP(AY$4,{"a",0;"b",1000},2)+ROW(AT52),$BA:$BA,0)),"")</f>
        <v/>
      </c>
      <c r="AV57" s="15" t="str">
        <f>IFERROR(INDEX($AG:$AG,MATCH(VLOOKUP(AY$4,{"a",0;"b",1000},2)+ROW(AT53),$AK:$AK,0)),"")</f>
        <v/>
      </c>
      <c r="AW57" s="16">
        <f t="shared" si="20"/>
        <v>0</v>
      </c>
      <c r="AX57" s="50" t="str">
        <f t="shared" si="16"/>
        <v/>
      </c>
      <c r="AY57" s="50" t="str">
        <f t="shared" si="23"/>
        <v>0</v>
      </c>
      <c r="AZ57" s="50" t="str">
        <f t="shared" si="7"/>
        <v>a</v>
      </c>
      <c r="BA57" s="50" t="e">
        <f>VLOOKUP($M57,{"a",0;"b",1000},2)+COUNTIF($M$6:$M57,$M57)</f>
        <v>#N/A</v>
      </c>
      <c r="BB57" s="16"/>
      <c r="BC57" s="16"/>
      <c r="BD57" s="16"/>
      <c r="BE57" s="16"/>
      <c r="BF57" s="16"/>
      <c r="BG57" s="16"/>
      <c r="BH57" s="16"/>
      <c r="BI57" s="140"/>
      <c r="BK57" s="15">
        <v>2785459</v>
      </c>
      <c r="BL57" s="16" t="e">
        <f t="shared" si="8"/>
        <v>#VALUE!</v>
      </c>
      <c r="BM57" s="21"/>
      <c r="BN57" s="22"/>
      <c r="BO57" s="23"/>
      <c r="BP57" s="24"/>
      <c r="BQ57" s="21"/>
      <c r="BR57" s="25"/>
      <c r="BS57" s="21"/>
      <c r="BT57" s="19"/>
      <c r="BV57" s="15" t="str">
        <f t="shared" si="18"/>
        <v/>
      </c>
      <c r="BW57" s="16" t="e">
        <f t="shared" si="3"/>
        <v>#VALUE!</v>
      </c>
      <c r="BX57" s="3"/>
      <c r="BY57" s="4"/>
      <c r="BZ57" s="5"/>
      <c r="CA57" s="6"/>
      <c r="CB57" s="3"/>
      <c r="CC57" s="7"/>
      <c r="CD57" s="3"/>
      <c r="CE57" s="2"/>
      <c r="CG57" s="15" t="str">
        <f>IFERROR(INDEX($AX:$AX,MATCH(VLOOKUP(CK$4,{"a",0;"b",1000},2)+ROW(CF52),$BA:$BA,0)),"")</f>
        <v/>
      </c>
      <c r="CH57" s="15" t="str">
        <f>IFERROR(INDEX($AG:$AG,MATCH(VLOOKUP(CK$4,{"a",0;"b",1000},2)+ROW(CF53),$AK:$AK,0)),"")</f>
        <v/>
      </c>
      <c r="CI57" s="16">
        <f t="shared" si="21"/>
        <v>0</v>
      </c>
      <c r="CJ57" s="50" t="str">
        <f t="shared" si="17"/>
        <v/>
      </c>
      <c r="CK57" s="50" t="str">
        <f t="shared" si="24"/>
        <v>0</v>
      </c>
      <c r="CL57" s="50" t="str">
        <f t="shared" si="10"/>
        <v>a</v>
      </c>
      <c r="CM57" s="50" t="e">
        <f>VLOOKUP($M57,{"a",0;"b",1000},2)+COUNTIF($M$6:$M57,$M57)</f>
        <v>#N/A</v>
      </c>
      <c r="CN57" s="21"/>
      <c r="CO57" s="22"/>
      <c r="CP57" s="23"/>
      <c r="CQ57" s="24"/>
      <c r="CR57" s="21"/>
      <c r="CS57" s="25"/>
      <c r="CT57" s="21"/>
      <c r="CU57" s="19"/>
      <c r="CW57" s="54"/>
      <c r="CX57" s="55"/>
      <c r="CY57" s="56"/>
      <c r="CZ57" s="56"/>
      <c r="DA57" s="56"/>
      <c r="DB57" s="56"/>
      <c r="DC57" s="56"/>
      <c r="DD57" s="56"/>
      <c r="DE57" s="56"/>
      <c r="DF57" s="56"/>
      <c r="DG57" s="56"/>
      <c r="DI57" s="61"/>
      <c r="DJ57" s="61"/>
      <c r="DK57" s="61"/>
      <c r="DL57" s="61"/>
      <c r="DM57" s="61"/>
      <c r="DN57" s="61"/>
      <c r="DO57" s="61"/>
      <c r="DP57" s="62"/>
      <c r="DR57" s="70"/>
      <c r="DS57" s="71"/>
      <c r="DT57" s="71"/>
      <c r="DU57" s="72"/>
      <c r="DV57" s="71"/>
      <c r="DW57" s="71"/>
      <c r="DX57" s="73"/>
      <c r="DY57" s="74"/>
      <c r="DZ57" s="71"/>
      <c r="EB57" s="79"/>
      <c r="EC57" s="79"/>
      <c r="ED57" s="79"/>
      <c r="EE57" s="79"/>
      <c r="EF57" s="79"/>
      <c r="EG57" s="79"/>
      <c r="EH57" s="80"/>
      <c r="EJ57" s="152">
        <v>43778</v>
      </c>
      <c r="EK57" s="154">
        <v>2619102</v>
      </c>
      <c r="EL57" s="154">
        <v>154014.5</v>
      </c>
      <c r="EM57" s="154">
        <v>151714.5</v>
      </c>
      <c r="EN57" s="154">
        <v>2300</v>
      </c>
      <c r="EO57" s="154" t="s">
        <v>217</v>
      </c>
      <c r="EP57" s="154" t="s">
        <v>272</v>
      </c>
      <c r="EQ57" s="154" t="s">
        <v>219</v>
      </c>
      <c r="ES57" s="16"/>
      <c r="ET57" s="16"/>
      <c r="EU57" s="16"/>
      <c r="EW57" s="86"/>
      <c r="EX57" s="86"/>
      <c r="EY57" s="84"/>
      <c r="EZ57" s="87"/>
      <c r="FB57" s="19"/>
      <c r="FC57" s="19"/>
      <c r="FD57" s="19"/>
      <c r="FE57" s="19"/>
      <c r="FF57" s="19"/>
      <c r="FG57" s="19"/>
      <c r="FH57" s="19"/>
      <c r="FI57" s="19"/>
      <c r="FK57" s="94"/>
      <c r="FL57" s="93"/>
      <c r="FM57" s="93"/>
      <c r="FN57" s="93"/>
      <c r="FP57" s="97"/>
      <c r="FQ57" s="98"/>
      <c r="FR57" s="103"/>
      <c r="FS57" s="98"/>
      <c r="FT57" s="98"/>
      <c r="FV57" s="105"/>
      <c r="FW57" s="105"/>
      <c r="FX57" s="106"/>
      <c r="FY57" s="105"/>
      <c r="FZ57" s="105"/>
      <c r="GA57" s="105"/>
      <c r="GB57" s="105"/>
      <c r="GC57" s="105"/>
      <c r="GE57" s="110"/>
      <c r="GF57" s="109"/>
      <c r="GG57" s="110"/>
      <c r="GH57" s="111"/>
      <c r="GI57" s="111"/>
      <c r="GJ57" s="110"/>
      <c r="GK57" s="110"/>
      <c r="GL57" s="110"/>
      <c r="GM57" s="110"/>
      <c r="GN57" s="109"/>
      <c r="GP57" s="119"/>
      <c r="GQ57" s="120"/>
      <c r="GR57" s="119"/>
      <c r="GS57" s="121"/>
      <c r="GT57" s="121"/>
      <c r="GU57" s="119"/>
      <c r="GV57" s="122"/>
      <c r="GW57" s="119"/>
      <c r="GX57" s="119"/>
      <c r="GY57" s="120"/>
      <c r="HA57" s="127"/>
      <c r="HB57" s="128"/>
      <c r="HC57" s="128"/>
      <c r="HD57" s="128"/>
      <c r="HE57" s="129"/>
      <c r="HF57" s="127"/>
      <c r="HG57" s="131"/>
      <c r="HH57" s="19"/>
      <c r="HI57" s="19"/>
      <c r="HJ57" s="19"/>
      <c r="HK57" s="19"/>
      <c r="HL57" s="19"/>
      <c r="HM57" s="19"/>
      <c r="HN57" s="19"/>
      <c r="HP57" s="134"/>
      <c r="HQ57" s="135"/>
      <c r="HR57" s="134"/>
      <c r="HS57" s="134"/>
      <c r="HT57" s="134"/>
      <c r="HU57" s="134"/>
      <c r="HV57" s="134"/>
      <c r="HW57" s="134"/>
      <c r="HX57" s="134"/>
      <c r="HY57" s="134"/>
      <c r="HZ57" s="134"/>
    </row>
    <row r="58" spans="5:234" ht="19.5" thickBot="1">
      <c r="E58" s="16"/>
      <c r="F58" s="16"/>
      <c r="G58" s="16"/>
      <c r="I58" s="15" t="str">
        <f t="shared" si="15"/>
        <v/>
      </c>
      <c r="J58" s="16" t="e">
        <f t="shared" si="0"/>
        <v>#VALUE!</v>
      </c>
      <c r="K58" s="3"/>
      <c r="L58" s="4"/>
      <c r="M58" s="5"/>
      <c r="N58" s="6"/>
      <c r="O58" s="3"/>
      <c r="P58" s="7"/>
      <c r="Q58" s="3"/>
      <c r="R58" s="2"/>
      <c r="T58" s="15">
        <v>2786809</v>
      </c>
      <c r="U58" s="16" t="e">
        <f t="shared" si="4"/>
        <v>#VALUE!</v>
      </c>
      <c r="V58" s="16"/>
      <c r="W58" s="16"/>
      <c r="X58" s="16"/>
      <c r="Y58" s="16"/>
      <c r="Z58" s="16"/>
      <c r="AA58" s="16"/>
      <c r="AB58" s="16"/>
      <c r="AC58" s="16"/>
      <c r="AE58" s="15" t="str">
        <f>IFERROR(INDEX($K:$K,MATCH(VLOOKUP(AQ$5,{"a",0;"b",1000},2)+ROW(AD53),$N:$N,0)),"")</f>
        <v/>
      </c>
      <c r="AF58" s="15" t="str">
        <f>IFERROR(INDEX($AG:$AG,MATCH(VLOOKUP(AI$4,{"a",0;"b",1000},2)+ROW(AD54),$AK:$AK,0)),"")</f>
        <v/>
      </c>
      <c r="AG58" s="16">
        <f t="shared" si="19"/>
        <v>0</v>
      </c>
      <c r="AH58" s="50" t="str">
        <f>IFERROR(INDEX(#REF!,MATCH(AI58,BJ:BJ,0)),"")</f>
        <v/>
      </c>
      <c r="AI58" s="50" t="str">
        <f t="shared" si="22"/>
        <v>0</v>
      </c>
      <c r="AJ58" s="50" t="str">
        <f t="shared" si="13"/>
        <v>a</v>
      </c>
      <c r="AK58" s="50" t="e">
        <f>VLOOKUP($M58,{"a",0;"b",1000},2)+COUNTIF($M$6:$M58,$M58)</f>
        <v>#N/A</v>
      </c>
      <c r="AL58" s="16"/>
      <c r="AM58" s="16"/>
      <c r="AN58" s="16"/>
      <c r="AO58" s="16"/>
      <c r="AP58" s="16"/>
      <c r="AQ58" s="16"/>
      <c r="AR58" s="16"/>
      <c r="AS58" s="140"/>
      <c r="AU58" s="15" t="str">
        <f>IFERROR(INDEX($AX:$AX,MATCH(VLOOKUP(AY$4,{"a",0;"b",1000},2)+ROW(AT53),$BA:$BA,0)),"")</f>
        <v/>
      </c>
      <c r="AV58" s="15" t="str">
        <f>IFERROR(INDEX($AG:$AG,MATCH(VLOOKUP(AY$4,{"a",0;"b",1000},2)+ROW(AT54),$AK:$AK,0)),"")</f>
        <v/>
      </c>
      <c r="AW58" s="16">
        <f t="shared" si="20"/>
        <v>0</v>
      </c>
      <c r="AX58" s="50" t="str">
        <f t="shared" si="16"/>
        <v/>
      </c>
      <c r="AY58" s="50" t="str">
        <f t="shared" si="23"/>
        <v>0</v>
      </c>
      <c r="AZ58" s="50" t="str">
        <f t="shared" si="7"/>
        <v>a</v>
      </c>
      <c r="BA58" s="50" t="e">
        <f>VLOOKUP($M58,{"a",0;"b",1000},2)+COUNTIF($M$6:$M58,$M58)</f>
        <v>#N/A</v>
      </c>
      <c r="BB58" s="16"/>
      <c r="BC58" s="16"/>
      <c r="BD58" s="16"/>
      <c r="BE58" s="16"/>
      <c r="BF58" s="16"/>
      <c r="BG58" s="16"/>
      <c r="BH58" s="16"/>
      <c r="BI58" s="140"/>
      <c r="BK58" s="15">
        <v>2786809</v>
      </c>
      <c r="BL58" s="16" t="e">
        <f t="shared" si="8"/>
        <v>#VALUE!</v>
      </c>
      <c r="BM58" s="21"/>
      <c r="BN58" s="22"/>
      <c r="BO58" s="23"/>
      <c r="BP58" s="24"/>
      <c r="BQ58" s="21"/>
      <c r="BR58" s="25"/>
      <c r="BS58" s="21"/>
      <c r="BT58" s="19"/>
      <c r="BV58" s="15" t="str">
        <f t="shared" si="18"/>
        <v/>
      </c>
      <c r="BW58" s="16" t="e">
        <f t="shared" si="3"/>
        <v>#VALUE!</v>
      </c>
      <c r="BX58" s="3"/>
      <c r="BY58" s="4"/>
      <c r="BZ58" s="5"/>
      <c r="CA58" s="6"/>
      <c r="CB58" s="3"/>
      <c r="CC58" s="7"/>
      <c r="CD58" s="3"/>
      <c r="CE58" s="2"/>
      <c r="CG58" s="15" t="str">
        <f>IFERROR(INDEX($AX:$AX,MATCH(VLOOKUP(CK$4,{"a",0;"b",1000},2)+ROW(CF53),$BA:$BA,0)),"")</f>
        <v/>
      </c>
      <c r="CH58" s="15" t="str">
        <f>IFERROR(INDEX($AG:$AG,MATCH(VLOOKUP(CK$4,{"a",0;"b",1000},2)+ROW(CF54),$AK:$AK,0)),"")</f>
        <v/>
      </c>
      <c r="CI58" s="16">
        <f t="shared" si="21"/>
        <v>0</v>
      </c>
      <c r="CJ58" s="50" t="str">
        <f t="shared" si="17"/>
        <v/>
      </c>
      <c r="CK58" s="50" t="str">
        <f t="shared" si="24"/>
        <v>0</v>
      </c>
      <c r="CL58" s="50" t="str">
        <f t="shared" si="10"/>
        <v>a</v>
      </c>
      <c r="CM58" s="50" t="e">
        <f>VLOOKUP($M58,{"a",0;"b",1000},2)+COUNTIF($M$6:$M58,$M58)</f>
        <v>#N/A</v>
      </c>
      <c r="CN58" s="21"/>
      <c r="CO58" s="22"/>
      <c r="CP58" s="23"/>
      <c r="CQ58" s="24"/>
      <c r="CR58" s="21"/>
      <c r="CS58" s="25"/>
      <c r="CT58" s="21"/>
      <c r="CU58" s="19"/>
      <c r="CW58" s="54"/>
      <c r="CX58" s="55"/>
      <c r="CY58" s="56"/>
      <c r="CZ58" s="56"/>
      <c r="DA58" s="56"/>
      <c r="DB58" s="56"/>
      <c r="DC58" s="56"/>
      <c r="DD58" s="56"/>
      <c r="DE58" s="56"/>
      <c r="DF58" s="56"/>
      <c r="DG58" s="56"/>
      <c r="DI58" s="61"/>
      <c r="DJ58" s="61"/>
      <c r="DK58" s="61"/>
      <c r="DL58" s="61"/>
      <c r="DM58" s="61"/>
      <c r="DN58" s="61"/>
      <c r="DO58" s="61"/>
      <c r="DP58" s="62"/>
      <c r="DR58" s="70"/>
      <c r="DS58" s="71"/>
      <c r="DT58" s="71"/>
      <c r="DU58" s="72"/>
      <c r="DV58" s="71"/>
      <c r="DW58" s="71"/>
      <c r="DX58" s="73"/>
      <c r="DY58" s="74"/>
      <c r="DZ58" s="71"/>
      <c r="EB58" s="79"/>
      <c r="EC58" s="79"/>
      <c r="ED58" s="79"/>
      <c r="EE58" s="79"/>
      <c r="EF58" s="79"/>
      <c r="EG58" s="79"/>
      <c r="EH58" s="80"/>
      <c r="EJ58" s="155">
        <v>43778</v>
      </c>
      <c r="EK58" s="153">
        <v>314407492</v>
      </c>
      <c r="EL58" s="153">
        <v>156314.5</v>
      </c>
      <c r="EM58" s="153">
        <v>154014.5</v>
      </c>
      <c r="EN58" s="153">
        <v>2300</v>
      </c>
      <c r="EO58" s="153" t="s">
        <v>217</v>
      </c>
      <c r="EP58" s="153" t="s">
        <v>273</v>
      </c>
      <c r="EQ58" s="153" t="s">
        <v>219</v>
      </c>
      <c r="ES58" s="16"/>
      <c r="ET58" s="16"/>
      <c r="EU58" s="16"/>
      <c r="EW58" s="86"/>
      <c r="EX58" s="86"/>
      <c r="EY58" s="84"/>
      <c r="EZ58" s="87"/>
      <c r="FB58" s="19"/>
      <c r="FC58" s="19"/>
      <c r="FD58" s="19"/>
      <c r="FE58" s="19"/>
      <c r="FF58" s="19"/>
      <c r="FG58" s="19"/>
      <c r="FH58" s="19"/>
      <c r="FI58" s="19"/>
      <c r="FK58" s="94"/>
      <c r="FL58" s="93"/>
      <c r="FM58" s="93"/>
      <c r="FN58" s="93"/>
      <c r="FP58" s="97"/>
      <c r="FQ58" s="98"/>
      <c r="FR58" s="103"/>
      <c r="FS58" s="98"/>
      <c r="FT58" s="98"/>
      <c r="FV58" s="105"/>
      <c r="FW58" s="105"/>
      <c r="FX58" s="106"/>
      <c r="FY58" s="105"/>
      <c r="FZ58" s="105"/>
      <c r="GA58" s="105"/>
      <c r="GB58" s="105"/>
      <c r="GC58" s="105"/>
      <c r="GE58" s="110"/>
      <c r="GF58" s="109"/>
      <c r="GG58" s="110"/>
      <c r="GH58" s="111"/>
      <c r="GI58" s="111"/>
      <c r="GJ58" s="110"/>
      <c r="GK58" s="110"/>
      <c r="GL58" s="110"/>
      <c r="GM58" s="110"/>
      <c r="GN58" s="109"/>
      <c r="GP58" s="119"/>
      <c r="GQ58" s="120"/>
      <c r="GR58" s="119"/>
      <c r="GS58" s="121"/>
      <c r="GT58" s="121"/>
      <c r="GU58" s="119"/>
      <c r="GV58" s="122"/>
      <c r="GW58" s="119"/>
      <c r="GX58" s="119"/>
      <c r="GY58" s="120"/>
      <c r="HA58" s="127"/>
      <c r="HB58" s="128"/>
      <c r="HC58" s="128"/>
      <c r="HD58" s="128"/>
      <c r="HE58" s="129"/>
      <c r="HF58" s="127"/>
      <c r="HG58" s="131"/>
      <c r="HH58" s="19"/>
      <c r="HI58" s="19"/>
      <c r="HJ58" s="19"/>
      <c r="HK58" s="19"/>
      <c r="HL58" s="19"/>
      <c r="HM58" s="19"/>
      <c r="HN58" s="19"/>
      <c r="HP58" s="134"/>
      <c r="HQ58" s="135"/>
      <c r="HR58" s="134"/>
      <c r="HS58" s="134"/>
      <c r="HT58" s="134"/>
      <c r="HU58" s="134"/>
      <c r="HV58" s="134"/>
      <c r="HW58" s="134"/>
      <c r="HX58" s="134"/>
      <c r="HY58" s="134"/>
      <c r="HZ58" s="134"/>
    </row>
    <row r="59" spans="5:234" ht="19.5" thickBot="1">
      <c r="E59" s="16"/>
      <c r="F59" s="16"/>
      <c r="G59" s="16"/>
      <c r="I59" s="15" t="str">
        <f t="shared" si="15"/>
        <v/>
      </c>
      <c r="J59" s="16" t="e">
        <f t="shared" si="0"/>
        <v>#VALUE!</v>
      </c>
      <c r="K59" s="3"/>
      <c r="L59" s="4"/>
      <c r="M59" s="5"/>
      <c r="N59" s="6"/>
      <c r="O59" s="3"/>
      <c r="P59" s="7"/>
      <c r="Q59" s="3"/>
      <c r="R59" s="2"/>
      <c r="T59" s="15">
        <v>2134746</v>
      </c>
      <c r="U59" s="16" t="e">
        <f t="shared" si="4"/>
        <v>#VALUE!</v>
      </c>
      <c r="V59" s="16"/>
      <c r="W59" s="16"/>
      <c r="X59" s="16"/>
      <c r="Y59" s="16"/>
      <c r="Z59" s="16"/>
      <c r="AA59" s="16"/>
      <c r="AB59" s="16"/>
      <c r="AC59" s="16"/>
      <c r="AE59" s="15" t="str">
        <f>IFERROR(INDEX($K:$K,MATCH(VLOOKUP(AQ$5,{"a",0;"b",1000},2)+ROW(AD54),$N:$N,0)),"")</f>
        <v/>
      </c>
      <c r="AF59" s="15" t="str">
        <f>IFERROR(INDEX($AG:$AG,MATCH(VLOOKUP(AI$4,{"a",0;"b",1000},2)+ROW(AD55),$AK:$AK,0)),"")</f>
        <v/>
      </c>
      <c r="AG59" s="16">
        <f t="shared" si="19"/>
        <v>0</v>
      </c>
      <c r="AH59" s="50" t="str">
        <f>IFERROR(INDEX(#REF!,MATCH(AI59,BJ:BJ,0)),"")</f>
        <v/>
      </c>
      <c r="AI59" s="50" t="str">
        <f t="shared" si="22"/>
        <v>0</v>
      </c>
      <c r="AJ59" s="50" t="str">
        <f t="shared" si="13"/>
        <v>a</v>
      </c>
      <c r="AK59" s="50" t="e">
        <f>VLOOKUP($M59,{"a",0;"b",1000},2)+COUNTIF($M$6:$M59,$M59)</f>
        <v>#N/A</v>
      </c>
      <c r="AL59" s="16"/>
      <c r="AM59" s="16"/>
      <c r="AN59" s="16"/>
      <c r="AO59" s="16"/>
      <c r="AP59" s="16"/>
      <c r="AQ59" s="16"/>
      <c r="AR59" s="16"/>
      <c r="AS59" s="140"/>
      <c r="AU59" s="15" t="str">
        <f>IFERROR(INDEX($AX:$AX,MATCH(VLOOKUP(AY$4,{"a",0;"b",1000},2)+ROW(AT54),$BA:$BA,0)),"")</f>
        <v/>
      </c>
      <c r="AV59" s="15" t="str">
        <f>IFERROR(INDEX($AG:$AG,MATCH(VLOOKUP(AY$4,{"a",0;"b",1000},2)+ROW(AT55),$AK:$AK,0)),"")</f>
        <v/>
      </c>
      <c r="AW59" s="16">
        <f t="shared" si="20"/>
        <v>0</v>
      </c>
      <c r="AX59" s="50" t="str">
        <f t="shared" si="16"/>
        <v/>
      </c>
      <c r="AY59" s="50" t="str">
        <f t="shared" si="23"/>
        <v>0</v>
      </c>
      <c r="AZ59" s="50" t="str">
        <f t="shared" si="7"/>
        <v>a</v>
      </c>
      <c r="BA59" s="50" t="e">
        <f>VLOOKUP($M59,{"a",0;"b",1000},2)+COUNTIF($M$6:$M59,$M59)</f>
        <v>#N/A</v>
      </c>
      <c r="BB59" s="16"/>
      <c r="BC59" s="16"/>
      <c r="BD59" s="16"/>
      <c r="BE59" s="16"/>
      <c r="BF59" s="16"/>
      <c r="BG59" s="16"/>
      <c r="BH59" s="16"/>
      <c r="BI59" s="140"/>
      <c r="BK59" s="15">
        <v>2134746</v>
      </c>
      <c r="BL59" s="16" t="e">
        <f t="shared" si="8"/>
        <v>#VALUE!</v>
      </c>
      <c r="BM59" s="21"/>
      <c r="BN59" s="22"/>
      <c r="BO59" s="23"/>
      <c r="BP59" s="24"/>
      <c r="BQ59" s="21"/>
      <c r="BR59" s="25"/>
      <c r="BS59" s="21"/>
      <c r="BT59" s="19"/>
      <c r="BV59" s="15" t="str">
        <f t="shared" si="18"/>
        <v/>
      </c>
      <c r="BW59" s="16" t="e">
        <f t="shared" si="3"/>
        <v>#VALUE!</v>
      </c>
      <c r="BX59" s="3"/>
      <c r="BY59" s="4"/>
      <c r="BZ59" s="5"/>
      <c r="CA59" s="6"/>
      <c r="CB59" s="3"/>
      <c r="CC59" s="7"/>
      <c r="CD59" s="3"/>
      <c r="CE59" s="2"/>
      <c r="CG59" s="15" t="str">
        <f>IFERROR(INDEX($AX:$AX,MATCH(VLOOKUP(CK$4,{"a",0;"b",1000},2)+ROW(CF54),$BA:$BA,0)),"")</f>
        <v/>
      </c>
      <c r="CH59" s="15" t="str">
        <f>IFERROR(INDEX($AG:$AG,MATCH(VLOOKUP(CK$4,{"a",0;"b",1000},2)+ROW(CF55),$AK:$AK,0)),"")</f>
        <v/>
      </c>
      <c r="CI59" s="16">
        <f t="shared" si="21"/>
        <v>0</v>
      </c>
      <c r="CJ59" s="50" t="str">
        <f t="shared" si="17"/>
        <v/>
      </c>
      <c r="CK59" s="50" t="str">
        <f t="shared" si="24"/>
        <v>0</v>
      </c>
      <c r="CL59" s="50" t="str">
        <f t="shared" si="10"/>
        <v>a</v>
      </c>
      <c r="CM59" s="50" t="e">
        <f>VLOOKUP($M59,{"a",0;"b",1000},2)+COUNTIF($M$6:$M59,$M59)</f>
        <v>#N/A</v>
      </c>
      <c r="CN59" s="21"/>
      <c r="CO59" s="22"/>
      <c r="CP59" s="23"/>
      <c r="CQ59" s="24"/>
      <c r="CR59" s="21"/>
      <c r="CS59" s="25"/>
      <c r="CT59" s="21"/>
      <c r="CU59" s="19"/>
      <c r="CW59" s="54"/>
      <c r="CX59" s="55"/>
      <c r="CY59" s="56"/>
      <c r="CZ59" s="56"/>
      <c r="DA59" s="56"/>
      <c r="DB59" s="56"/>
      <c r="DC59" s="56"/>
      <c r="DD59" s="56"/>
      <c r="DE59" s="56"/>
      <c r="DF59" s="56"/>
      <c r="DG59" s="56"/>
      <c r="DI59" s="61"/>
      <c r="DJ59" s="61"/>
      <c r="DK59" s="61"/>
      <c r="DL59" s="61"/>
      <c r="DM59" s="61"/>
      <c r="DN59" s="61"/>
      <c r="DO59" s="61"/>
      <c r="DP59" s="62"/>
      <c r="DR59" s="70"/>
      <c r="DS59" s="71"/>
      <c r="DT59" s="71"/>
      <c r="DU59" s="72"/>
      <c r="DV59" s="71"/>
      <c r="DW59" s="71"/>
      <c r="DX59" s="73"/>
      <c r="DY59" s="74"/>
      <c r="DZ59" s="71"/>
      <c r="EB59" s="79"/>
      <c r="EC59" s="79"/>
      <c r="ED59" s="79"/>
      <c r="EE59" s="79"/>
      <c r="EF59" s="79"/>
      <c r="EG59" s="79"/>
      <c r="EH59" s="80"/>
      <c r="EJ59" s="152">
        <v>43778</v>
      </c>
      <c r="EK59" s="154">
        <v>2763029</v>
      </c>
      <c r="EL59" s="154">
        <v>158614.5</v>
      </c>
      <c r="EM59" s="154">
        <v>156314.5</v>
      </c>
      <c r="EN59" s="154">
        <v>2300</v>
      </c>
      <c r="EO59" s="154" t="s">
        <v>217</v>
      </c>
      <c r="EP59" s="154" t="s">
        <v>274</v>
      </c>
      <c r="EQ59" s="154" t="s">
        <v>219</v>
      </c>
      <c r="ES59" s="16"/>
      <c r="ET59" s="16"/>
      <c r="EU59" s="16"/>
      <c r="EW59" s="86"/>
      <c r="EX59" s="86"/>
      <c r="EY59" s="84"/>
      <c r="EZ59" s="87"/>
      <c r="FB59" s="19"/>
      <c r="FC59" s="19"/>
      <c r="FD59" s="19"/>
      <c r="FE59" s="19"/>
      <c r="FF59" s="19"/>
      <c r="FG59" s="19"/>
      <c r="FH59" s="19"/>
      <c r="FI59" s="19"/>
      <c r="FK59" s="94"/>
      <c r="FL59" s="93"/>
      <c r="FM59" s="93"/>
      <c r="FN59" s="93"/>
      <c r="FP59" s="97"/>
      <c r="FQ59" s="98"/>
      <c r="FR59" s="103"/>
      <c r="FS59" s="98"/>
      <c r="FT59" s="98"/>
      <c r="FV59" s="105"/>
      <c r="FW59" s="105"/>
      <c r="FX59" s="106"/>
      <c r="FY59" s="105"/>
      <c r="FZ59" s="105"/>
      <c r="GA59" s="105"/>
      <c r="GB59" s="105"/>
      <c r="GC59" s="105"/>
      <c r="GE59" s="110"/>
      <c r="GF59" s="109"/>
      <c r="GG59" s="110"/>
      <c r="GH59" s="111"/>
      <c r="GI59" s="111"/>
      <c r="GJ59" s="110"/>
      <c r="GK59" s="110"/>
      <c r="GL59" s="110"/>
      <c r="GM59" s="110"/>
      <c r="GN59" s="109"/>
      <c r="GP59" s="119"/>
      <c r="GQ59" s="120"/>
      <c r="GR59" s="119"/>
      <c r="GS59" s="121"/>
      <c r="GT59" s="121"/>
      <c r="GU59" s="119"/>
      <c r="GV59" s="122"/>
      <c r="GW59" s="119"/>
      <c r="GX59" s="119"/>
      <c r="GY59" s="120"/>
      <c r="HA59" s="127"/>
      <c r="HB59" s="128"/>
      <c r="HC59" s="128"/>
      <c r="HD59" s="128"/>
      <c r="HE59" s="129"/>
      <c r="HF59" s="127"/>
      <c r="HG59" s="131"/>
      <c r="HH59" s="19"/>
      <c r="HI59" s="19"/>
      <c r="HJ59" s="19"/>
      <c r="HK59" s="19"/>
      <c r="HL59" s="19"/>
      <c r="HM59" s="19"/>
      <c r="HN59" s="19"/>
      <c r="HP59" s="134"/>
      <c r="HQ59" s="135"/>
      <c r="HR59" s="134"/>
      <c r="HS59" s="134"/>
      <c r="HT59" s="134"/>
      <c r="HU59" s="134"/>
      <c r="HV59" s="134"/>
      <c r="HW59" s="134"/>
      <c r="HX59" s="134"/>
      <c r="HY59" s="134"/>
      <c r="HZ59" s="134"/>
    </row>
    <row r="60" spans="5:234" ht="19.5" thickBot="1">
      <c r="E60" s="16"/>
      <c r="F60" s="16"/>
      <c r="G60" s="16"/>
      <c r="I60" s="15" t="str">
        <f t="shared" si="15"/>
        <v/>
      </c>
      <c r="J60" s="16" t="e">
        <f t="shared" si="0"/>
        <v>#VALUE!</v>
      </c>
      <c r="K60" s="3"/>
      <c r="L60" s="4"/>
      <c r="M60" s="5"/>
      <c r="N60" s="6"/>
      <c r="O60" s="3"/>
      <c r="P60" s="7"/>
      <c r="Q60" s="3"/>
      <c r="R60" s="2"/>
      <c r="T60" s="15">
        <v>2769240</v>
      </c>
      <c r="U60" s="16" t="e">
        <f t="shared" si="4"/>
        <v>#VALUE!</v>
      </c>
      <c r="V60" s="16"/>
      <c r="W60" s="16"/>
      <c r="X60" s="16"/>
      <c r="Y60" s="16"/>
      <c r="Z60" s="16"/>
      <c r="AA60" s="16"/>
      <c r="AB60" s="16"/>
      <c r="AC60" s="16"/>
      <c r="AE60" s="15" t="str">
        <f>IFERROR(INDEX($K:$K,MATCH(VLOOKUP(AQ$5,{"a",0;"b",1000},2)+ROW(AD55),$N:$N,0)),"")</f>
        <v/>
      </c>
      <c r="AF60" s="15" t="str">
        <f>IFERROR(INDEX($AG:$AG,MATCH(VLOOKUP(AI$4,{"a",0;"b",1000},2)+ROW(AD56),$AK:$AK,0)),"")</f>
        <v/>
      </c>
      <c r="AG60" s="16">
        <f t="shared" si="19"/>
        <v>0</v>
      </c>
      <c r="AH60" s="50" t="str">
        <f>IFERROR(INDEX(#REF!,MATCH(AI60,BJ:BJ,0)),"")</f>
        <v/>
      </c>
      <c r="AI60" s="50" t="str">
        <f t="shared" si="22"/>
        <v>0</v>
      </c>
      <c r="AJ60" s="50" t="str">
        <f t="shared" si="13"/>
        <v>a</v>
      </c>
      <c r="AK60" s="50" t="e">
        <f>VLOOKUP($M60,{"a",0;"b",1000},2)+COUNTIF($M$6:$M60,$M60)</f>
        <v>#N/A</v>
      </c>
      <c r="AL60" s="16"/>
      <c r="AM60" s="16"/>
      <c r="AN60" s="16"/>
      <c r="AO60" s="16"/>
      <c r="AP60" s="16"/>
      <c r="AQ60" s="16"/>
      <c r="AR60" s="16"/>
      <c r="AS60" s="140"/>
      <c r="AU60" s="15" t="str">
        <f>IFERROR(INDEX($AX:$AX,MATCH(VLOOKUP(AY$4,{"a",0;"b",1000},2)+ROW(AT55),$BA:$BA,0)),"")</f>
        <v/>
      </c>
      <c r="AV60" s="15" t="str">
        <f>IFERROR(INDEX($AG:$AG,MATCH(VLOOKUP(AY$4,{"a",0;"b",1000},2)+ROW(AT56),$AK:$AK,0)),"")</f>
        <v/>
      </c>
      <c r="AW60" s="16">
        <f t="shared" si="20"/>
        <v>0</v>
      </c>
      <c r="AX60" s="50" t="str">
        <f t="shared" si="16"/>
        <v/>
      </c>
      <c r="AY60" s="50" t="str">
        <f t="shared" si="23"/>
        <v>0</v>
      </c>
      <c r="AZ60" s="50" t="str">
        <f t="shared" si="7"/>
        <v>a</v>
      </c>
      <c r="BA60" s="50" t="e">
        <f>VLOOKUP($M60,{"a",0;"b",1000},2)+COUNTIF($M$6:$M60,$M60)</f>
        <v>#N/A</v>
      </c>
      <c r="BB60" s="16"/>
      <c r="BC60" s="16"/>
      <c r="BD60" s="16"/>
      <c r="BE60" s="16"/>
      <c r="BF60" s="16"/>
      <c r="BG60" s="16"/>
      <c r="BH60" s="16"/>
      <c r="BI60" s="140"/>
      <c r="BK60" s="15">
        <v>2769240</v>
      </c>
      <c r="BL60" s="16" t="e">
        <f t="shared" si="8"/>
        <v>#VALUE!</v>
      </c>
      <c r="BM60" s="21"/>
      <c r="BN60" s="22"/>
      <c r="BO60" s="23"/>
      <c r="BP60" s="24"/>
      <c r="BQ60" s="21"/>
      <c r="BR60" s="25"/>
      <c r="BS60" s="21"/>
      <c r="BT60" s="19"/>
      <c r="BV60" s="15" t="str">
        <f t="shared" si="18"/>
        <v/>
      </c>
      <c r="BW60" s="16" t="e">
        <f t="shared" si="3"/>
        <v>#VALUE!</v>
      </c>
      <c r="BX60" s="3"/>
      <c r="BY60" s="4"/>
      <c r="BZ60" s="5"/>
      <c r="CA60" s="6"/>
      <c r="CB60" s="3"/>
      <c r="CC60" s="7"/>
      <c r="CD60" s="3"/>
      <c r="CE60" s="2"/>
      <c r="CG60" s="15" t="str">
        <f>IFERROR(INDEX($AX:$AX,MATCH(VLOOKUP(CK$4,{"a",0;"b",1000},2)+ROW(CF55),$BA:$BA,0)),"")</f>
        <v/>
      </c>
      <c r="CH60" s="15" t="str">
        <f>IFERROR(INDEX($AG:$AG,MATCH(VLOOKUP(CK$4,{"a",0;"b",1000},2)+ROW(CF56),$AK:$AK,0)),"")</f>
        <v/>
      </c>
      <c r="CI60" s="16">
        <f t="shared" si="21"/>
        <v>0</v>
      </c>
      <c r="CJ60" s="50" t="str">
        <f t="shared" si="17"/>
        <v/>
      </c>
      <c r="CK60" s="50" t="str">
        <f t="shared" si="24"/>
        <v>0</v>
      </c>
      <c r="CL60" s="50" t="str">
        <f t="shared" si="10"/>
        <v>a</v>
      </c>
      <c r="CM60" s="50" t="e">
        <f>VLOOKUP($M60,{"a",0;"b",1000},2)+COUNTIF($M$6:$M60,$M60)</f>
        <v>#N/A</v>
      </c>
      <c r="CN60" s="21"/>
      <c r="CO60" s="22"/>
      <c r="CP60" s="23"/>
      <c r="CQ60" s="24"/>
      <c r="CR60" s="21"/>
      <c r="CS60" s="25"/>
      <c r="CT60" s="21"/>
      <c r="CU60" s="19"/>
      <c r="CW60" s="54"/>
      <c r="CX60" s="55"/>
      <c r="CY60" s="56"/>
      <c r="CZ60" s="56"/>
      <c r="DA60" s="56"/>
      <c r="DB60" s="56"/>
      <c r="DC60" s="56"/>
      <c r="DD60" s="56"/>
      <c r="DE60" s="56"/>
      <c r="DF60" s="56"/>
      <c r="DG60" s="56"/>
      <c r="DI60" s="61"/>
      <c r="DJ60" s="61"/>
      <c r="DK60" s="61"/>
      <c r="DL60" s="61"/>
      <c r="DM60" s="61"/>
      <c r="DN60" s="61"/>
      <c r="DO60" s="61"/>
      <c r="DP60" s="62"/>
      <c r="DR60" s="70"/>
      <c r="DS60" s="71"/>
      <c r="DT60" s="71"/>
      <c r="DU60" s="72"/>
      <c r="DV60" s="71"/>
      <c r="DW60" s="71"/>
      <c r="DX60" s="73"/>
      <c r="DY60" s="74"/>
      <c r="DZ60" s="71"/>
      <c r="EB60" s="79"/>
      <c r="EC60" s="79"/>
      <c r="ED60" s="79"/>
      <c r="EE60" s="79"/>
      <c r="EF60" s="79"/>
      <c r="EG60" s="79"/>
      <c r="EH60" s="80"/>
      <c r="EJ60" s="155">
        <v>43779</v>
      </c>
      <c r="EK60" s="153">
        <v>312783425</v>
      </c>
      <c r="EL60" s="153">
        <v>91914.5</v>
      </c>
      <c r="EM60" s="153">
        <v>88514.5</v>
      </c>
      <c r="EN60" s="153">
        <v>3400</v>
      </c>
      <c r="EO60" s="153" t="s">
        <v>217</v>
      </c>
      <c r="EP60" s="153" t="s">
        <v>275</v>
      </c>
      <c r="EQ60" s="153" t="s">
        <v>219</v>
      </c>
      <c r="ES60" s="16"/>
      <c r="ET60" s="16"/>
      <c r="EU60" s="16"/>
      <c r="EW60" s="86"/>
      <c r="EX60" s="86"/>
      <c r="EY60" s="84"/>
      <c r="EZ60" s="87"/>
      <c r="FB60" s="19"/>
      <c r="FC60" s="19"/>
      <c r="FD60" s="19"/>
      <c r="FE60" s="19"/>
      <c r="FF60" s="19"/>
      <c r="FG60" s="19"/>
      <c r="FH60" s="19"/>
      <c r="FI60" s="19"/>
      <c r="FK60" s="94"/>
      <c r="FL60" s="93"/>
      <c r="FM60" s="93"/>
      <c r="FN60" s="93"/>
      <c r="FP60" s="97"/>
      <c r="FQ60" s="98"/>
      <c r="FR60" s="103"/>
      <c r="FS60" s="98"/>
      <c r="FT60" s="98"/>
      <c r="FV60" s="105"/>
      <c r="FW60" s="105"/>
      <c r="FX60" s="106"/>
      <c r="FY60" s="105"/>
      <c r="FZ60" s="105"/>
      <c r="GA60" s="105"/>
      <c r="GB60" s="105"/>
      <c r="GC60" s="105"/>
      <c r="GE60" s="110"/>
      <c r="GF60" s="109"/>
      <c r="GG60" s="110"/>
      <c r="GH60" s="111"/>
      <c r="GI60" s="111"/>
      <c r="GJ60" s="110"/>
      <c r="GK60" s="110"/>
      <c r="GL60" s="110"/>
      <c r="GM60" s="110"/>
      <c r="GN60" s="109"/>
      <c r="GP60" s="119"/>
      <c r="GQ60" s="120"/>
      <c r="GR60" s="119"/>
      <c r="GS60" s="121"/>
      <c r="GT60" s="121"/>
      <c r="GU60" s="119"/>
      <c r="GV60" s="122"/>
      <c r="GW60" s="119"/>
      <c r="GX60" s="119"/>
      <c r="GY60" s="120"/>
      <c r="HA60" s="127"/>
      <c r="HB60" s="128"/>
      <c r="HC60" s="128"/>
      <c r="HD60" s="128"/>
      <c r="HE60" s="129"/>
      <c r="HF60" s="127"/>
      <c r="HG60" s="131"/>
      <c r="HH60" s="19"/>
      <c r="HI60" s="19"/>
      <c r="HJ60" s="19"/>
      <c r="HK60" s="19"/>
      <c r="HL60" s="19"/>
      <c r="HM60" s="19"/>
      <c r="HN60" s="19"/>
      <c r="HP60" s="134"/>
      <c r="HQ60" s="135"/>
      <c r="HR60" s="134"/>
      <c r="HS60" s="134"/>
      <c r="HT60" s="134"/>
      <c r="HU60" s="134"/>
      <c r="HV60" s="134"/>
      <c r="HW60" s="134"/>
      <c r="HX60" s="134"/>
      <c r="HY60" s="134"/>
      <c r="HZ60" s="134"/>
    </row>
    <row r="61" spans="5:234" ht="19.5" thickBot="1">
      <c r="E61" s="16"/>
      <c r="F61" s="16"/>
      <c r="G61" s="16"/>
      <c r="I61" s="15" t="str">
        <f t="shared" si="15"/>
        <v/>
      </c>
      <c r="J61" s="16" t="e">
        <f t="shared" si="0"/>
        <v>#VALUE!</v>
      </c>
      <c r="K61" s="3"/>
      <c r="L61" s="4"/>
      <c r="M61" s="5"/>
      <c r="N61" s="6"/>
      <c r="O61" s="3"/>
      <c r="P61" s="7"/>
      <c r="Q61" s="3"/>
      <c r="R61" s="2"/>
      <c r="T61" s="15">
        <v>2787302</v>
      </c>
      <c r="U61" s="16" t="e">
        <f t="shared" si="4"/>
        <v>#VALUE!</v>
      </c>
      <c r="V61" s="16"/>
      <c r="W61" s="16"/>
      <c r="X61" s="16"/>
      <c r="Y61" s="16"/>
      <c r="Z61" s="16"/>
      <c r="AA61" s="16"/>
      <c r="AB61" s="16"/>
      <c r="AC61" s="16"/>
      <c r="AE61" s="15" t="str">
        <f>IFERROR(INDEX($K:$K,MATCH(VLOOKUP(AQ$5,{"a",0;"b",1000},2)+ROW(AD56),$N:$N,0)),"")</f>
        <v/>
      </c>
      <c r="AF61" s="15" t="str">
        <f>IFERROR(INDEX($AG:$AG,MATCH(VLOOKUP(AI$4,{"a",0;"b",1000},2)+ROW(AD57),$AK:$AK,0)),"")</f>
        <v/>
      </c>
      <c r="AG61" s="16">
        <f t="shared" si="19"/>
        <v>0</v>
      </c>
      <c r="AH61" s="50" t="str">
        <f>IFERROR(INDEX(#REF!,MATCH(AI61,BJ:BJ,0)),"")</f>
        <v/>
      </c>
      <c r="AI61" s="50" t="str">
        <f t="shared" si="22"/>
        <v>0</v>
      </c>
      <c r="AJ61" s="50" t="str">
        <f t="shared" si="13"/>
        <v>a</v>
      </c>
      <c r="AK61" s="50" t="e">
        <f>VLOOKUP($M61,{"a",0;"b",1000},2)+COUNTIF($M$6:$M61,$M61)</f>
        <v>#N/A</v>
      </c>
      <c r="AL61" s="16"/>
      <c r="AM61" s="16"/>
      <c r="AN61" s="16"/>
      <c r="AO61" s="16"/>
      <c r="AP61" s="16"/>
      <c r="AQ61" s="16"/>
      <c r="AR61" s="16"/>
      <c r="AS61" s="140"/>
      <c r="AU61" s="15" t="str">
        <f>IFERROR(INDEX($AX:$AX,MATCH(VLOOKUP(AY$4,{"a",0;"b",1000},2)+ROW(AT56),$BA:$BA,0)),"")</f>
        <v/>
      </c>
      <c r="AV61" s="15" t="str">
        <f>IFERROR(INDEX($AG:$AG,MATCH(VLOOKUP(AY$4,{"a",0;"b",1000},2)+ROW(AT57),$AK:$AK,0)),"")</f>
        <v/>
      </c>
      <c r="AW61" s="16">
        <f t="shared" si="20"/>
        <v>0</v>
      </c>
      <c r="AX61" s="50" t="str">
        <f t="shared" si="16"/>
        <v/>
      </c>
      <c r="AY61" s="50" t="str">
        <f t="shared" si="23"/>
        <v>0</v>
      </c>
      <c r="AZ61" s="50" t="str">
        <f t="shared" si="7"/>
        <v>a</v>
      </c>
      <c r="BA61" s="50" t="e">
        <f>VLOOKUP($M61,{"a",0;"b",1000},2)+COUNTIF($M$6:$M61,$M61)</f>
        <v>#N/A</v>
      </c>
      <c r="BB61" s="16"/>
      <c r="BC61" s="16"/>
      <c r="BD61" s="16"/>
      <c r="BE61" s="16"/>
      <c r="BF61" s="16"/>
      <c r="BG61" s="16"/>
      <c r="BH61" s="16"/>
      <c r="BI61" s="140"/>
      <c r="BK61" s="15">
        <v>2787302</v>
      </c>
      <c r="BL61" s="16" t="e">
        <f t="shared" si="8"/>
        <v>#VALUE!</v>
      </c>
      <c r="BM61" s="21"/>
      <c r="BN61" s="22"/>
      <c r="BO61" s="23"/>
      <c r="BP61" s="24"/>
      <c r="BQ61" s="21"/>
      <c r="BR61" s="25"/>
      <c r="BS61" s="21"/>
      <c r="BT61" s="19"/>
      <c r="BV61" s="15" t="str">
        <f t="shared" si="18"/>
        <v/>
      </c>
      <c r="BW61" s="16" t="e">
        <f t="shared" si="3"/>
        <v>#VALUE!</v>
      </c>
      <c r="BX61" s="3"/>
      <c r="BY61" s="4"/>
      <c r="BZ61" s="5"/>
      <c r="CA61" s="6"/>
      <c r="CB61" s="3"/>
      <c r="CC61" s="7"/>
      <c r="CD61" s="3"/>
      <c r="CE61" s="2"/>
      <c r="CG61" s="15" t="str">
        <f>IFERROR(INDEX($AX:$AX,MATCH(VLOOKUP(CK$4,{"a",0;"b",1000},2)+ROW(CF56),$BA:$BA,0)),"")</f>
        <v/>
      </c>
      <c r="CH61" s="15" t="str">
        <f>IFERROR(INDEX($AG:$AG,MATCH(VLOOKUP(CK$4,{"a",0;"b",1000},2)+ROW(CF57),$AK:$AK,0)),"")</f>
        <v/>
      </c>
      <c r="CI61" s="16">
        <f t="shared" si="21"/>
        <v>0</v>
      </c>
      <c r="CJ61" s="50" t="str">
        <f t="shared" si="17"/>
        <v/>
      </c>
      <c r="CK61" s="50" t="str">
        <f t="shared" si="24"/>
        <v>0</v>
      </c>
      <c r="CL61" s="50" t="str">
        <f t="shared" si="10"/>
        <v>a</v>
      </c>
      <c r="CM61" s="50" t="e">
        <f>VLOOKUP($M61,{"a",0;"b",1000},2)+COUNTIF($M$6:$M61,$M61)</f>
        <v>#N/A</v>
      </c>
      <c r="CN61" s="21"/>
      <c r="CO61" s="22"/>
      <c r="CP61" s="23"/>
      <c r="CQ61" s="24"/>
      <c r="CR61" s="21"/>
      <c r="CS61" s="25"/>
      <c r="CT61" s="21"/>
      <c r="CU61" s="19"/>
      <c r="CW61" s="54"/>
      <c r="CX61" s="55"/>
      <c r="CY61" s="56"/>
      <c r="CZ61" s="56"/>
      <c r="DA61" s="56"/>
      <c r="DB61" s="56"/>
      <c r="DC61" s="56"/>
      <c r="DD61" s="56"/>
      <c r="DE61" s="56"/>
      <c r="DF61" s="56"/>
      <c r="DG61" s="56"/>
      <c r="DI61" s="61"/>
      <c r="DJ61" s="61"/>
      <c r="DK61" s="61"/>
      <c r="DL61" s="61"/>
      <c r="DM61" s="61"/>
      <c r="DN61" s="61"/>
      <c r="DO61" s="61"/>
      <c r="DP61" s="62"/>
      <c r="DR61" s="70"/>
      <c r="DS61" s="71"/>
      <c r="DT61" s="71"/>
      <c r="DU61" s="72"/>
      <c r="DV61" s="71"/>
      <c r="DW61" s="71"/>
      <c r="DX61" s="73"/>
      <c r="DY61" s="74"/>
      <c r="DZ61" s="71"/>
      <c r="EB61" s="79"/>
      <c r="EC61" s="79"/>
      <c r="ED61" s="79"/>
      <c r="EE61" s="79"/>
      <c r="EF61" s="79"/>
      <c r="EG61" s="79"/>
      <c r="EH61" s="80"/>
      <c r="EJ61" s="152">
        <v>43779</v>
      </c>
      <c r="EK61" s="154">
        <v>312141181</v>
      </c>
      <c r="EL61" s="154">
        <v>94214.5</v>
      </c>
      <c r="EM61" s="154">
        <v>91914.5</v>
      </c>
      <c r="EN61" s="154">
        <v>2300</v>
      </c>
      <c r="EO61" s="154" t="s">
        <v>217</v>
      </c>
      <c r="EP61" s="154" t="s">
        <v>276</v>
      </c>
      <c r="EQ61" s="154" t="s">
        <v>219</v>
      </c>
      <c r="ES61" s="16"/>
      <c r="ET61" s="16"/>
      <c r="EU61" s="16"/>
      <c r="EW61" s="86"/>
      <c r="EX61" s="86"/>
      <c r="EY61" s="84"/>
      <c r="EZ61" s="87"/>
      <c r="FB61" s="19"/>
      <c r="FC61" s="19"/>
      <c r="FD61" s="19"/>
      <c r="FE61" s="19"/>
      <c r="FF61" s="19"/>
      <c r="FG61" s="19"/>
      <c r="FH61" s="19"/>
      <c r="FI61" s="19"/>
      <c r="FK61" s="94"/>
      <c r="FL61" s="93"/>
      <c r="FM61" s="93"/>
      <c r="FN61" s="93"/>
      <c r="FP61" s="97"/>
      <c r="FQ61" s="98"/>
      <c r="FR61" s="103"/>
      <c r="FS61" s="98"/>
      <c r="FT61" s="98"/>
      <c r="FV61" s="105"/>
      <c r="FW61" s="105"/>
      <c r="FX61" s="106"/>
      <c r="FY61" s="105"/>
      <c r="FZ61" s="105"/>
      <c r="GA61" s="105"/>
      <c r="GB61" s="105"/>
      <c r="GC61" s="105"/>
      <c r="GE61" s="110"/>
      <c r="GF61" s="109"/>
      <c r="GG61" s="110"/>
      <c r="GH61" s="111"/>
      <c r="GI61" s="111"/>
      <c r="GJ61" s="110"/>
      <c r="GK61" s="110"/>
      <c r="GL61" s="110"/>
      <c r="GM61" s="110"/>
      <c r="GN61" s="109"/>
      <c r="GP61" s="119"/>
      <c r="GQ61" s="120"/>
      <c r="GR61" s="119"/>
      <c r="GS61" s="121"/>
      <c r="GT61" s="121"/>
      <c r="GU61" s="119"/>
      <c r="GV61" s="122"/>
      <c r="GW61" s="119"/>
      <c r="GX61" s="119"/>
      <c r="GY61" s="120"/>
      <c r="HA61" s="127"/>
      <c r="HB61" s="128"/>
      <c r="HC61" s="128"/>
      <c r="HD61" s="128"/>
      <c r="HE61" s="129"/>
      <c r="HF61" s="127"/>
      <c r="HG61" s="131"/>
      <c r="HH61" s="19"/>
      <c r="HI61" s="19"/>
      <c r="HJ61" s="19"/>
      <c r="HK61" s="19"/>
      <c r="HL61" s="19"/>
      <c r="HM61" s="19"/>
      <c r="HN61" s="19"/>
      <c r="HP61" s="134"/>
      <c r="HQ61" s="135"/>
      <c r="HR61" s="134"/>
      <c r="HS61" s="134"/>
      <c r="HT61" s="134"/>
      <c r="HU61" s="134"/>
      <c r="HV61" s="134"/>
      <c r="HW61" s="134"/>
      <c r="HX61" s="134"/>
      <c r="HY61" s="134"/>
      <c r="HZ61" s="134"/>
    </row>
    <row r="62" spans="5:234" ht="19.5" thickBot="1">
      <c r="E62" s="16"/>
      <c r="F62" s="16"/>
      <c r="G62" s="16"/>
      <c r="I62" s="15" t="str">
        <f t="shared" si="15"/>
        <v/>
      </c>
      <c r="J62" s="16" t="e">
        <f t="shared" si="0"/>
        <v>#VALUE!</v>
      </c>
      <c r="K62" s="3"/>
      <c r="L62" s="4"/>
      <c r="M62" s="5"/>
      <c r="N62" s="6"/>
      <c r="O62" s="3"/>
      <c r="P62" s="7"/>
      <c r="Q62" s="3"/>
      <c r="R62" s="2"/>
      <c r="T62" s="15">
        <v>2787324</v>
      </c>
      <c r="U62" s="16" t="e">
        <f t="shared" si="4"/>
        <v>#VALUE!</v>
      </c>
      <c r="V62" s="16"/>
      <c r="W62" s="16"/>
      <c r="X62" s="16"/>
      <c r="Y62" s="16"/>
      <c r="Z62" s="16"/>
      <c r="AA62" s="16"/>
      <c r="AB62" s="16"/>
      <c r="AC62" s="16"/>
      <c r="AE62" s="15" t="str">
        <f>IFERROR(INDEX($K:$K,MATCH(VLOOKUP(AQ$5,{"a",0;"b",1000},2)+ROW(AD57),$N:$N,0)),"")</f>
        <v/>
      </c>
      <c r="AF62" s="15" t="str">
        <f>IFERROR(INDEX($AG:$AG,MATCH(VLOOKUP(AI$4,{"a",0;"b",1000},2)+ROW(AD58),$AK:$AK,0)),"")</f>
        <v/>
      </c>
      <c r="AG62" s="16">
        <f t="shared" si="19"/>
        <v>0</v>
      </c>
      <c r="AH62" s="50" t="str">
        <f>IFERROR(INDEX(#REF!,MATCH(AI62,BJ:BJ,0)),"")</f>
        <v/>
      </c>
      <c r="AI62" s="50" t="str">
        <f t="shared" si="22"/>
        <v>0</v>
      </c>
      <c r="AJ62" s="50" t="str">
        <f t="shared" si="13"/>
        <v>a</v>
      </c>
      <c r="AK62" s="50" t="e">
        <f>VLOOKUP($M62,{"a",0;"b",1000},2)+COUNTIF($M$6:$M62,$M62)</f>
        <v>#N/A</v>
      </c>
      <c r="AL62" s="16"/>
      <c r="AM62" s="16"/>
      <c r="AN62" s="16"/>
      <c r="AO62" s="16"/>
      <c r="AP62" s="16"/>
      <c r="AQ62" s="16"/>
      <c r="AR62" s="16"/>
      <c r="AS62" s="140"/>
      <c r="AU62" s="15" t="str">
        <f>IFERROR(INDEX($AX:$AX,MATCH(VLOOKUP(AY$4,{"a",0;"b",1000},2)+ROW(AT57),$BA:$BA,0)),"")</f>
        <v/>
      </c>
      <c r="AV62" s="15" t="str">
        <f>IFERROR(INDEX($AG:$AG,MATCH(VLOOKUP(AY$4,{"a",0;"b",1000},2)+ROW(AT58),$AK:$AK,0)),"")</f>
        <v/>
      </c>
      <c r="AW62" s="16">
        <f t="shared" si="20"/>
        <v>0</v>
      </c>
      <c r="AX62" s="50" t="str">
        <f t="shared" ref="AX62:AX93" si="25">IFERROR(INDEX(BS:BS,MATCH(AY62,BR:BR,0)),"")</f>
        <v/>
      </c>
      <c r="AY62" s="50" t="str">
        <f t="shared" si="23"/>
        <v>0</v>
      </c>
      <c r="AZ62" s="50" t="str">
        <f t="shared" si="7"/>
        <v>a</v>
      </c>
      <c r="BA62" s="50" t="e">
        <f>VLOOKUP($M62,{"a",0;"b",1000},2)+COUNTIF($M$6:$M62,$M62)</f>
        <v>#N/A</v>
      </c>
      <c r="BB62" s="16"/>
      <c r="BC62" s="16"/>
      <c r="BD62" s="16"/>
      <c r="BE62" s="16"/>
      <c r="BF62" s="16"/>
      <c r="BG62" s="16"/>
      <c r="BH62" s="16"/>
      <c r="BI62" s="140"/>
      <c r="BK62" s="15">
        <v>2787324</v>
      </c>
      <c r="BL62" s="16" t="e">
        <f t="shared" si="8"/>
        <v>#VALUE!</v>
      </c>
      <c r="BM62" s="21"/>
      <c r="BN62" s="22"/>
      <c r="BO62" s="23"/>
      <c r="BP62" s="24"/>
      <c r="BQ62" s="21"/>
      <c r="BR62" s="25"/>
      <c r="BS62" s="21"/>
      <c r="BT62" s="19"/>
      <c r="BV62" s="15" t="str">
        <f t="shared" si="18"/>
        <v/>
      </c>
      <c r="BW62" s="16" t="e">
        <f t="shared" si="3"/>
        <v>#VALUE!</v>
      </c>
      <c r="BX62" s="3"/>
      <c r="BY62" s="4"/>
      <c r="BZ62" s="5"/>
      <c r="CA62" s="6"/>
      <c r="CB62" s="3"/>
      <c r="CC62" s="7"/>
      <c r="CD62" s="3"/>
      <c r="CE62" s="2"/>
      <c r="CG62" s="15" t="str">
        <f>IFERROR(INDEX($AX:$AX,MATCH(VLOOKUP(CK$4,{"a",0;"b",1000},2)+ROW(CF57),$BA:$BA,0)),"")</f>
        <v/>
      </c>
      <c r="CH62" s="15" t="str">
        <f>IFERROR(INDEX($AG:$AG,MATCH(VLOOKUP(CK$4,{"a",0;"b",1000},2)+ROW(CF58),$AK:$AK,0)),"")</f>
        <v/>
      </c>
      <c r="CI62" s="16">
        <f t="shared" si="21"/>
        <v>0</v>
      </c>
      <c r="CJ62" s="50" t="str">
        <f t="shared" ref="CJ62:CJ93" si="26">IFERROR(INDEX(DD:DD,MATCH(CK62,DC:DC,0)),"")</f>
        <v/>
      </c>
      <c r="CK62" s="50" t="str">
        <f t="shared" si="24"/>
        <v>0</v>
      </c>
      <c r="CL62" s="50" t="str">
        <f t="shared" si="10"/>
        <v>a</v>
      </c>
      <c r="CM62" s="50" t="e">
        <f>VLOOKUP($M62,{"a",0;"b",1000},2)+COUNTIF($M$6:$M62,$M62)</f>
        <v>#N/A</v>
      </c>
      <c r="CN62" s="21"/>
      <c r="CO62" s="22"/>
      <c r="CP62" s="23"/>
      <c r="CQ62" s="24"/>
      <c r="CR62" s="21"/>
      <c r="CS62" s="25"/>
      <c r="CT62" s="21"/>
      <c r="CU62" s="19"/>
      <c r="CW62" s="54"/>
      <c r="CX62" s="55"/>
      <c r="CY62" s="56"/>
      <c r="CZ62" s="56"/>
      <c r="DA62" s="56"/>
      <c r="DB62" s="56"/>
      <c r="DC62" s="56"/>
      <c r="DD62" s="56"/>
      <c r="DE62" s="56"/>
      <c r="DF62" s="56"/>
      <c r="DG62" s="56"/>
      <c r="DI62" s="61"/>
      <c r="DJ62" s="61"/>
      <c r="DK62" s="61"/>
      <c r="DL62" s="61"/>
      <c r="DM62" s="61"/>
      <c r="DN62" s="61"/>
      <c r="DO62" s="61"/>
      <c r="DP62" s="62"/>
      <c r="DR62" s="70"/>
      <c r="DS62" s="71"/>
      <c r="DT62" s="71"/>
      <c r="DU62" s="72"/>
      <c r="DV62" s="71"/>
      <c r="DW62" s="71"/>
      <c r="DX62" s="73"/>
      <c r="DY62" s="74"/>
      <c r="DZ62" s="71"/>
      <c r="EB62" s="79"/>
      <c r="EC62" s="79"/>
      <c r="ED62" s="79"/>
      <c r="EE62" s="79"/>
      <c r="EF62" s="79"/>
      <c r="EG62" s="79"/>
      <c r="EH62" s="80"/>
      <c r="EJ62" s="155">
        <v>43779</v>
      </c>
      <c r="EK62" s="153">
        <v>936853113</v>
      </c>
      <c r="EL62" s="153">
        <v>95914.5</v>
      </c>
      <c r="EM62" s="153">
        <v>94214.5</v>
      </c>
      <c r="EN62" s="153">
        <v>1700</v>
      </c>
      <c r="EO62" s="153" t="s">
        <v>217</v>
      </c>
      <c r="EP62" s="153" t="s">
        <v>277</v>
      </c>
      <c r="EQ62" s="153" t="s">
        <v>219</v>
      </c>
      <c r="ES62" s="16"/>
      <c r="ET62" s="16"/>
      <c r="EU62" s="16"/>
      <c r="EW62" s="86"/>
      <c r="EX62" s="86"/>
      <c r="EY62" s="84"/>
      <c r="EZ62" s="87"/>
      <c r="FB62" s="19"/>
      <c r="FC62" s="19"/>
      <c r="FD62" s="19"/>
      <c r="FE62" s="19"/>
      <c r="FF62" s="19"/>
      <c r="FG62" s="19"/>
      <c r="FH62" s="19"/>
      <c r="FI62" s="19"/>
      <c r="FK62" s="94"/>
      <c r="FL62" s="93"/>
      <c r="FM62" s="93"/>
      <c r="FN62" s="93"/>
      <c r="FP62" s="97"/>
      <c r="FQ62" s="98"/>
      <c r="FR62" s="103"/>
      <c r="FS62" s="98"/>
      <c r="FT62" s="98"/>
      <c r="FV62" s="105"/>
      <c r="FW62" s="105"/>
      <c r="FX62" s="106"/>
      <c r="FY62" s="105"/>
      <c r="FZ62" s="105"/>
      <c r="GA62" s="105"/>
      <c r="GB62" s="105"/>
      <c r="GC62" s="105"/>
      <c r="GE62" s="110"/>
      <c r="GF62" s="109"/>
      <c r="GG62" s="110"/>
      <c r="GH62" s="111"/>
      <c r="GI62" s="111"/>
      <c r="GJ62" s="110"/>
      <c r="GK62" s="110"/>
      <c r="GL62" s="110"/>
      <c r="GM62" s="110"/>
      <c r="GN62" s="109"/>
      <c r="GP62" s="119"/>
      <c r="GQ62" s="120"/>
      <c r="GR62" s="119"/>
      <c r="GS62" s="121"/>
      <c r="GT62" s="121"/>
      <c r="GU62" s="119"/>
      <c r="GV62" s="122"/>
      <c r="GW62" s="119"/>
      <c r="GX62" s="119"/>
      <c r="GY62" s="120"/>
      <c r="HA62" s="127"/>
      <c r="HB62" s="128"/>
      <c r="HC62" s="128"/>
      <c r="HD62" s="128"/>
      <c r="HE62" s="129"/>
      <c r="HF62" s="127"/>
      <c r="HG62" s="131"/>
      <c r="HH62" s="19"/>
      <c r="HI62" s="19"/>
      <c r="HJ62" s="19"/>
      <c r="HK62" s="19"/>
      <c r="HL62" s="19"/>
      <c r="HM62" s="19"/>
      <c r="HN62" s="19"/>
      <c r="HP62" s="134"/>
      <c r="HQ62" s="135"/>
      <c r="HR62" s="134"/>
      <c r="HS62" s="134"/>
      <c r="HT62" s="134"/>
      <c r="HU62" s="134"/>
      <c r="HV62" s="134"/>
      <c r="HW62" s="134"/>
      <c r="HX62" s="134"/>
      <c r="HY62" s="134"/>
      <c r="HZ62" s="134"/>
    </row>
    <row r="63" spans="5:234" ht="19.5" thickBot="1">
      <c r="E63" s="16"/>
      <c r="F63" s="16"/>
      <c r="G63" s="16"/>
      <c r="I63" s="15" t="str">
        <f t="shared" si="15"/>
        <v/>
      </c>
      <c r="J63" s="16" t="e">
        <f t="shared" si="0"/>
        <v>#VALUE!</v>
      </c>
      <c r="K63" s="3"/>
      <c r="L63" s="4"/>
      <c r="M63" s="5"/>
      <c r="N63" s="6"/>
      <c r="O63" s="3"/>
      <c r="P63" s="7"/>
      <c r="Q63" s="3"/>
      <c r="R63" s="2"/>
      <c r="T63" s="15">
        <v>2781863</v>
      </c>
      <c r="U63" s="16" t="e">
        <f t="shared" si="4"/>
        <v>#VALUE!</v>
      </c>
      <c r="V63" s="16"/>
      <c r="W63" s="16"/>
      <c r="X63" s="16"/>
      <c r="Y63" s="16"/>
      <c r="Z63" s="16"/>
      <c r="AA63" s="16"/>
      <c r="AB63" s="16"/>
      <c r="AC63" s="16"/>
      <c r="AE63" s="15" t="str">
        <f>IFERROR(INDEX($K:$K,MATCH(VLOOKUP(AQ$5,{"a",0;"b",1000},2)+ROW(AD58),$N:$N,0)),"")</f>
        <v/>
      </c>
      <c r="AF63" s="15" t="str">
        <f>IFERROR(INDEX($AG:$AG,MATCH(VLOOKUP(AI$4,{"a",0;"b",1000},2)+ROW(AD59),$AK:$AK,0)),"")</f>
        <v/>
      </c>
      <c r="AG63" s="16">
        <f t="shared" si="19"/>
        <v>0</v>
      </c>
      <c r="AH63" s="50" t="str">
        <f>IFERROR(INDEX(#REF!,MATCH(AI63,BJ:BJ,0)),"")</f>
        <v/>
      </c>
      <c r="AI63" s="50" t="str">
        <f t="shared" si="22"/>
        <v>0</v>
      </c>
      <c r="AJ63" s="50" t="str">
        <f t="shared" si="13"/>
        <v>a</v>
      </c>
      <c r="AK63" s="50" t="e">
        <f>VLOOKUP($M63,{"a",0;"b",1000},2)+COUNTIF($M$6:$M63,$M63)</f>
        <v>#N/A</v>
      </c>
      <c r="AL63" s="16"/>
      <c r="AM63" s="16"/>
      <c r="AN63" s="16"/>
      <c r="AO63" s="16"/>
      <c r="AP63" s="16"/>
      <c r="AQ63" s="16"/>
      <c r="AR63" s="16"/>
      <c r="AS63" s="140"/>
      <c r="AU63" s="15" t="str">
        <f>IFERROR(INDEX($AX:$AX,MATCH(VLOOKUP(AY$4,{"a",0;"b",1000},2)+ROW(AT58),$BA:$BA,0)),"")</f>
        <v/>
      </c>
      <c r="AV63" s="15" t="str">
        <f>IFERROR(INDEX($AG:$AG,MATCH(VLOOKUP(AY$4,{"a",0;"b",1000},2)+ROW(AT59),$AK:$AK,0)),"")</f>
        <v/>
      </c>
      <c r="AW63" s="16">
        <f t="shared" si="20"/>
        <v>0</v>
      </c>
      <c r="AX63" s="50" t="str">
        <f t="shared" si="25"/>
        <v/>
      </c>
      <c r="AY63" s="50" t="str">
        <f t="shared" si="23"/>
        <v>0</v>
      </c>
      <c r="AZ63" s="50" t="str">
        <f t="shared" si="7"/>
        <v>a</v>
      </c>
      <c r="BA63" s="50" t="e">
        <f>VLOOKUP($M63,{"a",0;"b",1000},2)+COUNTIF($M$6:$M63,$M63)</f>
        <v>#N/A</v>
      </c>
      <c r="BB63" s="16"/>
      <c r="BC63" s="16"/>
      <c r="BD63" s="16"/>
      <c r="BE63" s="16"/>
      <c r="BF63" s="16"/>
      <c r="BG63" s="16"/>
      <c r="BH63" s="16"/>
      <c r="BI63" s="140"/>
      <c r="BK63" s="15">
        <v>2781863</v>
      </c>
      <c r="BL63" s="16" t="e">
        <f t="shared" si="8"/>
        <v>#VALUE!</v>
      </c>
      <c r="BM63" s="21"/>
      <c r="BN63" s="22"/>
      <c r="BO63" s="23"/>
      <c r="BP63" s="24"/>
      <c r="BQ63" s="21"/>
      <c r="BR63" s="25"/>
      <c r="BS63" s="21"/>
      <c r="BT63" s="19"/>
      <c r="BV63" s="15" t="str">
        <f t="shared" ref="BV63:BV94" si="27">IFERROR(INDEX(CX:CX,MATCH(BW63,CW:CW,0)),"")</f>
        <v/>
      </c>
      <c r="BW63" s="16" t="e">
        <f t="shared" si="3"/>
        <v>#VALUE!</v>
      </c>
      <c r="BX63" s="3"/>
      <c r="BY63" s="4"/>
      <c r="BZ63" s="5"/>
      <c r="CA63" s="6"/>
      <c r="CB63" s="3"/>
      <c r="CC63" s="7"/>
      <c r="CD63" s="3"/>
      <c r="CE63" s="2"/>
      <c r="CG63" s="15" t="str">
        <f>IFERROR(INDEX($AX:$AX,MATCH(VLOOKUP(CK$4,{"a",0;"b",1000},2)+ROW(CF58),$BA:$BA,0)),"")</f>
        <v/>
      </c>
      <c r="CH63" s="15" t="str">
        <f>IFERROR(INDEX($AG:$AG,MATCH(VLOOKUP(CK$4,{"a",0;"b",1000},2)+ROW(CF59),$AK:$AK,0)),"")</f>
        <v/>
      </c>
      <c r="CI63" s="16">
        <f t="shared" si="21"/>
        <v>0</v>
      </c>
      <c r="CJ63" s="50" t="str">
        <f t="shared" si="26"/>
        <v/>
      </c>
      <c r="CK63" s="50" t="str">
        <f t="shared" si="24"/>
        <v>0</v>
      </c>
      <c r="CL63" s="50" t="str">
        <f t="shared" si="10"/>
        <v>a</v>
      </c>
      <c r="CM63" s="50" t="e">
        <f>VLOOKUP($M63,{"a",0;"b",1000},2)+COUNTIF($M$6:$M63,$M63)</f>
        <v>#N/A</v>
      </c>
      <c r="CN63" s="21"/>
      <c r="CO63" s="22"/>
      <c r="CP63" s="23"/>
      <c r="CQ63" s="24"/>
      <c r="CR63" s="21"/>
      <c r="CS63" s="25"/>
      <c r="CT63" s="21"/>
      <c r="CU63" s="19"/>
      <c r="CW63" s="54"/>
      <c r="CX63" s="55"/>
      <c r="CY63" s="56"/>
      <c r="CZ63" s="56"/>
      <c r="DA63" s="56"/>
      <c r="DB63" s="56"/>
      <c r="DC63" s="56"/>
      <c r="DD63" s="56"/>
      <c r="DE63" s="56"/>
      <c r="DF63" s="56"/>
      <c r="DG63" s="56"/>
      <c r="DI63" s="61"/>
      <c r="DJ63" s="61"/>
      <c r="DK63" s="61"/>
      <c r="DL63" s="61"/>
      <c r="DM63" s="61"/>
      <c r="DN63" s="61"/>
      <c r="DO63" s="61"/>
      <c r="DP63" s="62"/>
      <c r="DR63" s="70"/>
      <c r="DS63" s="71"/>
      <c r="DT63" s="71"/>
      <c r="DU63" s="72"/>
      <c r="DV63" s="71"/>
      <c r="DW63" s="71"/>
      <c r="DX63" s="73"/>
      <c r="DY63" s="74"/>
      <c r="DZ63" s="71"/>
      <c r="EB63" s="79"/>
      <c r="EC63" s="79"/>
      <c r="ED63" s="79"/>
      <c r="EE63" s="79"/>
      <c r="EF63" s="79"/>
      <c r="EG63" s="79"/>
      <c r="EH63" s="80"/>
      <c r="EJ63" s="152">
        <v>43779</v>
      </c>
      <c r="EK63" s="154">
        <v>312781979</v>
      </c>
      <c r="EL63" s="154">
        <v>98214.5</v>
      </c>
      <c r="EM63" s="154">
        <v>95914.5</v>
      </c>
      <c r="EN63" s="154">
        <v>2300</v>
      </c>
      <c r="EO63" s="154" t="s">
        <v>217</v>
      </c>
      <c r="EP63" s="154" t="s">
        <v>278</v>
      </c>
      <c r="EQ63" s="154" t="s">
        <v>219</v>
      </c>
      <c r="ES63" s="16"/>
      <c r="ET63" s="16"/>
      <c r="EU63" s="16"/>
      <c r="EW63" s="86"/>
      <c r="EX63" s="86"/>
      <c r="EY63" s="84"/>
      <c r="EZ63" s="87"/>
      <c r="FB63" s="19"/>
      <c r="FC63" s="19"/>
      <c r="FD63" s="19"/>
      <c r="FE63" s="19"/>
      <c r="FF63" s="19"/>
      <c r="FG63" s="19"/>
      <c r="FH63" s="19"/>
      <c r="FI63" s="19"/>
      <c r="FK63" s="94"/>
      <c r="FL63" s="93"/>
      <c r="FM63" s="93"/>
      <c r="FN63" s="93"/>
      <c r="FP63" s="97"/>
      <c r="FQ63" s="98"/>
      <c r="FR63" s="103"/>
      <c r="FS63" s="98"/>
      <c r="FT63" s="98"/>
      <c r="FV63" s="105"/>
      <c r="FW63" s="105"/>
      <c r="FX63" s="106"/>
      <c r="FY63" s="105"/>
      <c r="FZ63" s="105"/>
      <c r="GA63" s="105"/>
      <c r="GB63" s="105"/>
      <c r="GC63" s="105"/>
      <c r="GE63" s="110"/>
      <c r="GF63" s="109"/>
      <c r="GG63" s="110"/>
      <c r="GH63" s="111"/>
      <c r="GI63" s="111"/>
      <c r="GJ63" s="110"/>
      <c r="GK63" s="110"/>
      <c r="GL63" s="110"/>
      <c r="GM63" s="110"/>
      <c r="GN63" s="109"/>
      <c r="GP63" s="119"/>
      <c r="GQ63" s="120"/>
      <c r="GR63" s="119"/>
      <c r="GS63" s="121"/>
      <c r="GT63" s="121"/>
      <c r="GU63" s="119"/>
      <c r="GV63" s="122"/>
      <c r="GW63" s="119"/>
      <c r="GX63" s="119"/>
      <c r="GY63" s="120"/>
      <c r="HA63" s="127"/>
      <c r="HB63" s="128"/>
      <c r="HC63" s="128"/>
      <c r="HD63" s="128"/>
      <c r="HE63" s="129"/>
      <c r="HF63" s="127"/>
      <c r="HG63" s="131"/>
      <c r="HH63" s="19"/>
      <c r="HI63" s="19"/>
      <c r="HJ63" s="19"/>
      <c r="HK63" s="19"/>
      <c r="HL63" s="19"/>
      <c r="HM63" s="19"/>
      <c r="HN63" s="19"/>
      <c r="HP63" s="134"/>
      <c r="HQ63" s="135"/>
      <c r="HR63" s="134"/>
      <c r="HS63" s="134"/>
      <c r="HT63" s="134"/>
      <c r="HU63" s="134"/>
      <c r="HV63" s="134"/>
      <c r="HW63" s="134"/>
      <c r="HX63" s="134"/>
      <c r="HY63" s="134"/>
      <c r="HZ63" s="134"/>
    </row>
    <row r="64" spans="5:234" ht="19.5" thickBot="1">
      <c r="E64" s="16"/>
      <c r="F64" s="16"/>
      <c r="G64" s="16"/>
      <c r="I64" s="15" t="str">
        <f t="shared" si="15"/>
        <v/>
      </c>
      <c r="J64" s="16" t="e">
        <f t="shared" si="0"/>
        <v>#VALUE!</v>
      </c>
      <c r="K64" s="3"/>
      <c r="L64" s="4"/>
      <c r="M64" s="5"/>
      <c r="N64" s="6"/>
      <c r="O64" s="3"/>
      <c r="P64" s="7"/>
      <c r="Q64" s="3"/>
      <c r="R64" s="2"/>
      <c r="T64" s="15">
        <v>2760085</v>
      </c>
      <c r="U64" s="16" t="e">
        <f t="shared" si="4"/>
        <v>#VALUE!</v>
      </c>
      <c r="V64" s="16"/>
      <c r="W64" s="16"/>
      <c r="X64" s="16"/>
      <c r="Y64" s="16"/>
      <c r="Z64" s="16"/>
      <c r="AA64" s="16"/>
      <c r="AB64" s="16"/>
      <c r="AC64" s="16"/>
      <c r="AE64" s="15" t="str">
        <f>IFERROR(INDEX($K:$K,MATCH(VLOOKUP(AQ$5,{"a",0;"b",1000},2)+ROW(AD59),$N:$N,0)),"")</f>
        <v/>
      </c>
      <c r="AF64" s="15" t="str">
        <f>IFERROR(INDEX($AG:$AG,MATCH(VLOOKUP(AI$4,{"a",0;"b",1000},2)+ROW(AD60),$AK:$AK,0)),"")</f>
        <v/>
      </c>
      <c r="AG64" s="16">
        <f t="shared" si="19"/>
        <v>0</v>
      </c>
      <c r="AH64" s="50" t="str">
        <f>IFERROR(INDEX(#REF!,MATCH(AI64,BJ:BJ,0)),"")</f>
        <v/>
      </c>
      <c r="AI64" s="50" t="str">
        <f t="shared" si="22"/>
        <v>0</v>
      </c>
      <c r="AJ64" s="50" t="str">
        <f t="shared" si="13"/>
        <v>a</v>
      </c>
      <c r="AK64" s="50" t="e">
        <f>VLOOKUP($M64,{"a",0;"b",1000},2)+COUNTIF($M$6:$M64,$M64)</f>
        <v>#N/A</v>
      </c>
      <c r="AL64" s="16"/>
      <c r="AM64" s="16"/>
      <c r="AN64" s="16"/>
      <c r="AO64" s="16"/>
      <c r="AP64" s="16"/>
      <c r="AQ64" s="16"/>
      <c r="AR64" s="16"/>
      <c r="AS64" s="140"/>
      <c r="AU64" s="15" t="str">
        <f>IFERROR(INDEX($AX:$AX,MATCH(VLOOKUP(AY$4,{"a",0;"b",1000},2)+ROW(AT59),$BA:$BA,0)),"")</f>
        <v/>
      </c>
      <c r="AV64" s="15" t="str">
        <f>IFERROR(INDEX($AG:$AG,MATCH(VLOOKUP(AY$4,{"a",0;"b",1000},2)+ROW(AT60),$AK:$AK,0)),"")</f>
        <v/>
      </c>
      <c r="AW64" s="16">
        <f t="shared" si="20"/>
        <v>0</v>
      </c>
      <c r="AX64" s="50" t="str">
        <f t="shared" si="25"/>
        <v/>
      </c>
      <c r="AY64" s="50" t="str">
        <f t="shared" si="23"/>
        <v>0</v>
      </c>
      <c r="AZ64" s="50" t="str">
        <f t="shared" si="7"/>
        <v>a</v>
      </c>
      <c r="BA64" s="50" t="e">
        <f>VLOOKUP($M64,{"a",0;"b",1000},2)+COUNTIF($M$6:$M64,$M64)</f>
        <v>#N/A</v>
      </c>
      <c r="BB64" s="16"/>
      <c r="BC64" s="16"/>
      <c r="BD64" s="16"/>
      <c r="BE64" s="16"/>
      <c r="BF64" s="16"/>
      <c r="BG64" s="16"/>
      <c r="BH64" s="16"/>
      <c r="BI64" s="140"/>
      <c r="BK64" s="15">
        <v>2760085</v>
      </c>
      <c r="BL64" s="16" t="e">
        <f t="shared" si="8"/>
        <v>#VALUE!</v>
      </c>
      <c r="BM64" s="21"/>
      <c r="BN64" s="22"/>
      <c r="BO64" s="23"/>
      <c r="BP64" s="24"/>
      <c r="BQ64" s="21"/>
      <c r="BR64" s="25"/>
      <c r="BS64" s="21"/>
      <c r="BT64" s="19"/>
      <c r="BV64" s="15" t="str">
        <f t="shared" si="27"/>
        <v/>
      </c>
      <c r="BW64" s="16" t="e">
        <f t="shared" si="3"/>
        <v>#VALUE!</v>
      </c>
      <c r="BX64" s="3"/>
      <c r="BY64" s="4"/>
      <c r="BZ64" s="5"/>
      <c r="CA64" s="6"/>
      <c r="CB64" s="3"/>
      <c r="CC64" s="7"/>
      <c r="CD64" s="3"/>
      <c r="CE64" s="2"/>
      <c r="CG64" s="15" t="str">
        <f>IFERROR(INDEX($AX:$AX,MATCH(VLOOKUP(CK$4,{"a",0;"b",1000},2)+ROW(CF59),$BA:$BA,0)),"")</f>
        <v/>
      </c>
      <c r="CH64" s="15" t="str">
        <f>IFERROR(INDEX($AG:$AG,MATCH(VLOOKUP(CK$4,{"a",0;"b",1000},2)+ROW(CF60),$AK:$AK,0)),"")</f>
        <v/>
      </c>
      <c r="CI64" s="16">
        <f t="shared" si="21"/>
        <v>0</v>
      </c>
      <c r="CJ64" s="50" t="str">
        <f t="shared" si="26"/>
        <v/>
      </c>
      <c r="CK64" s="50" t="str">
        <f t="shared" si="24"/>
        <v>0</v>
      </c>
      <c r="CL64" s="50" t="str">
        <f t="shared" si="10"/>
        <v>a</v>
      </c>
      <c r="CM64" s="50" t="e">
        <f>VLOOKUP($M64,{"a",0;"b",1000},2)+COUNTIF($M$6:$M64,$M64)</f>
        <v>#N/A</v>
      </c>
      <c r="CN64" s="21"/>
      <c r="CO64" s="22"/>
      <c r="CP64" s="23"/>
      <c r="CQ64" s="24"/>
      <c r="CR64" s="21"/>
      <c r="CS64" s="25"/>
      <c r="CT64" s="21"/>
      <c r="CU64" s="19"/>
      <c r="CW64" s="54"/>
      <c r="CX64" s="55"/>
      <c r="CY64" s="56"/>
      <c r="CZ64" s="56"/>
      <c r="DA64" s="56"/>
      <c r="DB64" s="56"/>
      <c r="DC64" s="56"/>
      <c r="DD64" s="56"/>
      <c r="DE64" s="56"/>
      <c r="DF64" s="56"/>
      <c r="DG64" s="56"/>
      <c r="DI64" s="61"/>
      <c r="DJ64" s="61"/>
      <c r="DK64" s="61"/>
      <c r="DL64" s="61"/>
      <c r="DM64" s="61"/>
      <c r="DN64" s="61"/>
      <c r="DO64" s="61"/>
      <c r="DP64" s="62"/>
      <c r="DR64" s="70"/>
      <c r="DS64" s="71"/>
      <c r="DT64" s="71"/>
      <c r="DU64" s="72"/>
      <c r="DV64" s="71"/>
      <c r="DW64" s="71"/>
      <c r="DX64" s="73"/>
      <c r="DY64" s="74"/>
      <c r="DZ64" s="71"/>
      <c r="EB64" s="79"/>
      <c r="EC64" s="79"/>
      <c r="ED64" s="79"/>
      <c r="EE64" s="79"/>
      <c r="EF64" s="79"/>
      <c r="EG64" s="79"/>
      <c r="EH64" s="80"/>
      <c r="EJ64" s="155">
        <v>43779</v>
      </c>
      <c r="EK64" s="153">
        <v>988452147</v>
      </c>
      <c r="EL64" s="153">
        <v>100514.5</v>
      </c>
      <c r="EM64" s="153">
        <v>98214.5</v>
      </c>
      <c r="EN64" s="153">
        <v>2300</v>
      </c>
      <c r="EO64" s="153" t="s">
        <v>217</v>
      </c>
      <c r="EP64" s="153" t="s">
        <v>279</v>
      </c>
      <c r="EQ64" s="153" t="s">
        <v>219</v>
      </c>
      <c r="ES64" s="16"/>
      <c r="ET64" s="16"/>
      <c r="EU64" s="16"/>
      <c r="EW64" s="86"/>
      <c r="EX64" s="86"/>
      <c r="EY64" s="84"/>
      <c r="EZ64" s="87"/>
      <c r="FB64" s="19"/>
      <c r="FC64" s="19"/>
      <c r="FD64" s="19"/>
      <c r="FE64" s="19"/>
      <c r="FF64" s="19"/>
      <c r="FG64" s="19"/>
      <c r="FH64" s="19"/>
      <c r="FI64" s="19"/>
      <c r="FK64" s="94"/>
      <c r="FL64" s="93"/>
      <c r="FM64" s="93"/>
      <c r="FN64" s="93"/>
      <c r="FP64" s="97"/>
      <c r="FQ64" s="98"/>
      <c r="FR64" s="103"/>
      <c r="FS64" s="98"/>
      <c r="FT64" s="98"/>
      <c r="FV64" s="105"/>
      <c r="FW64" s="105"/>
      <c r="FX64" s="106"/>
      <c r="FY64" s="105"/>
      <c r="FZ64" s="105"/>
      <c r="GA64" s="105"/>
      <c r="GB64" s="105"/>
      <c r="GC64" s="105"/>
      <c r="GE64" s="110"/>
      <c r="GF64" s="109"/>
      <c r="GG64" s="110"/>
      <c r="GH64" s="111"/>
      <c r="GI64" s="111"/>
      <c r="GJ64" s="110"/>
      <c r="GK64" s="110"/>
      <c r="GL64" s="110"/>
      <c r="GM64" s="110"/>
      <c r="GN64" s="109"/>
      <c r="GP64" s="119"/>
      <c r="GQ64" s="120"/>
      <c r="GR64" s="119"/>
      <c r="GS64" s="121"/>
      <c r="GT64" s="121"/>
      <c r="GU64" s="119"/>
      <c r="GV64" s="122"/>
      <c r="GW64" s="119"/>
      <c r="GX64" s="119"/>
      <c r="GY64" s="120"/>
      <c r="HA64" s="127"/>
      <c r="HB64" s="128"/>
      <c r="HC64" s="128"/>
      <c r="HD64" s="128"/>
      <c r="HE64" s="129"/>
      <c r="HF64" s="127"/>
      <c r="HG64" s="131"/>
      <c r="HH64" s="19"/>
      <c r="HI64" s="19"/>
      <c r="HJ64" s="19"/>
      <c r="HK64" s="19"/>
      <c r="HL64" s="19"/>
      <c r="HM64" s="19"/>
      <c r="HN64" s="19"/>
      <c r="HP64" s="134"/>
      <c r="HQ64" s="135"/>
      <c r="HR64" s="134"/>
      <c r="HS64" s="134"/>
      <c r="HT64" s="134"/>
      <c r="HU64" s="134"/>
      <c r="HV64" s="134"/>
      <c r="HW64" s="134"/>
      <c r="HX64" s="134"/>
      <c r="HY64" s="134"/>
      <c r="HZ64" s="134"/>
    </row>
    <row r="65" spans="5:234" ht="19.5" thickBot="1">
      <c r="E65" s="16"/>
      <c r="F65" s="16"/>
      <c r="G65" s="16"/>
      <c r="I65" s="15" t="str">
        <f t="shared" si="15"/>
        <v/>
      </c>
      <c r="J65" s="16" t="e">
        <f t="shared" si="0"/>
        <v>#VALUE!</v>
      </c>
      <c r="K65" s="3"/>
      <c r="L65" s="4"/>
      <c r="M65" s="5"/>
      <c r="N65" s="6"/>
      <c r="O65" s="3"/>
      <c r="P65" s="7"/>
      <c r="Q65" s="3"/>
      <c r="R65" s="2"/>
      <c r="T65" s="15">
        <v>2773142</v>
      </c>
      <c r="U65" s="16" t="e">
        <f t="shared" si="4"/>
        <v>#VALUE!</v>
      </c>
      <c r="V65" s="16"/>
      <c r="W65" s="16"/>
      <c r="X65" s="16"/>
      <c r="Y65" s="16"/>
      <c r="Z65" s="16"/>
      <c r="AA65" s="16"/>
      <c r="AB65" s="16"/>
      <c r="AC65" s="16"/>
      <c r="AE65" s="15" t="str">
        <f>IFERROR(INDEX($K:$K,MATCH(VLOOKUP(AQ$5,{"a",0;"b",1000},2)+ROW(AD60),$N:$N,0)),"")</f>
        <v/>
      </c>
      <c r="AF65" s="15" t="str">
        <f>IFERROR(INDEX($AG:$AG,MATCH(VLOOKUP(AI$4,{"a",0;"b",1000},2)+ROW(AD61),$AK:$AK,0)),"")</f>
        <v/>
      </c>
      <c r="AG65" s="16">
        <f t="shared" si="19"/>
        <v>0</v>
      </c>
      <c r="AH65" s="50" t="str">
        <f>IFERROR(INDEX(#REF!,MATCH(AI65,BJ:BJ,0)),"")</f>
        <v/>
      </c>
      <c r="AI65" s="50" t="str">
        <f t="shared" si="22"/>
        <v>0</v>
      </c>
      <c r="AJ65" s="50" t="str">
        <f t="shared" si="13"/>
        <v>a</v>
      </c>
      <c r="AK65" s="50" t="e">
        <f>VLOOKUP($M65,{"a",0;"b",1000},2)+COUNTIF($M$6:$M65,$M65)</f>
        <v>#N/A</v>
      </c>
      <c r="AL65" s="16"/>
      <c r="AM65" s="16"/>
      <c r="AN65" s="16"/>
      <c r="AO65" s="16"/>
      <c r="AP65" s="16"/>
      <c r="AQ65" s="16"/>
      <c r="AR65" s="16"/>
      <c r="AS65" s="140"/>
      <c r="AU65" s="15" t="str">
        <f>IFERROR(INDEX($AX:$AX,MATCH(VLOOKUP(AY$4,{"a",0;"b",1000},2)+ROW(AT60),$BA:$BA,0)),"")</f>
        <v/>
      </c>
      <c r="AV65" s="15" t="str">
        <f>IFERROR(INDEX($AG:$AG,MATCH(VLOOKUP(AY$4,{"a",0;"b",1000},2)+ROW(AT61),$AK:$AK,0)),"")</f>
        <v/>
      </c>
      <c r="AW65" s="16">
        <f t="shared" si="20"/>
        <v>0</v>
      </c>
      <c r="AX65" s="50" t="str">
        <f t="shared" si="25"/>
        <v/>
      </c>
      <c r="AY65" s="50" t="str">
        <f t="shared" si="23"/>
        <v>0</v>
      </c>
      <c r="AZ65" s="50" t="str">
        <f t="shared" si="7"/>
        <v>a</v>
      </c>
      <c r="BA65" s="50" t="e">
        <f>VLOOKUP($M65,{"a",0;"b",1000},2)+COUNTIF($M$6:$M65,$M65)</f>
        <v>#N/A</v>
      </c>
      <c r="BB65" s="16"/>
      <c r="BC65" s="16"/>
      <c r="BD65" s="16"/>
      <c r="BE65" s="16"/>
      <c r="BF65" s="16"/>
      <c r="BG65" s="16"/>
      <c r="BH65" s="16"/>
      <c r="BI65" s="140"/>
      <c r="BK65" s="15">
        <v>2773142</v>
      </c>
      <c r="BL65" s="16" t="e">
        <f t="shared" si="8"/>
        <v>#VALUE!</v>
      </c>
      <c r="BM65" s="21"/>
      <c r="BN65" s="22"/>
      <c r="BO65" s="23"/>
      <c r="BP65" s="24"/>
      <c r="BQ65" s="21"/>
      <c r="BR65" s="25"/>
      <c r="BS65" s="21"/>
      <c r="BT65" s="19"/>
      <c r="BV65" s="15" t="str">
        <f t="shared" si="27"/>
        <v/>
      </c>
      <c r="BW65" s="16" t="e">
        <f t="shared" si="3"/>
        <v>#VALUE!</v>
      </c>
      <c r="BX65" s="3"/>
      <c r="BY65" s="4"/>
      <c r="BZ65" s="5"/>
      <c r="CA65" s="6"/>
      <c r="CB65" s="3"/>
      <c r="CC65" s="7"/>
      <c r="CD65" s="3"/>
      <c r="CE65" s="2"/>
      <c r="CG65" s="15" t="str">
        <f>IFERROR(INDEX($AX:$AX,MATCH(VLOOKUP(CK$4,{"a",0;"b",1000},2)+ROW(CF60),$BA:$BA,0)),"")</f>
        <v/>
      </c>
      <c r="CH65" s="15" t="str">
        <f>IFERROR(INDEX($AG:$AG,MATCH(VLOOKUP(CK$4,{"a",0;"b",1000},2)+ROW(CF61),$AK:$AK,0)),"")</f>
        <v/>
      </c>
      <c r="CI65" s="16">
        <f t="shared" si="21"/>
        <v>0</v>
      </c>
      <c r="CJ65" s="50" t="str">
        <f t="shared" si="26"/>
        <v/>
      </c>
      <c r="CK65" s="50" t="str">
        <f t="shared" si="24"/>
        <v>0</v>
      </c>
      <c r="CL65" s="50" t="str">
        <f t="shared" si="10"/>
        <v>a</v>
      </c>
      <c r="CM65" s="50" t="e">
        <f>VLOOKUP($M65,{"a",0;"b",1000},2)+COUNTIF($M$6:$M65,$M65)</f>
        <v>#N/A</v>
      </c>
      <c r="CN65" s="21"/>
      <c r="CO65" s="22"/>
      <c r="CP65" s="23"/>
      <c r="CQ65" s="24"/>
      <c r="CR65" s="21"/>
      <c r="CS65" s="25"/>
      <c r="CT65" s="21"/>
      <c r="CU65" s="19"/>
      <c r="CW65" s="54"/>
      <c r="CX65" s="55"/>
      <c r="CY65" s="56"/>
      <c r="CZ65" s="56"/>
      <c r="DA65" s="56"/>
      <c r="DB65" s="56"/>
      <c r="DC65" s="56"/>
      <c r="DD65" s="56"/>
      <c r="DE65" s="56"/>
      <c r="DF65" s="56"/>
      <c r="DG65" s="56"/>
      <c r="DI65" s="61"/>
      <c r="DJ65" s="61"/>
      <c r="DK65" s="61"/>
      <c r="DL65" s="61"/>
      <c r="DM65" s="61"/>
      <c r="DN65" s="61"/>
      <c r="DO65" s="61"/>
      <c r="DP65" s="62"/>
      <c r="DR65" s="70"/>
      <c r="DS65" s="71"/>
      <c r="DT65" s="71"/>
      <c r="DU65" s="72"/>
      <c r="DV65" s="71"/>
      <c r="DW65" s="71"/>
      <c r="DX65" s="73"/>
      <c r="DY65" s="74"/>
      <c r="DZ65" s="71"/>
      <c r="EB65" s="79"/>
      <c r="EC65" s="79"/>
      <c r="ED65" s="79"/>
      <c r="EE65" s="79"/>
      <c r="EF65" s="79"/>
      <c r="EG65" s="79"/>
      <c r="EH65" s="80"/>
      <c r="EJ65" s="152">
        <v>43779</v>
      </c>
      <c r="EK65" s="154">
        <v>312618797</v>
      </c>
      <c r="EL65" s="154">
        <v>102814.5</v>
      </c>
      <c r="EM65" s="154">
        <v>100514.5</v>
      </c>
      <c r="EN65" s="154">
        <v>2300</v>
      </c>
      <c r="EO65" s="154" t="s">
        <v>217</v>
      </c>
      <c r="EP65" s="154" t="s">
        <v>280</v>
      </c>
      <c r="EQ65" s="154" t="s">
        <v>219</v>
      </c>
      <c r="ES65" s="16"/>
      <c r="ET65" s="16"/>
      <c r="EU65" s="16"/>
      <c r="EW65" s="86"/>
      <c r="EX65" s="86"/>
      <c r="EY65" s="84"/>
      <c r="EZ65" s="87"/>
      <c r="FB65" s="19"/>
      <c r="FC65" s="19"/>
      <c r="FD65" s="19"/>
      <c r="FE65" s="19"/>
      <c r="FF65" s="19"/>
      <c r="FG65" s="19"/>
      <c r="FH65" s="19"/>
      <c r="FI65" s="19"/>
      <c r="FK65" s="94"/>
      <c r="FL65" s="93"/>
      <c r="FM65" s="93"/>
      <c r="FN65" s="93"/>
      <c r="FP65" s="97"/>
      <c r="FQ65" s="98"/>
      <c r="FR65" s="103"/>
      <c r="FS65" s="98"/>
      <c r="FT65" s="98"/>
      <c r="FV65" s="105"/>
      <c r="FW65" s="105"/>
      <c r="FX65" s="106"/>
      <c r="FY65" s="105"/>
      <c r="FZ65" s="105"/>
      <c r="GA65" s="105"/>
      <c r="GB65" s="105"/>
      <c r="GC65" s="105"/>
      <c r="GE65" s="110"/>
      <c r="GF65" s="109"/>
      <c r="GG65" s="110"/>
      <c r="GH65" s="111"/>
      <c r="GI65" s="111"/>
      <c r="GJ65" s="110"/>
      <c r="GK65" s="110"/>
      <c r="GL65" s="110"/>
      <c r="GM65" s="110"/>
      <c r="GN65" s="109"/>
      <c r="GP65" s="119"/>
      <c r="GQ65" s="120"/>
      <c r="GR65" s="119"/>
      <c r="GS65" s="121"/>
      <c r="GT65" s="121"/>
      <c r="GU65" s="119"/>
      <c r="GV65" s="122"/>
      <c r="GW65" s="119"/>
      <c r="GX65" s="119"/>
      <c r="GY65" s="120"/>
      <c r="HA65" s="127"/>
      <c r="HB65" s="128"/>
      <c r="HC65" s="128"/>
      <c r="HD65" s="128"/>
      <c r="HE65" s="129"/>
      <c r="HF65" s="127"/>
      <c r="HG65" s="131"/>
      <c r="HH65" s="19"/>
      <c r="HI65" s="19"/>
      <c r="HJ65" s="19"/>
      <c r="HK65" s="19"/>
      <c r="HL65" s="19"/>
      <c r="HM65" s="19"/>
      <c r="HN65" s="19"/>
      <c r="HP65" s="134"/>
      <c r="HQ65" s="135"/>
      <c r="HR65" s="134"/>
      <c r="HS65" s="134"/>
      <c r="HT65" s="134"/>
      <c r="HU65" s="134"/>
      <c r="HV65" s="134"/>
      <c r="HW65" s="134"/>
      <c r="HX65" s="134"/>
      <c r="HY65" s="134"/>
      <c r="HZ65" s="134"/>
    </row>
    <row r="66" spans="5:234" ht="19.5" thickBot="1">
      <c r="E66" s="16"/>
      <c r="F66" s="16"/>
      <c r="G66" s="16"/>
      <c r="I66" s="15" t="str">
        <f t="shared" si="15"/>
        <v/>
      </c>
      <c r="J66" s="16" t="e">
        <f t="shared" si="0"/>
        <v>#VALUE!</v>
      </c>
      <c r="K66" s="3"/>
      <c r="L66" s="4"/>
      <c r="M66" s="5"/>
      <c r="N66" s="6"/>
      <c r="O66" s="3"/>
      <c r="P66" s="7"/>
      <c r="Q66" s="3"/>
      <c r="R66" s="2"/>
      <c r="T66" s="15">
        <v>2762225</v>
      </c>
      <c r="U66" s="16" t="e">
        <f t="shared" si="4"/>
        <v>#VALUE!</v>
      </c>
      <c r="V66" s="16"/>
      <c r="W66" s="16"/>
      <c r="X66" s="16"/>
      <c r="Y66" s="16"/>
      <c r="Z66" s="16"/>
      <c r="AA66" s="16"/>
      <c r="AB66" s="16"/>
      <c r="AC66" s="16"/>
      <c r="AE66" s="15" t="str">
        <f>IFERROR(INDEX($K:$K,MATCH(VLOOKUP(AQ$5,{"a",0;"b",1000},2)+ROW(AD61),$N:$N,0)),"")</f>
        <v/>
      </c>
      <c r="AF66" s="15" t="str">
        <f>IFERROR(INDEX($AG:$AG,MATCH(VLOOKUP(AI$4,{"a",0;"b",1000},2)+ROW(AD62),$AK:$AK,0)),"")</f>
        <v/>
      </c>
      <c r="AG66" s="16">
        <f t="shared" si="19"/>
        <v>0</v>
      </c>
      <c r="AH66" s="50" t="str">
        <f>IFERROR(INDEX(#REF!,MATCH(AI66,BJ:BJ,0)),"")</f>
        <v/>
      </c>
      <c r="AI66" s="50" t="str">
        <f t="shared" si="22"/>
        <v>0</v>
      </c>
      <c r="AJ66" s="50" t="str">
        <f t="shared" si="13"/>
        <v>a</v>
      </c>
      <c r="AK66" s="50" t="e">
        <f>VLOOKUP($M66,{"a",0;"b",1000},2)+COUNTIF($M$6:$M66,$M66)</f>
        <v>#N/A</v>
      </c>
      <c r="AL66" s="16"/>
      <c r="AM66" s="16"/>
      <c r="AN66" s="16"/>
      <c r="AO66" s="16"/>
      <c r="AP66" s="16"/>
      <c r="AQ66" s="16"/>
      <c r="AR66" s="16"/>
      <c r="AS66" s="140"/>
      <c r="AU66" s="15" t="str">
        <f>IFERROR(INDEX($AX:$AX,MATCH(VLOOKUP(AY$4,{"a",0;"b",1000},2)+ROW(AT61),$BA:$BA,0)),"")</f>
        <v/>
      </c>
      <c r="AV66" s="15" t="str">
        <f>IFERROR(INDEX($AG:$AG,MATCH(VLOOKUP(AY$4,{"a",0;"b",1000},2)+ROW(AT62),$AK:$AK,0)),"")</f>
        <v/>
      </c>
      <c r="AW66" s="16">
        <f t="shared" si="20"/>
        <v>0</v>
      </c>
      <c r="AX66" s="50" t="str">
        <f t="shared" si="25"/>
        <v/>
      </c>
      <c r="AY66" s="50" t="str">
        <f t="shared" si="23"/>
        <v>0</v>
      </c>
      <c r="AZ66" s="50" t="str">
        <f t="shared" si="7"/>
        <v>a</v>
      </c>
      <c r="BA66" s="50" t="e">
        <f>VLOOKUP($M66,{"a",0;"b",1000},2)+COUNTIF($M$6:$M66,$M66)</f>
        <v>#N/A</v>
      </c>
      <c r="BB66" s="16"/>
      <c r="BC66" s="16"/>
      <c r="BD66" s="16"/>
      <c r="BE66" s="16"/>
      <c r="BF66" s="16"/>
      <c r="BG66" s="16"/>
      <c r="BH66" s="16"/>
      <c r="BI66" s="140"/>
      <c r="BK66" s="15">
        <v>2762225</v>
      </c>
      <c r="BL66" s="16" t="e">
        <f t="shared" si="8"/>
        <v>#VALUE!</v>
      </c>
      <c r="BM66" s="21"/>
      <c r="BN66" s="22"/>
      <c r="BO66" s="23"/>
      <c r="BP66" s="24"/>
      <c r="BQ66" s="21"/>
      <c r="BR66" s="25"/>
      <c r="BS66" s="21"/>
      <c r="BT66" s="19"/>
      <c r="BV66" s="15" t="str">
        <f t="shared" si="27"/>
        <v/>
      </c>
      <c r="BW66" s="16" t="e">
        <f t="shared" si="3"/>
        <v>#VALUE!</v>
      </c>
      <c r="BX66" s="3"/>
      <c r="BY66" s="4"/>
      <c r="BZ66" s="5"/>
      <c r="CA66" s="6"/>
      <c r="CB66" s="3"/>
      <c r="CC66" s="7"/>
      <c r="CD66" s="3"/>
      <c r="CE66" s="2"/>
      <c r="CG66" s="15" t="str">
        <f>IFERROR(INDEX($AX:$AX,MATCH(VLOOKUP(CK$4,{"a",0;"b",1000},2)+ROW(CF61),$BA:$BA,0)),"")</f>
        <v/>
      </c>
      <c r="CH66" s="15" t="str">
        <f>IFERROR(INDEX($AG:$AG,MATCH(VLOOKUP(CK$4,{"a",0;"b",1000},2)+ROW(CF62),$AK:$AK,0)),"")</f>
        <v/>
      </c>
      <c r="CI66" s="16">
        <f t="shared" si="21"/>
        <v>0</v>
      </c>
      <c r="CJ66" s="50" t="str">
        <f t="shared" si="26"/>
        <v/>
      </c>
      <c r="CK66" s="50" t="str">
        <f t="shared" si="24"/>
        <v>0</v>
      </c>
      <c r="CL66" s="50" t="str">
        <f t="shared" si="10"/>
        <v>a</v>
      </c>
      <c r="CM66" s="50" t="e">
        <f>VLOOKUP($M66,{"a",0;"b",1000},2)+COUNTIF($M$6:$M66,$M66)</f>
        <v>#N/A</v>
      </c>
      <c r="CN66" s="21"/>
      <c r="CO66" s="22"/>
      <c r="CP66" s="23"/>
      <c r="CQ66" s="24"/>
      <c r="CR66" s="21"/>
      <c r="CS66" s="25"/>
      <c r="CT66" s="21"/>
      <c r="CU66" s="19"/>
      <c r="CW66" s="54"/>
      <c r="CX66" s="55"/>
      <c r="CY66" s="56"/>
      <c r="CZ66" s="56"/>
      <c r="DA66" s="56"/>
      <c r="DB66" s="56"/>
      <c r="DC66" s="56"/>
      <c r="DD66" s="56"/>
      <c r="DE66" s="56"/>
      <c r="DF66" s="56"/>
      <c r="DG66" s="56"/>
      <c r="DI66" s="61"/>
      <c r="DJ66" s="61"/>
      <c r="DK66" s="61"/>
      <c r="DL66" s="61"/>
      <c r="DM66" s="61"/>
      <c r="DN66" s="61"/>
      <c r="DO66" s="61"/>
      <c r="DP66" s="62"/>
      <c r="DR66" s="70"/>
      <c r="DS66" s="71"/>
      <c r="DT66" s="71"/>
      <c r="DU66" s="72"/>
      <c r="DV66" s="71"/>
      <c r="DW66" s="71"/>
      <c r="DX66" s="73"/>
      <c r="DY66" s="74"/>
      <c r="DZ66" s="71"/>
      <c r="EB66" s="79"/>
      <c r="EC66" s="79"/>
      <c r="ED66" s="79"/>
      <c r="EE66" s="79"/>
      <c r="EF66" s="79"/>
      <c r="EG66" s="79"/>
      <c r="EH66" s="80"/>
      <c r="EJ66" s="155">
        <v>43779</v>
      </c>
      <c r="EK66" s="153">
        <v>312139677</v>
      </c>
      <c r="EL66" s="153">
        <v>105114.5</v>
      </c>
      <c r="EM66" s="153">
        <v>102814.5</v>
      </c>
      <c r="EN66" s="153">
        <v>2300</v>
      </c>
      <c r="EO66" s="153" t="s">
        <v>217</v>
      </c>
      <c r="EP66" s="153" t="s">
        <v>281</v>
      </c>
      <c r="EQ66" s="153" t="s">
        <v>219</v>
      </c>
      <c r="ES66" s="16"/>
      <c r="ET66" s="16"/>
      <c r="EU66" s="16"/>
      <c r="EW66" s="86"/>
      <c r="EX66" s="86"/>
      <c r="EY66" s="84"/>
      <c r="EZ66" s="87"/>
      <c r="FB66" s="19"/>
      <c r="FC66" s="19"/>
      <c r="FD66" s="19"/>
      <c r="FE66" s="19"/>
      <c r="FF66" s="19"/>
      <c r="FG66" s="19"/>
      <c r="FH66" s="19"/>
      <c r="FI66" s="19"/>
      <c r="FK66" s="94"/>
      <c r="FL66" s="93"/>
      <c r="FM66" s="93"/>
      <c r="FN66" s="93"/>
      <c r="FP66" s="97"/>
      <c r="FQ66" s="98"/>
      <c r="FR66" s="103"/>
      <c r="FS66" s="98"/>
      <c r="FT66" s="98"/>
      <c r="FV66" s="105"/>
      <c r="FW66" s="105"/>
      <c r="FX66" s="106"/>
      <c r="FY66" s="105"/>
      <c r="FZ66" s="105"/>
      <c r="GA66" s="105"/>
      <c r="GB66" s="105"/>
      <c r="GC66" s="105"/>
      <c r="GE66" s="110"/>
      <c r="GF66" s="109"/>
      <c r="GG66" s="110"/>
      <c r="GH66" s="111"/>
      <c r="GI66" s="111"/>
      <c r="GJ66" s="110"/>
      <c r="GK66" s="110"/>
      <c r="GL66" s="110"/>
      <c r="GM66" s="110"/>
      <c r="GN66" s="109"/>
      <c r="GP66" s="119"/>
      <c r="GQ66" s="120"/>
      <c r="GR66" s="119"/>
      <c r="GS66" s="121"/>
      <c r="GT66" s="121"/>
      <c r="GU66" s="119"/>
      <c r="GV66" s="122"/>
      <c r="GW66" s="119"/>
      <c r="GX66" s="119"/>
      <c r="GY66" s="120"/>
      <c r="HA66" s="127"/>
      <c r="HB66" s="128"/>
      <c r="HC66" s="128"/>
      <c r="HD66" s="128"/>
      <c r="HE66" s="129"/>
      <c r="HF66" s="127"/>
      <c r="HG66" s="131"/>
      <c r="HH66" s="19"/>
      <c r="HI66" s="19"/>
      <c r="HJ66" s="19"/>
      <c r="HK66" s="19"/>
      <c r="HL66" s="19"/>
      <c r="HM66" s="19"/>
      <c r="HN66" s="19"/>
      <c r="HP66" s="134"/>
      <c r="HQ66" s="135"/>
      <c r="HR66" s="134"/>
      <c r="HS66" s="134"/>
      <c r="HT66" s="134"/>
      <c r="HU66" s="134"/>
      <c r="HV66" s="134"/>
      <c r="HW66" s="134"/>
      <c r="HX66" s="134"/>
      <c r="HY66" s="134"/>
      <c r="HZ66" s="134"/>
    </row>
    <row r="67" spans="5:234" ht="19.5" thickBot="1">
      <c r="E67" s="16"/>
      <c r="F67" s="16"/>
      <c r="G67" s="16"/>
      <c r="I67" s="15" t="str">
        <f t="shared" si="15"/>
        <v/>
      </c>
      <c r="J67" s="16" t="e">
        <f t="shared" si="0"/>
        <v>#VALUE!</v>
      </c>
      <c r="K67" s="3"/>
      <c r="L67" s="4"/>
      <c r="M67" s="5"/>
      <c r="N67" s="6"/>
      <c r="O67" s="3"/>
      <c r="P67" s="7"/>
      <c r="Q67" s="3"/>
      <c r="R67" s="2"/>
      <c r="T67" s="15">
        <v>2764568</v>
      </c>
      <c r="U67" s="16" t="e">
        <f t="shared" si="4"/>
        <v>#VALUE!</v>
      </c>
      <c r="V67" s="16"/>
      <c r="W67" s="16"/>
      <c r="X67" s="16"/>
      <c r="Y67" s="16"/>
      <c r="Z67" s="16"/>
      <c r="AA67" s="16"/>
      <c r="AB67" s="16"/>
      <c r="AC67" s="16"/>
      <c r="AE67" s="15" t="str">
        <f>IFERROR(INDEX($K:$K,MATCH(VLOOKUP(AQ$5,{"a",0;"b",1000},2)+ROW(AD62),$N:$N,0)),"")</f>
        <v/>
      </c>
      <c r="AF67" s="15" t="str">
        <f>IFERROR(INDEX($AG:$AG,MATCH(VLOOKUP(AI$4,{"a",0;"b",1000},2)+ROW(AD63),$AK:$AK,0)),"")</f>
        <v/>
      </c>
      <c r="AG67" s="16">
        <f t="shared" si="19"/>
        <v>0</v>
      </c>
      <c r="AH67" s="50" t="str">
        <f>IFERROR(INDEX(#REF!,MATCH(AI67,BJ:BJ,0)),"")</f>
        <v/>
      </c>
      <c r="AI67" s="50" t="str">
        <f t="shared" si="22"/>
        <v>0</v>
      </c>
      <c r="AJ67" s="50" t="str">
        <f t="shared" si="13"/>
        <v>a</v>
      </c>
      <c r="AK67" s="50" t="e">
        <f>VLOOKUP($M67,{"a",0;"b",1000},2)+COUNTIF($M$6:$M67,$M67)</f>
        <v>#N/A</v>
      </c>
      <c r="AL67" s="16"/>
      <c r="AM67" s="16"/>
      <c r="AN67" s="16"/>
      <c r="AO67" s="16"/>
      <c r="AP67" s="16"/>
      <c r="AQ67" s="16"/>
      <c r="AR67" s="16"/>
      <c r="AS67" s="140"/>
      <c r="AU67" s="15" t="str">
        <f>IFERROR(INDEX($AX:$AX,MATCH(VLOOKUP(AY$4,{"a",0;"b",1000},2)+ROW(AT62),$BA:$BA,0)),"")</f>
        <v/>
      </c>
      <c r="AV67" s="15" t="str">
        <f>IFERROR(INDEX($AG:$AG,MATCH(VLOOKUP(AY$4,{"a",0;"b",1000},2)+ROW(AT63),$AK:$AK,0)),"")</f>
        <v/>
      </c>
      <c r="AW67" s="16">
        <f t="shared" si="20"/>
        <v>0</v>
      </c>
      <c r="AX67" s="50" t="str">
        <f t="shared" si="25"/>
        <v/>
      </c>
      <c r="AY67" s="50" t="str">
        <f t="shared" si="23"/>
        <v>0</v>
      </c>
      <c r="AZ67" s="50" t="str">
        <f t="shared" si="7"/>
        <v>a</v>
      </c>
      <c r="BA67" s="50" t="e">
        <f>VLOOKUP($M67,{"a",0;"b",1000},2)+COUNTIF($M$6:$M67,$M67)</f>
        <v>#N/A</v>
      </c>
      <c r="BB67" s="16"/>
      <c r="BC67" s="16"/>
      <c r="BD67" s="16"/>
      <c r="BE67" s="16"/>
      <c r="BF67" s="16"/>
      <c r="BG67" s="16"/>
      <c r="BH67" s="16"/>
      <c r="BI67" s="140"/>
      <c r="BK67" s="15">
        <v>2764568</v>
      </c>
      <c r="BL67" s="16" t="e">
        <f t="shared" si="8"/>
        <v>#VALUE!</v>
      </c>
      <c r="BM67" s="21"/>
      <c r="BN67" s="22"/>
      <c r="BO67" s="23"/>
      <c r="BP67" s="24"/>
      <c r="BQ67" s="21"/>
      <c r="BR67" s="25"/>
      <c r="BS67" s="21"/>
      <c r="BT67" s="19"/>
      <c r="BV67" s="15" t="str">
        <f t="shared" si="27"/>
        <v/>
      </c>
      <c r="BW67" s="16" t="e">
        <f t="shared" si="3"/>
        <v>#VALUE!</v>
      </c>
      <c r="BX67" s="3"/>
      <c r="BY67" s="4"/>
      <c r="BZ67" s="5"/>
      <c r="CA67" s="6"/>
      <c r="CB67" s="3"/>
      <c r="CC67" s="7"/>
      <c r="CD67" s="3"/>
      <c r="CE67" s="2"/>
      <c r="CG67" s="15" t="str">
        <f>IFERROR(INDEX($AX:$AX,MATCH(VLOOKUP(CK$4,{"a",0;"b",1000},2)+ROW(CF62),$BA:$BA,0)),"")</f>
        <v/>
      </c>
      <c r="CH67" s="15" t="str">
        <f>IFERROR(INDEX($AG:$AG,MATCH(VLOOKUP(CK$4,{"a",0;"b",1000},2)+ROW(CF63),$AK:$AK,0)),"")</f>
        <v/>
      </c>
      <c r="CI67" s="16">
        <f t="shared" si="21"/>
        <v>0</v>
      </c>
      <c r="CJ67" s="50" t="str">
        <f t="shared" si="26"/>
        <v/>
      </c>
      <c r="CK67" s="50" t="str">
        <f t="shared" si="24"/>
        <v>0</v>
      </c>
      <c r="CL67" s="50" t="str">
        <f t="shared" si="10"/>
        <v>a</v>
      </c>
      <c r="CM67" s="50" t="e">
        <f>VLOOKUP($M67,{"a",0;"b",1000},2)+COUNTIF($M$6:$M67,$M67)</f>
        <v>#N/A</v>
      </c>
      <c r="CN67" s="21"/>
      <c r="CO67" s="22"/>
      <c r="CP67" s="23"/>
      <c r="CQ67" s="24"/>
      <c r="CR67" s="21"/>
      <c r="CS67" s="25"/>
      <c r="CT67" s="21"/>
      <c r="CU67" s="19"/>
      <c r="CW67" s="54"/>
      <c r="CX67" s="55"/>
      <c r="CY67" s="56"/>
      <c r="CZ67" s="56"/>
      <c r="DA67" s="56"/>
      <c r="DB67" s="56"/>
      <c r="DC67" s="56"/>
      <c r="DD67" s="56"/>
      <c r="DE67" s="56"/>
      <c r="DF67" s="56"/>
      <c r="DG67" s="56"/>
      <c r="DI67" s="61"/>
      <c r="DJ67" s="61"/>
      <c r="DK67" s="61"/>
      <c r="DL67" s="61"/>
      <c r="DM67" s="61"/>
      <c r="DN67" s="61"/>
      <c r="DO67" s="61"/>
      <c r="DP67" s="62"/>
      <c r="DR67" s="70"/>
      <c r="DS67" s="71"/>
      <c r="DT67" s="71"/>
      <c r="DU67" s="72"/>
      <c r="DV67" s="71"/>
      <c r="DW67" s="71"/>
      <c r="DX67" s="73"/>
      <c r="DY67" s="74"/>
      <c r="DZ67" s="71"/>
      <c r="EB67" s="79"/>
      <c r="EC67" s="79"/>
      <c r="ED67" s="79"/>
      <c r="EE67" s="79"/>
      <c r="EF67" s="79"/>
      <c r="EG67" s="79"/>
      <c r="EH67" s="80"/>
      <c r="EJ67" s="152">
        <v>43779</v>
      </c>
      <c r="EK67" s="154">
        <v>2758359</v>
      </c>
      <c r="EL67" s="154">
        <v>107414.5</v>
      </c>
      <c r="EM67" s="154">
        <v>105114.5</v>
      </c>
      <c r="EN67" s="154">
        <v>2300</v>
      </c>
      <c r="EO67" s="154" t="s">
        <v>217</v>
      </c>
      <c r="EP67" s="154" t="s">
        <v>282</v>
      </c>
      <c r="EQ67" s="154" t="s">
        <v>219</v>
      </c>
      <c r="ES67" s="16"/>
      <c r="ET67" s="16"/>
      <c r="EU67" s="16"/>
      <c r="EW67" s="86"/>
      <c r="EX67" s="86"/>
      <c r="EY67" s="84"/>
      <c r="EZ67" s="87"/>
      <c r="FB67" s="19"/>
      <c r="FC67" s="19"/>
      <c r="FD67" s="19"/>
      <c r="FE67" s="19"/>
      <c r="FF67" s="19"/>
      <c r="FG67" s="19"/>
      <c r="FH67" s="19"/>
      <c r="FI67" s="19"/>
      <c r="FK67" s="94"/>
      <c r="FL67" s="93"/>
      <c r="FM67" s="93"/>
      <c r="FN67" s="93"/>
      <c r="FP67" s="97"/>
      <c r="FQ67" s="98"/>
      <c r="FR67" s="103"/>
      <c r="FS67" s="98"/>
      <c r="FT67" s="98"/>
      <c r="FV67" s="105"/>
      <c r="FW67" s="105"/>
      <c r="FX67" s="106"/>
      <c r="FY67" s="105"/>
      <c r="FZ67" s="105"/>
      <c r="GA67" s="105"/>
      <c r="GB67" s="105"/>
      <c r="GC67" s="105"/>
      <c r="GE67" s="110"/>
      <c r="GF67" s="109"/>
      <c r="GG67" s="110"/>
      <c r="GH67" s="111"/>
      <c r="GI67" s="111"/>
      <c r="GJ67" s="110"/>
      <c r="GK67" s="110"/>
      <c r="GL67" s="110"/>
      <c r="GM67" s="110"/>
      <c r="GN67" s="109"/>
      <c r="GP67" s="119"/>
      <c r="GQ67" s="120"/>
      <c r="GR67" s="119"/>
      <c r="GS67" s="121"/>
      <c r="GT67" s="121"/>
      <c r="GU67" s="119"/>
      <c r="GV67" s="122"/>
      <c r="GW67" s="119"/>
      <c r="GX67" s="119"/>
      <c r="GY67" s="120"/>
      <c r="HA67" s="127"/>
      <c r="HB67" s="128"/>
      <c r="HC67" s="128"/>
      <c r="HD67" s="128"/>
      <c r="HE67" s="129"/>
      <c r="HF67" s="127"/>
      <c r="HG67" s="131"/>
      <c r="HH67" s="19"/>
      <c r="HI67" s="19"/>
      <c r="HJ67" s="19"/>
      <c r="HK67" s="19"/>
      <c r="HL67" s="19"/>
      <c r="HM67" s="19"/>
      <c r="HN67" s="19"/>
      <c r="HP67" s="134"/>
      <c r="HQ67" s="135"/>
      <c r="HR67" s="134"/>
      <c r="HS67" s="134"/>
      <c r="HT67" s="134"/>
      <c r="HU67" s="134"/>
      <c r="HV67" s="134"/>
      <c r="HW67" s="134"/>
      <c r="HX67" s="134"/>
      <c r="HY67" s="134"/>
      <c r="HZ67" s="134"/>
    </row>
    <row r="68" spans="5:234" ht="19.5" thickBot="1">
      <c r="E68" s="16"/>
      <c r="F68" s="16"/>
      <c r="G68" s="16"/>
      <c r="I68" s="15" t="str">
        <f t="shared" si="15"/>
        <v/>
      </c>
      <c r="J68" s="16" t="e">
        <f t="shared" si="0"/>
        <v>#VALUE!</v>
      </c>
      <c r="K68" s="3"/>
      <c r="L68" s="4"/>
      <c r="M68" s="5"/>
      <c r="N68" s="6"/>
      <c r="O68" s="3"/>
      <c r="P68" s="7"/>
      <c r="Q68" s="3"/>
      <c r="R68" s="2"/>
      <c r="T68" s="15">
        <v>2765078</v>
      </c>
      <c r="U68" s="16" t="e">
        <f t="shared" si="4"/>
        <v>#VALUE!</v>
      </c>
      <c r="V68" s="16"/>
      <c r="W68" s="16"/>
      <c r="X68" s="16"/>
      <c r="Y68" s="16"/>
      <c r="Z68" s="16"/>
      <c r="AA68" s="16"/>
      <c r="AB68" s="16"/>
      <c r="AC68" s="16"/>
      <c r="AE68" s="15" t="str">
        <f>IFERROR(INDEX($K:$K,MATCH(VLOOKUP(AQ$5,{"a",0;"b",1000},2)+ROW(AD63),$N:$N,0)),"")</f>
        <v/>
      </c>
      <c r="AF68" s="15" t="str">
        <f>IFERROR(INDEX($AG:$AG,MATCH(VLOOKUP(AI$4,{"a",0;"b",1000},2)+ROW(AD64),$AK:$AK,0)),"")</f>
        <v/>
      </c>
      <c r="AG68" s="16">
        <f t="shared" si="19"/>
        <v>0</v>
      </c>
      <c r="AH68" s="50" t="str">
        <f>IFERROR(INDEX(#REF!,MATCH(AI68,BJ:BJ,0)),"")</f>
        <v/>
      </c>
      <c r="AI68" s="50" t="str">
        <f t="shared" si="22"/>
        <v>0</v>
      </c>
      <c r="AJ68" s="50" t="str">
        <f t="shared" si="13"/>
        <v>a</v>
      </c>
      <c r="AK68" s="50" t="e">
        <f>VLOOKUP($M68,{"a",0;"b",1000},2)+COUNTIF($M$6:$M68,$M68)</f>
        <v>#N/A</v>
      </c>
      <c r="AL68" s="16"/>
      <c r="AM68" s="16"/>
      <c r="AN68" s="16"/>
      <c r="AO68" s="16"/>
      <c r="AP68" s="16"/>
      <c r="AQ68" s="16"/>
      <c r="AR68" s="16"/>
      <c r="AS68" s="140"/>
      <c r="AU68" s="15" t="str">
        <f>IFERROR(INDEX($AX:$AX,MATCH(VLOOKUP(AY$4,{"a",0;"b",1000},2)+ROW(AT63),$BA:$BA,0)),"")</f>
        <v/>
      </c>
      <c r="AV68" s="15" t="str">
        <f>IFERROR(INDEX($AG:$AG,MATCH(VLOOKUP(AY$4,{"a",0;"b",1000},2)+ROW(AT64),$AK:$AK,0)),"")</f>
        <v/>
      </c>
      <c r="AW68" s="16">
        <f t="shared" si="20"/>
        <v>0</v>
      </c>
      <c r="AX68" s="50" t="str">
        <f t="shared" si="25"/>
        <v/>
      </c>
      <c r="AY68" s="50" t="str">
        <f t="shared" si="23"/>
        <v>0</v>
      </c>
      <c r="AZ68" s="50" t="str">
        <f t="shared" si="7"/>
        <v>a</v>
      </c>
      <c r="BA68" s="50" t="e">
        <f>VLOOKUP($M68,{"a",0;"b",1000},2)+COUNTIF($M$6:$M68,$M68)</f>
        <v>#N/A</v>
      </c>
      <c r="BB68" s="16"/>
      <c r="BC68" s="16"/>
      <c r="BD68" s="16"/>
      <c r="BE68" s="16"/>
      <c r="BF68" s="16"/>
      <c r="BG68" s="16"/>
      <c r="BH68" s="16"/>
      <c r="BI68" s="140"/>
      <c r="BK68" s="15">
        <v>2765078</v>
      </c>
      <c r="BL68" s="16" t="e">
        <f t="shared" si="8"/>
        <v>#VALUE!</v>
      </c>
      <c r="BM68" s="21"/>
      <c r="BN68" s="22"/>
      <c r="BO68" s="23"/>
      <c r="BP68" s="24"/>
      <c r="BQ68" s="21"/>
      <c r="BR68" s="25"/>
      <c r="BS68" s="21"/>
      <c r="BT68" s="19"/>
      <c r="BV68" s="15" t="str">
        <f t="shared" si="27"/>
        <v/>
      </c>
      <c r="BW68" s="16" t="e">
        <f t="shared" si="3"/>
        <v>#VALUE!</v>
      </c>
      <c r="BX68" s="3"/>
      <c r="BY68" s="4"/>
      <c r="BZ68" s="5"/>
      <c r="CA68" s="6"/>
      <c r="CB68" s="3"/>
      <c r="CC68" s="7"/>
      <c r="CD68" s="3"/>
      <c r="CE68" s="2"/>
      <c r="CG68" s="15" t="str">
        <f>IFERROR(INDEX($AX:$AX,MATCH(VLOOKUP(CK$4,{"a",0;"b",1000},2)+ROW(CF63),$BA:$BA,0)),"")</f>
        <v/>
      </c>
      <c r="CH68" s="15" t="str">
        <f>IFERROR(INDEX($AG:$AG,MATCH(VLOOKUP(CK$4,{"a",0;"b",1000},2)+ROW(CF64),$AK:$AK,0)),"")</f>
        <v/>
      </c>
      <c r="CI68" s="16">
        <f t="shared" si="21"/>
        <v>0</v>
      </c>
      <c r="CJ68" s="50" t="str">
        <f t="shared" si="26"/>
        <v/>
      </c>
      <c r="CK68" s="50" t="str">
        <f t="shared" si="24"/>
        <v>0</v>
      </c>
      <c r="CL68" s="50" t="str">
        <f t="shared" si="10"/>
        <v>a</v>
      </c>
      <c r="CM68" s="50" t="e">
        <f>VLOOKUP($M68,{"a",0;"b",1000},2)+COUNTIF($M$6:$M68,$M68)</f>
        <v>#N/A</v>
      </c>
      <c r="CN68" s="21"/>
      <c r="CO68" s="22"/>
      <c r="CP68" s="23"/>
      <c r="CQ68" s="24"/>
      <c r="CR68" s="21"/>
      <c r="CS68" s="25"/>
      <c r="CT68" s="21"/>
      <c r="CU68" s="19"/>
      <c r="CW68" s="54"/>
      <c r="CX68" s="55"/>
      <c r="CY68" s="56"/>
      <c r="CZ68" s="56"/>
      <c r="DA68" s="56"/>
      <c r="DB68" s="56"/>
      <c r="DC68" s="56"/>
      <c r="DD68" s="56"/>
      <c r="DE68" s="56"/>
      <c r="DF68" s="56"/>
      <c r="DG68" s="56"/>
      <c r="DI68" s="61"/>
      <c r="DJ68" s="61"/>
      <c r="DK68" s="61"/>
      <c r="DL68" s="61"/>
      <c r="DM68" s="61"/>
      <c r="DN68" s="61"/>
      <c r="DO68" s="61"/>
      <c r="DP68" s="62"/>
      <c r="DR68" s="70"/>
      <c r="DS68" s="71"/>
      <c r="DT68" s="71"/>
      <c r="DU68" s="72"/>
      <c r="DV68" s="71"/>
      <c r="DW68" s="71"/>
      <c r="DX68" s="73"/>
      <c r="DY68" s="74"/>
      <c r="DZ68" s="71"/>
      <c r="EB68" s="79"/>
      <c r="EC68" s="79"/>
      <c r="ED68" s="79"/>
      <c r="EE68" s="79"/>
      <c r="EF68" s="79"/>
      <c r="EG68" s="79"/>
      <c r="EH68" s="80"/>
      <c r="EJ68" s="155">
        <v>43779</v>
      </c>
      <c r="EK68" s="153">
        <v>2142093</v>
      </c>
      <c r="EL68" s="153">
        <v>109714.5</v>
      </c>
      <c r="EM68" s="153">
        <v>107414.5</v>
      </c>
      <c r="EN68" s="153">
        <v>2300</v>
      </c>
      <c r="EO68" s="153" t="s">
        <v>217</v>
      </c>
      <c r="EP68" s="153" t="s">
        <v>283</v>
      </c>
      <c r="EQ68" s="153" t="s">
        <v>219</v>
      </c>
      <c r="ES68" s="16"/>
      <c r="ET68" s="16"/>
      <c r="EU68" s="16"/>
      <c r="EW68" s="86"/>
      <c r="EX68" s="86"/>
      <c r="EY68" s="84"/>
      <c r="EZ68" s="87"/>
      <c r="FB68" s="19"/>
      <c r="FC68" s="19"/>
      <c r="FD68" s="19"/>
      <c r="FE68" s="19"/>
      <c r="FF68" s="19"/>
      <c r="FG68" s="19"/>
      <c r="FH68" s="19"/>
      <c r="FI68" s="19"/>
      <c r="FK68" s="94"/>
      <c r="FL68" s="93"/>
      <c r="FM68" s="93"/>
      <c r="FN68" s="93"/>
      <c r="FP68" s="97"/>
      <c r="FQ68" s="98"/>
      <c r="FR68" s="103"/>
      <c r="FS68" s="98"/>
      <c r="FT68" s="98"/>
      <c r="FV68" s="105"/>
      <c r="FW68" s="105"/>
      <c r="FX68" s="106"/>
      <c r="FY68" s="105"/>
      <c r="FZ68" s="105"/>
      <c r="GA68" s="105"/>
      <c r="GB68" s="105"/>
      <c r="GC68" s="105"/>
      <c r="GE68" s="110"/>
      <c r="GF68" s="109"/>
      <c r="GG68" s="110"/>
      <c r="GH68" s="111"/>
      <c r="GI68" s="111"/>
      <c r="GJ68" s="110"/>
      <c r="GK68" s="110"/>
      <c r="GL68" s="110"/>
      <c r="GM68" s="110"/>
      <c r="GN68" s="109"/>
      <c r="GP68" s="119"/>
      <c r="GQ68" s="120"/>
      <c r="GR68" s="119"/>
      <c r="GS68" s="121"/>
      <c r="GT68" s="121"/>
      <c r="GU68" s="119"/>
      <c r="GV68" s="122"/>
      <c r="GW68" s="119"/>
      <c r="GX68" s="119"/>
      <c r="GY68" s="120"/>
      <c r="HA68" s="127"/>
      <c r="HB68" s="128"/>
      <c r="HC68" s="128"/>
      <c r="HD68" s="128"/>
      <c r="HE68" s="129"/>
      <c r="HF68" s="127"/>
      <c r="HG68" s="131"/>
      <c r="HH68" s="19"/>
      <c r="HI68" s="19"/>
      <c r="HJ68" s="19"/>
      <c r="HK68" s="19"/>
      <c r="HL68" s="19"/>
      <c r="HM68" s="19"/>
      <c r="HN68" s="19"/>
      <c r="HP68" s="134"/>
      <c r="HQ68" s="135"/>
      <c r="HR68" s="134"/>
      <c r="HS68" s="134"/>
      <c r="HT68" s="134"/>
      <c r="HU68" s="134"/>
      <c r="HV68" s="134"/>
      <c r="HW68" s="134"/>
      <c r="HX68" s="134"/>
      <c r="HY68" s="134"/>
      <c r="HZ68" s="134"/>
    </row>
    <row r="69" spans="5:234" ht="19.5" thickBot="1">
      <c r="E69" s="16"/>
      <c r="F69" s="16"/>
      <c r="G69" s="16"/>
      <c r="I69" s="15" t="str">
        <f t="shared" ref="I69:I132" si="28">IFERROR(INDEX(W:W,MATCH(J69,V:V,0)),"")</f>
        <v/>
      </c>
      <c r="J69" s="16" t="e">
        <f t="shared" si="0"/>
        <v>#VALUE!</v>
      </c>
      <c r="K69" s="3"/>
      <c r="L69" s="4"/>
      <c r="M69" s="5"/>
      <c r="N69" s="6"/>
      <c r="O69" s="3"/>
      <c r="P69" s="7"/>
      <c r="Q69" s="3"/>
      <c r="R69" s="2"/>
      <c r="T69" s="15">
        <v>2765718</v>
      </c>
      <c r="U69" s="16" t="e">
        <f t="shared" si="4"/>
        <v>#VALUE!</v>
      </c>
      <c r="V69" s="16"/>
      <c r="W69" s="16"/>
      <c r="X69" s="16"/>
      <c r="Y69" s="16"/>
      <c r="Z69" s="16"/>
      <c r="AA69" s="16"/>
      <c r="AB69" s="16"/>
      <c r="AC69" s="16"/>
      <c r="AE69" s="15" t="str">
        <f>IFERROR(INDEX($K:$K,MATCH(VLOOKUP(AQ$5,{"a",0;"b",1000},2)+ROW(AD64),$N:$N,0)),"")</f>
        <v/>
      </c>
      <c r="AF69" s="15" t="str">
        <f>IFERROR(INDEX($AG:$AG,MATCH(VLOOKUP(AI$4,{"a",0;"b",1000},2)+ROW(AD65),$AK:$AK,0)),"")</f>
        <v/>
      </c>
      <c r="AG69" s="16">
        <f t="shared" si="19"/>
        <v>0</v>
      </c>
      <c r="AH69" s="50" t="str">
        <f>IFERROR(INDEX(#REF!,MATCH(AI69,BJ:BJ,0)),"")</f>
        <v/>
      </c>
      <c r="AI69" s="50" t="str">
        <f t="shared" si="22"/>
        <v>0</v>
      </c>
      <c r="AJ69" s="50" t="str">
        <f t="shared" si="13"/>
        <v>a</v>
      </c>
      <c r="AK69" s="50" t="e">
        <f>VLOOKUP($M69,{"a",0;"b",1000},2)+COUNTIF($M$6:$M69,$M69)</f>
        <v>#N/A</v>
      </c>
      <c r="AL69" s="16"/>
      <c r="AM69" s="16"/>
      <c r="AN69" s="16"/>
      <c r="AO69" s="16"/>
      <c r="AP69" s="16"/>
      <c r="AQ69" s="16"/>
      <c r="AR69" s="16"/>
      <c r="AS69" s="140"/>
      <c r="AU69" s="15" t="str">
        <f>IFERROR(INDEX($AX:$AX,MATCH(VLOOKUP(AY$4,{"a",0;"b",1000},2)+ROW(AT64),$BA:$BA,0)),"")</f>
        <v/>
      </c>
      <c r="AV69" s="15" t="str">
        <f>IFERROR(INDEX($AG:$AG,MATCH(VLOOKUP(AY$4,{"a",0;"b",1000},2)+ROW(AT65),$AK:$AK,0)),"")</f>
        <v/>
      </c>
      <c r="AW69" s="16">
        <f t="shared" si="20"/>
        <v>0</v>
      </c>
      <c r="AX69" s="50" t="str">
        <f t="shared" si="25"/>
        <v/>
      </c>
      <c r="AY69" s="50" t="str">
        <f t="shared" si="23"/>
        <v>0</v>
      </c>
      <c r="AZ69" s="50" t="str">
        <f t="shared" si="7"/>
        <v>a</v>
      </c>
      <c r="BA69" s="50" t="e">
        <f>VLOOKUP($M69,{"a",0;"b",1000},2)+COUNTIF($M$6:$M69,$M69)</f>
        <v>#N/A</v>
      </c>
      <c r="BB69" s="16"/>
      <c r="BC69" s="16"/>
      <c r="BD69" s="16"/>
      <c r="BE69" s="16"/>
      <c r="BF69" s="16"/>
      <c r="BG69" s="16"/>
      <c r="BH69" s="16"/>
      <c r="BI69" s="140"/>
      <c r="BK69" s="15">
        <v>2765718</v>
      </c>
      <c r="BL69" s="16" t="e">
        <f t="shared" si="8"/>
        <v>#VALUE!</v>
      </c>
      <c r="BM69" s="21"/>
      <c r="BN69" s="22"/>
      <c r="BO69" s="23"/>
      <c r="BP69" s="24"/>
      <c r="BQ69" s="21"/>
      <c r="BR69" s="25"/>
      <c r="BS69" s="21"/>
      <c r="BT69" s="19"/>
      <c r="BV69" s="15" t="str">
        <f t="shared" si="27"/>
        <v/>
      </c>
      <c r="BW69" s="16" t="e">
        <f t="shared" si="3"/>
        <v>#VALUE!</v>
      </c>
      <c r="BX69" s="3"/>
      <c r="BY69" s="4"/>
      <c r="BZ69" s="5"/>
      <c r="CA69" s="6"/>
      <c r="CB69" s="3"/>
      <c r="CC69" s="7"/>
      <c r="CD69" s="3"/>
      <c r="CE69" s="2"/>
      <c r="CG69" s="15" t="str">
        <f>IFERROR(INDEX($AX:$AX,MATCH(VLOOKUP(CK$4,{"a",0;"b",1000},2)+ROW(CF64),$BA:$BA,0)),"")</f>
        <v/>
      </c>
      <c r="CH69" s="15" t="str">
        <f>IFERROR(INDEX($AG:$AG,MATCH(VLOOKUP(CK$4,{"a",0;"b",1000},2)+ROW(CF65),$AK:$AK,0)),"")</f>
        <v/>
      </c>
      <c r="CI69" s="16">
        <f t="shared" si="21"/>
        <v>0</v>
      </c>
      <c r="CJ69" s="50" t="str">
        <f t="shared" si="26"/>
        <v/>
      </c>
      <c r="CK69" s="50" t="str">
        <f t="shared" si="24"/>
        <v>0</v>
      </c>
      <c r="CL69" s="50" t="str">
        <f t="shared" si="10"/>
        <v>a</v>
      </c>
      <c r="CM69" s="50" t="e">
        <f>VLOOKUP($M69,{"a",0;"b",1000},2)+COUNTIF($M$6:$M69,$M69)</f>
        <v>#N/A</v>
      </c>
      <c r="CN69" s="21"/>
      <c r="CO69" s="22"/>
      <c r="CP69" s="23"/>
      <c r="CQ69" s="24"/>
      <c r="CR69" s="21"/>
      <c r="CS69" s="25"/>
      <c r="CT69" s="21"/>
      <c r="CU69" s="19"/>
      <c r="CW69" s="54"/>
      <c r="CX69" s="55"/>
      <c r="CY69" s="56"/>
      <c r="CZ69" s="56"/>
      <c r="DA69" s="56"/>
      <c r="DB69" s="56"/>
      <c r="DC69" s="56"/>
      <c r="DD69" s="56"/>
      <c r="DE69" s="56"/>
      <c r="DF69" s="56"/>
      <c r="DG69" s="56"/>
      <c r="DI69" s="61"/>
      <c r="DJ69" s="61"/>
      <c r="DK69" s="61"/>
      <c r="DL69" s="61"/>
      <c r="DM69" s="61"/>
      <c r="DN69" s="61"/>
      <c r="DO69" s="61"/>
      <c r="DP69" s="62"/>
      <c r="DR69" s="70"/>
      <c r="DS69" s="71"/>
      <c r="DT69" s="71"/>
      <c r="DU69" s="72"/>
      <c r="DV69" s="71"/>
      <c r="DW69" s="71"/>
      <c r="DX69" s="73"/>
      <c r="DY69" s="74"/>
      <c r="DZ69" s="71"/>
      <c r="EB69" s="79"/>
      <c r="EC69" s="79"/>
      <c r="ED69" s="79"/>
      <c r="EE69" s="79"/>
      <c r="EF69" s="79"/>
      <c r="EG69" s="79"/>
      <c r="EH69" s="80"/>
      <c r="EJ69" s="152">
        <v>43779</v>
      </c>
      <c r="EK69" s="154">
        <v>312149393</v>
      </c>
      <c r="EL69" s="154">
        <v>112014.5</v>
      </c>
      <c r="EM69" s="154">
        <v>109714.5</v>
      </c>
      <c r="EN69" s="154">
        <v>2300</v>
      </c>
      <c r="EO69" s="154" t="s">
        <v>217</v>
      </c>
      <c r="EP69" s="154" t="s">
        <v>284</v>
      </c>
      <c r="EQ69" s="154" t="s">
        <v>219</v>
      </c>
      <c r="ES69" s="16"/>
      <c r="ET69" s="16"/>
      <c r="EU69" s="16"/>
      <c r="EW69" s="86"/>
      <c r="EX69" s="86"/>
      <c r="EY69" s="84"/>
      <c r="EZ69" s="87"/>
      <c r="FB69" s="19"/>
      <c r="FC69" s="19"/>
      <c r="FD69" s="19"/>
      <c r="FE69" s="19"/>
      <c r="FF69" s="19"/>
      <c r="FG69" s="19"/>
      <c r="FH69" s="19"/>
      <c r="FI69" s="19"/>
      <c r="FK69" s="94"/>
      <c r="FL69" s="93"/>
      <c r="FM69" s="93"/>
      <c r="FN69" s="93"/>
      <c r="FP69" s="97"/>
      <c r="FQ69" s="98"/>
      <c r="FR69" s="103"/>
      <c r="FS69" s="98"/>
      <c r="FT69" s="98"/>
      <c r="FV69" s="105"/>
      <c r="FW69" s="105"/>
      <c r="FX69" s="106"/>
      <c r="FY69" s="105"/>
      <c r="FZ69" s="105"/>
      <c r="GA69" s="105"/>
      <c r="GB69" s="105"/>
      <c r="GC69" s="105"/>
      <c r="GE69" s="110"/>
      <c r="GF69" s="109"/>
      <c r="GG69" s="110"/>
      <c r="GH69" s="111"/>
      <c r="GI69" s="111"/>
      <c r="GJ69" s="110"/>
      <c r="GK69" s="110"/>
      <c r="GL69" s="110"/>
      <c r="GM69" s="110"/>
      <c r="GN69" s="109"/>
      <c r="GP69" s="119"/>
      <c r="GQ69" s="120"/>
      <c r="GR69" s="119"/>
      <c r="GS69" s="121"/>
      <c r="GT69" s="121"/>
      <c r="GU69" s="119"/>
      <c r="GV69" s="122"/>
      <c r="GW69" s="119"/>
      <c r="GX69" s="119"/>
      <c r="GY69" s="120"/>
      <c r="HA69" s="127"/>
      <c r="HB69" s="128"/>
      <c r="HC69" s="128"/>
      <c r="HD69" s="128"/>
      <c r="HE69" s="129"/>
      <c r="HF69" s="127"/>
      <c r="HG69" s="131"/>
      <c r="HH69" s="19"/>
      <c r="HI69" s="19"/>
      <c r="HJ69" s="19"/>
      <c r="HK69" s="19"/>
      <c r="HL69" s="19"/>
      <c r="HM69" s="19"/>
      <c r="HN69" s="19"/>
      <c r="HP69" s="134"/>
      <c r="HQ69" s="135"/>
      <c r="HR69" s="134"/>
      <c r="HS69" s="134"/>
      <c r="HT69" s="134"/>
      <c r="HU69" s="134"/>
      <c r="HV69" s="134"/>
      <c r="HW69" s="134"/>
      <c r="HX69" s="134"/>
      <c r="HY69" s="134"/>
      <c r="HZ69" s="134"/>
    </row>
    <row r="70" spans="5:234" ht="19.5" thickBot="1">
      <c r="E70" s="16"/>
      <c r="F70" s="16"/>
      <c r="G70" s="16"/>
      <c r="I70" s="15" t="str">
        <f t="shared" si="28"/>
        <v/>
      </c>
      <c r="J70" s="16" t="e">
        <f t="shared" ref="J70:J133" si="29">SUBSTITUTE(RIGHT(Q70,LEN(Q70)-FIND("-",Q70)-4)," - مقبوض من قبل زوزو فون","")</f>
        <v>#VALUE!</v>
      </c>
      <c r="K70" s="3"/>
      <c r="L70" s="4"/>
      <c r="M70" s="5"/>
      <c r="N70" s="6"/>
      <c r="O70" s="3"/>
      <c r="P70" s="7"/>
      <c r="Q70" s="3"/>
      <c r="R70" s="2"/>
      <c r="T70" s="15">
        <v>2767080</v>
      </c>
      <c r="U70" s="16" t="e">
        <f t="shared" si="4"/>
        <v>#VALUE!</v>
      </c>
      <c r="V70" s="16"/>
      <c r="W70" s="16"/>
      <c r="X70" s="16"/>
      <c r="Y70" s="16"/>
      <c r="Z70" s="16"/>
      <c r="AA70" s="16"/>
      <c r="AB70" s="16"/>
      <c r="AC70" s="16"/>
      <c r="AE70" s="15" t="str">
        <f>IFERROR(INDEX($K:$K,MATCH(VLOOKUP(AQ$5,{"a",0;"b",1000},2)+ROW(AD65),$N:$N,0)),"")</f>
        <v/>
      </c>
      <c r="AF70" s="15" t="str">
        <f>IFERROR(INDEX($AG:$AG,MATCH(VLOOKUP(AI$4,{"a",0;"b",1000},2)+ROW(AD66),$AK:$AK,0)),"")</f>
        <v/>
      </c>
      <c r="AG70" s="16">
        <f t="shared" ref="AG70:AG133" si="30">AP70-AO69</f>
        <v>0</v>
      </c>
      <c r="AH70" s="50" t="str">
        <f>IFERROR(INDEX(#REF!,MATCH(AI70,BJ:BJ,0)),"")</f>
        <v/>
      </c>
      <c r="AI70" s="50" t="str">
        <f t="shared" ref="AI70:AI133" si="31">IF(LEN(AS70)&gt;60,SUBSTITUTE(RIGHT(AS70,LEN(AS70)-FIND("-",AS70)-4)," - مقبوض من قبل zaher phone",""),"0")</f>
        <v>0</v>
      </c>
      <c r="AJ70" s="50" t="str">
        <f t="shared" ref="AJ70:AJ99" si="32">IF(AI70="0","a","b")</f>
        <v>a</v>
      </c>
      <c r="AK70" s="50" t="e">
        <f>VLOOKUP($M70,{"a",0;"b",1000},2)+COUNTIF($M$6:$M70,$M70)</f>
        <v>#N/A</v>
      </c>
      <c r="AL70" s="16"/>
      <c r="AM70" s="16"/>
      <c r="AN70" s="16"/>
      <c r="AO70" s="16"/>
      <c r="AP70" s="16"/>
      <c r="AQ70" s="16"/>
      <c r="AR70" s="16"/>
      <c r="AS70" s="140"/>
      <c r="AU70" s="15" t="str">
        <f>IFERROR(INDEX($AX:$AX,MATCH(VLOOKUP(AY$4,{"a",0;"b",1000},2)+ROW(AT65),$BA:$BA,0)),"")</f>
        <v/>
      </c>
      <c r="AV70" s="15" t="str">
        <f>IFERROR(INDEX($AG:$AG,MATCH(VLOOKUP(AY$4,{"a",0;"b",1000},2)+ROW(AT66),$AK:$AK,0)),"")</f>
        <v/>
      </c>
      <c r="AW70" s="16">
        <f t="shared" si="20"/>
        <v>0</v>
      </c>
      <c r="AX70" s="50" t="str">
        <f t="shared" si="25"/>
        <v/>
      </c>
      <c r="AY70" s="50" t="str">
        <f t="shared" si="23"/>
        <v>0</v>
      </c>
      <c r="AZ70" s="50" t="str">
        <f t="shared" ref="AZ70:AZ99" si="33">IF(AY70="0","a","b")</f>
        <v>a</v>
      </c>
      <c r="BA70" s="50" t="e">
        <f>VLOOKUP($M70,{"a",0;"b",1000},2)+COUNTIF($M$6:$M70,$M70)</f>
        <v>#N/A</v>
      </c>
      <c r="BB70" s="16"/>
      <c r="BC70" s="16"/>
      <c r="BD70" s="16"/>
      <c r="BE70" s="16"/>
      <c r="BF70" s="16"/>
      <c r="BG70" s="16"/>
      <c r="BH70" s="16"/>
      <c r="BI70" s="140"/>
      <c r="BK70" s="15">
        <v>2767080</v>
      </c>
      <c r="BL70" s="16" t="e">
        <f t="shared" si="8"/>
        <v>#VALUE!</v>
      </c>
      <c r="BM70" s="21"/>
      <c r="BN70" s="22"/>
      <c r="BO70" s="23"/>
      <c r="BP70" s="24"/>
      <c r="BQ70" s="21"/>
      <c r="BR70" s="25"/>
      <c r="BS70" s="21"/>
      <c r="BT70" s="19"/>
      <c r="BV70" s="15" t="str">
        <f t="shared" si="27"/>
        <v/>
      </c>
      <c r="BW70" s="16" t="e">
        <f t="shared" ref="BW70:BW133" si="34">SUBSTITUTE(RIGHT(CD70,LEN(CD70)-FIND("-",CD70)-4)," - مقبوض من قبل تيل مي","")</f>
        <v>#VALUE!</v>
      </c>
      <c r="BX70" s="3"/>
      <c r="BY70" s="4"/>
      <c r="BZ70" s="5"/>
      <c r="CA70" s="6"/>
      <c r="CB70" s="3"/>
      <c r="CC70" s="7"/>
      <c r="CD70" s="3"/>
      <c r="CE70" s="2"/>
      <c r="CG70" s="15" t="str">
        <f>IFERROR(INDEX($AX:$AX,MATCH(VLOOKUP(CK$4,{"a",0;"b",1000},2)+ROW(CF65),$BA:$BA,0)),"")</f>
        <v/>
      </c>
      <c r="CH70" s="15" t="str">
        <f>IFERROR(INDEX($AG:$AG,MATCH(VLOOKUP(CK$4,{"a",0;"b",1000},2)+ROW(CF66),$AK:$AK,0)),"")</f>
        <v/>
      </c>
      <c r="CI70" s="16">
        <f t="shared" si="21"/>
        <v>0</v>
      </c>
      <c r="CJ70" s="50" t="str">
        <f t="shared" si="26"/>
        <v/>
      </c>
      <c r="CK70" s="50" t="str">
        <f t="shared" si="24"/>
        <v>0</v>
      </c>
      <c r="CL70" s="50" t="str">
        <f t="shared" si="10"/>
        <v>a</v>
      </c>
      <c r="CM70" s="50" t="e">
        <f>VLOOKUP($M70,{"a",0;"b",1000},2)+COUNTIF($M$6:$M70,$M70)</f>
        <v>#N/A</v>
      </c>
      <c r="CN70" s="21"/>
      <c r="CO70" s="22"/>
      <c r="CP70" s="23"/>
      <c r="CQ70" s="24"/>
      <c r="CR70" s="21"/>
      <c r="CS70" s="25"/>
      <c r="CT70" s="21"/>
      <c r="CU70" s="19"/>
      <c r="CW70" s="54"/>
      <c r="CX70" s="55"/>
      <c r="CY70" s="56"/>
      <c r="CZ70" s="56"/>
      <c r="DA70" s="56"/>
      <c r="DB70" s="56"/>
      <c r="DC70" s="56"/>
      <c r="DD70" s="56"/>
      <c r="DE70" s="56"/>
      <c r="DF70" s="56"/>
      <c r="DG70" s="56"/>
      <c r="DI70" s="61"/>
      <c r="DJ70" s="61"/>
      <c r="DK70" s="61"/>
      <c r="DL70" s="61"/>
      <c r="DM70" s="61"/>
      <c r="DN70" s="61"/>
      <c r="DO70" s="61"/>
      <c r="DP70" s="62"/>
      <c r="DR70" s="70"/>
      <c r="DS70" s="71"/>
      <c r="DT70" s="71"/>
      <c r="DU70" s="72"/>
      <c r="DV70" s="71"/>
      <c r="DW70" s="71"/>
      <c r="DX70" s="73"/>
      <c r="DY70" s="74"/>
      <c r="DZ70" s="71"/>
      <c r="EB70" s="79"/>
      <c r="EC70" s="79"/>
      <c r="ED70" s="79"/>
      <c r="EE70" s="79"/>
      <c r="EF70" s="79"/>
      <c r="EG70" s="79"/>
      <c r="EH70" s="80"/>
      <c r="EJ70" s="155">
        <v>43779</v>
      </c>
      <c r="EK70" s="153">
        <v>2510923</v>
      </c>
      <c r="EL70" s="153">
        <v>114314.5</v>
      </c>
      <c r="EM70" s="153">
        <v>112014.5</v>
      </c>
      <c r="EN70" s="153">
        <v>2300</v>
      </c>
      <c r="EO70" s="153" t="s">
        <v>217</v>
      </c>
      <c r="EP70" s="153" t="s">
        <v>285</v>
      </c>
      <c r="EQ70" s="153" t="s">
        <v>219</v>
      </c>
      <c r="ES70" s="16"/>
      <c r="ET70" s="16"/>
      <c r="EU70" s="16"/>
      <c r="EW70" s="86"/>
      <c r="EX70" s="86"/>
      <c r="EY70" s="84"/>
      <c r="EZ70" s="87"/>
      <c r="FB70" s="19"/>
      <c r="FC70" s="19"/>
      <c r="FD70" s="19"/>
      <c r="FE70" s="19"/>
      <c r="FF70" s="19"/>
      <c r="FG70" s="19"/>
      <c r="FH70" s="19"/>
      <c r="FI70" s="19"/>
      <c r="FK70" s="94"/>
      <c r="FL70" s="93"/>
      <c r="FM70" s="93"/>
      <c r="FN70" s="93"/>
      <c r="FP70" s="97"/>
      <c r="FQ70" s="98"/>
      <c r="FR70" s="103"/>
      <c r="FS70" s="98"/>
      <c r="FT70" s="98"/>
      <c r="FV70" s="105"/>
      <c r="FW70" s="105"/>
      <c r="FX70" s="106"/>
      <c r="FY70" s="105"/>
      <c r="FZ70" s="105"/>
      <c r="GA70" s="105"/>
      <c r="GB70" s="105"/>
      <c r="GC70" s="105"/>
      <c r="GE70" s="110"/>
      <c r="GF70" s="109"/>
      <c r="GG70" s="110"/>
      <c r="GH70" s="111"/>
      <c r="GI70" s="111"/>
      <c r="GJ70" s="110"/>
      <c r="GK70" s="110"/>
      <c r="GL70" s="110"/>
      <c r="GM70" s="110"/>
      <c r="GN70" s="109"/>
      <c r="GP70" s="119"/>
      <c r="GQ70" s="120"/>
      <c r="GR70" s="119"/>
      <c r="GS70" s="121"/>
      <c r="GT70" s="121"/>
      <c r="GU70" s="119"/>
      <c r="GV70" s="122"/>
      <c r="GW70" s="119"/>
      <c r="GX70" s="119"/>
      <c r="GY70" s="120"/>
      <c r="HA70" s="127"/>
      <c r="HB70" s="128"/>
      <c r="HC70" s="128"/>
      <c r="HD70" s="128"/>
      <c r="HE70" s="129"/>
      <c r="HF70" s="127"/>
      <c r="HG70" s="131"/>
      <c r="HH70" s="19"/>
      <c r="HI70" s="19"/>
      <c r="HJ70" s="19"/>
      <c r="HK70" s="19"/>
      <c r="HL70" s="19"/>
      <c r="HM70" s="19"/>
      <c r="HN70" s="19"/>
      <c r="HP70" s="134"/>
      <c r="HQ70" s="135"/>
      <c r="HR70" s="134"/>
      <c r="HS70" s="134"/>
      <c r="HT70" s="134"/>
      <c r="HU70" s="134"/>
      <c r="HV70" s="134"/>
      <c r="HW70" s="134"/>
      <c r="HX70" s="134"/>
      <c r="HY70" s="134"/>
      <c r="HZ70" s="134"/>
    </row>
    <row r="71" spans="5:234" ht="19.5" thickBot="1">
      <c r="E71" s="16"/>
      <c r="F71" s="16"/>
      <c r="G71" s="16"/>
      <c r="I71" s="15" t="str">
        <f t="shared" si="28"/>
        <v/>
      </c>
      <c r="J71" s="16" t="e">
        <f t="shared" si="29"/>
        <v>#VALUE!</v>
      </c>
      <c r="K71" s="3"/>
      <c r="L71" s="4"/>
      <c r="M71" s="5"/>
      <c r="N71" s="6"/>
      <c r="O71" s="3"/>
      <c r="P71" s="7"/>
      <c r="Q71" s="3"/>
      <c r="R71" s="2"/>
      <c r="T71" s="15">
        <v>2787536</v>
      </c>
      <c r="U71" s="16" t="e">
        <f t="shared" ref="U71:U134" si="35">SUBSTITUTE(RIGHT(AB71,LEN(AB71)-FIND("-",AB71)-4)," - مقبوض من قبل مركز sevensky للاتصالات","")</f>
        <v>#VALUE!</v>
      </c>
      <c r="V71" s="16"/>
      <c r="W71" s="16"/>
      <c r="X71" s="16"/>
      <c r="Y71" s="16"/>
      <c r="Z71" s="16"/>
      <c r="AA71" s="16"/>
      <c r="AB71" s="16"/>
      <c r="AC71" s="16"/>
      <c r="AE71" s="15" t="str">
        <f>IFERROR(INDEX($K:$K,MATCH(VLOOKUP(AQ$5,{"a",0;"b",1000},2)+ROW(AD66),$N:$N,0)),"")</f>
        <v/>
      </c>
      <c r="AF71" s="15" t="str">
        <f>IFERROR(INDEX($AG:$AG,MATCH(VLOOKUP(AI$4,{"a",0;"b",1000},2)+ROW(AD67),$AK:$AK,0)),"")</f>
        <v/>
      </c>
      <c r="AG71" s="16">
        <f t="shared" si="30"/>
        <v>0</v>
      </c>
      <c r="AH71" s="50" t="str">
        <f>IFERROR(INDEX(#REF!,MATCH(AI71,BJ:BJ,0)),"")</f>
        <v/>
      </c>
      <c r="AI71" s="50" t="str">
        <f t="shared" si="31"/>
        <v>0</v>
      </c>
      <c r="AJ71" s="50" t="str">
        <f t="shared" si="32"/>
        <v>a</v>
      </c>
      <c r="AK71" s="50" t="e">
        <f>VLOOKUP($M71,{"a",0;"b",1000},2)+COUNTIF($M$6:$M71,$M71)</f>
        <v>#N/A</v>
      </c>
      <c r="AL71" s="16"/>
      <c r="AM71" s="16"/>
      <c r="AN71" s="16"/>
      <c r="AO71" s="16"/>
      <c r="AP71" s="16"/>
      <c r="AQ71" s="16"/>
      <c r="AR71" s="16"/>
      <c r="AS71" s="140"/>
      <c r="AU71" s="15" t="str">
        <f>IFERROR(INDEX($AX:$AX,MATCH(VLOOKUP(AY$4,{"a",0;"b",1000},2)+ROW(AT66),$BA:$BA,0)),"")</f>
        <v/>
      </c>
      <c r="AV71" s="15" t="str">
        <f>IFERROR(INDEX($AG:$AG,MATCH(VLOOKUP(AY$4,{"a",0;"b",1000},2)+ROW(AT67),$AK:$AK,0)),"")</f>
        <v/>
      </c>
      <c r="AW71" s="16">
        <f t="shared" si="20"/>
        <v>0</v>
      </c>
      <c r="AX71" s="50" t="str">
        <f t="shared" si="25"/>
        <v/>
      </c>
      <c r="AY71" s="50" t="str">
        <f t="shared" si="23"/>
        <v>0</v>
      </c>
      <c r="AZ71" s="50" t="str">
        <f t="shared" si="33"/>
        <v>a</v>
      </c>
      <c r="BA71" s="50" t="e">
        <f>VLOOKUP($M71,{"a",0;"b",1000},2)+COUNTIF($M$6:$M71,$M71)</f>
        <v>#N/A</v>
      </c>
      <c r="BB71" s="16"/>
      <c r="BC71" s="16"/>
      <c r="BD71" s="16"/>
      <c r="BE71" s="16"/>
      <c r="BF71" s="16"/>
      <c r="BG71" s="16"/>
      <c r="BH71" s="16"/>
      <c r="BI71" s="140"/>
      <c r="BK71" s="15">
        <v>2787536</v>
      </c>
      <c r="BL71" s="16" t="e">
        <f t="shared" ref="BL71:BL134" si="36">SUBSTITUTE(RIGHT(BS71,LEN(BS71)-FIND("-",BS71)-4)," - مقبوض من قبل Zaher Phone","")</f>
        <v>#VALUE!</v>
      </c>
      <c r="BM71" s="21"/>
      <c r="BN71" s="22"/>
      <c r="BO71" s="23"/>
      <c r="BP71" s="24"/>
      <c r="BQ71" s="21"/>
      <c r="BR71" s="25"/>
      <c r="BS71" s="21"/>
      <c r="BT71" s="19"/>
      <c r="BV71" s="15" t="str">
        <f t="shared" si="27"/>
        <v/>
      </c>
      <c r="BW71" s="16" t="e">
        <f t="shared" si="34"/>
        <v>#VALUE!</v>
      </c>
      <c r="BX71" s="3"/>
      <c r="BY71" s="4"/>
      <c r="BZ71" s="5"/>
      <c r="CA71" s="6"/>
      <c r="CB71" s="3"/>
      <c r="CC71" s="7"/>
      <c r="CD71" s="3"/>
      <c r="CE71" s="2"/>
      <c r="CG71" s="15" t="str">
        <f>IFERROR(INDEX($AX:$AX,MATCH(VLOOKUP(CK$4,{"a",0;"b",1000},2)+ROW(CF66),$BA:$BA,0)),"")</f>
        <v/>
      </c>
      <c r="CH71" s="15" t="str">
        <f>IFERROR(INDEX($AG:$AG,MATCH(VLOOKUP(CK$4,{"a",0;"b",1000},2)+ROW(CF67),$AK:$AK,0)),"")</f>
        <v/>
      </c>
      <c r="CI71" s="16">
        <f t="shared" si="21"/>
        <v>0</v>
      </c>
      <c r="CJ71" s="50" t="str">
        <f t="shared" si="26"/>
        <v/>
      </c>
      <c r="CK71" s="50" t="str">
        <f t="shared" si="24"/>
        <v>0</v>
      </c>
      <c r="CL71" s="50" t="str">
        <f t="shared" ref="CL71:CL99" si="37">IF(CK71="0","a","b")</f>
        <v>a</v>
      </c>
      <c r="CM71" s="50" t="e">
        <f>VLOOKUP($M71,{"a",0;"b",1000},2)+COUNTIF($M$6:$M71,$M71)</f>
        <v>#N/A</v>
      </c>
      <c r="CN71" s="21"/>
      <c r="CO71" s="22"/>
      <c r="CP71" s="23"/>
      <c r="CQ71" s="24"/>
      <c r="CR71" s="21"/>
      <c r="CS71" s="25"/>
      <c r="CT71" s="21"/>
      <c r="CU71" s="19"/>
      <c r="CW71" s="54"/>
      <c r="CX71" s="55"/>
      <c r="CY71" s="56"/>
      <c r="CZ71" s="56"/>
      <c r="DA71" s="56"/>
      <c r="DB71" s="56"/>
      <c r="DC71" s="56"/>
      <c r="DD71" s="56"/>
      <c r="DE71" s="56"/>
      <c r="DF71" s="56"/>
      <c r="DG71" s="56"/>
      <c r="DI71" s="61"/>
      <c r="DJ71" s="61"/>
      <c r="DK71" s="61"/>
      <c r="DL71" s="61"/>
      <c r="DM71" s="61"/>
      <c r="DN71" s="61"/>
      <c r="DO71" s="61"/>
      <c r="DP71" s="62"/>
      <c r="DR71" s="70"/>
      <c r="DS71" s="71"/>
      <c r="DT71" s="71"/>
      <c r="DU71" s="72"/>
      <c r="DV71" s="71"/>
      <c r="DW71" s="71"/>
      <c r="DX71" s="73"/>
      <c r="DY71" s="74"/>
      <c r="DZ71" s="71"/>
      <c r="EB71" s="79"/>
      <c r="EC71" s="79"/>
      <c r="ED71" s="79"/>
      <c r="EE71" s="79"/>
      <c r="EF71" s="79"/>
      <c r="EG71" s="79"/>
      <c r="EH71" s="80"/>
      <c r="EJ71" s="152">
        <v>43779</v>
      </c>
      <c r="EK71" s="154">
        <v>2128033</v>
      </c>
      <c r="EL71" s="154">
        <v>116614.5</v>
      </c>
      <c r="EM71" s="154">
        <v>114314.5</v>
      </c>
      <c r="EN71" s="154">
        <v>2300</v>
      </c>
      <c r="EO71" s="154" t="s">
        <v>217</v>
      </c>
      <c r="EP71" s="154" t="s">
        <v>286</v>
      </c>
      <c r="EQ71" s="154" t="s">
        <v>219</v>
      </c>
      <c r="ES71" s="16"/>
      <c r="ET71" s="16"/>
      <c r="EU71" s="16"/>
      <c r="EW71" s="86"/>
      <c r="EX71" s="86"/>
      <c r="EY71" s="84"/>
      <c r="EZ71" s="87"/>
      <c r="FB71" s="19"/>
      <c r="FC71" s="19"/>
      <c r="FD71" s="19"/>
      <c r="FE71" s="19"/>
      <c r="FF71" s="19"/>
      <c r="FG71" s="19"/>
      <c r="FH71" s="19"/>
      <c r="FI71" s="19"/>
      <c r="FK71" s="94"/>
      <c r="FL71" s="93"/>
      <c r="FM71" s="93"/>
      <c r="FN71" s="93"/>
      <c r="FP71" s="97"/>
      <c r="FQ71" s="98"/>
      <c r="FR71" s="103"/>
      <c r="FS71" s="98"/>
      <c r="FT71" s="98"/>
      <c r="FV71" s="105"/>
      <c r="FW71" s="105"/>
      <c r="FX71" s="106"/>
      <c r="FY71" s="105"/>
      <c r="FZ71" s="105"/>
      <c r="GA71" s="105"/>
      <c r="GB71" s="105"/>
      <c r="GC71" s="105"/>
      <c r="GE71" s="110"/>
      <c r="GF71" s="109"/>
      <c r="GG71" s="110"/>
      <c r="GH71" s="111"/>
      <c r="GI71" s="111"/>
      <c r="GJ71" s="110"/>
      <c r="GK71" s="110"/>
      <c r="GL71" s="110"/>
      <c r="GM71" s="110"/>
      <c r="GN71" s="109"/>
      <c r="GP71" s="119"/>
      <c r="GQ71" s="120"/>
      <c r="GR71" s="119"/>
      <c r="GS71" s="121"/>
      <c r="GT71" s="121"/>
      <c r="GU71" s="119"/>
      <c r="GV71" s="122"/>
      <c r="GW71" s="119"/>
      <c r="GX71" s="119"/>
      <c r="GY71" s="120"/>
      <c r="HA71" s="127"/>
      <c r="HB71" s="128"/>
      <c r="HC71" s="128"/>
      <c r="HD71" s="128"/>
      <c r="HE71" s="129"/>
      <c r="HF71" s="127"/>
      <c r="HG71" s="131"/>
      <c r="HH71" s="19"/>
      <c r="HI71" s="19"/>
      <c r="HJ71" s="19"/>
      <c r="HK71" s="19"/>
      <c r="HL71" s="19"/>
      <c r="HM71" s="19"/>
      <c r="HN71" s="19"/>
      <c r="HP71" s="134"/>
      <c r="HQ71" s="135"/>
      <c r="HR71" s="134"/>
      <c r="HS71" s="134"/>
      <c r="HT71" s="134"/>
      <c r="HU71" s="134"/>
      <c r="HV71" s="134"/>
      <c r="HW71" s="134"/>
      <c r="HX71" s="134"/>
      <c r="HY71" s="134"/>
      <c r="HZ71" s="134"/>
    </row>
    <row r="72" spans="5:234" ht="19.5" thickBot="1">
      <c r="E72" s="16"/>
      <c r="F72" s="16"/>
      <c r="G72" s="16"/>
      <c r="I72" s="15" t="str">
        <f t="shared" si="28"/>
        <v/>
      </c>
      <c r="J72" s="16" t="e">
        <f t="shared" si="29"/>
        <v>#VALUE!</v>
      </c>
      <c r="K72" s="3"/>
      <c r="L72" s="4"/>
      <c r="M72" s="5"/>
      <c r="N72" s="6"/>
      <c r="O72" s="3"/>
      <c r="P72" s="7"/>
      <c r="Q72" s="3"/>
      <c r="R72" s="2"/>
      <c r="T72" s="15">
        <v>2765498</v>
      </c>
      <c r="U72" s="16" t="e">
        <f t="shared" si="35"/>
        <v>#VALUE!</v>
      </c>
      <c r="V72" s="16"/>
      <c r="W72" s="16"/>
      <c r="X72" s="16"/>
      <c r="Y72" s="16"/>
      <c r="Z72" s="16"/>
      <c r="AA72" s="16"/>
      <c r="AB72" s="16"/>
      <c r="AC72" s="16"/>
      <c r="AE72" s="15" t="str">
        <f>IFERROR(INDEX($K:$K,MATCH(VLOOKUP(AQ$5,{"a",0;"b",1000},2)+ROW(AD67),$N:$N,0)),"")</f>
        <v/>
      </c>
      <c r="AF72" s="15" t="str">
        <f>IFERROR(INDEX($AG:$AG,MATCH(VLOOKUP(AI$4,{"a",0;"b",1000},2)+ROW(AD68),$AK:$AK,0)),"")</f>
        <v/>
      </c>
      <c r="AG72" s="16">
        <f t="shared" si="30"/>
        <v>0</v>
      </c>
      <c r="AH72" s="50" t="str">
        <f>IFERROR(INDEX(#REF!,MATCH(AI72,BJ:BJ,0)),"")</f>
        <v/>
      </c>
      <c r="AI72" s="50" t="str">
        <f t="shared" si="31"/>
        <v>0</v>
      </c>
      <c r="AJ72" s="50" t="str">
        <f t="shared" si="32"/>
        <v>a</v>
      </c>
      <c r="AK72" s="50" t="e">
        <f>VLOOKUP($M72,{"a",0;"b",1000},2)+COUNTIF($M$6:$M72,$M72)</f>
        <v>#N/A</v>
      </c>
      <c r="AL72" s="16"/>
      <c r="AM72" s="16"/>
      <c r="AN72" s="16"/>
      <c r="AO72" s="16"/>
      <c r="AP72" s="16"/>
      <c r="AQ72" s="16"/>
      <c r="AR72" s="16"/>
      <c r="AS72" s="140"/>
      <c r="AU72" s="15" t="str">
        <f>IFERROR(INDEX($AX:$AX,MATCH(VLOOKUP(AY$4,{"a",0;"b",1000},2)+ROW(AT67),$BA:$BA,0)),"")</f>
        <v/>
      </c>
      <c r="AV72" s="15" t="str">
        <f>IFERROR(INDEX($AG:$AG,MATCH(VLOOKUP(AY$4,{"a",0;"b",1000},2)+ROW(AT68),$AK:$AK,0)),"")</f>
        <v/>
      </c>
      <c r="AW72" s="16">
        <f t="shared" si="20"/>
        <v>0</v>
      </c>
      <c r="AX72" s="50" t="str">
        <f t="shared" si="25"/>
        <v/>
      </c>
      <c r="AY72" s="50" t="str">
        <f t="shared" si="23"/>
        <v>0</v>
      </c>
      <c r="AZ72" s="50" t="str">
        <f t="shared" si="33"/>
        <v>a</v>
      </c>
      <c r="BA72" s="50" t="e">
        <f>VLOOKUP($M72,{"a",0;"b",1000},2)+COUNTIF($M$6:$M72,$M72)</f>
        <v>#N/A</v>
      </c>
      <c r="BB72" s="16"/>
      <c r="BC72" s="16"/>
      <c r="BD72" s="16"/>
      <c r="BE72" s="16"/>
      <c r="BF72" s="16"/>
      <c r="BG72" s="16"/>
      <c r="BH72" s="16"/>
      <c r="BI72" s="140"/>
      <c r="BK72" s="15">
        <v>2765498</v>
      </c>
      <c r="BL72" s="16" t="e">
        <f t="shared" si="36"/>
        <v>#VALUE!</v>
      </c>
      <c r="BM72" s="21"/>
      <c r="BN72" s="22"/>
      <c r="BO72" s="23"/>
      <c r="BP72" s="24"/>
      <c r="BQ72" s="21"/>
      <c r="BR72" s="25"/>
      <c r="BS72" s="21"/>
      <c r="BT72" s="19"/>
      <c r="BV72" s="15" t="str">
        <f t="shared" si="27"/>
        <v/>
      </c>
      <c r="BW72" s="16" t="e">
        <f t="shared" si="34"/>
        <v>#VALUE!</v>
      </c>
      <c r="BX72" s="3"/>
      <c r="BY72" s="4"/>
      <c r="BZ72" s="5"/>
      <c r="CA72" s="6"/>
      <c r="CB72" s="3"/>
      <c r="CC72" s="7"/>
      <c r="CD72" s="3"/>
      <c r="CE72" s="2"/>
      <c r="CG72" s="15" t="str">
        <f>IFERROR(INDEX($AX:$AX,MATCH(VLOOKUP(CK$4,{"a",0;"b",1000},2)+ROW(CF67),$BA:$BA,0)),"")</f>
        <v/>
      </c>
      <c r="CH72" s="15" t="str">
        <f>IFERROR(INDEX($AG:$AG,MATCH(VLOOKUP(CK$4,{"a",0;"b",1000},2)+ROW(CF68),$AK:$AK,0)),"")</f>
        <v/>
      </c>
      <c r="CI72" s="16">
        <f t="shared" si="21"/>
        <v>0</v>
      </c>
      <c r="CJ72" s="50" t="str">
        <f t="shared" si="26"/>
        <v/>
      </c>
      <c r="CK72" s="50" t="str">
        <f t="shared" si="24"/>
        <v>0</v>
      </c>
      <c r="CL72" s="50" t="str">
        <f t="shared" si="37"/>
        <v>a</v>
      </c>
      <c r="CM72" s="50" t="e">
        <f>VLOOKUP($M72,{"a",0;"b",1000},2)+COUNTIF($M$6:$M72,$M72)</f>
        <v>#N/A</v>
      </c>
      <c r="CN72" s="21"/>
      <c r="CO72" s="22"/>
      <c r="CP72" s="23"/>
      <c r="CQ72" s="24"/>
      <c r="CR72" s="21"/>
      <c r="CS72" s="25"/>
      <c r="CT72" s="21"/>
      <c r="CU72" s="19"/>
      <c r="CW72" s="54"/>
      <c r="CX72" s="55"/>
      <c r="CY72" s="56"/>
      <c r="CZ72" s="56"/>
      <c r="DA72" s="56"/>
      <c r="DB72" s="56"/>
      <c r="DC72" s="56"/>
      <c r="DD72" s="56"/>
      <c r="DE72" s="56"/>
      <c r="DF72" s="56"/>
      <c r="DG72" s="56"/>
      <c r="DI72" s="61"/>
      <c r="DJ72" s="61"/>
      <c r="DK72" s="61"/>
      <c r="DL72" s="61"/>
      <c r="DM72" s="61"/>
      <c r="DN72" s="61"/>
      <c r="DO72" s="61"/>
      <c r="DP72" s="62"/>
      <c r="DR72" s="70"/>
      <c r="DS72" s="71"/>
      <c r="DT72" s="71"/>
      <c r="DU72" s="72"/>
      <c r="DV72" s="71"/>
      <c r="DW72" s="71"/>
      <c r="DX72" s="73"/>
      <c r="DY72" s="74"/>
      <c r="DZ72" s="71"/>
      <c r="EB72" s="79"/>
      <c r="EC72" s="79"/>
      <c r="ED72" s="79"/>
      <c r="EE72" s="79"/>
      <c r="EF72" s="79"/>
      <c r="EG72" s="79"/>
      <c r="EH72" s="80"/>
      <c r="EJ72" s="155">
        <v>43779</v>
      </c>
      <c r="EK72" s="153">
        <v>314554628</v>
      </c>
      <c r="EL72" s="153">
        <v>118914.5</v>
      </c>
      <c r="EM72" s="153">
        <v>116614.5</v>
      </c>
      <c r="EN72" s="153">
        <v>2300</v>
      </c>
      <c r="EO72" s="153" t="s">
        <v>217</v>
      </c>
      <c r="EP72" s="153" t="s">
        <v>287</v>
      </c>
      <c r="EQ72" s="153" t="s">
        <v>219</v>
      </c>
      <c r="ES72" s="16"/>
      <c r="ET72" s="16"/>
      <c r="EU72" s="16"/>
      <c r="EW72" s="86"/>
      <c r="EX72" s="86"/>
      <c r="EY72" s="84"/>
      <c r="EZ72" s="87"/>
      <c r="FB72" s="19"/>
      <c r="FC72" s="19"/>
      <c r="FD72" s="19"/>
      <c r="FE72" s="19"/>
      <c r="FF72" s="19"/>
      <c r="FG72" s="19"/>
      <c r="FH72" s="19"/>
      <c r="FI72" s="19"/>
      <c r="FK72" s="94"/>
      <c r="FL72" s="93"/>
      <c r="FM72" s="93"/>
      <c r="FN72" s="93"/>
      <c r="FP72" s="97"/>
      <c r="FQ72" s="98"/>
      <c r="FR72" s="103"/>
      <c r="FS72" s="98"/>
      <c r="FT72" s="98"/>
      <c r="FV72" s="105"/>
      <c r="FW72" s="105"/>
      <c r="FX72" s="106"/>
      <c r="FY72" s="105"/>
      <c r="FZ72" s="105"/>
      <c r="GA72" s="105"/>
      <c r="GB72" s="105"/>
      <c r="GC72" s="105"/>
      <c r="GE72" s="110"/>
      <c r="GF72" s="109"/>
      <c r="GG72" s="110"/>
      <c r="GH72" s="111"/>
      <c r="GI72" s="111"/>
      <c r="GJ72" s="110"/>
      <c r="GK72" s="110"/>
      <c r="GL72" s="110"/>
      <c r="GM72" s="110"/>
      <c r="GN72" s="109"/>
      <c r="GP72" s="119"/>
      <c r="GQ72" s="120"/>
      <c r="GR72" s="119"/>
      <c r="GS72" s="121"/>
      <c r="GT72" s="121"/>
      <c r="GU72" s="119"/>
      <c r="GV72" s="122"/>
      <c r="GW72" s="119"/>
      <c r="GX72" s="119"/>
      <c r="GY72" s="120"/>
      <c r="HA72" s="127"/>
      <c r="HB72" s="128"/>
      <c r="HC72" s="128"/>
      <c r="HD72" s="128"/>
      <c r="HE72" s="129"/>
      <c r="HF72" s="127"/>
      <c r="HG72" s="131"/>
      <c r="HH72" s="19"/>
      <c r="HI72" s="19"/>
      <c r="HJ72" s="19"/>
      <c r="HK72" s="19"/>
      <c r="HL72" s="19"/>
      <c r="HM72" s="19"/>
      <c r="HN72" s="19"/>
      <c r="HP72" s="134"/>
      <c r="HQ72" s="135"/>
      <c r="HR72" s="134"/>
      <c r="HS72" s="134"/>
      <c r="HT72" s="134"/>
      <c r="HU72" s="134"/>
      <c r="HV72" s="134"/>
      <c r="HW72" s="134"/>
      <c r="HX72" s="134"/>
      <c r="HY72" s="134"/>
      <c r="HZ72" s="134"/>
    </row>
    <row r="73" spans="5:234" ht="19.5" thickBot="1">
      <c r="E73" s="16"/>
      <c r="F73" s="16"/>
      <c r="G73" s="16"/>
      <c r="I73" s="15" t="str">
        <f t="shared" si="28"/>
        <v/>
      </c>
      <c r="J73" s="16" t="e">
        <f t="shared" si="29"/>
        <v>#VALUE!</v>
      </c>
      <c r="K73" s="3"/>
      <c r="L73" s="4"/>
      <c r="M73" s="5"/>
      <c r="N73" s="6"/>
      <c r="O73" s="3"/>
      <c r="P73" s="7"/>
      <c r="Q73" s="3"/>
      <c r="R73" s="2"/>
      <c r="T73" s="15">
        <v>2127196</v>
      </c>
      <c r="U73" s="16" t="e">
        <f t="shared" si="35"/>
        <v>#VALUE!</v>
      </c>
      <c r="V73" s="16"/>
      <c r="W73" s="16"/>
      <c r="X73" s="16"/>
      <c r="Y73" s="16"/>
      <c r="Z73" s="16"/>
      <c r="AA73" s="16"/>
      <c r="AB73" s="16"/>
      <c r="AC73" s="16"/>
      <c r="AE73" s="15" t="str">
        <f>IFERROR(INDEX($K:$K,MATCH(VLOOKUP(AQ$5,{"a",0;"b",1000},2)+ROW(AD68),$N:$N,0)),"")</f>
        <v/>
      </c>
      <c r="AF73" s="15" t="str">
        <f>IFERROR(INDEX($AG:$AG,MATCH(VLOOKUP(AI$4,{"a",0;"b",1000},2)+ROW(AD69),$AK:$AK,0)),"")</f>
        <v/>
      </c>
      <c r="AG73" s="16">
        <f t="shared" si="30"/>
        <v>0</v>
      </c>
      <c r="AH73" s="50" t="str">
        <f>IFERROR(INDEX(#REF!,MATCH(AI73,BJ:BJ,0)),"")</f>
        <v/>
      </c>
      <c r="AI73" s="50" t="str">
        <f t="shared" si="31"/>
        <v>0</v>
      </c>
      <c r="AJ73" s="50" t="str">
        <f t="shared" si="32"/>
        <v>a</v>
      </c>
      <c r="AK73" s="50" t="e">
        <f>VLOOKUP($M73,{"a",0;"b",1000},2)+COUNTIF($M$6:$M73,$M73)</f>
        <v>#N/A</v>
      </c>
      <c r="AL73" s="16"/>
      <c r="AM73" s="16"/>
      <c r="AN73" s="16"/>
      <c r="AO73" s="16"/>
      <c r="AP73" s="16"/>
      <c r="AQ73" s="16"/>
      <c r="AR73" s="16"/>
      <c r="AS73" s="140"/>
      <c r="AU73" s="15" t="str">
        <f>IFERROR(INDEX($AX:$AX,MATCH(VLOOKUP(AY$4,{"a",0;"b",1000},2)+ROW(AT68),$BA:$BA,0)),"")</f>
        <v/>
      </c>
      <c r="AV73" s="15" t="str">
        <f>IFERROR(INDEX($AG:$AG,MATCH(VLOOKUP(AY$4,{"a",0;"b",1000},2)+ROW(AT69),$AK:$AK,0)),"")</f>
        <v/>
      </c>
      <c r="AW73" s="16">
        <f t="shared" si="20"/>
        <v>0</v>
      </c>
      <c r="AX73" s="50" t="str">
        <f t="shared" si="25"/>
        <v/>
      </c>
      <c r="AY73" s="50" t="str">
        <f t="shared" si="23"/>
        <v>0</v>
      </c>
      <c r="AZ73" s="50" t="str">
        <f t="shared" si="33"/>
        <v>a</v>
      </c>
      <c r="BA73" s="50" t="e">
        <f>VLOOKUP($M73,{"a",0;"b",1000},2)+COUNTIF($M$6:$M73,$M73)</f>
        <v>#N/A</v>
      </c>
      <c r="BB73" s="16"/>
      <c r="BC73" s="16"/>
      <c r="BD73" s="16"/>
      <c r="BE73" s="16"/>
      <c r="BF73" s="16"/>
      <c r="BG73" s="16"/>
      <c r="BH73" s="16"/>
      <c r="BI73" s="140"/>
      <c r="BK73" s="15">
        <v>2127196</v>
      </c>
      <c r="BL73" s="16" t="e">
        <f t="shared" si="36"/>
        <v>#VALUE!</v>
      </c>
      <c r="BM73" s="21"/>
      <c r="BN73" s="22"/>
      <c r="BO73" s="23"/>
      <c r="BP73" s="24"/>
      <c r="BQ73" s="21"/>
      <c r="BR73" s="25"/>
      <c r="BS73" s="21"/>
      <c r="BT73" s="19"/>
      <c r="BV73" s="15" t="str">
        <f t="shared" si="27"/>
        <v/>
      </c>
      <c r="BW73" s="16" t="e">
        <f t="shared" si="34"/>
        <v>#VALUE!</v>
      </c>
      <c r="BX73" s="3"/>
      <c r="BY73" s="4"/>
      <c r="BZ73" s="5"/>
      <c r="CA73" s="6"/>
      <c r="CB73" s="3"/>
      <c r="CC73" s="7"/>
      <c r="CD73" s="3"/>
      <c r="CE73" s="2"/>
      <c r="CG73" s="15" t="str">
        <f>IFERROR(INDEX($AX:$AX,MATCH(VLOOKUP(CK$4,{"a",0;"b",1000},2)+ROW(CF68),$BA:$BA,0)),"")</f>
        <v/>
      </c>
      <c r="CH73" s="15" t="str">
        <f>IFERROR(INDEX($AG:$AG,MATCH(VLOOKUP(CK$4,{"a",0;"b",1000},2)+ROW(CF69),$AK:$AK,0)),"")</f>
        <v/>
      </c>
      <c r="CI73" s="16">
        <f t="shared" si="21"/>
        <v>0</v>
      </c>
      <c r="CJ73" s="50" t="str">
        <f t="shared" si="26"/>
        <v/>
      </c>
      <c r="CK73" s="50" t="str">
        <f t="shared" si="24"/>
        <v>0</v>
      </c>
      <c r="CL73" s="50" t="str">
        <f t="shared" si="37"/>
        <v>a</v>
      </c>
      <c r="CM73" s="50" t="e">
        <f>VLOOKUP($M73,{"a",0;"b",1000},2)+COUNTIF($M$6:$M73,$M73)</f>
        <v>#N/A</v>
      </c>
      <c r="CN73" s="21"/>
      <c r="CO73" s="22"/>
      <c r="CP73" s="23"/>
      <c r="CQ73" s="24"/>
      <c r="CR73" s="21"/>
      <c r="CS73" s="25"/>
      <c r="CT73" s="21"/>
      <c r="CU73" s="19"/>
      <c r="CW73" s="54"/>
      <c r="CX73" s="55"/>
      <c r="CY73" s="56"/>
      <c r="CZ73" s="56"/>
      <c r="DA73" s="56"/>
      <c r="DB73" s="56"/>
      <c r="DC73" s="56"/>
      <c r="DD73" s="56"/>
      <c r="DE73" s="56"/>
      <c r="DF73" s="56"/>
      <c r="DG73" s="56"/>
      <c r="DI73" s="61"/>
      <c r="DJ73" s="61"/>
      <c r="DK73" s="61"/>
      <c r="DL73" s="61"/>
      <c r="DM73" s="61"/>
      <c r="DN73" s="61"/>
      <c r="DO73" s="61"/>
      <c r="DP73" s="62"/>
      <c r="DR73" s="70"/>
      <c r="DS73" s="71"/>
      <c r="DT73" s="71"/>
      <c r="DU73" s="72"/>
      <c r="DV73" s="71"/>
      <c r="DW73" s="71"/>
      <c r="DX73" s="73"/>
      <c r="DY73" s="74"/>
      <c r="DZ73" s="71"/>
      <c r="EB73" s="79"/>
      <c r="EC73" s="79"/>
      <c r="ED73" s="79"/>
      <c r="EE73" s="79"/>
      <c r="EF73" s="79"/>
      <c r="EG73" s="79"/>
      <c r="EH73" s="80"/>
      <c r="EJ73" s="152">
        <v>43780</v>
      </c>
      <c r="EK73" s="154">
        <v>317177451</v>
      </c>
      <c r="EL73" s="154">
        <v>43114.5</v>
      </c>
      <c r="EM73" s="154">
        <v>40814.5</v>
      </c>
      <c r="EN73" s="154">
        <v>2300</v>
      </c>
      <c r="EO73" s="154" t="s">
        <v>217</v>
      </c>
      <c r="EP73" s="154" t="s">
        <v>288</v>
      </c>
      <c r="EQ73" s="154" t="s">
        <v>219</v>
      </c>
      <c r="ES73" s="16"/>
      <c r="ET73" s="16"/>
      <c r="EU73" s="16"/>
      <c r="EW73" s="86"/>
      <c r="EX73" s="86"/>
      <c r="EY73" s="84"/>
      <c r="EZ73" s="87"/>
      <c r="FB73" s="19"/>
      <c r="FC73" s="19"/>
      <c r="FD73" s="19"/>
      <c r="FE73" s="19"/>
      <c r="FF73" s="19"/>
      <c r="FG73" s="19"/>
      <c r="FH73" s="19"/>
      <c r="FI73" s="19"/>
      <c r="FK73" s="94"/>
      <c r="FL73" s="93"/>
      <c r="FM73" s="93"/>
      <c r="FN73" s="93"/>
      <c r="FP73" s="97"/>
      <c r="FQ73" s="98"/>
      <c r="FR73" s="103"/>
      <c r="FS73" s="98"/>
      <c r="FT73" s="98"/>
      <c r="FV73" s="105"/>
      <c r="FW73" s="105"/>
      <c r="FX73" s="106"/>
      <c r="FY73" s="105"/>
      <c r="FZ73" s="105"/>
      <c r="GA73" s="105"/>
      <c r="GB73" s="105"/>
      <c r="GC73" s="105"/>
      <c r="GE73" s="110"/>
      <c r="GF73" s="109"/>
      <c r="GG73" s="110"/>
      <c r="GH73" s="111"/>
      <c r="GI73" s="111"/>
      <c r="GJ73" s="110"/>
      <c r="GK73" s="110"/>
      <c r="GL73" s="110"/>
      <c r="GM73" s="110"/>
      <c r="GN73" s="109"/>
      <c r="GP73" s="119"/>
      <c r="GQ73" s="120"/>
      <c r="GR73" s="119"/>
      <c r="GS73" s="121"/>
      <c r="GT73" s="121"/>
      <c r="GU73" s="119"/>
      <c r="GV73" s="122"/>
      <c r="GW73" s="119"/>
      <c r="GX73" s="119"/>
      <c r="GY73" s="120"/>
      <c r="HA73" s="127"/>
      <c r="HB73" s="128"/>
      <c r="HC73" s="128"/>
      <c r="HD73" s="128"/>
      <c r="HE73" s="129"/>
      <c r="HF73" s="127"/>
      <c r="HG73" s="131"/>
      <c r="HH73" s="19"/>
      <c r="HI73" s="19"/>
      <c r="HJ73" s="19"/>
      <c r="HK73" s="19"/>
      <c r="HL73" s="19"/>
      <c r="HM73" s="19"/>
      <c r="HN73" s="19"/>
      <c r="HP73" s="134"/>
      <c r="HQ73" s="135"/>
      <c r="HR73" s="134"/>
      <c r="HS73" s="134"/>
      <c r="HT73" s="134"/>
      <c r="HU73" s="134"/>
      <c r="HV73" s="134"/>
      <c r="HW73" s="134"/>
      <c r="HX73" s="134"/>
      <c r="HY73" s="134"/>
      <c r="HZ73" s="134"/>
    </row>
    <row r="74" spans="5:234" ht="19.5" thickBot="1">
      <c r="E74" s="16"/>
      <c r="F74" s="16"/>
      <c r="G74" s="16"/>
      <c r="I74" s="15" t="str">
        <f t="shared" si="28"/>
        <v/>
      </c>
      <c r="J74" s="16" t="e">
        <f t="shared" si="29"/>
        <v>#VALUE!</v>
      </c>
      <c r="K74" s="3"/>
      <c r="L74" s="4"/>
      <c r="M74" s="5"/>
      <c r="N74" s="6"/>
      <c r="O74" s="3"/>
      <c r="P74" s="7"/>
      <c r="Q74" s="3"/>
      <c r="R74" s="2"/>
      <c r="T74" s="15">
        <v>2758948</v>
      </c>
      <c r="U74" s="16" t="e">
        <f t="shared" si="35"/>
        <v>#VALUE!</v>
      </c>
      <c r="V74" s="16"/>
      <c r="W74" s="16"/>
      <c r="X74" s="16"/>
      <c r="Y74" s="16"/>
      <c r="Z74" s="16"/>
      <c r="AA74" s="16"/>
      <c r="AB74" s="16"/>
      <c r="AC74" s="16"/>
      <c r="AE74" s="15" t="str">
        <f>IFERROR(INDEX($K:$K,MATCH(VLOOKUP(AQ$5,{"a",0;"b",1000},2)+ROW(AD69),$N:$N,0)),"")</f>
        <v/>
      </c>
      <c r="AF74" s="15" t="str">
        <f>IFERROR(INDEX($AG:$AG,MATCH(VLOOKUP(AI$4,{"a",0;"b",1000},2)+ROW(AD70),$AK:$AK,0)),"")</f>
        <v/>
      </c>
      <c r="AG74" s="16">
        <f t="shared" si="30"/>
        <v>0</v>
      </c>
      <c r="AH74" s="50" t="str">
        <f>IFERROR(INDEX(#REF!,MATCH(AI74,BJ:BJ,0)),"")</f>
        <v/>
      </c>
      <c r="AI74" s="50" t="str">
        <f t="shared" si="31"/>
        <v>0</v>
      </c>
      <c r="AJ74" s="50" t="str">
        <f t="shared" si="32"/>
        <v>a</v>
      </c>
      <c r="AK74" s="50" t="e">
        <f>VLOOKUP($M74,{"a",0;"b",1000},2)+COUNTIF($M$6:$M74,$M74)</f>
        <v>#N/A</v>
      </c>
      <c r="AL74" s="16"/>
      <c r="AM74" s="16"/>
      <c r="AN74" s="16"/>
      <c r="AO74" s="16"/>
      <c r="AP74" s="16"/>
      <c r="AQ74" s="16"/>
      <c r="AR74" s="16"/>
      <c r="AS74" s="140"/>
      <c r="AU74" s="15" t="str">
        <f>IFERROR(INDEX($AX:$AX,MATCH(VLOOKUP(AY$4,{"a",0;"b",1000},2)+ROW(AT69),$BA:$BA,0)),"")</f>
        <v/>
      </c>
      <c r="AV74" s="15" t="str">
        <f>IFERROR(INDEX($AG:$AG,MATCH(VLOOKUP(AY$4,{"a",0;"b",1000},2)+ROW(AT70),$AK:$AK,0)),"")</f>
        <v/>
      </c>
      <c r="AW74" s="16">
        <f t="shared" si="20"/>
        <v>0</v>
      </c>
      <c r="AX74" s="50" t="str">
        <f t="shared" si="25"/>
        <v/>
      </c>
      <c r="AY74" s="50" t="str">
        <f t="shared" si="23"/>
        <v>0</v>
      </c>
      <c r="AZ74" s="50" t="str">
        <f t="shared" si="33"/>
        <v>a</v>
      </c>
      <c r="BA74" s="50" t="e">
        <f>VLOOKUP($M74,{"a",0;"b",1000},2)+COUNTIF($M$6:$M74,$M74)</f>
        <v>#N/A</v>
      </c>
      <c r="BB74" s="16"/>
      <c r="BC74" s="16"/>
      <c r="BD74" s="16"/>
      <c r="BE74" s="16"/>
      <c r="BF74" s="16"/>
      <c r="BG74" s="16"/>
      <c r="BH74" s="16"/>
      <c r="BI74" s="140"/>
      <c r="BK74" s="15">
        <v>2758948</v>
      </c>
      <c r="BL74" s="16" t="e">
        <f t="shared" si="36"/>
        <v>#VALUE!</v>
      </c>
      <c r="BM74" s="21"/>
      <c r="BN74" s="22"/>
      <c r="BO74" s="23"/>
      <c r="BP74" s="24"/>
      <c r="BQ74" s="21"/>
      <c r="BR74" s="25"/>
      <c r="BS74" s="21"/>
      <c r="BT74" s="19"/>
      <c r="BV74" s="15" t="str">
        <f t="shared" si="27"/>
        <v/>
      </c>
      <c r="BW74" s="16" t="e">
        <f t="shared" si="34"/>
        <v>#VALUE!</v>
      </c>
      <c r="BX74" s="3"/>
      <c r="BY74" s="4"/>
      <c r="BZ74" s="5"/>
      <c r="CA74" s="6"/>
      <c r="CB74" s="3"/>
      <c r="CC74" s="7"/>
      <c r="CD74" s="3"/>
      <c r="CE74" s="2"/>
      <c r="CG74" s="15" t="str">
        <f>IFERROR(INDEX($AX:$AX,MATCH(VLOOKUP(CK$4,{"a",0;"b",1000},2)+ROW(CF69),$BA:$BA,0)),"")</f>
        <v/>
      </c>
      <c r="CH74" s="15" t="str">
        <f>IFERROR(INDEX($AG:$AG,MATCH(VLOOKUP(CK$4,{"a",0;"b",1000},2)+ROW(CF70),$AK:$AK,0)),"")</f>
        <v/>
      </c>
      <c r="CI74" s="16">
        <f t="shared" si="21"/>
        <v>0</v>
      </c>
      <c r="CJ74" s="50" t="str">
        <f t="shared" si="26"/>
        <v/>
      </c>
      <c r="CK74" s="50" t="str">
        <f t="shared" si="24"/>
        <v>0</v>
      </c>
      <c r="CL74" s="50" t="str">
        <f t="shared" si="37"/>
        <v>a</v>
      </c>
      <c r="CM74" s="50" t="e">
        <f>VLOOKUP($M74,{"a",0;"b",1000},2)+COUNTIF($M$6:$M74,$M74)</f>
        <v>#N/A</v>
      </c>
      <c r="CN74" s="21"/>
      <c r="CO74" s="22"/>
      <c r="CP74" s="23"/>
      <c r="CQ74" s="24"/>
      <c r="CR74" s="21"/>
      <c r="CS74" s="25"/>
      <c r="CT74" s="21"/>
      <c r="CU74" s="19"/>
      <c r="CW74" s="54"/>
      <c r="CX74" s="55"/>
      <c r="CY74" s="56"/>
      <c r="CZ74" s="56"/>
      <c r="DA74" s="56"/>
      <c r="DB74" s="56"/>
      <c r="DC74" s="56"/>
      <c r="DD74" s="56"/>
      <c r="DE74" s="56"/>
      <c r="DF74" s="56"/>
      <c r="DG74" s="56"/>
      <c r="DI74" s="61"/>
      <c r="DJ74" s="61"/>
      <c r="DK74" s="61"/>
      <c r="DL74" s="61"/>
      <c r="DM74" s="61"/>
      <c r="DN74" s="61"/>
      <c r="DO74" s="61"/>
      <c r="DP74" s="62"/>
      <c r="DR74" s="70"/>
      <c r="DS74" s="71"/>
      <c r="DT74" s="71"/>
      <c r="DU74" s="72"/>
      <c r="DV74" s="71"/>
      <c r="DW74" s="71"/>
      <c r="DX74" s="73"/>
      <c r="DY74" s="74"/>
      <c r="DZ74" s="71"/>
      <c r="EB74" s="79"/>
      <c r="EC74" s="79"/>
      <c r="ED74" s="79"/>
      <c r="EE74" s="79"/>
      <c r="EF74" s="79"/>
      <c r="EG74" s="79"/>
      <c r="EH74" s="80"/>
      <c r="EJ74" s="155">
        <v>43780</v>
      </c>
      <c r="EK74" s="153">
        <v>7174533</v>
      </c>
      <c r="EL74" s="153">
        <v>45414.5</v>
      </c>
      <c r="EM74" s="153">
        <v>43114.5</v>
      </c>
      <c r="EN74" s="153">
        <v>2300</v>
      </c>
      <c r="EO74" s="153" t="s">
        <v>217</v>
      </c>
      <c r="EP74" s="153" t="s">
        <v>289</v>
      </c>
      <c r="EQ74" s="153" t="s">
        <v>219</v>
      </c>
      <c r="ES74" s="16"/>
      <c r="ET74" s="16"/>
      <c r="EU74" s="16"/>
      <c r="EW74" s="86"/>
      <c r="EX74" s="86"/>
      <c r="EY74" s="84"/>
      <c r="EZ74" s="87"/>
      <c r="FB74" s="19"/>
      <c r="FC74" s="19"/>
      <c r="FD74" s="19"/>
      <c r="FE74" s="19"/>
      <c r="FF74" s="19"/>
      <c r="FG74" s="19"/>
      <c r="FH74" s="19"/>
      <c r="FI74" s="19"/>
      <c r="FK74" s="94"/>
      <c r="FL74" s="93"/>
      <c r="FM74" s="93"/>
      <c r="FN74" s="93"/>
      <c r="FP74" s="97"/>
      <c r="FQ74" s="98"/>
      <c r="FR74" s="103"/>
      <c r="FS74" s="98"/>
      <c r="FT74" s="98"/>
      <c r="FV74" s="105"/>
      <c r="FW74" s="105"/>
      <c r="FX74" s="106"/>
      <c r="FY74" s="105"/>
      <c r="FZ74" s="105"/>
      <c r="GA74" s="105"/>
      <c r="GB74" s="105"/>
      <c r="GC74" s="105"/>
      <c r="GE74" s="110"/>
      <c r="GF74" s="109"/>
      <c r="GG74" s="110"/>
      <c r="GH74" s="111"/>
      <c r="GI74" s="111"/>
      <c r="GJ74" s="110"/>
      <c r="GK74" s="110"/>
      <c r="GL74" s="110"/>
      <c r="GM74" s="110"/>
      <c r="GN74" s="109"/>
      <c r="GP74" s="119"/>
      <c r="GQ74" s="120"/>
      <c r="GR74" s="119"/>
      <c r="GS74" s="121"/>
      <c r="GT74" s="121"/>
      <c r="GU74" s="119"/>
      <c r="GV74" s="122"/>
      <c r="GW74" s="119"/>
      <c r="GX74" s="119"/>
      <c r="GY74" s="120"/>
      <c r="HA74" s="127"/>
      <c r="HB74" s="128"/>
      <c r="HC74" s="128"/>
      <c r="HD74" s="128"/>
      <c r="HE74" s="129"/>
      <c r="HF74" s="127"/>
      <c r="HG74" s="131"/>
      <c r="HH74" s="19"/>
      <c r="HI74" s="19"/>
      <c r="HJ74" s="19"/>
      <c r="HK74" s="19"/>
      <c r="HL74" s="19"/>
      <c r="HM74" s="19"/>
      <c r="HN74" s="19"/>
      <c r="HP74" s="134"/>
      <c r="HQ74" s="135"/>
      <c r="HR74" s="134"/>
      <c r="HS74" s="134"/>
      <c r="HT74" s="134"/>
      <c r="HU74" s="134"/>
      <c r="HV74" s="134"/>
      <c r="HW74" s="134"/>
      <c r="HX74" s="134"/>
      <c r="HY74" s="134"/>
      <c r="HZ74" s="134"/>
    </row>
    <row r="75" spans="5:234" ht="19.5" thickBot="1">
      <c r="E75" s="16"/>
      <c r="F75" s="16"/>
      <c r="G75" s="16"/>
      <c r="I75" s="15" t="str">
        <f t="shared" si="28"/>
        <v/>
      </c>
      <c r="J75" s="16" t="e">
        <f t="shared" si="29"/>
        <v>#VALUE!</v>
      </c>
      <c r="K75" s="3"/>
      <c r="L75" s="4"/>
      <c r="M75" s="5"/>
      <c r="N75" s="6"/>
      <c r="O75" s="3"/>
      <c r="P75" s="7"/>
      <c r="Q75" s="3"/>
      <c r="R75" s="2"/>
      <c r="T75" s="15">
        <v>8549447</v>
      </c>
      <c r="U75" s="16" t="e">
        <f t="shared" si="35"/>
        <v>#VALUE!</v>
      </c>
      <c r="V75" s="16"/>
      <c r="W75" s="16"/>
      <c r="X75" s="16"/>
      <c r="Y75" s="16"/>
      <c r="Z75" s="16"/>
      <c r="AA75" s="16"/>
      <c r="AB75" s="16"/>
      <c r="AC75" s="16"/>
      <c r="AE75" s="15" t="str">
        <f>IFERROR(INDEX($K:$K,MATCH(VLOOKUP(AQ$5,{"a",0;"b",1000},2)+ROW(AD70),$N:$N,0)),"")</f>
        <v/>
      </c>
      <c r="AF75" s="15" t="str">
        <f>IFERROR(INDEX($AG:$AG,MATCH(VLOOKUP(AI$4,{"a",0;"b",1000},2)+ROW(AD71),$AK:$AK,0)),"")</f>
        <v/>
      </c>
      <c r="AG75" s="16">
        <f t="shared" si="30"/>
        <v>0</v>
      </c>
      <c r="AH75" s="50" t="str">
        <f>IFERROR(INDEX(#REF!,MATCH(AI75,BJ:BJ,0)),"")</f>
        <v/>
      </c>
      <c r="AI75" s="50" t="str">
        <f t="shared" si="31"/>
        <v>0</v>
      </c>
      <c r="AJ75" s="50" t="str">
        <f t="shared" si="32"/>
        <v>a</v>
      </c>
      <c r="AK75" s="50" t="e">
        <f>VLOOKUP($M75,{"a",0;"b",1000},2)+COUNTIF($M$6:$M75,$M75)</f>
        <v>#N/A</v>
      </c>
      <c r="AL75" s="16"/>
      <c r="AM75" s="16"/>
      <c r="AN75" s="16"/>
      <c r="AO75" s="16"/>
      <c r="AP75" s="16"/>
      <c r="AQ75" s="16"/>
      <c r="AR75" s="16"/>
      <c r="AS75" s="140"/>
      <c r="AU75" s="15" t="str">
        <f>IFERROR(INDEX($AX:$AX,MATCH(VLOOKUP(AY$4,{"a",0;"b",1000},2)+ROW(AT70),$BA:$BA,0)),"")</f>
        <v/>
      </c>
      <c r="AV75" s="15" t="str">
        <f>IFERROR(INDEX($AG:$AG,MATCH(VLOOKUP(AY$4,{"a",0;"b",1000},2)+ROW(AT71),$AK:$AK,0)),"")</f>
        <v/>
      </c>
      <c r="AW75" s="16">
        <f t="shared" si="20"/>
        <v>0</v>
      </c>
      <c r="AX75" s="50" t="str">
        <f t="shared" si="25"/>
        <v/>
      </c>
      <c r="AY75" s="50" t="str">
        <f t="shared" si="23"/>
        <v>0</v>
      </c>
      <c r="AZ75" s="50" t="str">
        <f t="shared" si="33"/>
        <v>a</v>
      </c>
      <c r="BA75" s="50" t="e">
        <f>VLOOKUP($M75,{"a",0;"b",1000},2)+COUNTIF($M$6:$M75,$M75)</f>
        <v>#N/A</v>
      </c>
      <c r="BB75" s="16"/>
      <c r="BC75" s="16"/>
      <c r="BD75" s="16"/>
      <c r="BE75" s="16"/>
      <c r="BF75" s="16"/>
      <c r="BG75" s="16"/>
      <c r="BH75" s="16"/>
      <c r="BI75" s="140"/>
      <c r="BK75" s="15">
        <v>8549447</v>
      </c>
      <c r="BL75" s="16" t="e">
        <f t="shared" si="36"/>
        <v>#VALUE!</v>
      </c>
      <c r="BM75" s="21"/>
      <c r="BN75" s="22"/>
      <c r="BO75" s="23"/>
      <c r="BP75" s="24"/>
      <c r="BQ75" s="21"/>
      <c r="BR75" s="25"/>
      <c r="BS75" s="21"/>
      <c r="BT75" s="19"/>
      <c r="BV75" s="15" t="str">
        <f t="shared" si="27"/>
        <v/>
      </c>
      <c r="BW75" s="16" t="e">
        <f t="shared" si="34"/>
        <v>#VALUE!</v>
      </c>
      <c r="BX75" s="3"/>
      <c r="BY75" s="4"/>
      <c r="BZ75" s="5"/>
      <c r="CA75" s="6"/>
      <c r="CB75" s="3"/>
      <c r="CC75" s="7"/>
      <c r="CD75" s="3"/>
      <c r="CE75" s="2"/>
      <c r="CG75" s="15" t="str">
        <f>IFERROR(INDEX($AX:$AX,MATCH(VLOOKUP(CK$4,{"a",0;"b",1000},2)+ROW(CF70),$BA:$BA,0)),"")</f>
        <v/>
      </c>
      <c r="CH75" s="15" t="str">
        <f>IFERROR(INDEX($AG:$AG,MATCH(VLOOKUP(CK$4,{"a",0;"b",1000},2)+ROW(CF71),$AK:$AK,0)),"")</f>
        <v/>
      </c>
      <c r="CI75" s="16">
        <f t="shared" si="21"/>
        <v>0</v>
      </c>
      <c r="CJ75" s="50" t="str">
        <f t="shared" si="26"/>
        <v/>
      </c>
      <c r="CK75" s="50" t="str">
        <f t="shared" si="24"/>
        <v>0</v>
      </c>
      <c r="CL75" s="50" t="str">
        <f t="shared" si="37"/>
        <v>a</v>
      </c>
      <c r="CM75" s="50" t="e">
        <f>VLOOKUP($M75,{"a",0;"b",1000},2)+COUNTIF($M$6:$M75,$M75)</f>
        <v>#N/A</v>
      </c>
      <c r="CN75" s="21"/>
      <c r="CO75" s="22"/>
      <c r="CP75" s="23"/>
      <c r="CQ75" s="24"/>
      <c r="CR75" s="21"/>
      <c r="CS75" s="25"/>
      <c r="CT75" s="21"/>
      <c r="CU75" s="19"/>
      <c r="CW75" s="54"/>
      <c r="CX75" s="55"/>
      <c r="CY75" s="56"/>
      <c r="CZ75" s="56"/>
      <c r="DA75" s="56"/>
      <c r="DB75" s="56"/>
      <c r="DC75" s="56"/>
      <c r="DD75" s="56"/>
      <c r="DE75" s="56"/>
      <c r="DF75" s="56"/>
      <c r="DG75" s="56"/>
      <c r="DI75" s="61"/>
      <c r="DJ75" s="61"/>
      <c r="DK75" s="61"/>
      <c r="DL75" s="61"/>
      <c r="DM75" s="61"/>
      <c r="DN75" s="61"/>
      <c r="DO75" s="61"/>
      <c r="DP75" s="62"/>
      <c r="DR75" s="70"/>
      <c r="DS75" s="71"/>
      <c r="DT75" s="71"/>
      <c r="DU75" s="72"/>
      <c r="DV75" s="71"/>
      <c r="DW75" s="71"/>
      <c r="DX75" s="73"/>
      <c r="DY75" s="74"/>
      <c r="DZ75" s="71"/>
      <c r="EB75" s="79"/>
      <c r="EC75" s="79"/>
      <c r="ED75" s="79"/>
      <c r="EE75" s="79"/>
      <c r="EF75" s="79"/>
      <c r="EG75" s="79"/>
      <c r="EH75" s="80"/>
      <c r="EJ75" s="152">
        <v>43780</v>
      </c>
      <c r="EK75" s="154">
        <v>317174956</v>
      </c>
      <c r="EL75" s="154">
        <v>47714.5</v>
      </c>
      <c r="EM75" s="154">
        <v>45414.5</v>
      </c>
      <c r="EN75" s="154">
        <v>2300</v>
      </c>
      <c r="EO75" s="154" t="s">
        <v>217</v>
      </c>
      <c r="EP75" s="154" t="s">
        <v>290</v>
      </c>
      <c r="EQ75" s="154" t="s">
        <v>219</v>
      </c>
      <c r="ES75" s="16"/>
      <c r="ET75" s="16"/>
      <c r="EU75" s="16"/>
      <c r="EW75" s="86"/>
      <c r="EX75" s="86"/>
      <c r="EY75" s="84"/>
      <c r="EZ75" s="87"/>
      <c r="FB75" s="19"/>
      <c r="FC75" s="19"/>
      <c r="FD75" s="19"/>
      <c r="FE75" s="19"/>
      <c r="FF75" s="19"/>
      <c r="FG75" s="19"/>
      <c r="FH75" s="19"/>
      <c r="FI75" s="19"/>
      <c r="FK75" s="94"/>
      <c r="FL75" s="93"/>
      <c r="FM75" s="93"/>
      <c r="FN75" s="93"/>
      <c r="FP75" s="97"/>
      <c r="FQ75" s="98"/>
      <c r="FR75" s="103"/>
      <c r="FS75" s="98"/>
      <c r="FT75" s="98"/>
      <c r="FV75" s="105"/>
      <c r="FW75" s="105"/>
      <c r="FX75" s="106"/>
      <c r="FY75" s="105"/>
      <c r="FZ75" s="105"/>
      <c r="GA75" s="105"/>
      <c r="GB75" s="105"/>
      <c r="GC75" s="105"/>
      <c r="GE75" s="110"/>
      <c r="GF75" s="109"/>
      <c r="GG75" s="110"/>
      <c r="GH75" s="111"/>
      <c r="GI75" s="111"/>
      <c r="GJ75" s="110"/>
      <c r="GK75" s="110"/>
      <c r="GL75" s="110"/>
      <c r="GM75" s="110"/>
      <c r="GN75" s="109"/>
      <c r="GP75" s="119"/>
      <c r="GQ75" s="120"/>
      <c r="GR75" s="119"/>
      <c r="GS75" s="121"/>
      <c r="GT75" s="121"/>
      <c r="GU75" s="119"/>
      <c r="GV75" s="122"/>
      <c r="GW75" s="119"/>
      <c r="GX75" s="119"/>
      <c r="GY75" s="120"/>
      <c r="HA75" s="127"/>
      <c r="HB75" s="128"/>
      <c r="HC75" s="128"/>
      <c r="HD75" s="128"/>
      <c r="HE75" s="129"/>
      <c r="HF75" s="127"/>
      <c r="HG75" s="131"/>
      <c r="HH75" s="19"/>
      <c r="HI75" s="19"/>
      <c r="HJ75" s="19"/>
      <c r="HK75" s="19"/>
      <c r="HL75" s="19"/>
      <c r="HM75" s="19"/>
      <c r="HN75" s="19"/>
      <c r="HP75" s="134"/>
      <c r="HQ75" s="135"/>
      <c r="HR75" s="134"/>
      <c r="HS75" s="134"/>
      <c r="HT75" s="134"/>
      <c r="HU75" s="134"/>
      <c r="HV75" s="134"/>
      <c r="HW75" s="134"/>
      <c r="HX75" s="134"/>
      <c r="HY75" s="134"/>
      <c r="HZ75" s="134"/>
    </row>
    <row r="76" spans="5:234" ht="19.5" thickBot="1">
      <c r="E76" s="16"/>
      <c r="F76" s="16"/>
      <c r="G76" s="16"/>
      <c r="I76" s="15" t="str">
        <f t="shared" si="28"/>
        <v/>
      </c>
      <c r="J76" s="16" t="e">
        <f t="shared" si="29"/>
        <v>#VALUE!</v>
      </c>
      <c r="K76" s="3"/>
      <c r="L76" s="4"/>
      <c r="M76" s="5"/>
      <c r="N76" s="6"/>
      <c r="O76" s="3"/>
      <c r="P76" s="7"/>
      <c r="Q76" s="3"/>
      <c r="R76" s="2"/>
      <c r="T76" s="15">
        <v>2619080</v>
      </c>
      <c r="U76" s="16" t="e">
        <f t="shared" si="35"/>
        <v>#VALUE!</v>
      </c>
      <c r="V76" s="16"/>
      <c r="W76" s="16"/>
      <c r="X76" s="16"/>
      <c r="Y76" s="16"/>
      <c r="Z76" s="16"/>
      <c r="AA76" s="16"/>
      <c r="AB76" s="16"/>
      <c r="AC76" s="16"/>
      <c r="AE76" s="15" t="str">
        <f>IFERROR(INDEX($K:$K,MATCH(VLOOKUP(AQ$5,{"a",0;"b",1000},2)+ROW(AD71),$N:$N,0)),"")</f>
        <v/>
      </c>
      <c r="AF76" s="15" t="str">
        <f>IFERROR(INDEX($AG:$AG,MATCH(VLOOKUP(AI$4,{"a",0;"b",1000},2)+ROW(AD72),$AK:$AK,0)),"")</f>
        <v/>
      </c>
      <c r="AG76" s="16">
        <f t="shared" si="30"/>
        <v>0</v>
      </c>
      <c r="AH76" s="50" t="str">
        <f>IFERROR(INDEX(#REF!,MATCH(AI76,BJ:BJ,0)),"")</f>
        <v/>
      </c>
      <c r="AI76" s="50" t="str">
        <f t="shared" si="31"/>
        <v>0</v>
      </c>
      <c r="AJ76" s="50" t="str">
        <f t="shared" si="32"/>
        <v>a</v>
      </c>
      <c r="AK76" s="50" t="e">
        <f>VLOOKUP($M76,{"a",0;"b",1000},2)+COUNTIF($M$6:$M76,$M76)</f>
        <v>#N/A</v>
      </c>
      <c r="AL76" s="16"/>
      <c r="AM76" s="16"/>
      <c r="AN76" s="16"/>
      <c r="AO76" s="16"/>
      <c r="AP76" s="16"/>
      <c r="AQ76" s="16"/>
      <c r="AR76" s="16"/>
      <c r="AS76" s="140"/>
      <c r="AU76" s="15" t="str">
        <f>IFERROR(INDEX($AX:$AX,MATCH(VLOOKUP(AY$4,{"a",0;"b",1000},2)+ROW(AT71),$BA:$BA,0)),"")</f>
        <v/>
      </c>
      <c r="AV76" s="15" t="str">
        <f>IFERROR(INDEX($AG:$AG,MATCH(VLOOKUP(AY$4,{"a",0;"b",1000},2)+ROW(AT72),$AK:$AK,0)),"")</f>
        <v/>
      </c>
      <c r="AW76" s="16">
        <f t="shared" si="20"/>
        <v>0</v>
      </c>
      <c r="AX76" s="50" t="str">
        <f t="shared" si="25"/>
        <v/>
      </c>
      <c r="AY76" s="50" t="str">
        <f t="shared" si="23"/>
        <v>0</v>
      </c>
      <c r="AZ76" s="50" t="str">
        <f t="shared" si="33"/>
        <v>a</v>
      </c>
      <c r="BA76" s="50" t="e">
        <f>VLOOKUP($M76,{"a",0;"b",1000},2)+COUNTIF($M$6:$M76,$M76)</f>
        <v>#N/A</v>
      </c>
      <c r="BB76" s="16"/>
      <c r="BC76" s="16"/>
      <c r="BD76" s="16"/>
      <c r="BE76" s="16"/>
      <c r="BF76" s="16"/>
      <c r="BG76" s="16"/>
      <c r="BH76" s="16"/>
      <c r="BI76" s="140"/>
      <c r="BK76" s="15">
        <v>2619080</v>
      </c>
      <c r="BL76" s="16" t="e">
        <f t="shared" si="36"/>
        <v>#VALUE!</v>
      </c>
      <c r="BM76" s="21"/>
      <c r="BN76" s="22"/>
      <c r="BO76" s="23"/>
      <c r="BP76" s="24"/>
      <c r="BQ76" s="21"/>
      <c r="BR76" s="25"/>
      <c r="BS76" s="21"/>
      <c r="BT76" s="19"/>
      <c r="BV76" s="15" t="str">
        <f t="shared" si="27"/>
        <v/>
      </c>
      <c r="BW76" s="16" t="e">
        <f t="shared" si="34"/>
        <v>#VALUE!</v>
      </c>
      <c r="BX76" s="3"/>
      <c r="BY76" s="4"/>
      <c r="BZ76" s="5"/>
      <c r="CA76" s="6"/>
      <c r="CB76" s="3"/>
      <c r="CC76" s="7"/>
      <c r="CD76" s="3"/>
      <c r="CE76" s="2"/>
      <c r="CG76" s="15" t="str">
        <f>IFERROR(INDEX($AX:$AX,MATCH(VLOOKUP(CK$4,{"a",0;"b",1000},2)+ROW(CF71),$BA:$BA,0)),"")</f>
        <v/>
      </c>
      <c r="CH76" s="15" t="str">
        <f>IFERROR(INDEX($AG:$AG,MATCH(VLOOKUP(CK$4,{"a",0;"b",1000},2)+ROW(CF72),$AK:$AK,0)),"")</f>
        <v/>
      </c>
      <c r="CI76" s="16">
        <f t="shared" si="21"/>
        <v>0</v>
      </c>
      <c r="CJ76" s="50" t="str">
        <f t="shared" si="26"/>
        <v/>
      </c>
      <c r="CK76" s="50" t="str">
        <f t="shared" si="24"/>
        <v>0</v>
      </c>
      <c r="CL76" s="50" t="str">
        <f t="shared" si="37"/>
        <v>a</v>
      </c>
      <c r="CM76" s="50" t="e">
        <f>VLOOKUP($M76,{"a",0;"b",1000},2)+COUNTIF($M$6:$M76,$M76)</f>
        <v>#N/A</v>
      </c>
      <c r="CN76" s="21"/>
      <c r="CO76" s="22"/>
      <c r="CP76" s="23"/>
      <c r="CQ76" s="24"/>
      <c r="CR76" s="21"/>
      <c r="CS76" s="25"/>
      <c r="CT76" s="21"/>
      <c r="CU76" s="19"/>
      <c r="CW76" s="54"/>
      <c r="CX76" s="55"/>
      <c r="CY76" s="56"/>
      <c r="CZ76" s="56"/>
      <c r="DA76" s="56"/>
      <c r="DB76" s="56"/>
      <c r="DC76" s="56"/>
      <c r="DD76" s="56"/>
      <c r="DE76" s="56"/>
      <c r="DF76" s="56"/>
      <c r="DG76" s="56"/>
      <c r="DI76" s="61"/>
      <c r="DJ76" s="61"/>
      <c r="DK76" s="61"/>
      <c r="DL76" s="61"/>
      <c r="DM76" s="61"/>
      <c r="DN76" s="61"/>
      <c r="DO76" s="61"/>
      <c r="DP76" s="62"/>
      <c r="DR76" s="70"/>
      <c r="DS76" s="71"/>
      <c r="DT76" s="71"/>
      <c r="DU76" s="72"/>
      <c r="DV76" s="71"/>
      <c r="DW76" s="71"/>
      <c r="DX76" s="73"/>
      <c r="DY76" s="74"/>
      <c r="DZ76" s="71"/>
      <c r="EB76" s="79"/>
      <c r="EC76" s="79"/>
      <c r="ED76" s="79"/>
      <c r="EE76" s="79"/>
      <c r="EF76" s="79"/>
      <c r="EG76" s="79"/>
      <c r="EH76" s="80"/>
      <c r="EJ76" s="155">
        <v>43780</v>
      </c>
      <c r="EK76" s="153">
        <v>317174490</v>
      </c>
      <c r="EL76" s="153">
        <v>50014.5</v>
      </c>
      <c r="EM76" s="153">
        <v>47714.5</v>
      </c>
      <c r="EN76" s="153">
        <v>2300</v>
      </c>
      <c r="EO76" s="153" t="s">
        <v>217</v>
      </c>
      <c r="EP76" s="153" t="s">
        <v>291</v>
      </c>
      <c r="EQ76" s="153" t="s">
        <v>219</v>
      </c>
      <c r="ES76" s="16"/>
      <c r="ET76" s="16"/>
      <c r="EU76" s="16"/>
      <c r="EW76" s="86"/>
      <c r="EX76" s="86"/>
      <c r="EY76" s="84"/>
      <c r="EZ76" s="87"/>
      <c r="FB76" s="19"/>
      <c r="FC76" s="19"/>
      <c r="FD76" s="19"/>
      <c r="FE76" s="19"/>
      <c r="FF76" s="19"/>
      <c r="FG76" s="19"/>
      <c r="FH76" s="19"/>
      <c r="FI76" s="19"/>
      <c r="FK76" s="94"/>
      <c r="FL76" s="93"/>
      <c r="FM76" s="93"/>
      <c r="FN76" s="93"/>
      <c r="FP76" s="97"/>
      <c r="FQ76" s="98"/>
      <c r="FR76" s="103"/>
      <c r="FS76" s="98"/>
      <c r="FT76" s="98"/>
      <c r="FV76" s="105"/>
      <c r="FW76" s="105"/>
      <c r="FX76" s="106"/>
      <c r="FY76" s="105"/>
      <c r="FZ76" s="105"/>
      <c r="GA76" s="105"/>
      <c r="GB76" s="105"/>
      <c r="GC76" s="105"/>
      <c r="GE76" s="110"/>
      <c r="GF76" s="109"/>
      <c r="GG76" s="110"/>
      <c r="GH76" s="111"/>
      <c r="GI76" s="111"/>
      <c r="GJ76" s="110"/>
      <c r="GK76" s="110"/>
      <c r="GL76" s="110"/>
      <c r="GM76" s="110"/>
      <c r="GN76" s="109"/>
      <c r="GP76" s="119"/>
      <c r="GQ76" s="120"/>
      <c r="GR76" s="119"/>
      <c r="GS76" s="121"/>
      <c r="GT76" s="121"/>
      <c r="GU76" s="119"/>
      <c r="GV76" s="122"/>
      <c r="GW76" s="119"/>
      <c r="GX76" s="119"/>
      <c r="GY76" s="120"/>
      <c r="HA76" s="127"/>
      <c r="HB76" s="128"/>
      <c r="HC76" s="128"/>
      <c r="HD76" s="128"/>
      <c r="HE76" s="129"/>
      <c r="HF76" s="127"/>
      <c r="HG76" s="131"/>
      <c r="HH76" s="19"/>
      <c r="HI76" s="19"/>
      <c r="HJ76" s="19"/>
      <c r="HK76" s="19"/>
      <c r="HL76" s="19"/>
      <c r="HM76" s="19"/>
      <c r="HN76" s="19"/>
      <c r="HP76" s="134"/>
      <c r="HQ76" s="135"/>
      <c r="HR76" s="134"/>
      <c r="HS76" s="134"/>
      <c r="HT76" s="134"/>
      <c r="HU76" s="134"/>
      <c r="HV76" s="134"/>
      <c r="HW76" s="134"/>
      <c r="HX76" s="134"/>
      <c r="HY76" s="134"/>
      <c r="HZ76" s="134"/>
    </row>
    <row r="77" spans="5:234" ht="19.5" thickBot="1">
      <c r="E77" s="16"/>
      <c r="F77" s="16"/>
      <c r="G77" s="16"/>
      <c r="I77" s="15" t="str">
        <f t="shared" si="28"/>
        <v/>
      </c>
      <c r="J77" s="16" t="e">
        <f t="shared" si="29"/>
        <v>#VALUE!</v>
      </c>
      <c r="K77" s="3"/>
      <c r="L77" s="4"/>
      <c r="M77" s="5"/>
      <c r="N77" s="6"/>
      <c r="O77" s="3"/>
      <c r="P77" s="7"/>
      <c r="Q77" s="3"/>
      <c r="R77" s="2"/>
      <c r="T77" s="15">
        <v>2771733</v>
      </c>
      <c r="U77" s="16" t="e">
        <f t="shared" si="35"/>
        <v>#VALUE!</v>
      </c>
      <c r="V77" s="16"/>
      <c r="W77" s="16"/>
      <c r="X77" s="16"/>
      <c r="Y77" s="16"/>
      <c r="Z77" s="16"/>
      <c r="AA77" s="16"/>
      <c r="AB77" s="16"/>
      <c r="AC77" s="16"/>
      <c r="AE77" s="15" t="str">
        <f>IFERROR(INDEX($K:$K,MATCH(VLOOKUP(AQ$5,{"a",0;"b",1000},2)+ROW(AD72),$N:$N,0)),"")</f>
        <v/>
      </c>
      <c r="AF77" s="15" t="str">
        <f>IFERROR(INDEX($AG:$AG,MATCH(VLOOKUP(AI$4,{"a",0;"b",1000},2)+ROW(AD73),$AK:$AK,0)),"")</f>
        <v/>
      </c>
      <c r="AG77" s="16">
        <f t="shared" si="30"/>
        <v>0</v>
      </c>
      <c r="AH77" s="50" t="str">
        <f>IFERROR(INDEX(#REF!,MATCH(AI77,BJ:BJ,0)),"")</f>
        <v/>
      </c>
      <c r="AI77" s="50" t="str">
        <f t="shared" si="31"/>
        <v>0</v>
      </c>
      <c r="AJ77" s="50" t="str">
        <f t="shared" si="32"/>
        <v>a</v>
      </c>
      <c r="AK77" s="50" t="e">
        <f>VLOOKUP($M77,{"a",0;"b",1000},2)+COUNTIF($M$6:$M77,$M77)</f>
        <v>#N/A</v>
      </c>
      <c r="AL77" s="16"/>
      <c r="AM77" s="16"/>
      <c r="AN77" s="16"/>
      <c r="AO77" s="16"/>
      <c r="AP77" s="16"/>
      <c r="AQ77" s="16"/>
      <c r="AR77" s="16"/>
      <c r="AS77" s="140"/>
      <c r="AU77" s="15" t="str">
        <f>IFERROR(INDEX($AX:$AX,MATCH(VLOOKUP(AY$4,{"a",0;"b",1000},2)+ROW(AT72),$BA:$BA,0)),"")</f>
        <v/>
      </c>
      <c r="AV77" s="15" t="str">
        <f>IFERROR(INDEX($AG:$AG,MATCH(VLOOKUP(AY$4,{"a",0;"b",1000},2)+ROW(AT73),$AK:$AK,0)),"")</f>
        <v/>
      </c>
      <c r="AW77" s="16">
        <f t="shared" si="20"/>
        <v>0</v>
      </c>
      <c r="AX77" s="50" t="str">
        <f t="shared" si="25"/>
        <v/>
      </c>
      <c r="AY77" s="50" t="str">
        <f t="shared" si="23"/>
        <v>0</v>
      </c>
      <c r="AZ77" s="50" t="str">
        <f t="shared" si="33"/>
        <v>a</v>
      </c>
      <c r="BA77" s="50" t="e">
        <f>VLOOKUP($M77,{"a",0;"b",1000},2)+COUNTIF($M$6:$M77,$M77)</f>
        <v>#N/A</v>
      </c>
      <c r="BB77" s="16"/>
      <c r="BC77" s="16"/>
      <c r="BD77" s="16"/>
      <c r="BE77" s="16"/>
      <c r="BF77" s="16"/>
      <c r="BG77" s="16"/>
      <c r="BH77" s="16"/>
      <c r="BI77" s="140"/>
      <c r="BK77" s="15">
        <v>2771733</v>
      </c>
      <c r="BL77" s="16" t="e">
        <f t="shared" si="36"/>
        <v>#VALUE!</v>
      </c>
      <c r="BM77" s="21"/>
      <c r="BN77" s="22"/>
      <c r="BO77" s="23"/>
      <c r="BP77" s="24"/>
      <c r="BQ77" s="21"/>
      <c r="BR77" s="25"/>
      <c r="BS77" s="21"/>
      <c r="BT77" s="19"/>
      <c r="BV77" s="15" t="str">
        <f t="shared" si="27"/>
        <v/>
      </c>
      <c r="BW77" s="16" t="e">
        <f t="shared" si="34"/>
        <v>#VALUE!</v>
      </c>
      <c r="BX77" s="3"/>
      <c r="BY77" s="4"/>
      <c r="BZ77" s="5"/>
      <c r="CA77" s="6"/>
      <c r="CB77" s="3"/>
      <c r="CC77" s="7"/>
      <c r="CD77" s="3"/>
      <c r="CE77" s="2"/>
      <c r="CG77" s="15" t="str">
        <f>IFERROR(INDEX($AX:$AX,MATCH(VLOOKUP(CK$4,{"a",0;"b",1000},2)+ROW(CF72),$BA:$BA,0)),"")</f>
        <v/>
      </c>
      <c r="CH77" s="15" t="str">
        <f>IFERROR(INDEX($AG:$AG,MATCH(VLOOKUP(CK$4,{"a",0;"b",1000},2)+ROW(CF73),$AK:$AK,0)),"")</f>
        <v/>
      </c>
      <c r="CI77" s="16">
        <f t="shared" si="21"/>
        <v>0</v>
      </c>
      <c r="CJ77" s="50" t="str">
        <f t="shared" si="26"/>
        <v/>
      </c>
      <c r="CK77" s="50" t="str">
        <f t="shared" si="24"/>
        <v>0</v>
      </c>
      <c r="CL77" s="50" t="str">
        <f t="shared" si="37"/>
        <v>a</v>
      </c>
      <c r="CM77" s="50" t="e">
        <f>VLOOKUP($M77,{"a",0;"b",1000},2)+COUNTIF($M$6:$M77,$M77)</f>
        <v>#N/A</v>
      </c>
      <c r="CN77" s="21"/>
      <c r="CO77" s="22"/>
      <c r="CP77" s="23"/>
      <c r="CQ77" s="24"/>
      <c r="CR77" s="21"/>
      <c r="CS77" s="25"/>
      <c r="CT77" s="21"/>
      <c r="CU77" s="19"/>
      <c r="CW77" s="54"/>
      <c r="CX77" s="55"/>
      <c r="CY77" s="56"/>
      <c r="CZ77" s="56"/>
      <c r="DA77" s="56"/>
      <c r="DB77" s="56"/>
      <c r="DC77" s="56"/>
      <c r="DD77" s="56"/>
      <c r="DE77" s="56"/>
      <c r="DF77" s="56"/>
      <c r="DG77" s="56"/>
      <c r="DI77" s="61"/>
      <c r="DJ77" s="61"/>
      <c r="DK77" s="61"/>
      <c r="DL77" s="61"/>
      <c r="DM77" s="61"/>
      <c r="DN77" s="61"/>
      <c r="DO77" s="61"/>
      <c r="DP77" s="62"/>
      <c r="DR77" s="70"/>
      <c r="DS77" s="71"/>
      <c r="DT77" s="71"/>
      <c r="DU77" s="72"/>
      <c r="DV77" s="71"/>
      <c r="DW77" s="71"/>
      <c r="DX77" s="73"/>
      <c r="DY77" s="74"/>
      <c r="DZ77" s="71"/>
      <c r="EB77" s="79"/>
      <c r="EC77" s="79"/>
      <c r="ED77" s="79"/>
      <c r="EE77" s="79"/>
      <c r="EF77" s="79"/>
      <c r="EG77" s="79"/>
      <c r="EH77" s="80"/>
      <c r="EJ77" s="152">
        <v>43780</v>
      </c>
      <c r="EK77" s="154">
        <v>312773083</v>
      </c>
      <c r="EL77" s="154">
        <v>52314.5</v>
      </c>
      <c r="EM77" s="154">
        <v>50014.5</v>
      </c>
      <c r="EN77" s="154">
        <v>2300</v>
      </c>
      <c r="EO77" s="154" t="s">
        <v>217</v>
      </c>
      <c r="EP77" s="154" t="s">
        <v>292</v>
      </c>
      <c r="EQ77" s="154" t="s">
        <v>219</v>
      </c>
      <c r="ES77" s="16"/>
      <c r="ET77" s="16"/>
      <c r="EU77" s="16"/>
      <c r="EW77" s="86"/>
      <c r="EX77" s="86"/>
      <c r="EY77" s="84"/>
      <c r="EZ77" s="87"/>
      <c r="FB77" s="19"/>
      <c r="FC77" s="19"/>
      <c r="FD77" s="19"/>
      <c r="FE77" s="19"/>
      <c r="FF77" s="19"/>
      <c r="FG77" s="19"/>
      <c r="FH77" s="19"/>
      <c r="FI77" s="19"/>
      <c r="FK77" s="94"/>
      <c r="FL77" s="93"/>
      <c r="FM77" s="93"/>
      <c r="FN77" s="93"/>
      <c r="FP77" s="97"/>
      <c r="FQ77" s="98"/>
      <c r="FR77" s="103"/>
      <c r="FS77" s="98"/>
      <c r="FT77" s="98"/>
      <c r="FV77" s="105"/>
      <c r="FW77" s="105"/>
      <c r="FX77" s="106"/>
      <c r="FY77" s="105"/>
      <c r="FZ77" s="105"/>
      <c r="GA77" s="105"/>
      <c r="GB77" s="105"/>
      <c r="GC77" s="105"/>
      <c r="GE77" s="110"/>
      <c r="GF77" s="109"/>
      <c r="GG77" s="110"/>
      <c r="GH77" s="111"/>
      <c r="GI77" s="111"/>
      <c r="GJ77" s="110"/>
      <c r="GK77" s="110"/>
      <c r="GL77" s="110"/>
      <c r="GM77" s="110"/>
      <c r="GN77" s="109"/>
      <c r="GP77" s="119"/>
      <c r="GQ77" s="120"/>
      <c r="GR77" s="119"/>
      <c r="GS77" s="121"/>
      <c r="GT77" s="121"/>
      <c r="GU77" s="119"/>
      <c r="GV77" s="122"/>
      <c r="GW77" s="119"/>
      <c r="GX77" s="119"/>
      <c r="GY77" s="120"/>
      <c r="HA77" s="127"/>
      <c r="HB77" s="128"/>
      <c r="HC77" s="128"/>
      <c r="HD77" s="128"/>
      <c r="HE77" s="129"/>
      <c r="HF77" s="127"/>
      <c r="HG77" s="131"/>
      <c r="HH77" s="19"/>
      <c r="HI77" s="19"/>
      <c r="HJ77" s="19"/>
      <c r="HK77" s="19"/>
      <c r="HL77" s="19"/>
      <c r="HM77" s="19"/>
      <c r="HN77" s="19"/>
      <c r="HP77" s="134"/>
      <c r="HQ77" s="135"/>
      <c r="HR77" s="134"/>
      <c r="HS77" s="134"/>
      <c r="HT77" s="134"/>
      <c r="HU77" s="134"/>
      <c r="HV77" s="134"/>
      <c r="HW77" s="134"/>
      <c r="HX77" s="134"/>
      <c r="HY77" s="134"/>
      <c r="HZ77" s="134"/>
    </row>
    <row r="78" spans="5:234" ht="19.5" thickBot="1">
      <c r="E78" s="16"/>
      <c r="F78" s="16"/>
      <c r="G78" s="16"/>
      <c r="I78" s="15" t="str">
        <f t="shared" si="28"/>
        <v/>
      </c>
      <c r="J78" s="16" t="e">
        <f t="shared" si="29"/>
        <v>#VALUE!</v>
      </c>
      <c r="K78" s="3"/>
      <c r="L78" s="4"/>
      <c r="M78" s="5"/>
      <c r="N78" s="6"/>
      <c r="O78" s="3"/>
      <c r="P78" s="7"/>
      <c r="Q78" s="3"/>
      <c r="R78" s="2"/>
      <c r="T78" s="15" t="str">
        <f t="shared" ref="T78:T101" si="38">IFERROR(INDEX(AM:AM,MATCH(U78,AL:AL,0)),"")</f>
        <v/>
      </c>
      <c r="U78" s="16" t="e">
        <f t="shared" si="35"/>
        <v>#VALUE!</v>
      </c>
      <c r="V78" s="16"/>
      <c r="W78" s="16"/>
      <c r="X78" s="16"/>
      <c r="Y78" s="16"/>
      <c r="Z78" s="16"/>
      <c r="AA78" s="16"/>
      <c r="AB78" s="16"/>
      <c r="AC78" s="16"/>
      <c r="AE78" s="15" t="str">
        <f>IFERROR(INDEX($K:$K,MATCH(VLOOKUP(AQ$5,{"a",0;"b",1000},2)+ROW(AD73),$N:$N,0)),"")</f>
        <v/>
      </c>
      <c r="AF78" s="15" t="str">
        <f>IFERROR(INDEX($AG:$AG,MATCH(VLOOKUP(AI$4,{"a",0;"b",1000},2)+ROW(AD74),$AK:$AK,0)),"")</f>
        <v/>
      </c>
      <c r="AG78" s="16">
        <f t="shared" si="30"/>
        <v>0</v>
      </c>
      <c r="AH78" s="50" t="str">
        <f>IFERROR(INDEX(#REF!,MATCH(AI78,BJ:BJ,0)),"")</f>
        <v/>
      </c>
      <c r="AI78" s="50" t="str">
        <f t="shared" si="31"/>
        <v>0</v>
      </c>
      <c r="AJ78" s="50" t="str">
        <f t="shared" si="32"/>
        <v>a</v>
      </c>
      <c r="AK78" s="50" t="e">
        <f>VLOOKUP($M78,{"a",0;"b",1000},2)+COUNTIF($M$6:$M78,$M78)</f>
        <v>#N/A</v>
      </c>
      <c r="AL78" s="16"/>
      <c r="AM78" s="16"/>
      <c r="AN78" s="16"/>
      <c r="AO78" s="16"/>
      <c r="AP78" s="16"/>
      <c r="AQ78" s="16"/>
      <c r="AR78" s="16"/>
      <c r="AS78" s="140"/>
      <c r="AU78" s="15" t="str">
        <f>IFERROR(INDEX($AX:$AX,MATCH(VLOOKUP(AY$4,{"a",0;"b",1000},2)+ROW(AT73),$BA:$BA,0)),"")</f>
        <v/>
      </c>
      <c r="AV78" s="15" t="str">
        <f>IFERROR(INDEX($AG:$AG,MATCH(VLOOKUP(AY$4,{"a",0;"b",1000},2)+ROW(AT74),$AK:$AK,0)),"")</f>
        <v/>
      </c>
      <c r="AW78" s="16">
        <f t="shared" si="20"/>
        <v>0</v>
      </c>
      <c r="AX78" s="50" t="str">
        <f t="shared" si="25"/>
        <v/>
      </c>
      <c r="AY78" s="50" t="str">
        <f t="shared" si="23"/>
        <v>0</v>
      </c>
      <c r="AZ78" s="50" t="str">
        <f t="shared" si="33"/>
        <v>a</v>
      </c>
      <c r="BA78" s="50" t="e">
        <f>VLOOKUP($M78,{"a",0;"b",1000},2)+COUNTIF($M$6:$M78,$M78)</f>
        <v>#N/A</v>
      </c>
      <c r="BB78" s="16"/>
      <c r="BC78" s="16"/>
      <c r="BD78" s="16"/>
      <c r="BE78" s="16"/>
      <c r="BF78" s="16"/>
      <c r="BG78" s="16"/>
      <c r="BH78" s="16"/>
      <c r="BI78" s="140"/>
      <c r="BK78" s="15" t="str">
        <f t="shared" ref="BK78:BK141" si="39">IFERROR(INDEX(CD:CD,MATCH(BL78,CC:CC,0)),"")</f>
        <v/>
      </c>
      <c r="BL78" s="16" t="e">
        <f t="shared" si="36"/>
        <v>#VALUE!</v>
      </c>
      <c r="BM78" s="21"/>
      <c r="BN78" s="22"/>
      <c r="BO78" s="23"/>
      <c r="BP78" s="24"/>
      <c r="BQ78" s="21"/>
      <c r="BR78" s="25"/>
      <c r="BS78" s="21"/>
      <c r="BT78" s="19"/>
      <c r="BV78" s="15" t="str">
        <f t="shared" si="27"/>
        <v/>
      </c>
      <c r="BW78" s="16" t="e">
        <f t="shared" si="34"/>
        <v>#VALUE!</v>
      </c>
      <c r="BX78" s="3"/>
      <c r="BY78" s="4"/>
      <c r="BZ78" s="5"/>
      <c r="CA78" s="6"/>
      <c r="CB78" s="3"/>
      <c r="CC78" s="7"/>
      <c r="CD78" s="3"/>
      <c r="CE78" s="2"/>
      <c r="CG78" s="15" t="str">
        <f>IFERROR(INDEX($AX:$AX,MATCH(VLOOKUP(CK$4,{"a",0;"b",1000},2)+ROW(CF73),$BA:$BA,0)),"")</f>
        <v/>
      </c>
      <c r="CH78" s="15" t="str">
        <f>IFERROR(INDEX($AG:$AG,MATCH(VLOOKUP(CK$4,{"a",0;"b",1000},2)+ROW(CF74),$AK:$AK,0)),"")</f>
        <v/>
      </c>
      <c r="CI78" s="16">
        <f t="shared" si="21"/>
        <v>0</v>
      </c>
      <c r="CJ78" s="50" t="str">
        <f t="shared" si="26"/>
        <v/>
      </c>
      <c r="CK78" s="50" t="str">
        <f t="shared" si="24"/>
        <v>0</v>
      </c>
      <c r="CL78" s="50" t="str">
        <f t="shared" si="37"/>
        <v>a</v>
      </c>
      <c r="CM78" s="50" t="e">
        <f>VLOOKUP($M78,{"a",0;"b",1000},2)+COUNTIF($M$6:$M78,$M78)</f>
        <v>#N/A</v>
      </c>
      <c r="CN78" s="21"/>
      <c r="CO78" s="22"/>
      <c r="CP78" s="23"/>
      <c r="CQ78" s="24"/>
      <c r="CR78" s="21"/>
      <c r="CS78" s="25"/>
      <c r="CT78" s="21"/>
      <c r="CU78" s="19"/>
      <c r="CW78" s="54"/>
      <c r="CX78" s="55"/>
      <c r="CY78" s="56"/>
      <c r="CZ78" s="56"/>
      <c r="DA78" s="56"/>
      <c r="DB78" s="56"/>
      <c r="DC78" s="56"/>
      <c r="DD78" s="56"/>
      <c r="DE78" s="56"/>
      <c r="DF78" s="56"/>
      <c r="DG78" s="56"/>
      <c r="DI78" s="61"/>
      <c r="DJ78" s="61"/>
      <c r="DK78" s="61"/>
      <c r="DL78" s="61"/>
      <c r="DM78" s="61"/>
      <c r="DN78" s="61"/>
      <c r="DO78" s="61"/>
      <c r="DP78" s="62"/>
      <c r="DR78" s="70"/>
      <c r="DS78" s="71"/>
      <c r="DT78" s="71"/>
      <c r="DU78" s="72"/>
      <c r="DV78" s="71"/>
      <c r="DW78" s="71"/>
      <c r="DX78" s="73"/>
      <c r="DY78" s="74"/>
      <c r="DZ78" s="71"/>
      <c r="EB78" s="79"/>
      <c r="EC78" s="79"/>
      <c r="ED78" s="79"/>
      <c r="EE78" s="79"/>
      <c r="EF78" s="79"/>
      <c r="EG78" s="79"/>
      <c r="EH78" s="80"/>
      <c r="EJ78" s="155">
        <v>43780</v>
      </c>
      <c r="EK78" s="153">
        <v>317755989</v>
      </c>
      <c r="EL78" s="153">
        <v>54614.5</v>
      </c>
      <c r="EM78" s="153">
        <v>52314.5</v>
      </c>
      <c r="EN78" s="153">
        <v>2300</v>
      </c>
      <c r="EO78" s="153" t="s">
        <v>217</v>
      </c>
      <c r="EP78" s="153" t="s">
        <v>293</v>
      </c>
      <c r="EQ78" s="153" t="s">
        <v>219</v>
      </c>
      <c r="ES78" s="16"/>
      <c r="ET78" s="16"/>
      <c r="EU78" s="16"/>
      <c r="EW78" s="86"/>
      <c r="EX78" s="86"/>
      <c r="EY78" s="84"/>
      <c r="EZ78" s="87"/>
      <c r="FB78" s="19"/>
      <c r="FC78" s="19"/>
      <c r="FD78" s="19"/>
      <c r="FE78" s="19"/>
      <c r="FF78" s="19"/>
      <c r="FG78" s="19"/>
      <c r="FH78" s="19"/>
      <c r="FI78" s="19"/>
      <c r="FK78" s="94"/>
      <c r="FL78" s="93"/>
      <c r="FM78" s="93"/>
      <c r="FN78" s="93"/>
      <c r="FP78" s="97"/>
      <c r="FQ78" s="98"/>
      <c r="FR78" s="103"/>
      <c r="FS78" s="98"/>
      <c r="FT78" s="98"/>
      <c r="FV78" s="105"/>
      <c r="FW78" s="105"/>
      <c r="FX78" s="106"/>
      <c r="FY78" s="105"/>
      <c r="FZ78" s="105"/>
      <c r="GA78" s="105"/>
      <c r="GB78" s="105"/>
      <c r="GC78" s="105"/>
      <c r="GE78" s="110"/>
      <c r="GF78" s="109"/>
      <c r="GG78" s="110"/>
      <c r="GH78" s="111"/>
      <c r="GI78" s="111"/>
      <c r="GJ78" s="110"/>
      <c r="GK78" s="110"/>
      <c r="GL78" s="110"/>
      <c r="GM78" s="110"/>
      <c r="GN78" s="109"/>
      <c r="GP78" s="119"/>
      <c r="GQ78" s="120"/>
      <c r="GR78" s="119"/>
      <c r="GS78" s="121"/>
      <c r="GT78" s="121"/>
      <c r="GU78" s="119"/>
      <c r="GV78" s="122"/>
      <c r="GW78" s="119"/>
      <c r="GX78" s="119"/>
      <c r="GY78" s="120"/>
      <c r="HA78" s="127"/>
      <c r="HB78" s="128"/>
      <c r="HC78" s="128"/>
      <c r="HD78" s="128"/>
      <c r="HE78" s="129"/>
      <c r="HF78" s="127"/>
      <c r="HG78" s="131"/>
      <c r="HH78" s="19"/>
      <c r="HI78" s="19"/>
      <c r="HJ78" s="19"/>
      <c r="HK78" s="19"/>
      <c r="HL78" s="19"/>
      <c r="HM78" s="19"/>
      <c r="HN78" s="19"/>
      <c r="HP78" s="134"/>
      <c r="HQ78" s="135"/>
      <c r="HR78" s="134"/>
      <c r="HS78" s="134"/>
      <c r="HT78" s="134"/>
      <c r="HU78" s="134"/>
      <c r="HV78" s="134"/>
      <c r="HW78" s="134"/>
      <c r="HX78" s="134"/>
      <c r="HY78" s="134"/>
      <c r="HZ78" s="134"/>
    </row>
    <row r="79" spans="5:234" ht="19.5" thickBot="1">
      <c r="E79" s="16"/>
      <c r="F79" s="16"/>
      <c r="G79" s="16"/>
      <c r="I79" s="15" t="str">
        <f t="shared" si="28"/>
        <v/>
      </c>
      <c r="J79" s="16" t="e">
        <f t="shared" si="29"/>
        <v>#VALUE!</v>
      </c>
      <c r="K79" s="3"/>
      <c r="L79" s="4"/>
      <c r="M79" s="5"/>
      <c r="N79" s="6"/>
      <c r="O79" s="3"/>
      <c r="P79" s="7"/>
      <c r="Q79" s="3"/>
      <c r="R79" s="2"/>
      <c r="T79" s="15" t="str">
        <f t="shared" si="38"/>
        <v/>
      </c>
      <c r="U79" s="16" t="e">
        <f t="shared" si="35"/>
        <v>#VALUE!</v>
      </c>
      <c r="V79" s="16"/>
      <c r="W79" s="16"/>
      <c r="X79" s="16"/>
      <c r="Y79" s="16"/>
      <c r="Z79" s="16"/>
      <c r="AA79" s="16"/>
      <c r="AB79" s="16"/>
      <c r="AC79" s="16"/>
      <c r="AE79" s="15" t="str">
        <f>IFERROR(INDEX($K:$K,MATCH(VLOOKUP(AQ$5,{"a",0;"b",1000},2)+ROW(AD74),$N:$N,0)),"")</f>
        <v/>
      </c>
      <c r="AF79" s="15" t="str">
        <f>IFERROR(INDEX($AG:$AG,MATCH(VLOOKUP(AI$4,{"a",0;"b",1000},2)+ROW(AD75),$AK:$AK,0)),"")</f>
        <v/>
      </c>
      <c r="AG79" s="16">
        <f t="shared" si="30"/>
        <v>0</v>
      </c>
      <c r="AH79" s="50" t="str">
        <f>IFERROR(INDEX(#REF!,MATCH(AI79,BJ:BJ,0)),"")</f>
        <v/>
      </c>
      <c r="AI79" s="50" t="str">
        <f t="shared" si="31"/>
        <v>0</v>
      </c>
      <c r="AJ79" s="50" t="str">
        <f t="shared" si="32"/>
        <v>a</v>
      </c>
      <c r="AK79" s="50" t="e">
        <f>VLOOKUP($M79,{"a",0;"b",1000},2)+COUNTIF($M$6:$M79,$M79)</f>
        <v>#N/A</v>
      </c>
      <c r="AL79" s="16"/>
      <c r="AM79" s="16"/>
      <c r="AN79" s="16"/>
      <c r="AO79" s="16"/>
      <c r="AP79" s="16"/>
      <c r="AQ79" s="16"/>
      <c r="AR79" s="16"/>
      <c r="AS79" s="140"/>
      <c r="AU79" s="15" t="str">
        <f>IFERROR(INDEX($AX:$AX,MATCH(VLOOKUP(AY$4,{"a",0;"b",1000},2)+ROW(AT74),$BA:$BA,0)),"")</f>
        <v/>
      </c>
      <c r="AV79" s="15" t="str">
        <f>IFERROR(INDEX($AG:$AG,MATCH(VLOOKUP(AY$4,{"a",0;"b",1000},2)+ROW(AT75),$AK:$AK,0)),"")</f>
        <v/>
      </c>
      <c r="AW79" s="16">
        <f t="shared" si="20"/>
        <v>0</v>
      </c>
      <c r="AX79" s="50" t="str">
        <f t="shared" si="25"/>
        <v/>
      </c>
      <c r="AY79" s="50" t="str">
        <f t="shared" si="23"/>
        <v>0</v>
      </c>
      <c r="AZ79" s="50" t="str">
        <f t="shared" si="33"/>
        <v>a</v>
      </c>
      <c r="BA79" s="50" t="e">
        <f>VLOOKUP($M79,{"a",0;"b",1000},2)+COUNTIF($M$6:$M79,$M79)</f>
        <v>#N/A</v>
      </c>
      <c r="BB79" s="16"/>
      <c r="BC79" s="16"/>
      <c r="BD79" s="16"/>
      <c r="BE79" s="16"/>
      <c r="BF79" s="16"/>
      <c r="BG79" s="16"/>
      <c r="BH79" s="16"/>
      <c r="BI79" s="140"/>
      <c r="BK79" s="15" t="str">
        <f t="shared" si="39"/>
        <v/>
      </c>
      <c r="BL79" s="16" t="e">
        <f t="shared" si="36"/>
        <v>#VALUE!</v>
      </c>
      <c r="BM79" s="21"/>
      <c r="BN79" s="22"/>
      <c r="BO79" s="23"/>
      <c r="BP79" s="24"/>
      <c r="BQ79" s="21"/>
      <c r="BR79" s="25"/>
      <c r="BS79" s="21"/>
      <c r="BT79" s="19"/>
      <c r="BV79" s="15" t="str">
        <f t="shared" si="27"/>
        <v/>
      </c>
      <c r="BW79" s="16" t="e">
        <f t="shared" si="34"/>
        <v>#VALUE!</v>
      </c>
      <c r="BX79" s="3"/>
      <c r="BY79" s="4"/>
      <c r="BZ79" s="5"/>
      <c r="CA79" s="6"/>
      <c r="CB79" s="3"/>
      <c r="CC79" s="7"/>
      <c r="CD79" s="3"/>
      <c r="CE79" s="2"/>
      <c r="CG79" s="15" t="str">
        <f>IFERROR(INDEX($AX:$AX,MATCH(VLOOKUP(CK$4,{"a",0;"b",1000},2)+ROW(CF74),$BA:$BA,0)),"")</f>
        <v/>
      </c>
      <c r="CH79" s="15" t="str">
        <f>IFERROR(INDEX($AG:$AG,MATCH(VLOOKUP(CK$4,{"a",0;"b",1000},2)+ROW(CF75),$AK:$AK,0)),"")</f>
        <v/>
      </c>
      <c r="CI79" s="16">
        <f t="shared" si="21"/>
        <v>0</v>
      </c>
      <c r="CJ79" s="50" t="str">
        <f t="shared" si="26"/>
        <v/>
      </c>
      <c r="CK79" s="50" t="str">
        <f t="shared" si="24"/>
        <v>0</v>
      </c>
      <c r="CL79" s="50" t="str">
        <f t="shared" si="37"/>
        <v>a</v>
      </c>
      <c r="CM79" s="50" t="e">
        <f>VLOOKUP($M79,{"a",0;"b",1000},2)+COUNTIF($M$6:$M79,$M79)</f>
        <v>#N/A</v>
      </c>
      <c r="CN79" s="21"/>
      <c r="CO79" s="22"/>
      <c r="CP79" s="23"/>
      <c r="CQ79" s="24"/>
      <c r="CR79" s="21"/>
      <c r="CS79" s="25"/>
      <c r="CT79" s="21"/>
      <c r="CU79" s="19"/>
      <c r="CW79" s="54"/>
      <c r="CX79" s="55"/>
      <c r="CY79" s="56"/>
      <c r="CZ79" s="56"/>
      <c r="DA79" s="56"/>
      <c r="DB79" s="56"/>
      <c r="DC79" s="56"/>
      <c r="DD79" s="56"/>
      <c r="DE79" s="56"/>
      <c r="DF79" s="56"/>
      <c r="DG79" s="56"/>
      <c r="DI79" s="61"/>
      <c r="DJ79" s="61"/>
      <c r="DK79" s="61"/>
      <c r="DL79" s="61"/>
      <c r="DM79" s="61"/>
      <c r="DN79" s="61"/>
      <c r="DO79" s="61"/>
      <c r="DP79" s="62"/>
      <c r="DR79" s="70"/>
      <c r="DS79" s="71"/>
      <c r="DT79" s="71"/>
      <c r="DU79" s="72"/>
      <c r="DV79" s="71"/>
      <c r="DW79" s="71"/>
      <c r="DX79" s="73"/>
      <c r="DY79" s="74"/>
      <c r="DZ79" s="71"/>
      <c r="EB79" s="79"/>
      <c r="EC79" s="79"/>
      <c r="ED79" s="79"/>
      <c r="EE79" s="79"/>
      <c r="EF79" s="79"/>
      <c r="EG79" s="79"/>
      <c r="EH79" s="80"/>
      <c r="EJ79" s="152">
        <v>43780</v>
      </c>
      <c r="EK79" s="154">
        <v>312144392</v>
      </c>
      <c r="EL79" s="154">
        <v>56914.5</v>
      </c>
      <c r="EM79" s="154">
        <v>54614.5</v>
      </c>
      <c r="EN79" s="154">
        <v>2300</v>
      </c>
      <c r="EO79" s="154" t="s">
        <v>217</v>
      </c>
      <c r="EP79" s="154" t="s">
        <v>294</v>
      </c>
      <c r="EQ79" s="154" t="s">
        <v>219</v>
      </c>
      <c r="ES79" s="16"/>
      <c r="ET79" s="16"/>
      <c r="EU79" s="16"/>
      <c r="EW79" s="86"/>
      <c r="EX79" s="86"/>
      <c r="EY79" s="84"/>
      <c r="EZ79" s="87"/>
      <c r="FB79" s="19"/>
      <c r="FC79" s="19"/>
      <c r="FD79" s="19"/>
      <c r="FE79" s="19"/>
      <c r="FF79" s="19"/>
      <c r="FG79" s="19"/>
      <c r="FH79" s="19"/>
      <c r="FI79" s="19"/>
      <c r="FK79" s="94"/>
      <c r="FL79" s="93"/>
      <c r="FM79" s="93"/>
      <c r="FN79" s="93"/>
      <c r="FP79" s="97"/>
      <c r="FQ79" s="98"/>
      <c r="FR79" s="103"/>
      <c r="FS79" s="98"/>
      <c r="FT79" s="98"/>
      <c r="FV79" s="105"/>
      <c r="FW79" s="105"/>
      <c r="FX79" s="106"/>
      <c r="FY79" s="105"/>
      <c r="FZ79" s="105"/>
      <c r="GA79" s="105"/>
      <c r="GB79" s="105"/>
      <c r="GC79" s="105"/>
      <c r="GE79" s="110"/>
      <c r="GF79" s="109"/>
      <c r="GG79" s="110"/>
      <c r="GH79" s="111"/>
      <c r="GI79" s="111"/>
      <c r="GJ79" s="110"/>
      <c r="GK79" s="110"/>
      <c r="GL79" s="110"/>
      <c r="GM79" s="110"/>
      <c r="GN79" s="109"/>
      <c r="GP79" s="119"/>
      <c r="GQ79" s="120"/>
      <c r="GR79" s="119"/>
      <c r="GS79" s="121"/>
      <c r="GT79" s="121"/>
      <c r="GU79" s="119"/>
      <c r="GV79" s="122"/>
      <c r="GW79" s="119"/>
      <c r="GX79" s="119"/>
      <c r="GY79" s="120"/>
      <c r="HA79" s="127"/>
      <c r="HB79" s="128"/>
      <c r="HC79" s="128"/>
      <c r="HD79" s="128"/>
      <c r="HE79" s="129"/>
      <c r="HF79" s="127"/>
      <c r="HG79" s="131"/>
      <c r="HH79" s="19"/>
      <c r="HI79" s="19"/>
      <c r="HJ79" s="19"/>
      <c r="HK79" s="19"/>
      <c r="HL79" s="19"/>
      <c r="HM79" s="19"/>
      <c r="HN79" s="19"/>
      <c r="HP79" s="134"/>
      <c r="HQ79" s="135"/>
      <c r="HR79" s="134"/>
      <c r="HS79" s="134"/>
      <c r="HT79" s="134"/>
      <c r="HU79" s="134"/>
      <c r="HV79" s="134"/>
      <c r="HW79" s="134"/>
      <c r="HX79" s="134"/>
      <c r="HY79" s="134"/>
      <c r="HZ79" s="134"/>
    </row>
    <row r="80" spans="5:234" ht="26.25" thickBot="1">
      <c r="E80" s="16"/>
      <c r="F80" s="16"/>
      <c r="G80" s="16"/>
      <c r="I80" s="15" t="str">
        <f t="shared" si="28"/>
        <v/>
      </c>
      <c r="J80" s="16" t="e">
        <f t="shared" si="29"/>
        <v>#VALUE!</v>
      </c>
      <c r="K80" s="3"/>
      <c r="L80" s="4"/>
      <c r="M80" s="5"/>
      <c r="N80" s="6"/>
      <c r="O80" s="3"/>
      <c r="P80" s="7"/>
      <c r="Q80" s="3"/>
      <c r="R80" s="2"/>
      <c r="T80" s="15" t="str">
        <f t="shared" si="38"/>
        <v/>
      </c>
      <c r="U80" s="16" t="e">
        <f t="shared" si="35"/>
        <v>#VALUE!</v>
      </c>
      <c r="V80" s="16"/>
      <c r="W80" s="16"/>
      <c r="X80" s="16"/>
      <c r="Y80" s="16"/>
      <c r="Z80" s="16"/>
      <c r="AA80" s="16"/>
      <c r="AB80" s="16"/>
      <c r="AC80" s="16"/>
      <c r="AE80" s="15" t="str">
        <f>IFERROR(INDEX($K:$K,MATCH(VLOOKUP(AQ$5,{"a",0;"b",1000},2)+ROW(AD75),$N:$N,0)),"")</f>
        <v/>
      </c>
      <c r="AF80" s="15" t="str">
        <f>IFERROR(INDEX($AG:$AG,MATCH(VLOOKUP(AI$4,{"a",0;"b",1000},2)+ROW(AD76),$AK:$AK,0)),"")</f>
        <v/>
      </c>
      <c r="AG80" s="16">
        <f t="shared" si="30"/>
        <v>0</v>
      </c>
      <c r="AH80" s="50" t="str">
        <f>IFERROR(INDEX(#REF!,MATCH(AI80,BJ:BJ,0)),"")</f>
        <v/>
      </c>
      <c r="AI80" s="50" t="str">
        <f t="shared" si="31"/>
        <v>0</v>
      </c>
      <c r="AJ80" s="50" t="str">
        <f t="shared" si="32"/>
        <v>a</v>
      </c>
      <c r="AK80" s="50" t="e">
        <f>VLOOKUP($M80,{"a",0;"b",1000},2)+COUNTIF($M$6:$M80,$M80)</f>
        <v>#N/A</v>
      </c>
      <c r="AL80" s="16"/>
      <c r="AM80" s="16"/>
      <c r="AN80" s="16"/>
      <c r="AO80" s="16"/>
      <c r="AP80" s="16"/>
      <c r="AQ80" s="16"/>
      <c r="AR80" s="16"/>
      <c r="AS80" s="140"/>
      <c r="AU80" s="15" t="str">
        <f>IFERROR(INDEX($AX:$AX,MATCH(VLOOKUP(AY$4,{"a",0;"b",1000},2)+ROW(AT75),$BA:$BA,0)),"")</f>
        <v/>
      </c>
      <c r="AV80" s="15" t="str">
        <f>IFERROR(INDEX($AG:$AG,MATCH(VLOOKUP(AY$4,{"a",0;"b",1000},2)+ROW(AT76),$AK:$AK,0)),"")</f>
        <v/>
      </c>
      <c r="AW80" s="16">
        <f t="shared" si="20"/>
        <v>0</v>
      </c>
      <c r="AX80" s="50" t="str">
        <f t="shared" si="25"/>
        <v/>
      </c>
      <c r="AY80" s="50" t="str">
        <f t="shared" si="23"/>
        <v>0</v>
      </c>
      <c r="AZ80" s="50" t="str">
        <f t="shared" si="33"/>
        <v>a</v>
      </c>
      <c r="BA80" s="50" t="e">
        <f>VLOOKUP($M80,{"a",0;"b",1000},2)+COUNTIF($M$6:$M80,$M80)</f>
        <v>#N/A</v>
      </c>
      <c r="BB80" s="16"/>
      <c r="BC80" s="16"/>
      <c r="BD80" s="16"/>
      <c r="BE80" s="16"/>
      <c r="BF80" s="16"/>
      <c r="BG80" s="16"/>
      <c r="BH80" s="16"/>
      <c r="BI80" s="140"/>
      <c r="BK80" s="15" t="str">
        <f t="shared" si="39"/>
        <v/>
      </c>
      <c r="BL80" s="16" t="e">
        <f t="shared" si="36"/>
        <v>#VALUE!</v>
      </c>
      <c r="BM80" s="21"/>
      <c r="BN80" s="22"/>
      <c r="BO80" s="23"/>
      <c r="BP80" s="24"/>
      <c r="BQ80" s="21"/>
      <c r="BR80" s="25"/>
      <c r="BS80" s="21"/>
      <c r="BT80" s="19"/>
      <c r="BV80" s="15" t="str">
        <f t="shared" si="27"/>
        <v/>
      </c>
      <c r="BW80" s="16" t="e">
        <f t="shared" si="34"/>
        <v>#VALUE!</v>
      </c>
      <c r="BX80" s="3"/>
      <c r="BY80" s="4"/>
      <c r="BZ80" s="5"/>
      <c r="CA80" s="6"/>
      <c r="CB80" s="3"/>
      <c r="CC80" s="7"/>
      <c r="CD80" s="3"/>
      <c r="CE80" s="2"/>
      <c r="CG80" s="15" t="str">
        <f>IFERROR(INDEX($AX:$AX,MATCH(VLOOKUP(CK$4,{"a",0;"b",1000},2)+ROW(CF75),$BA:$BA,0)),"")</f>
        <v/>
      </c>
      <c r="CH80" s="15" t="str">
        <f>IFERROR(INDEX($AG:$AG,MATCH(VLOOKUP(CK$4,{"a",0;"b",1000},2)+ROW(CF76),$AK:$AK,0)),"")</f>
        <v/>
      </c>
      <c r="CI80" s="16">
        <f t="shared" si="21"/>
        <v>0</v>
      </c>
      <c r="CJ80" s="50" t="str">
        <f t="shared" si="26"/>
        <v/>
      </c>
      <c r="CK80" s="50" t="str">
        <f t="shared" si="24"/>
        <v>0</v>
      </c>
      <c r="CL80" s="50" t="str">
        <f t="shared" si="37"/>
        <v>a</v>
      </c>
      <c r="CM80" s="50" t="e">
        <f>VLOOKUP($M80,{"a",0;"b",1000},2)+COUNTIF($M$6:$M80,$M80)</f>
        <v>#N/A</v>
      </c>
      <c r="CN80" s="21"/>
      <c r="CO80" s="22"/>
      <c r="CP80" s="23"/>
      <c r="CQ80" s="24"/>
      <c r="CR80" s="21"/>
      <c r="CS80" s="25"/>
      <c r="CT80" s="21"/>
      <c r="CU80" s="19"/>
      <c r="CW80" s="54"/>
      <c r="CX80" s="55"/>
      <c r="CY80" s="56"/>
      <c r="CZ80" s="56"/>
      <c r="DA80" s="56"/>
      <c r="DB80" s="56"/>
      <c r="DC80" s="56"/>
      <c r="DD80" s="56"/>
      <c r="DE80" s="56"/>
      <c r="DF80" s="56"/>
      <c r="DG80" s="56"/>
      <c r="DI80" s="61"/>
      <c r="DJ80" s="61"/>
      <c r="DK80" s="61"/>
      <c r="DL80" s="61"/>
      <c r="DM80" s="61"/>
      <c r="DN80" s="61"/>
      <c r="DO80" s="61"/>
      <c r="DP80" s="62"/>
      <c r="DR80" s="70"/>
      <c r="DS80" s="71"/>
      <c r="DT80" s="71"/>
      <c r="DU80" s="72"/>
      <c r="DV80" s="71"/>
      <c r="DW80" s="71"/>
      <c r="DX80" s="73"/>
      <c r="DY80" s="74"/>
      <c r="DZ80" s="71"/>
      <c r="EB80" s="79"/>
      <c r="EC80" s="79"/>
      <c r="ED80" s="79"/>
      <c r="EE80" s="79"/>
      <c r="EF80" s="79"/>
      <c r="EG80" s="79"/>
      <c r="EH80" s="80"/>
      <c r="EJ80" s="155">
        <v>43780</v>
      </c>
      <c r="EK80" s="153">
        <v>312753717</v>
      </c>
      <c r="EL80" s="153">
        <v>58614.5</v>
      </c>
      <c r="EM80" s="153">
        <v>56914.5</v>
      </c>
      <c r="EN80" s="153">
        <v>1700</v>
      </c>
      <c r="EO80" s="153" t="s">
        <v>217</v>
      </c>
      <c r="EP80" s="153" t="s">
        <v>295</v>
      </c>
      <c r="EQ80" s="153" t="s">
        <v>219</v>
      </c>
      <c r="ES80" s="16"/>
      <c r="ET80" s="16"/>
      <c r="EU80" s="16"/>
      <c r="EW80" s="86"/>
      <c r="EX80" s="86"/>
      <c r="EY80" s="84"/>
      <c r="EZ80" s="87"/>
      <c r="FB80" s="19"/>
      <c r="FC80" s="19"/>
      <c r="FD80" s="19"/>
      <c r="FE80" s="19"/>
      <c r="FF80" s="19"/>
      <c r="FG80" s="19"/>
      <c r="FH80" s="19"/>
      <c r="FI80" s="19"/>
      <c r="FK80" s="94"/>
      <c r="FL80" s="93"/>
      <c r="FM80" s="93"/>
      <c r="FN80" s="93"/>
      <c r="FP80" s="97"/>
      <c r="FQ80" s="98"/>
      <c r="FR80" s="103"/>
      <c r="FS80" s="98"/>
      <c r="FT80" s="98"/>
      <c r="FV80" s="105"/>
      <c r="FW80" s="105"/>
      <c r="FX80" s="106"/>
      <c r="FY80" s="105"/>
      <c r="FZ80" s="105"/>
      <c r="GA80" s="105"/>
      <c r="GB80" s="105"/>
      <c r="GC80" s="105"/>
      <c r="GE80" s="110"/>
      <c r="GF80" s="109"/>
      <c r="GG80" s="110"/>
      <c r="GH80" s="111"/>
      <c r="GI80" s="111"/>
      <c r="GJ80" s="110"/>
      <c r="GK80" s="110"/>
      <c r="GL80" s="110"/>
      <c r="GM80" s="110"/>
      <c r="GN80" s="109"/>
      <c r="GP80" s="119"/>
      <c r="GQ80" s="120"/>
      <c r="GR80" s="119"/>
      <c r="GS80" s="121"/>
      <c r="GT80" s="121"/>
      <c r="GU80" s="119"/>
      <c r="GV80" s="122"/>
      <c r="GW80" s="119"/>
      <c r="GX80" s="119"/>
      <c r="GY80" s="120"/>
      <c r="HA80" s="127"/>
      <c r="HB80" s="128"/>
      <c r="HC80" s="128"/>
      <c r="HD80" s="128"/>
      <c r="HE80" s="129"/>
      <c r="HF80" s="127"/>
      <c r="HG80" s="131"/>
      <c r="HH80" s="19"/>
      <c r="HI80" s="19"/>
      <c r="HJ80" s="19"/>
      <c r="HK80" s="19"/>
      <c r="HL80" s="19"/>
      <c r="HM80" s="19"/>
      <c r="HN80" s="19"/>
      <c r="HP80" s="134"/>
      <c r="HQ80" s="135"/>
      <c r="HR80" s="134"/>
      <c r="HS80" s="134"/>
      <c r="HT80" s="134"/>
      <c r="HU80" s="134"/>
      <c r="HV80" s="134"/>
      <c r="HW80" s="134"/>
      <c r="HX80" s="134"/>
      <c r="HY80" s="134"/>
      <c r="HZ80" s="134"/>
    </row>
    <row r="81" spans="5:234" ht="19.5" thickBot="1">
      <c r="E81" s="16"/>
      <c r="F81" s="16"/>
      <c r="G81" s="16"/>
      <c r="I81" s="15" t="str">
        <f t="shared" si="28"/>
        <v/>
      </c>
      <c r="J81" s="16" t="e">
        <f t="shared" si="29"/>
        <v>#VALUE!</v>
      </c>
      <c r="K81" s="3"/>
      <c r="L81" s="4"/>
      <c r="M81" s="5"/>
      <c r="N81" s="6"/>
      <c r="O81" s="3"/>
      <c r="P81" s="7"/>
      <c r="Q81" s="3"/>
      <c r="R81" s="2"/>
      <c r="T81" s="15" t="str">
        <f t="shared" si="38"/>
        <v/>
      </c>
      <c r="U81" s="16" t="e">
        <f t="shared" si="35"/>
        <v>#VALUE!</v>
      </c>
      <c r="V81" s="16"/>
      <c r="W81" s="16"/>
      <c r="X81" s="16"/>
      <c r="Y81" s="16"/>
      <c r="Z81" s="16"/>
      <c r="AA81" s="16"/>
      <c r="AB81" s="16"/>
      <c r="AC81" s="16"/>
      <c r="AE81" s="15" t="str">
        <f>IFERROR(INDEX($K:$K,MATCH(VLOOKUP(AQ$5,{"a",0;"b",1000},2)+ROW(AD76),$N:$N,0)),"")</f>
        <v/>
      </c>
      <c r="AF81" s="15" t="str">
        <f>IFERROR(INDEX($AG:$AG,MATCH(VLOOKUP(AI$4,{"a",0;"b",1000},2)+ROW(AD77),$AK:$AK,0)),"")</f>
        <v/>
      </c>
      <c r="AG81" s="16">
        <f t="shared" si="30"/>
        <v>0</v>
      </c>
      <c r="AH81" s="50" t="str">
        <f>IFERROR(INDEX(#REF!,MATCH(AI81,BJ:BJ,0)),"")</f>
        <v/>
      </c>
      <c r="AI81" s="50" t="str">
        <f t="shared" si="31"/>
        <v>0</v>
      </c>
      <c r="AJ81" s="50" t="str">
        <f t="shared" si="32"/>
        <v>a</v>
      </c>
      <c r="AK81" s="50" t="e">
        <f>VLOOKUP($M81,{"a",0;"b",1000},2)+COUNTIF($M$6:$M81,$M81)</f>
        <v>#N/A</v>
      </c>
      <c r="AL81" s="16"/>
      <c r="AM81" s="16"/>
      <c r="AN81" s="16"/>
      <c r="AO81" s="16"/>
      <c r="AP81" s="16"/>
      <c r="AQ81" s="16"/>
      <c r="AR81" s="16"/>
      <c r="AS81" s="140"/>
      <c r="AU81" s="15" t="str">
        <f>IFERROR(INDEX($AX:$AX,MATCH(VLOOKUP(AY$4,{"a",0;"b",1000},2)+ROW(AT76),$BA:$BA,0)),"")</f>
        <v/>
      </c>
      <c r="AV81" s="15" t="str">
        <f>IFERROR(INDEX($AG:$AG,MATCH(VLOOKUP(AY$4,{"a",0;"b",1000},2)+ROW(AT77),$AK:$AK,0)),"")</f>
        <v/>
      </c>
      <c r="AW81" s="16">
        <f t="shared" si="20"/>
        <v>0</v>
      </c>
      <c r="AX81" s="50" t="str">
        <f t="shared" si="25"/>
        <v/>
      </c>
      <c r="AY81" s="50" t="str">
        <f t="shared" si="23"/>
        <v>0</v>
      </c>
      <c r="AZ81" s="50" t="str">
        <f t="shared" si="33"/>
        <v>a</v>
      </c>
      <c r="BA81" s="50" t="e">
        <f>VLOOKUP($M81,{"a",0;"b",1000},2)+COUNTIF($M$6:$M81,$M81)</f>
        <v>#N/A</v>
      </c>
      <c r="BB81" s="16"/>
      <c r="BC81" s="16"/>
      <c r="BD81" s="16"/>
      <c r="BE81" s="16"/>
      <c r="BF81" s="16"/>
      <c r="BG81" s="16"/>
      <c r="BH81" s="16"/>
      <c r="BI81" s="140"/>
      <c r="BK81" s="15" t="str">
        <f t="shared" si="39"/>
        <v/>
      </c>
      <c r="BL81" s="16" t="e">
        <f t="shared" si="36"/>
        <v>#VALUE!</v>
      </c>
      <c r="BM81" s="21"/>
      <c r="BN81" s="22"/>
      <c r="BO81" s="23"/>
      <c r="BP81" s="24"/>
      <c r="BQ81" s="21"/>
      <c r="BR81" s="25"/>
      <c r="BS81" s="21"/>
      <c r="BT81" s="19"/>
      <c r="BV81" s="15" t="str">
        <f t="shared" si="27"/>
        <v/>
      </c>
      <c r="BW81" s="16" t="e">
        <f t="shared" si="34"/>
        <v>#VALUE!</v>
      </c>
      <c r="BX81" s="3"/>
      <c r="BY81" s="4"/>
      <c r="BZ81" s="5"/>
      <c r="CA81" s="6"/>
      <c r="CB81" s="3"/>
      <c r="CC81" s="7"/>
      <c r="CD81" s="3"/>
      <c r="CE81" s="2"/>
      <c r="CG81" s="15" t="str">
        <f>IFERROR(INDEX($AX:$AX,MATCH(VLOOKUP(CK$4,{"a",0;"b",1000},2)+ROW(CF76),$BA:$BA,0)),"")</f>
        <v/>
      </c>
      <c r="CH81" s="15" t="str">
        <f>IFERROR(INDEX($AG:$AG,MATCH(VLOOKUP(CK$4,{"a",0;"b",1000},2)+ROW(CF77),$AK:$AK,0)),"")</f>
        <v/>
      </c>
      <c r="CI81" s="16">
        <f t="shared" si="21"/>
        <v>0</v>
      </c>
      <c r="CJ81" s="50" t="str">
        <f t="shared" si="26"/>
        <v/>
      </c>
      <c r="CK81" s="50" t="str">
        <f t="shared" si="24"/>
        <v>0</v>
      </c>
      <c r="CL81" s="50" t="str">
        <f t="shared" si="37"/>
        <v>a</v>
      </c>
      <c r="CM81" s="50" t="e">
        <f>VLOOKUP($M81,{"a",0;"b",1000},2)+COUNTIF($M$6:$M81,$M81)</f>
        <v>#N/A</v>
      </c>
      <c r="CN81" s="21"/>
      <c r="CO81" s="22"/>
      <c r="CP81" s="23"/>
      <c r="CQ81" s="24"/>
      <c r="CR81" s="21"/>
      <c r="CS81" s="25"/>
      <c r="CT81" s="21"/>
      <c r="CU81" s="19"/>
      <c r="CW81" s="54"/>
      <c r="CX81" s="55"/>
      <c r="CY81" s="56"/>
      <c r="CZ81" s="56"/>
      <c r="DA81" s="56"/>
      <c r="DB81" s="56"/>
      <c r="DC81" s="56"/>
      <c r="DD81" s="56"/>
      <c r="DE81" s="56"/>
      <c r="DF81" s="56"/>
      <c r="DG81" s="56"/>
      <c r="DI81" s="61"/>
      <c r="DJ81" s="61"/>
      <c r="DK81" s="61"/>
      <c r="DL81" s="61"/>
      <c r="DM81" s="61"/>
      <c r="DN81" s="61"/>
      <c r="DO81" s="61"/>
      <c r="DP81" s="62"/>
      <c r="DR81" s="70"/>
      <c r="DS81" s="71"/>
      <c r="DT81" s="71"/>
      <c r="DU81" s="72"/>
      <c r="DV81" s="71"/>
      <c r="DW81" s="71"/>
      <c r="DX81" s="73"/>
      <c r="DY81" s="74"/>
      <c r="DZ81" s="71"/>
      <c r="EB81" s="79"/>
      <c r="EC81" s="79"/>
      <c r="ED81" s="79"/>
      <c r="EE81" s="79"/>
      <c r="EF81" s="79"/>
      <c r="EG81" s="79"/>
      <c r="EH81" s="80"/>
      <c r="EJ81" s="152">
        <v>43780</v>
      </c>
      <c r="EK81" s="154">
        <v>312129010</v>
      </c>
      <c r="EL81" s="154">
        <v>62014.5</v>
      </c>
      <c r="EM81" s="154">
        <v>58614.5</v>
      </c>
      <c r="EN81" s="154">
        <v>3400</v>
      </c>
      <c r="EO81" s="154" t="s">
        <v>217</v>
      </c>
      <c r="EP81" s="154" t="s">
        <v>296</v>
      </c>
      <c r="EQ81" s="154" t="s">
        <v>219</v>
      </c>
      <c r="ES81" s="16"/>
      <c r="ET81" s="16"/>
      <c r="EU81" s="16"/>
      <c r="EW81" s="86"/>
      <c r="EX81" s="86"/>
      <c r="EY81" s="84"/>
      <c r="EZ81" s="87"/>
      <c r="FB81" s="19"/>
      <c r="FC81" s="19"/>
      <c r="FD81" s="19"/>
      <c r="FE81" s="19"/>
      <c r="FF81" s="19"/>
      <c r="FG81" s="19"/>
      <c r="FH81" s="19"/>
      <c r="FI81" s="19"/>
      <c r="FK81" s="94"/>
      <c r="FL81" s="93"/>
      <c r="FM81" s="93"/>
      <c r="FN81" s="93"/>
      <c r="FP81" s="97"/>
      <c r="FQ81" s="98"/>
      <c r="FR81" s="103"/>
      <c r="FS81" s="98"/>
      <c r="FT81" s="98"/>
      <c r="FV81" s="105"/>
      <c r="FW81" s="105"/>
      <c r="FX81" s="106"/>
      <c r="FY81" s="105"/>
      <c r="FZ81" s="105"/>
      <c r="GA81" s="105"/>
      <c r="GB81" s="105"/>
      <c r="GC81" s="105"/>
      <c r="GE81" s="110"/>
      <c r="GF81" s="109"/>
      <c r="GG81" s="110"/>
      <c r="GH81" s="111"/>
      <c r="GI81" s="111"/>
      <c r="GJ81" s="110"/>
      <c r="GK81" s="110"/>
      <c r="GL81" s="110"/>
      <c r="GM81" s="110"/>
      <c r="GN81" s="109"/>
      <c r="GP81" s="119"/>
      <c r="GQ81" s="120"/>
      <c r="GR81" s="119"/>
      <c r="GS81" s="121"/>
      <c r="GT81" s="121"/>
      <c r="GU81" s="119"/>
      <c r="GV81" s="122"/>
      <c r="GW81" s="119"/>
      <c r="GX81" s="119"/>
      <c r="GY81" s="120"/>
      <c r="HA81" s="127"/>
      <c r="HB81" s="128"/>
      <c r="HC81" s="128"/>
      <c r="HD81" s="128"/>
      <c r="HE81" s="129"/>
      <c r="HF81" s="127"/>
      <c r="HG81" s="131"/>
      <c r="HH81" s="19"/>
      <c r="HI81" s="19"/>
      <c r="HJ81" s="19"/>
      <c r="HK81" s="19"/>
      <c r="HL81" s="19"/>
      <c r="HM81" s="19"/>
      <c r="HN81" s="19"/>
      <c r="HP81" s="134"/>
      <c r="HQ81" s="135"/>
      <c r="HR81" s="134"/>
      <c r="HS81" s="134"/>
      <c r="HT81" s="134"/>
      <c r="HU81" s="134"/>
      <c r="HV81" s="134"/>
      <c r="HW81" s="134"/>
      <c r="HX81" s="134"/>
      <c r="HY81" s="134"/>
      <c r="HZ81" s="134"/>
    </row>
    <row r="82" spans="5:234" ht="19.5" thickBot="1">
      <c r="E82" s="16"/>
      <c r="F82" s="16"/>
      <c r="G82" s="16"/>
      <c r="I82" s="15" t="str">
        <f t="shared" si="28"/>
        <v/>
      </c>
      <c r="J82" s="16" t="e">
        <f t="shared" si="29"/>
        <v>#VALUE!</v>
      </c>
      <c r="K82" s="3"/>
      <c r="L82" s="4"/>
      <c r="M82" s="5"/>
      <c r="N82" s="6"/>
      <c r="O82" s="3"/>
      <c r="P82" s="7"/>
      <c r="Q82" s="3"/>
      <c r="R82" s="2"/>
      <c r="T82" s="15" t="str">
        <f t="shared" si="38"/>
        <v/>
      </c>
      <c r="U82" s="16" t="e">
        <f t="shared" si="35"/>
        <v>#VALUE!</v>
      </c>
      <c r="V82" s="16"/>
      <c r="W82" s="16"/>
      <c r="X82" s="16"/>
      <c r="Y82" s="16"/>
      <c r="Z82" s="16"/>
      <c r="AA82" s="16"/>
      <c r="AB82" s="16"/>
      <c r="AC82" s="16"/>
      <c r="AE82" s="15" t="str">
        <f>IFERROR(INDEX($K:$K,MATCH(VLOOKUP(AQ$5,{"a",0;"b",1000},2)+ROW(AD77),$N:$N,0)),"")</f>
        <v/>
      </c>
      <c r="AF82" s="15" t="str">
        <f>IFERROR(INDEX($AG:$AG,MATCH(VLOOKUP(AI$4,{"a",0;"b",1000},2)+ROW(AD78),$AK:$AK,0)),"")</f>
        <v/>
      </c>
      <c r="AG82" s="16">
        <f t="shared" si="30"/>
        <v>0</v>
      </c>
      <c r="AH82" s="50" t="str">
        <f>IFERROR(INDEX(#REF!,MATCH(AI82,BJ:BJ,0)),"")</f>
        <v/>
      </c>
      <c r="AI82" s="50" t="str">
        <f t="shared" si="31"/>
        <v>0</v>
      </c>
      <c r="AJ82" s="50" t="str">
        <f t="shared" si="32"/>
        <v>a</v>
      </c>
      <c r="AK82" s="50" t="e">
        <f>VLOOKUP($M82,{"a",0;"b",1000},2)+COUNTIF($M$6:$M82,$M82)</f>
        <v>#N/A</v>
      </c>
      <c r="AL82" s="16"/>
      <c r="AM82" s="16"/>
      <c r="AN82" s="16"/>
      <c r="AO82" s="16"/>
      <c r="AP82" s="16"/>
      <c r="AQ82" s="16"/>
      <c r="AR82" s="16"/>
      <c r="AS82" s="140"/>
      <c r="AU82" s="15" t="str">
        <f>IFERROR(INDEX($AX:$AX,MATCH(VLOOKUP(AY$4,{"a",0;"b",1000},2)+ROW(AT77),$BA:$BA,0)),"")</f>
        <v/>
      </c>
      <c r="AV82" s="15" t="str">
        <f>IFERROR(INDEX($AG:$AG,MATCH(VLOOKUP(AY$4,{"a",0;"b",1000},2)+ROW(AT78),$AK:$AK,0)),"")</f>
        <v/>
      </c>
      <c r="AW82" s="16">
        <f t="shared" si="20"/>
        <v>0</v>
      </c>
      <c r="AX82" s="50" t="str">
        <f t="shared" si="25"/>
        <v/>
      </c>
      <c r="AY82" s="50" t="str">
        <f t="shared" si="23"/>
        <v>0</v>
      </c>
      <c r="AZ82" s="50" t="str">
        <f t="shared" si="33"/>
        <v>a</v>
      </c>
      <c r="BA82" s="50" t="e">
        <f>VLOOKUP($M82,{"a",0;"b",1000},2)+COUNTIF($M$6:$M82,$M82)</f>
        <v>#N/A</v>
      </c>
      <c r="BB82" s="16"/>
      <c r="BC82" s="16"/>
      <c r="BD82" s="16"/>
      <c r="BE82" s="16"/>
      <c r="BF82" s="16"/>
      <c r="BG82" s="16"/>
      <c r="BH82" s="16"/>
      <c r="BI82" s="140"/>
      <c r="BK82" s="15" t="str">
        <f t="shared" si="39"/>
        <v/>
      </c>
      <c r="BL82" s="16" t="e">
        <f t="shared" si="36"/>
        <v>#VALUE!</v>
      </c>
      <c r="BM82" s="21"/>
      <c r="BN82" s="22"/>
      <c r="BO82" s="23"/>
      <c r="BP82" s="24"/>
      <c r="BQ82" s="21"/>
      <c r="BR82" s="25"/>
      <c r="BS82" s="21"/>
      <c r="BT82" s="19"/>
      <c r="BV82" s="15" t="str">
        <f t="shared" si="27"/>
        <v/>
      </c>
      <c r="BW82" s="16" t="e">
        <f t="shared" si="34"/>
        <v>#VALUE!</v>
      </c>
      <c r="BX82" s="3"/>
      <c r="BY82" s="4"/>
      <c r="BZ82" s="5"/>
      <c r="CA82" s="6"/>
      <c r="CB82" s="3"/>
      <c r="CC82" s="7"/>
      <c r="CD82" s="3"/>
      <c r="CE82" s="2"/>
      <c r="CG82" s="15" t="str">
        <f>IFERROR(INDEX($AX:$AX,MATCH(VLOOKUP(CK$4,{"a",0;"b",1000},2)+ROW(CF77),$BA:$BA,0)),"")</f>
        <v/>
      </c>
      <c r="CH82" s="15" t="str">
        <f>IFERROR(INDEX($AG:$AG,MATCH(VLOOKUP(CK$4,{"a",0;"b",1000},2)+ROW(CF78),$AK:$AK,0)),"")</f>
        <v/>
      </c>
      <c r="CI82" s="16">
        <f t="shared" si="21"/>
        <v>0</v>
      </c>
      <c r="CJ82" s="50" t="str">
        <f t="shared" si="26"/>
        <v/>
      </c>
      <c r="CK82" s="50" t="str">
        <f t="shared" si="24"/>
        <v>0</v>
      </c>
      <c r="CL82" s="50" t="str">
        <f t="shared" si="37"/>
        <v>a</v>
      </c>
      <c r="CM82" s="50" t="e">
        <f>VLOOKUP($M82,{"a",0;"b",1000},2)+COUNTIF($M$6:$M82,$M82)</f>
        <v>#N/A</v>
      </c>
      <c r="CN82" s="21"/>
      <c r="CO82" s="22"/>
      <c r="CP82" s="23"/>
      <c r="CQ82" s="24"/>
      <c r="CR82" s="21"/>
      <c r="CS82" s="25"/>
      <c r="CT82" s="21"/>
      <c r="CU82" s="19"/>
      <c r="CW82" s="54"/>
      <c r="CX82" s="55"/>
      <c r="CY82" s="56"/>
      <c r="CZ82" s="56"/>
      <c r="DA82" s="56"/>
      <c r="DB82" s="56"/>
      <c r="DC82" s="56"/>
      <c r="DD82" s="56"/>
      <c r="DE82" s="56"/>
      <c r="DF82" s="56"/>
      <c r="DG82" s="56"/>
      <c r="DI82" s="61"/>
      <c r="DJ82" s="61"/>
      <c r="DK82" s="61"/>
      <c r="DL82" s="61"/>
      <c r="DM82" s="61"/>
      <c r="DN82" s="61"/>
      <c r="DO82" s="61"/>
      <c r="DP82" s="62"/>
      <c r="DR82" s="70"/>
      <c r="DS82" s="71"/>
      <c r="DT82" s="71"/>
      <c r="DU82" s="72"/>
      <c r="DV82" s="71"/>
      <c r="DW82" s="71"/>
      <c r="DX82" s="73"/>
      <c r="DY82" s="74"/>
      <c r="DZ82" s="71"/>
      <c r="EB82" s="79"/>
      <c r="EC82" s="79"/>
      <c r="ED82" s="79"/>
      <c r="EE82" s="79"/>
      <c r="EF82" s="79"/>
      <c r="EG82" s="79"/>
      <c r="EH82" s="80"/>
      <c r="EJ82" s="155">
        <v>43780</v>
      </c>
      <c r="EK82" s="153">
        <v>312751661</v>
      </c>
      <c r="EL82" s="153">
        <v>65414.5</v>
      </c>
      <c r="EM82" s="153">
        <v>62014.5</v>
      </c>
      <c r="EN82" s="153">
        <v>3400</v>
      </c>
      <c r="EO82" s="153" t="s">
        <v>217</v>
      </c>
      <c r="EP82" s="153" t="s">
        <v>297</v>
      </c>
      <c r="EQ82" s="153" t="s">
        <v>219</v>
      </c>
      <c r="ES82" s="16"/>
      <c r="ET82" s="16"/>
      <c r="EU82" s="16"/>
      <c r="EW82" s="86"/>
      <c r="EX82" s="86"/>
      <c r="EY82" s="84"/>
      <c r="EZ82" s="87"/>
      <c r="FB82" s="19"/>
      <c r="FC82" s="19"/>
      <c r="FD82" s="19"/>
      <c r="FE82" s="19"/>
      <c r="FF82" s="19"/>
      <c r="FG82" s="19"/>
      <c r="FH82" s="19"/>
      <c r="FI82" s="19"/>
      <c r="FK82" s="94"/>
      <c r="FL82" s="93"/>
      <c r="FM82" s="93"/>
      <c r="FN82" s="93"/>
      <c r="FP82" s="97"/>
      <c r="FQ82" s="98"/>
      <c r="FR82" s="103"/>
      <c r="FS82" s="98"/>
      <c r="FT82" s="98"/>
      <c r="FV82" s="105"/>
      <c r="FW82" s="105"/>
      <c r="FX82" s="106"/>
      <c r="FY82" s="105"/>
      <c r="FZ82" s="105"/>
      <c r="GA82" s="105"/>
      <c r="GB82" s="105"/>
      <c r="GC82" s="105"/>
      <c r="GE82" s="110"/>
      <c r="GF82" s="109"/>
      <c r="GG82" s="110"/>
      <c r="GH82" s="111"/>
      <c r="GI82" s="111"/>
      <c r="GJ82" s="110"/>
      <c r="GK82" s="110"/>
      <c r="GL82" s="110"/>
      <c r="GM82" s="110"/>
      <c r="GN82" s="109"/>
      <c r="GP82" s="119"/>
      <c r="GQ82" s="120"/>
      <c r="GR82" s="119"/>
      <c r="GS82" s="121"/>
      <c r="GT82" s="121"/>
      <c r="GU82" s="119"/>
      <c r="GV82" s="122"/>
      <c r="GW82" s="119"/>
      <c r="GX82" s="119"/>
      <c r="GY82" s="120"/>
      <c r="HA82" s="127"/>
      <c r="HB82" s="128"/>
      <c r="HC82" s="128"/>
      <c r="HD82" s="128"/>
      <c r="HE82" s="129"/>
      <c r="HF82" s="127"/>
      <c r="HG82" s="131"/>
      <c r="HH82" s="19"/>
      <c r="HI82" s="19"/>
      <c r="HJ82" s="19"/>
      <c r="HK82" s="19"/>
      <c r="HL82" s="19"/>
      <c r="HM82" s="19"/>
      <c r="HN82" s="19"/>
      <c r="HP82" s="134"/>
      <c r="HQ82" s="135"/>
      <c r="HR82" s="134"/>
      <c r="HS82" s="134"/>
      <c r="HT82" s="134"/>
      <c r="HU82" s="134"/>
      <c r="HV82" s="134"/>
      <c r="HW82" s="134"/>
      <c r="HX82" s="134"/>
      <c r="HY82" s="134"/>
      <c r="HZ82" s="134"/>
    </row>
    <row r="83" spans="5:234" ht="19.5" thickBot="1">
      <c r="E83" s="16"/>
      <c r="F83" s="16"/>
      <c r="G83" s="16"/>
      <c r="I83" s="15" t="str">
        <f t="shared" si="28"/>
        <v/>
      </c>
      <c r="J83" s="16" t="e">
        <f t="shared" si="29"/>
        <v>#VALUE!</v>
      </c>
      <c r="K83" s="3"/>
      <c r="L83" s="4"/>
      <c r="M83" s="5"/>
      <c r="N83" s="6"/>
      <c r="O83" s="3"/>
      <c r="P83" s="7"/>
      <c r="Q83" s="3"/>
      <c r="R83" s="2"/>
      <c r="T83" s="15" t="str">
        <f t="shared" si="38"/>
        <v/>
      </c>
      <c r="U83" s="16" t="e">
        <f t="shared" si="35"/>
        <v>#VALUE!</v>
      </c>
      <c r="V83" s="16"/>
      <c r="W83" s="16"/>
      <c r="X83" s="16"/>
      <c r="Y83" s="16"/>
      <c r="Z83" s="16"/>
      <c r="AA83" s="16"/>
      <c r="AB83" s="16"/>
      <c r="AC83" s="16"/>
      <c r="AE83" s="15" t="str">
        <f>IFERROR(INDEX($K:$K,MATCH(VLOOKUP(AQ$5,{"a",0;"b",1000},2)+ROW(AD78),$N:$N,0)),"")</f>
        <v/>
      </c>
      <c r="AF83" s="15" t="str">
        <f>IFERROR(INDEX($AG:$AG,MATCH(VLOOKUP(AI$4,{"a",0;"b",1000},2)+ROW(AD79),$AK:$AK,0)),"")</f>
        <v/>
      </c>
      <c r="AG83" s="16">
        <f t="shared" si="30"/>
        <v>0</v>
      </c>
      <c r="AH83" s="50" t="str">
        <f>IFERROR(INDEX(#REF!,MATCH(AI83,BJ:BJ,0)),"")</f>
        <v/>
      </c>
      <c r="AI83" s="50" t="str">
        <f t="shared" si="31"/>
        <v>0</v>
      </c>
      <c r="AJ83" s="50" t="str">
        <f t="shared" si="32"/>
        <v>a</v>
      </c>
      <c r="AK83" s="50" t="e">
        <f>VLOOKUP($M83,{"a",0;"b",1000},2)+COUNTIF($M$6:$M83,$M83)</f>
        <v>#N/A</v>
      </c>
      <c r="AL83" s="16"/>
      <c r="AM83" s="16"/>
      <c r="AN83" s="16"/>
      <c r="AO83" s="16"/>
      <c r="AP83" s="16"/>
      <c r="AQ83" s="16"/>
      <c r="AR83" s="16"/>
      <c r="AS83" s="140"/>
      <c r="AU83" s="15" t="str">
        <f>IFERROR(INDEX($AX:$AX,MATCH(VLOOKUP(AY$4,{"a",0;"b",1000},2)+ROW(AT78),$BA:$BA,0)),"")</f>
        <v/>
      </c>
      <c r="AV83" s="15" t="str">
        <f>IFERROR(INDEX($AG:$AG,MATCH(VLOOKUP(AY$4,{"a",0;"b",1000},2)+ROW(AT79),$AK:$AK,0)),"")</f>
        <v/>
      </c>
      <c r="AW83" s="16">
        <f t="shared" si="20"/>
        <v>0</v>
      </c>
      <c r="AX83" s="50" t="str">
        <f t="shared" si="25"/>
        <v/>
      </c>
      <c r="AY83" s="50" t="str">
        <f t="shared" si="23"/>
        <v>0</v>
      </c>
      <c r="AZ83" s="50" t="str">
        <f t="shared" si="33"/>
        <v>a</v>
      </c>
      <c r="BA83" s="50" t="e">
        <f>VLOOKUP($M83,{"a",0;"b",1000},2)+COUNTIF($M$6:$M83,$M83)</f>
        <v>#N/A</v>
      </c>
      <c r="BB83" s="16"/>
      <c r="BC83" s="16"/>
      <c r="BD83" s="16"/>
      <c r="BE83" s="16"/>
      <c r="BF83" s="16"/>
      <c r="BG83" s="16"/>
      <c r="BH83" s="16"/>
      <c r="BI83" s="140"/>
      <c r="BK83" s="15" t="str">
        <f t="shared" si="39"/>
        <v/>
      </c>
      <c r="BL83" s="16" t="e">
        <f t="shared" si="36"/>
        <v>#VALUE!</v>
      </c>
      <c r="BM83" s="21"/>
      <c r="BN83" s="22"/>
      <c r="BO83" s="23"/>
      <c r="BP83" s="24"/>
      <c r="BQ83" s="21"/>
      <c r="BR83" s="25"/>
      <c r="BS83" s="21"/>
      <c r="BT83" s="19"/>
      <c r="BV83" s="15" t="str">
        <f t="shared" si="27"/>
        <v/>
      </c>
      <c r="BW83" s="16" t="e">
        <f t="shared" si="34"/>
        <v>#VALUE!</v>
      </c>
      <c r="BX83" s="3"/>
      <c r="BY83" s="4"/>
      <c r="BZ83" s="5"/>
      <c r="CA83" s="6"/>
      <c r="CB83" s="3"/>
      <c r="CC83" s="7"/>
      <c r="CD83" s="3"/>
      <c r="CE83" s="2"/>
      <c r="CG83" s="15" t="str">
        <f>IFERROR(INDEX($AX:$AX,MATCH(VLOOKUP(CK$4,{"a",0;"b",1000},2)+ROW(CF78),$BA:$BA,0)),"")</f>
        <v/>
      </c>
      <c r="CH83" s="15" t="str">
        <f>IFERROR(INDEX($AG:$AG,MATCH(VLOOKUP(CK$4,{"a",0;"b",1000},2)+ROW(CF79),$AK:$AK,0)),"")</f>
        <v/>
      </c>
      <c r="CI83" s="16">
        <f t="shared" si="21"/>
        <v>0</v>
      </c>
      <c r="CJ83" s="50" t="str">
        <f t="shared" si="26"/>
        <v/>
      </c>
      <c r="CK83" s="50" t="str">
        <f t="shared" si="24"/>
        <v>0</v>
      </c>
      <c r="CL83" s="50" t="str">
        <f t="shared" si="37"/>
        <v>a</v>
      </c>
      <c r="CM83" s="50" t="e">
        <f>VLOOKUP($M83,{"a",0;"b",1000},2)+COUNTIF($M$6:$M83,$M83)</f>
        <v>#N/A</v>
      </c>
      <c r="CN83" s="21"/>
      <c r="CO83" s="22"/>
      <c r="CP83" s="23"/>
      <c r="CQ83" s="24"/>
      <c r="CR83" s="21"/>
      <c r="CS83" s="25"/>
      <c r="CT83" s="21"/>
      <c r="CU83" s="19"/>
      <c r="CW83" s="54"/>
      <c r="CX83" s="55"/>
      <c r="CY83" s="56"/>
      <c r="CZ83" s="56"/>
      <c r="DA83" s="56"/>
      <c r="DB83" s="56"/>
      <c r="DC83" s="56"/>
      <c r="DD83" s="56"/>
      <c r="DE83" s="56"/>
      <c r="DF83" s="56"/>
      <c r="DG83" s="56"/>
      <c r="DI83" s="61"/>
      <c r="DJ83" s="61"/>
      <c r="DK83" s="61"/>
      <c r="DL83" s="61"/>
      <c r="DM83" s="61"/>
      <c r="DN83" s="61"/>
      <c r="DO83" s="61"/>
      <c r="DP83" s="62"/>
      <c r="DR83" s="70"/>
      <c r="DS83" s="71"/>
      <c r="DT83" s="71"/>
      <c r="DU83" s="72"/>
      <c r="DV83" s="71"/>
      <c r="DW83" s="71"/>
      <c r="DX83" s="73"/>
      <c r="DY83" s="74"/>
      <c r="DZ83" s="71"/>
      <c r="EB83" s="79"/>
      <c r="EC83" s="79"/>
      <c r="ED83" s="79"/>
      <c r="EE83" s="79"/>
      <c r="EF83" s="79"/>
      <c r="EG83" s="79"/>
      <c r="EH83" s="80"/>
      <c r="EJ83" s="152">
        <v>43780</v>
      </c>
      <c r="EK83" s="154">
        <v>312146129</v>
      </c>
      <c r="EL83" s="154">
        <v>67714.5</v>
      </c>
      <c r="EM83" s="154">
        <v>65414.5</v>
      </c>
      <c r="EN83" s="154">
        <v>2300</v>
      </c>
      <c r="EO83" s="154" t="s">
        <v>217</v>
      </c>
      <c r="EP83" s="154" t="s">
        <v>298</v>
      </c>
      <c r="EQ83" s="154" t="s">
        <v>219</v>
      </c>
      <c r="ES83" s="16"/>
      <c r="ET83" s="16"/>
      <c r="EU83" s="16"/>
      <c r="EW83" s="86"/>
      <c r="EX83" s="86"/>
      <c r="EY83" s="84"/>
      <c r="EZ83" s="87"/>
      <c r="FB83" s="19"/>
      <c r="FC83" s="19"/>
      <c r="FD83" s="19"/>
      <c r="FE83" s="19"/>
      <c r="FF83" s="19"/>
      <c r="FG83" s="19"/>
      <c r="FH83" s="19"/>
      <c r="FI83" s="19"/>
      <c r="FK83" s="94"/>
      <c r="FL83" s="93"/>
      <c r="FM83" s="93"/>
      <c r="FN83" s="93"/>
      <c r="FP83" s="97"/>
      <c r="FQ83" s="98"/>
      <c r="FR83" s="103"/>
      <c r="FS83" s="98"/>
      <c r="FT83" s="98"/>
      <c r="FV83" s="105"/>
      <c r="FW83" s="105"/>
      <c r="FX83" s="106"/>
      <c r="FY83" s="105"/>
      <c r="FZ83" s="105"/>
      <c r="GA83" s="105"/>
      <c r="GB83" s="105"/>
      <c r="GC83" s="105"/>
      <c r="GE83" s="110"/>
      <c r="GF83" s="109"/>
      <c r="GG83" s="110"/>
      <c r="GH83" s="111"/>
      <c r="GI83" s="111"/>
      <c r="GJ83" s="110"/>
      <c r="GK83" s="110"/>
      <c r="GL83" s="110"/>
      <c r="GM83" s="110"/>
      <c r="GN83" s="109"/>
      <c r="GP83" s="119"/>
      <c r="GQ83" s="120"/>
      <c r="GR83" s="119"/>
      <c r="GS83" s="121"/>
      <c r="GT83" s="121"/>
      <c r="GU83" s="119"/>
      <c r="GV83" s="122"/>
      <c r="GW83" s="119"/>
      <c r="GX83" s="119"/>
      <c r="GY83" s="120"/>
      <c r="HA83" s="127"/>
      <c r="HB83" s="128"/>
      <c r="HC83" s="128"/>
      <c r="HD83" s="128"/>
      <c r="HE83" s="129"/>
      <c r="HF83" s="127"/>
      <c r="HG83" s="131"/>
      <c r="HH83" s="19"/>
      <c r="HI83" s="19"/>
      <c r="HJ83" s="19"/>
      <c r="HK83" s="19"/>
      <c r="HL83" s="19"/>
      <c r="HM83" s="19"/>
      <c r="HN83" s="19"/>
      <c r="HP83" s="134"/>
      <c r="HQ83" s="135"/>
      <c r="HR83" s="134"/>
      <c r="HS83" s="134"/>
      <c r="HT83" s="134"/>
      <c r="HU83" s="134"/>
      <c r="HV83" s="134"/>
      <c r="HW83" s="134"/>
      <c r="HX83" s="134"/>
      <c r="HY83" s="134"/>
      <c r="HZ83" s="134"/>
    </row>
    <row r="84" spans="5:234" ht="19.5" thickBot="1">
      <c r="E84" s="16"/>
      <c r="F84" s="16"/>
      <c r="G84" s="16"/>
      <c r="I84" s="15" t="str">
        <f t="shared" si="28"/>
        <v/>
      </c>
      <c r="J84" s="16" t="e">
        <f t="shared" si="29"/>
        <v>#VALUE!</v>
      </c>
      <c r="K84" s="3"/>
      <c r="L84" s="4"/>
      <c r="M84" s="5"/>
      <c r="N84" s="6"/>
      <c r="O84" s="3"/>
      <c r="P84" s="7"/>
      <c r="Q84" s="3"/>
      <c r="R84" s="2"/>
      <c r="T84" s="15" t="str">
        <f t="shared" si="38"/>
        <v/>
      </c>
      <c r="U84" s="16" t="e">
        <f t="shared" si="35"/>
        <v>#VALUE!</v>
      </c>
      <c r="V84" s="16"/>
      <c r="W84" s="16"/>
      <c r="X84" s="16"/>
      <c r="Y84" s="16"/>
      <c r="Z84" s="16"/>
      <c r="AA84" s="16"/>
      <c r="AB84" s="16"/>
      <c r="AC84" s="16"/>
      <c r="AE84" s="15" t="str">
        <f>IFERROR(INDEX($K:$K,MATCH(VLOOKUP(AQ$5,{"a",0;"b",1000},2)+ROW(AD79),$N:$N,0)),"")</f>
        <v/>
      </c>
      <c r="AF84" s="15" t="str">
        <f>IFERROR(INDEX($AG:$AG,MATCH(VLOOKUP(AI$4,{"a",0;"b",1000},2)+ROW(AD80),$AK:$AK,0)),"")</f>
        <v/>
      </c>
      <c r="AG84" s="16">
        <f t="shared" si="30"/>
        <v>0</v>
      </c>
      <c r="AH84" s="50" t="str">
        <f>IFERROR(INDEX(#REF!,MATCH(AI84,BJ:BJ,0)),"")</f>
        <v/>
      </c>
      <c r="AI84" s="50" t="str">
        <f t="shared" si="31"/>
        <v>0</v>
      </c>
      <c r="AJ84" s="50" t="str">
        <f t="shared" si="32"/>
        <v>a</v>
      </c>
      <c r="AK84" s="50" t="e">
        <f>VLOOKUP($M84,{"a",0;"b",1000},2)+COUNTIF($M$6:$M84,$M84)</f>
        <v>#N/A</v>
      </c>
      <c r="AL84" s="16"/>
      <c r="AM84" s="16"/>
      <c r="AN84" s="16"/>
      <c r="AO84" s="16"/>
      <c r="AP84" s="16"/>
      <c r="AQ84" s="16"/>
      <c r="AR84" s="16"/>
      <c r="AS84" s="140"/>
      <c r="AU84" s="15" t="str">
        <f>IFERROR(INDEX($AX:$AX,MATCH(VLOOKUP(AY$4,{"a",0;"b",1000},2)+ROW(AT79),$BA:$BA,0)),"")</f>
        <v/>
      </c>
      <c r="AV84" s="15" t="str">
        <f>IFERROR(INDEX($AG:$AG,MATCH(VLOOKUP(AY$4,{"a",0;"b",1000},2)+ROW(AT80),$AK:$AK,0)),"")</f>
        <v/>
      </c>
      <c r="AW84" s="16">
        <f t="shared" si="20"/>
        <v>0</v>
      </c>
      <c r="AX84" s="50" t="str">
        <f t="shared" si="25"/>
        <v/>
      </c>
      <c r="AY84" s="50" t="str">
        <f t="shared" si="23"/>
        <v>0</v>
      </c>
      <c r="AZ84" s="50" t="str">
        <f t="shared" si="33"/>
        <v>a</v>
      </c>
      <c r="BA84" s="50" t="e">
        <f>VLOOKUP($M84,{"a",0;"b",1000},2)+COUNTIF($M$6:$M84,$M84)</f>
        <v>#N/A</v>
      </c>
      <c r="BB84" s="16"/>
      <c r="BC84" s="16"/>
      <c r="BD84" s="16"/>
      <c r="BE84" s="16"/>
      <c r="BF84" s="16"/>
      <c r="BG84" s="16"/>
      <c r="BH84" s="16"/>
      <c r="BI84" s="140"/>
      <c r="BK84" s="15" t="str">
        <f t="shared" si="39"/>
        <v/>
      </c>
      <c r="BL84" s="16" t="e">
        <f t="shared" si="36"/>
        <v>#VALUE!</v>
      </c>
      <c r="BM84" s="21"/>
      <c r="BN84" s="22"/>
      <c r="BO84" s="23"/>
      <c r="BP84" s="24"/>
      <c r="BQ84" s="21"/>
      <c r="BR84" s="25"/>
      <c r="BS84" s="21"/>
      <c r="BT84" s="19"/>
      <c r="BV84" s="15" t="str">
        <f t="shared" si="27"/>
        <v/>
      </c>
      <c r="BW84" s="16" t="e">
        <f t="shared" si="34"/>
        <v>#VALUE!</v>
      </c>
      <c r="BX84" s="3"/>
      <c r="BY84" s="4"/>
      <c r="BZ84" s="5"/>
      <c r="CA84" s="6"/>
      <c r="CB84" s="3"/>
      <c r="CC84" s="7"/>
      <c r="CD84" s="3"/>
      <c r="CE84" s="2"/>
      <c r="CG84" s="15" t="str">
        <f>IFERROR(INDEX($AX:$AX,MATCH(VLOOKUP(CK$4,{"a",0;"b",1000},2)+ROW(CF79),$BA:$BA,0)),"")</f>
        <v/>
      </c>
      <c r="CH84" s="15" t="str">
        <f>IFERROR(INDEX($AG:$AG,MATCH(VLOOKUP(CK$4,{"a",0;"b",1000},2)+ROW(CF80),$AK:$AK,0)),"")</f>
        <v/>
      </c>
      <c r="CI84" s="16">
        <f t="shared" si="21"/>
        <v>0</v>
      </c>
      <c r="CJ84" s="50" t="str">
        <f t="shared" si="26"/>
        <v/>
      </c>
      <c r="CK84" s="50" t="str">
        <f t="shared" si="24"/>
        <v>0</v>
      </c>
      <c r="CL84" s="50" t="str">
        <f t="shared" si="37"/>
        <v>a</v>
      </c>
      <c r="CM84" s="50" t="e">
        <f>VLOOKUP($M84,{"a",0;"b",1000},2)+COUNTIF($M$6:$M84,$M84)</f>
        <v>#N/A</v>
      </c>
      <c r="CN84" s="21"/>
      <c r="CO84" s="22"/>
      <c r="CP84" s="23"/>
      <c r="CQ84" s="24"/>
      <c r="CR84" s="21"/>
      <c r="CS84" s="25"/>
      <c r="CT84" s="21"/>
      <c r="CU84" s="19"/>
      <c r="CW84" s="54"/>
      <c r="CX84" s="55"/>
      <c r="CY84" s="56"/>
      <c r="CZ84" s="56"/>
      <c r="DA84" s="56"/>
      <c r="DB84" s="56"/>
      <c r="DC84" s="56"/>
      <c r="DD84" s="56"/>
      <c r="DE84" s="56"/>
      <c r="DF84" s="56"/>
      <c r="DG84" s="56"/>
      <c r="DI84" s="61"/>
      <c r="DJ84" s="61"/>
      <c r="DK84" s="61"/>
      <c r="DL84" s="61"/>
      <c r="DM84" s="61"/>
      <c r="DN84" s="61"/>
      <c r="DO84" s="61"/>
      <c r="DP84" s="62"/>
      <c r="DR84" s="70"/>
      <c r="DS84" s="71"/>
      <c r="DT84" s="71"/>
      <c r="DU84" s="72"/>
      <c r="DV84" s="71"/>
      <c r="DW84" s="71"/>
      <c r="DX84" s="73"/>
      <c r="DY84" s="74"/>
      <c r="DZ84" s="71"/>
      <c r="EB84" s="79"/>
      <c r="EC84" s="79"/>
      <c r="ED84" s="79"/>
      <c r="EE84" s="79"/>
      <c r="EF84" s="79"/>
      <c r="EG84" s="79"/>
      <c r="EH84" s="80"/>
      <c r="EJ84" s="155">
        <v>43780</v>
      </c>
      <c r="EK84" s="153">
        <v>312133415</v>
      </c>
      <c r="EL84" s="153">
        <v>70014.5</v>
      </c>
      <c r="EM84" s="153">
        <v>67714.5</v>
      </c>
      <c r="EN84" s="153">
        <v>2300</v>
      </c>
      <c r="EO84" s="153" t="s">
        <v>217</v>
      </c>
      <c r="EP84" s="153" t="s">
        <v>299</v>
      </c>
      <c r="EQ84" s="153" t="s">
        <v>219</v>
      </c>
      <c r="ES84" s="16"/>
      <c r="ET84" s="16"/>
      <c r="EU84" s="16"/>
      <c r="EW84" s="86"/>
      <c r="EX84" s="86"/>
      <c r="EY84" s="84"/>
      <c r="EZ84" s="87"/>
      <c r="FB84" s="19"/>
      <c r="FC84" s="19"/>
      <c r="FD84" s="19"/>
      <c r="FE84" s="19"/>
      <c r="FF84" s="19"/>
      <c r="FG84" s="19"/>
      <c r="FH84" s="19"/>
      <c r="FI84" s="19"/>
      <c r="FK84" s="94"/>
      <c r="FL84" s="93"/>
      <c r="FM84" s="93"/>
      <c r="FN84" s="93"/>
      <c r="FP84" s="97"/>
      <c r="FQ84" s="98"/>
      <c r="FR84" s="103"/>
      <c r="FS84" s="98"/>
      <c r="FT84" s="98"/>
      <c r="FV84" s="105"/>
      <c r="FW84" s="105"/>
      <c r="FX84" s="106"/>
      <c r="FY84" s="105"/>
      <c r="FZ84" s="105"/>
      <c r="GA84" s="105"/>
      <c r="GB84" s="105"/>
      <c r="GC84" s="105"/>
      <c r="GE84" s="110"/>
      <c r="GF84" s="109"/>
      <c r="GG84" s="110"/>
      <c r="GH84" s="111"/>
      <c r="GI84" s="111"/>
      <c r="GJ84" s="110"/>
      <c r="GK84" s="110"/>
      <c r="GL84" s="110"/>
      <c r="GM84" s="110"/>
      <c r="GN84" s="109"/>
      <c r="GP84" s="119"/>
      <c r="GQ84" s="120"/>
      <c r="GR84" s="119"/>
      <c r="GS84" s="121"/>
      <c r="GT84" s="121"/>
      <c r="GU84" s="119"/>
      <c r="GV84" s="122"/>
      <c r="GW84" s="119"/>
      <c r="GX84" s="119"/>
      <c r="GY84" s="120"/>
      <c r="HA84" s="127"/>
      <c r="HB84" s="128"/>
      <c r="HC84" s="128"/>
      <c r="HD84" s="128"/>
      <c r="HE84" s="129"/>
      <c r="HF84" s="127"/>
      <c r="HG84" s="131"/>
      <c r="HH84" s="19"/>
      <c r="HI84" s="19"/>
      <c r="HJ84" s="19"/>
      <c r="HK84" s="19"/>
      <c r="HL84" s="19"/>
      <c r="HM84" s="19"/>
      <c r="HN84" s="19"/>
      <c r="HP84" s="134"/>
      <c r="HQ84" s="135"/>
      <c r="HR84" s="134"/>
      <c r="HS84" s="134"/>
      <c r="HT84" s="134"/>
      <c r="HU84" s="134"/>
      <c r="HV84" s="134"/>
      <c r="HW84" s="134"/>
      <c r="HX84" s="134"/>
      <c r="HY84" s="134"/>
      <c r="HZ84" s="134"/>
    </row>
    <row r="85" spans="5:234" ht="19.5" thickBot="1">
      <c r="E85" s="16"/>
      <c r="F85" s="16"/>
      <c r="G85" s="16"/>
      <c r="I85" s="15" t="str">
        <f t="shared" si="28"/>
        <v/>
      </c>
      <c r="J85" s="16" t="e">
        <f t="shared" si="29"/>
        <v>#VALUE!</v>
      </c>
      <c r="K85" s="3"/>
      <c r="L85" s="4"/>
      <c r="M85" s="5"/>
      <c r="N85" s="6"/>
      <c r="O85" s="3"/>
      <c r="P85" s="7"/>
      <c r="Q85" s="3"/>
      <c r="R85" s="2"/>
      <c r="T85" s="15" t="str">
        <f t="shared" si="38"/>
        <v/>
      </c>
      <c r="U85" s="16" t="e">
        <f t="shared" si="35"/>
        <v>#VALUE!</v>
      </c>
      <c r="V85" s="16"/>
      <c r="W85" s="16"/>
      <c r="X85" s="16"/>
      <c r="Y85" s="16"/>
      <c r="Z85" s="16"/>
      <c r="AA85" s="16"/>
      <c r="AB85" s="16"/>
      <c r="AC85" s="16"/>
      <c r="AE85" s="15" t="str">
        <f>IFERROR(INDEX($K:$K,MATCH(VLOOKUP(AQ$5,{"a",0;"b",1000},2)+ROW(AD80),$N:$N,0)),"")</f>
        <v/>
      </c>
      <c r="AF85" s="15" t="str">
        <f>IFERROR(INDEX($AG:$AG,MATCH(VLOOKUP(AI$4,{"a",0;"b",1000},2)+ROW(AD81),$AK:$AK,0)),"")</f>
        <v/>
      </c>
      <c r="AG85" s="16">
        <f t="shared" si="30"/>
        <v>0</v>
      </c>
      <c r="AH85" s="50" t="str">
        <f>IFERROR(INDEX(#REF!,MATCH(AI85,BJ:BJ,0)),"")</f>
        <v/>
      </c>
      <c r="AI85" s="50" t="str">
        <f t="shared" si="31"/>
        <v>0</v>
      </c>
      <c r="AJ85" s="50" t="str">
        <f t="shared" si="32"/>
        <v>a</v>
      </c>
      <c r="AK85" s="50" t="e">
        <f>VLOOKUP($M85,{"a",0;"b",1000},2)+COUNTIF($M$6:$M85,$M85)</f>
        <v>#N/A</v>
      </c>
      <c r="AL85" s="16"/>
      <c r="AM85" s="16"/>
      <c r="AN85" s="16"/>
      <c r="AO85" s="16"/>
      <c r="AP85" s="16"/>
      <c r="AQ85" s="16"/>
      <c r="AR85" s="16"/>
      <c r="AS85" s="140"/>
      <c r="AU85" s="15" t="str">
        <f>IFERROR(INDEX($AX:$AX,MATCH(VLOOKUP(AY$4,{"a",0;"b",1000},2)+ROW(AT80),$BA:$BA,0)),"")</f>
        <v/>
      </c>
      <c r="AV85" s="15" t="str">
        <f>IFERROR(INDEX($AG:$AG,MATCH(VLOOKUP(AY$4,{"a",0;"b",1000},2)+ROW(AT81),$AK:$AK,0)),"")</f>
        <v/>
      </c>
      <c r="AW85" s="16">
        <f t="shared" si="20"/>
        <v>0</v>
      </c>
      <c r="AX85" s="50" t="str">
        <f t="shared" si="25"/>
        <v/>
      </c>
      <c r="AY85" s="50" t="str">
        <f t="shared" si="23"/>
        <v>0</v>
      </c>
      <c r="AZ85" s="50" t="str">
        <f t="shared" si="33"/>
        <v>a</v>
      </c>
      <c r="BA85" s="50" t="e">
        <f>VLOOKUP($M85,{"a",0;"b",1000},2)+COUNTIF($M$6:$M85,$M85)</f>
        <v>#N/A</v>
      </c>
      <c r="BB85" s="16"/>
      <c r="BC85" s="16"/>
      <c r="BD85" s="16"/>
      <c r="BE85" s="16"/>
      <c r="BF85" s="16"/>
      <c r="BG85" s="16"/>
      <c r="BH85" s="16"/>
      <c r="BI85" s="140"/>
      <c r="BK85" s="15" t="str">
        <f t="shared" si="39"/>
        <v/>
      </c>
      <c r="BL85" s="16" t="e">
        <f t="shared" si="36"/>
        <v>#VALUE!</v>
      </c>
      <c r="BM85" s="21"/>
      <c r="BN85" s="22"/>
      <c r="BO85" s="23"/>
      <c r="BP85" s="24"/>
      <c r="BQ85" s="21"/>
      <c r="BR85" s="25"/>
      <c r="BS85" s="21"/>
      <c r="BT85" s="19"/>
      <c r="BV85" s="15" t="str">
        <f t="shared" si="27"/>
        <v/>
      </c>
      <c r="BW85" s="16" t="e">
        <f t="shared" si="34"/>
        <v>#VALUE!</v>
      </c>
      <c r="BX85" s="3"/>
      <c r="BY85" s="4"/>
      <c r="BZ85" s="5"/>
      <c r="CA85" s="6"/>
      <c r="CB85" s="3"/>
      <c r="CC85" s="7"/>
      <c r="CD85" s="3"/>
      <c r="CE85" s="2"/>
      <c r="CG85" s="15" t="str">
        <f>IFERROR(INDEX($AX:$AX,MATCH(VLOOKUP(CK$4,{"a",0;"b",1000},2)+ROW(CF80),$BA:$BA,0)),"")</f>
        <v/>
      </c>
      <c r="CH85" s="15" t="str">
        <f>IFERROR(INDEX($AG:$AG,MATCH(VLOOKUP(CK$4,{"a",0;"b",1000},2)+ROW(CF81),$AK:$AK,0)),"")</f>
        <v/>
      </c>
      <c r="CI85" s="16">
        <f t="shared" si="21"/>
        <v>0</v>
      </c>
      <c r="CJ85" s="50" t="str">
        <f t="shared" si="26"/>
        <v/>
      </c>
      <c r="CK85" s="50" t="str">
        <f t="shared" si="24"/>
        <v>0</v>
      </c>
      <c r="CL85" s="50" t="str">
        <f t="shared" si="37"/>
        <v>a</v>
      </c>
      <c r="CM85" s="50" t="e">
        <f>VLOOKUP($M85,{"a",0;"b",1000},2)+COUNTIF($M$6:$M85,$M85)</f>
        <v>#N/A</v>
      </c>
      <c r="CN85" s="21"/>
      <c r="CO85" s="22"/>
      <c r="CP85" s="23"/>
      <c r="CQ85" s="24"/>
      <c r="CR85" s="21"/>
      <c r="CS85" s="25"/>
      <c r="CT85" s="21"/>
      <c r="CU85" s="19"/>
      <c r="CW85" s="54"/>
      <c r="CX85" s="55"/>
      <c r="CY85" s="56"/>
      <c r="CZ85" s="56"/>
      <c r="DA85" s="56"/>
      <c r="DB85" s="56"/>
      <c r="DC85" s="56"/>
      <c r="DD85" s="56"/>
      <c r="DE85" s="56"/>
      <c r="DF85" s="56"/>
      <c r="DG85" s="56"/>
      <c r="DI85" s="61"/>
      <c r="DJ85" s="61"/>
      <c r="DK85" s="61"/>
      <c r="DL85" s="61"/>
      <c r="DM85" s="61"/>
      <c r="DN85" s="61"/>
      <c r="DO85" s="61"/>
      <c r="DP85" s="62"/>
      <c r="DR85" s="70"/>
      <c r="DS85" s="71"/>
      <c r="DT85" s="71"/>
      <c r="DU85" s="72"/>
      <c r="DV85" s="71"/>
      <c r="DW85" s="71"/>
      <c r="DX85" s="73"/>
      <c r="DY85" s="74"/>
      <c r="DZ85" s="71"/>
      <c r="EB85" s="79"/>
      <c r="EC85" s="79"/>
      <c r="ED85" s="79"/>
      <c r="EE85" s="79"/>
      <c r="EF85" s="79"/>
      <c r="EG85" s="79"/>
      <c r="EH85" s="80"/>
      <c r="EJ85" s="152">
        <v>43780</v>
      </c>
      <c r="EK85" s="154">
        <v>312124334</v>
      </c>
      <c r="EL85" s="154">
        <v>72314.5</v>
      </c>
      <c r="EM85" s="154">
        <v>70014.5</v>
      </c>
      <c r="EN85" s="154">
        <v>2300</v>
      </c>
      <c r="EO85" s="154" t="s">
        <v>217</v>
      </c>
      <c r="EP85" s="154" t="s">
        <v>300</v>
      </c>
      <c r="EQ85" s="154" t="s">
        <v>219</v>
      </c>
      <c r="ES85" s="16"/>
      <c r="ET85" s="16"/>
      <c r="EU85" s="16"/>
      <c r="EW85" s="86"/>
      <c r="EX85" s="86"/>
      <c r="EY85" s="84"/>
      <c r="EZ85" s="87"/>
      <c r="FB85" s="19"/>
      <c r="FC85" s="19"/>
      <c r="FD85" s="19"/>
      <c r="FE85" s="19"/>
      <c r="FF85" s="19"/>
      <c r="FG85" s="19"/>
      <c r="FH85" s="19"/>
      <c r="FI85" s="19"/>
      <c r="FK85" s="94"/>
      <c r="FL85" s="93"/>
      <c r="FM85" s="93"/>
      <c r="FN85" s="93"/>
      <c r="FP85" s="97"/>
      <c r="FQ85" s="98"/>
      <c r="FR85" s="103"/>
      <c r="FS85" s="98"/>
      <c r="FT85" s="98"/>
      <c r="FV85" s="105"/>
      <c r="FW85" s="105"/>
      <c r="FX85" s="106"/>
      <c r="FY85" s="105"/>
      <c r="FZ85" s="105"/>
      <c r="GA85" s="105"/>
      <c r="GB85" s="105"/>
      <c r="GC85" s="105"/>
      <c r="GE85" s="110"/>
      <c r="GF85" s="109"/>
      <c r="GG85" s="110"/>
      <c r="GH85" s="111"/>
      <c r="GI85" s="111"/>
      <c r="GJ85" s="110"/>
      <c r="GK85" s="110"/>
      <c r="GL85" s="110"/>
      <c r="GM85" s="110"/>
      <c r="GN85" s="109"/>
      <c r="GP85" s="119"/>
      <c r="GQ85" s="120"/>
      <c r="GR85" s="119"/>
      <c r="GS85" s="121"/>
      <c r="GT85" s="121"/>
      <c r="GU85" s="119"/>
      <c r="GV85" s="122"/>
      <c r="GW85" s="119"/>
      <c r="GX85" s="119"/>
      <c r="GY85" s="120"/>
      <c r="HA85" s="127"/>
      <c r="HB85" s="128"/>
      <c r="HC85" s="128"/>
      <c r="HD85" s="128"/>
      <c r="HE85" s="129"/>
      <c r="HF85" s="127"/>
      <c r="HG85" s="131"/>
      <c r="HH85" s="19"/>
      <c r="HI85" s="19"/>
      <c r="HJ85" s="19"/>
      <c r="HK85" s="19"/>
      <c r="HL85" s="19"/>
      <c r="HM85" s="19"/>
      <c r="HN85" s="19"/>
      <c r="HP85" s="134"/>
      <c r="HQ85" s="135"/>
      <c r="HR85" s="134"/>
      <c r="HS85" s="134"/>
      <c r="HT85" s="134"/>
      <c r="HU85" s="134"/>
      <c r="HV85" s="134"/>
      <c r="HW85" s="134"/>
      <c r="HX85" s="134"/>
      <c r="HY85" s="134"/>
      <c r="HZ85" s="134"/>
    </row>
    <row r="86" spans="5:234" ht="19.5" thickBot="1">
      <c r="E86" s="16"/>
      <c r="F86" s="16"/>
      <c r="G86" s="16"/>
      <c r="I86" s="15" t="str">
        <f t="shared" si="28"/>
        <v/>
      </c>
      <c r="J86" s="16" t="e">
        <f t="shared" si="29"/>
        <v>#VALUE!</v>
      </c>
      <c r="K86" s="3"/>
      <c r="L86" s="4"/>
      <c r="M86" s="5"/>
      <c r="N86" s="6"/>
      <c r="O86" s="3"/>
      <c r="P86" s="7"/>
      <c r="Q86" s="3"/>
      <c r="R86" s="2"/>
      <c r="T86" s="15" t="str">
        <f t="shared" si="38"/>
        <v/>
      </c>
      <c r="U86" s="16" t="e">
        <f t="shared" si="35"/>
        <v>#VALUE!</v>
      </c>
      <c r="V86" s="16"/>
      <c r="W86" s="16"/>
      <c r="X86" s="16"/>
      <c r="Y86" s="16"/>
      <c r="Z86" s="16"/>
      <c r="AA86" s="16"/>
      <c r="AB86" s="16"/>
      <c r="AC86" s="16"/>
      <c r="AE86" s="15" t="str">
        <f>IFERROR(INDEX($K:$K,MATCH(VLOOKUP(AQ$5,{"a",0;"b",1000},2)+ROW(AD81),$N:$N,0)),"")</f>
        <v/>
      </c>
      <c r="AF86" s="15" t="str">
        <f>IFERROR(INDEX($AG:$AG,MATCH(VLOOKUP(AI$4,{"a",0;"b",1000},2)+ROW(AD82),$AK:$AK,0)),"")</f>
        <v/>
      </c>
      <c r="AG86" s="16">
        <f t="shared" si="30"/>
        <v>0</v>
      </c>
      <c r="AH86" s="50" t="str">
        <f>IFERROR(INDEX(#REF!,MATCH(AI86,BJ:BJ,0)),"")</f>
        <v/>
      </c>
      <c r="AI86" s="50" t="str">
        <f t="shared" si="31"/>
        <v>0</v>
      </c>
      <c r="AJ86" s="50" t="str">
        <f t="shared" si="32"/>
        <v>a</v>
      </c>
      <c r="AK86" s="50" t="e">
        <f>VLOOKUP($M86,{"a",0;"b",1000},2)+COUNTIF($M$6:$M86,$M86)</f>
        <v>#N/A</v>
      </c>
      <c r="AL86" s="16"/>
      <c r="AM86" s="16"/>
      <c r="AN86" s="16"/>
      <c r="AO86" s="16"/>
      <c r="AP86" s="16"/>
      <c r="AQ86" s="16"/>
      <c r="AR86" s="16"/>
      <c r="AS86" s="140"/>
      <c r="AU86" s="15" t="str">
        <f>IFERROR(INDEX($AX:$AX,MATCH(VLOOKUP(AY$4,{"a",0;"b",1000},2)+ROW(AT81),$BA:$BA,0)),"")</f>
        <v/>
      </c>
      <c r="AV86" s="15" t="str">
        <f>IFERROR(INDEX($AG:$AG,MATCH(VLOOKUP(AY$4,{"a",0;"b",1000},2)+ROW(AT82),$AK:$AK,0)),"")</f>
        <v/>
      </c>
      <c r="AW86" s="16">
        <f t="shared" si="20"/>
        <v>0</v>
      </c>
      <c r="AX86" s="50" t="str">
        <f t="shared" si="25"/>
        <v/>
      </c>
      <c r="AY86" s="50" t="str">
        <f t="shared" si="23"/>
        <v>0</v>
      </c>
      <c r="AZ86" s="50" t="str">
        <f t="shared" si="33"/>
        <v>a</v>
      </c>
      <c r="BA86" s="50" t="e">
        <f>VLOOKUP($M86,{"a",0;"b",1000},2)+COUNTIF($M$6:$M86,$M86)</f>
        <v>#N/A</v>
      </c>
      <c r="BB86" s="16"/>
      <c r="BC86" s="16"/>
      <c r="BD86" s="16"/>
      <c r="BE86" s="16"/>
      <c r="BF86" s="16"/>
      <c r="BG86" s="16"/>
      <c r="BH86" s="16"/>
      <c r="BI86" s="140"/>
      <c r="BK86" s="15" t="str">
        <f t="shared" si="39"/>
        <v/>
      </c>
      <c r="BL86" s="16" t="e">
        <f t="shared" si="36"/>
        <v>#VALUE!</v>
      </c>
      <c r="BM86" s="21"/>
      <c r="BN86" s="22"/>
      <c r="BO86" s="23"/>
      <c r="BP86" s="24"/>
      <c r="BQ86" s="21"/>
      <c r="BR86" s="25"/>
      <c r="BS86" s="21"/>
      <c r="BT86" s="19"/>
      <c r="BV86" s="15" t="str">
        <f t="shared" si="27"/>
        <v/>
      </c>
      <c r="BW86" s="16" t="e">
        <f t="shared" si="34"/>
        <v>#VALUE!</v>
      </c>
      <c r="BX86" s="3"/>
      <c r="BY86" s="4"/>
      <c r="BZ86" s="5"/>
      <c r="CA86" s="6"/>
      <c r="CB86" s="3"/>
      <c r="CC86" s="7"/>
      <c r="CD86" s="3"/>
      <c r="CE86" s="2"/>
      <c r="CG86" s="15" t="str">
        <f>IFERROR(INDEX($AX:$AX,MATCH(VLOOKUP(CK$4,{"a",0;"b",1000},2)+ROW(CF81),$BA:$BA,0)),"")</f>
        <v/>
      </c>
      <c r="CH86" s="15" t="str">
        <f>IFERROR(INDEX($AG:$AG,MATCH(VLOOKUP(CK$4,{"a",0;"b",1000},2)+ROW(CF82),$AK:$AK,0)),"")</f>
        <v/>
      </c>
      <c r="CI86" s="16">
        <f t="shared" si="21"/>
        <v>0</v>
      </c>
      <c r="CJ86" s="50" t="str">
        <f t="shared" si="26"/>
        <v/>
      </c>
      <c r="CK86" s="50" t="str">
        <f t="shared" si="24"/>
        <v>0</v>
      </c>
      <c r="CL86" s="50" t="str">
        <f t="shared" si="37"/>
        <v>a</v>
      </c>
      <c r="CM86" s="50" t="e">
        <f>VLOOKUP($M86,{"a",0;"b",1000},2)+COUNTIF($M$6:$M86,$M86)</f>
        <v>#N/A</v>
      </c>
      <c r="CN86" s="21"/>
      <c r="CO86" s="22"/>
      <c r="CP86" s="23"/>
      <c r="CQ86" s="24"/>
      <c r="CR86" s="21"/>
      <c r="CS86" s="25"/>
      <c r="CT86" s="21"/>
      <c r="CU86" s="19"/>
      <c r="CW86" s="54"/>
      <c r="CX86" s="55"/>
      <c r="CY86" s="56"/>
      <c r="CZ86" s="56"/>
      <c r="DA86" s="56"/>
      <c r="DB86" s="56"/>
      <c r="DC86" s="56"/>
      <c r="DD86" s="56"/>
      <c r="DE86" s="56"/>
      <c r="DF86" s="56"/>
      <c r="DG86" s="56"/>
      <c r="DI86" s="61"/>
      <c r="DJ86" s="61"/>
      <c r="DK86" s="61"/>
      <c r="DL86" s="61"/>
      <c r="DM86" s="61"/>
      <c r="DN86" s="61"/>
      <c r="DO86" s="61"/>
      <c r="DP86" s="62"/>
      <c r="DR86" s="70"/>
      <c r="DS86" s="71"/>
      <c r="DT86" s="71"/>
      <c r="DU86" s="72"/>
      <c r="DV86" s="71"/>
      <c r="DW86" s="71"/>
      <c r="DX86" s="73"/>
      <c r="DY86" s="74"/>
      <c r="DZ86" s="71"/>
      <c r="EB86" s="79"/>
      <c r="EC86" s="79"/>
      <c r="ED86" s="79"/>
      <c r="EE86" s="79"/>
      <c r="EF86" s="79"/>
      <c r="EG86" s="79"/>
      <c r="EH86" s="80"/>
      <c r="EJ86" s="155">
        <v>43780</v>
      </c>
      <c r="EK86" s="153">
        <v>312788953</v>
      </c>
      <c r="EL86" s="153">
        <v>75414.5</v>
      </c>
      <c r="EM86" s="153">
        <v>72314.5</v>
      </c>
      <c r="EN86" s="153">
        <v>3100</v>
      </c>
      <c r="EO86" s="153" t="s">
        <v>217</v>
      </c>
      <c r="EP86" s="153" t="s">
        <v>301</v>
      </c>
      <c r="EQ86" s="153" t="s">
        <v>219</v>
      </c>
      <c r="ES86" s="16"/>
      <c r="ET86" s="16"/>
      <c r="EU86" s="16"/>
      <c r="EW86" s="86"/>
      <c r="EX86" s="86"/>
      <c r="EY86" s="84"/>
      <c r="EZ86" s="87"/>
      <c r="FB86" s="19"/>
      <c r="FC86" s="19"/>
      <c r="FD86" s="19"/>
      <c r="FE86" s="19"/>
      <c r="FF86" s="19"/>
      <c r="FG86" s="19"/>
      <c r="FH86" s="19"/>
      <c r="FI86" s="19"/>
      <c r="FK86" s="94"/>
      <c r="FL86" s="93"/>
      <c r="FM86" s="93"/>
      <c r="FN86" s="93"/>
      <c r="FP86" s="97"/>
      <c r="FQ86" s="98"/>
      <c r="FR86" s="103"/>
      <c r="FS86" s="98"/>
      <c r="FT86" s="98"/>
      <c r="FV86" s="105"/>
      <c r="FW86" s="105"/>
      <c r="FX86" s="106"/>
      <c r="FY86" s="105"/>
      <c r="FZ86" s="105"/>
      <c r="GA86" s="105"/>
      <c r="GB86" s="105"/>
      <c r="GC86" s="105"/>
      <c r="GE86" s="110"/>
      <c r="GF86" s="109"/>
      <c r="GG86" s="110"/>
      <c r="GH86" s="111"/>
      <c r="GI86" s="111"/>
      <c r="GJ86" s="110"/>
      <c r="GK86" s="110"/>
      <c r="GL86" s="110"/>
      <c r="GM86" s="110"/>
      <c r="GN86" s="109"/>
      <c r="GP86" s="119"/>
      <c r="GQ86" s="120"/>
      <c r="GR86" s="119"/>
      <c r="GS86" s="121"/>
      <c r="GT86" s="121"/>
      <c r="GU86" s="119"/>
      <c r="GV86" s="122"/>
      <c r="GW86" s="119"/>
      <c r="GX86" s="119"/>
      <c r="GY86" s="120"/>
      <c r="HA86" s="127"/>
      <c r="HB86" s="128"/>
      <c r="HC86" s="128"/>
      <c r="HD86" s="128"/>
      <c r="HE86" s="129"/>
      <c r="HF86" s="127"/>
      <c r="HG86" s="131"/>
      <c r="HH86" s="19"/>
      <c r="HI86" s="19"/>
      <c r="HJ86" s="19"/>
      <c r="HK86" s="19"/>
      <c r="HL86" s="19"/>
      <c r="HM86" s="19"/>
      <c r="HN86" s="19"/>
      <c r="HP86" s="134"/>
      <c r="HQ86" s="135"/>
      <c r="HR86" s="134"/>
      <c r="HS86" s="134"/>
      <c r="HT86" s="134"/>
      <c r="HU86" s="134"/>
      <c r="HV86" s="134"/>
      <c r="HW86" s="134"/>
      <c r="HX86" s="134"/>
      <c r="HY86" s="134"/>
      <c r="HZ86" s="134"/>
    </row>
    <row r="87" spans="5:234" ht="19.5" thickBot="1">
      <c r="E87" s="16"/>
      <c r="F87" s="16"/>
      <c r="G87" s="16"/>
      <c r="I87" s="15" t="str">
        <f t="shared" si="28"/>
        <v/>
      </c>
      <c r="J87" s="16" t="e">
        <f t="shared" si="29"/>
        <v>#VALUE!</v>
      </c>
      <c r="K87" s="3"/>
      <c r="L87" s="4"/>
      <c r="M87" s="5"/>
      <c r="N87" s="6"/>
      <c r="O87" s="3"/>
      <c r="P87" s="7"/>
      <c r="Q87" s="3"/>
      <c r="R87" s="2"/>
      <c r="T87" s="15" t="str">
        <f t="shared" si="38"/>
        <v/>
      </c>
      <c r="U87" s="16" t="e">
        <f t="shared" si="35"/>
        <v>#VALUE!</v>
      </c>
      <c r="V87" s="16"/>
      <c r="W87" s="16"/>
      <c r="X87" s="16"/>
      <c r="Y87" s="16"/>
      <c r="Z87" s="16"/>
      <c r="AA87" s="16"/>
      <c r="AB87" s="16"/>
      <c r="AC87" s="16"/>
      <c r="AE87" s="15" t="str">
        <f>IFERROR(INDEX($K:$K,MATCH(VLOOKUP(AQ$5,{"a",0;"b",1000},2)+ROW(AD82),$N:$N,0)),"")</f>
        <v/>
      </c>
      <c r="AF87" s="15" t="str">
        <f>IFERROR(INDEX($AG:$AG,MATCH(VLOOKUP(AI$4,{"a",0;"b",1000},2)+ROW(AD83),$AK:$AK,0)),"")</f>
        <v/>
      </c>
      <c r="AG87" s="16">
        <f t="shared" si="30"/>
        <v>0</v>
      </c>
      <c r="AH87" s="50" t="str">
        <f>IFERROR(INDEX(#REF!,MATCH(AI87,BJ:BJ,0)),"")</f>
        <v/>
      </c>
      <c r="AI87" s="50" t="str">
        <f t="shared" si="31"/>
        <v>0</v>
      </c>
      <c r="AJ87" s="50" t="str">
        <f t="shared" si="32"/>
        <v>a</v>
      </c>
      <c r="AK87" s="50" t="e">
        <f>VLOOKUP($M87,{"a",0;"b",1000},2)+COUNTIF($M$6:$M87,$M87)</f>
        <v>#N/A</v>
      </c>
      <c r="AL87" s="16"/>
      <c r="AM87" s="16"/>
      <c r="AN87" s="16"/>
      <c r="AO87" s="16"/>
      <c r="AP87" s="16"/>
      <c r="AQ87" s="16"/>
      <c r="AR87" s="16"/>
      <c r="AS87" s="140"/>
      <c r="AU87" s="15" t="str">
        <f>IFERROR(INDEX($AX:$AX,MATCH(VLOOKUP(AY$4,{"a",0;"b",1000},2)+ROW(AT82),$BA:$BA,0)),"")</f>
        <v/>
      </c>
      <c r="AV87" s="15" t="str">
        <f>IFERROR(INDEX($AG:$AG,MATCH(VLOOKUP(AY$4,{"a",0;"b",1000},2)+ROW(AT83),$AK:$AK,0)),"")</f>
        <v/>
      </c>
      <c r="AW87" s="16">
        <f t="shared" si="20"/>
        <v>0</v>
      </c>
      <c r="AX87" s="50" t="str">
        <f t="shared" si="25"/>
        <v/>
      </c>
      <c r="AY87" s="50" t="str">
        <f t="shared" si="23"/>
        <v>0</v>
      </c>
      <c r="AZ87" s="50" t="str">
        <f t="shared" si="33"/>
        <v>a</v>
      </c>
      <c r="BA87" s="50" t="e">
        <f>VLOOKUP($M87,{"a",0;"b",1000},2)+COUNTIF($M$6:$M87,$M87)</f>
        <v>#N/A</v>
      </c>
      <c r="BB87" s="16"/>
      <c r="BC87" s="16"/>
      <c r="BD87" s="16"/>
      <c r="BE87" s="16"/>
      <c r="BF87" s="16"/>
      <c r="BG87" s="16"/>
      <c r="BH87" s="16"/>
      <c r="BI87" s="140"/>
      <c r="BK87" s="15" t="str">
        <f t="shared" si="39"/>
        <v/>
      </c>
      <c r="BL87" s="16" t="e">
        <f t="shared" si="36"/>
        <v>#VALUE!</v>
      </c>
      <c r="BM87" s="21"/>
      <c r="BN87" s="22"/>
      <c r="BO87" s="23"/>
      <c r="BP87" s="24"/>
      <c r="BQ87" s="21"/>
      <c r="BR87" s="25"/>
      <c r="BS87" s="21"/>
      <c r="BT87" s="19"/>
      <c r="BV87" s="15" t="str">
        <f t="shared" si="27"/>
        <v/>
      </c>
      <c r="BW87" s="16" t="e">
        <f t="shared" si="34"/>
        <v>#VALUE!</v>
      </c>
      <c r="BX87" s="3"/>
      <c r="BY87" s="4"/>
      <c r="BZ87" s="5"/>
      <c r="CA87" s="6"/>
      <c r="CB87" s="3"/>
      <c r="CC87" s="7"/>
      <c r="CD87" s="3"/>
      <c r="CE87" s="2"/>
      <c r="CG87" s="15" t="str">
        <f>IFERROR(INDEX($AX:$AX,MATCH(VLOOKUP(CK$4,{"a",0;"b",1000},2)+ROW(CF82),$BA:$BA,0)),"")</f>
        <v/>
      </c>
      <c r="CH87" s="15" t="str">
        <f>IFERROR(INDEX($AG:$AG,MATCH(VLOOKUP(CK$4,{"a",0;"b",1000},2)+ROW(CF83),$AK:$AK,0)),"")</f>
        <v/>
      </c>
      <c r="CI87" s="16">
        <f t="shared" si="21"/>
        <v>0</v>
      </c>
      <c r="CJ87" s="50" t="str">
        <f t="shared" si="26"/>
        <v/>
      </c>
      <c r="CK87" s="50" t="str">
        <f t="shared" si="24"/>
        <v>0</v>
      </c>
      <c r="CL87" s="50" t="str">
        <f t="shared" si="37"/>
        <v>a</v>
      </c>
      <c r="CM87" s="50" t="e">
        <f>VLOOKUP($M87,{"a",0;"b",1000},2)+COUNTIF($M$6:$M87,$M87)</f>
        <v>#N/A</v>
      </c>
      <c r="CN87" s="21"/>
      <c r="CO87" s="22"/>
      <c r="CP87" s="23"/>
      <c r="CQ87" s="24"/>
      <c r="CR87" s="21"/>
      <c r="CS87" s="25"/>
      <c r="CT87" s="21"/>
      <c r="CU87" s="19"/>
      <c r="CW87" s="54"/>
      <c r="CX87" s="55"/>
      <c r="CY87" s="56"/>
      <c r="CZ87" s="56"/>
      <c r="DA87" s="56"/>
      <c r="DB87" s="56"/>
      <c r="DC87" s="56"/>
      <c r="DD87" s="56"/>
      <c r="DE87" s="56"/>
      <c r="DF87" s="56"/>
      <c r="DG87" s="56"/>
      <c r="DI87" s="61"/>
      <c r="DJ87" s="61"/>
      <c r="DK87" s="61"/>
      <c r="DL87" s="61"/>
      <c r="DM87" s="61"/>
      <c r="DN87" s="61"/>
      <c r="DO87" s="61"/>
      <c r="DP87" s="62"/>
      <c r="DR87" s="70"/>
      <c r="DS87" s="71"/>
      <c r="DT87" s="71"/>
      <c r="DU87" s="72"/>
      <c r="DV87" s="71"/>
      <c r="DW87" s="71"/>
      <c r="DX87" s="73"/>
      <c r="DY87" s="74"/>
      <c r="DZ87" s="71"/>
      <c r="EB87" s="79"/>
      <c r="EC87" s="79"/>
      <c r="ED87" s="79"/>
      <c r="EE87" s="79"/>
      <c r="EF87" s="79"/>
      <c r="EG87" s="79"/>
      <c r="EH87" s="80"/>
      <c r="EJ87" s="152">
        <v>43780</v>
      </c>
      <c r="EK87" s="154">
        <v>312164125</v>
      </c>
      <c r="EL87" s="154">
        <v>77114.5</v>
      </c>
      <c r="EM87" s="154">
        <v>75414.5</v>
      </c>
      <c r="EN87" s="154">
        <v>1700</v>
      </c>
      <c r="EO87" s="154" t="s">
        <v>217</v>
      </c>
      <c r="EP87" s="154" t="s">
        <v>302</v>
      </c>
      <c r="EQ87" s="154" t="s">
        <v>219</v>
      </c>
      <c r="ES87" s="16"/>
      <c r="ET87" s="16"/>
      <c r="EU87" s="16"/>
      <c r="EW87" s="86"/>
      <c r="EX87" s="86"/>
      <c r="EY87" s="84"/>
      <c r="EZ87" s="87"/>
      <c r="FB87" s="19"/>
      <c r="FC87" s="19"/>
      <c r="FD87" s="19"/>
      <c r="FE87" s="19"/>
      <c r="FF87" s="19"/>
      <c r="FG87" s="19"/>
      <c r="FH87" s="19"/>
      <c r="FI87" s="19"/>
      <c r="FK87" s="94"/>
      <c r="FL87" s="93"/>
      <c r="FM87" s="93"/>
      <c r="FN87" s="93"/>
      <c r="FP87" s="97"/>
      <c r="FQ87" s="98"/>
      <c r="FR87" s="103"/>
      <c r="FS87" s="98"/>
      <c r="FT87" s="98"/>
      <c r="FV87" s="105"/>
      <c r="FW87" s="105"/>
      <c r="FX87" s="106"/>
      <c r="FY87" s="105"/>
      <c r="FZ87" s="105"/>
      <c r="GA87" s="105"/>
      <c r="GB87" s="105"/>
      <c r="GC87" s="105"/>
      <c r="GE87" s="110"/>
      <c r="GF87" s="109"/>
      <c r="GG87" s="110"/>
      <c r="GH87" s="111"/>
      <c r="GI87" s="111"/>
      <c r="GJ87" s="110"/>
      <c r="GK87" s="110"/>
      <c r="GL87" s="110"/>
      <c r="GM87" s="110"/>
      <c r="GN87" s="109"/>
      <c r="GP87" s="119"/>
      <c r="GQ87" s="120"/>
      <c r="GR87" s="119"/>
      <c r="GS87" s="121"/>
      <c r="GT87" s="121"/>
      <c r="GU87" s="119"/>
      <c r="GV87" s="122"/>
      <c r="GW87" s="119"/>
      <c r="GX87" s="119"/>
      <c r="GY87" s="120"/>
      <c r="HA87" s="127"/>
      <c r="HB87" s="128"/>
      <c r="HC87" s="128"/>
      <c r="HD87" s="128"/>
      <c r="HE87" s="129"/>
      <c r="HF87" s="127"/>
      <c r="HG87" s="131"/>
      <c r="HH87" s="19"/>
      <c r="HI87" s="19"/>
      <c r="HJ87" s="19"/>
      <c r="HK87" s="19"/>
      <c r="HL87" s="19"/>
      <c r="HM87" s="19"/>
      <c r="HN87" s="19"/>
      <c r="HP87" s="134"/>
      <c r="HQ87" s="135"/>
      <c r="HR87" s="134"/>
      <c r="HS87" s="134"/>
      <c r="HT87" s="134"/>
      <c r="HU87" s="134"/>
      <c r="HV87" s="134"/>
      <c r="HW87" s="134"/>
      <c r="HX87" s="134"/>
      <c r="HY87" s="134"/>
      <c r="HZ87" s="134"/>
    </row>
    <row r="88" spans="5:234" ht="19.5" thickBot="1">
      <c r="E88" s="16"/>
      <c r="F88" s="16"/>
      <c r="G88" s="16"/>
      <c r="I88" s="15" t="str">
        <f t="shared" si="28"/>
        <v/>
      </c>
      <c r="J88" s="16" t="e">
        <f t="shared" si="29"/>
        <v>#VALUE!</v>
      </c>
      <c r="K88" s="3"/>
      <c r="L88" s="4"/>
      <c r="M88" s="5"/>
      <c r="N88" s="6"/>
      <c r="O88" s="3"/>
      <c r="P88" s="7"/>
      <c r="Q88" s="3"/>
      <c r="R88" s="2"/>
      <c r="T88" s="15" t="str">
        <f t="shared" si="38"/>
        <v/>
      </c>
      <c r="U88" s="16" t="e">
        <f t="shared" si="35"/>
        <v>#VALUE!</v>
      </c>
      <c r="V88" s="16"/>
      <c r="W88" s="16"/>
      <c r="X88" s="16"/>
      <c r="Y88" s="16"/>
      <c r="Z88" s="16"/>
      <c r="AA88" s="16"/>
      <c r="AB88" s="16"/>
      <c r="AC88" s="16"/>
      <c r="AE88" s="15" t="str">
        <f>IFERROR(INDEX($K:$K,MATCH(VLOOKUP(AQ$5,{"a",0;"b",1000},2)+ROW(AD83),$N:$N,0)),"")</f>
        <v/>
      </c>
      <c r="AF88" s="15" t="str">
        <f>IFERROR(INDEX($AG:$AG,MATCH(VLOOKUP(AI$4,{"a",0;"b",1000},2)+ROW(AD84),$AK:$AK,0)),"")</f>
        <v/>
      </c>
      <c r="AG88" s="16">
        <f t="shared" si="30"/>
        <v>0</v>
      </c>
      <c r="AH88" s="50" t="str">
        <f>IFERROR(INDEX(#REF!,MATCH(AI88,BJ:BJ,0)),"")</f>
        <v/>
      </c>
      <c r="AI88" s="50" t="str">
        <f t="shared" si="31"/>
        <v>0</v>
      </c>
      <c r="AJ88" s="50" t="str">
        <f t="shared" si="32"/>
        <v>a</v>
      </c>
      <c r="AK88" s="50" t="e">
        <f>VLOOKUP($M88,{"a",0;"b",1000},2)+COUNTIF($M$6:$M88,$M88)</f>
        <v>#N/A</v>
      </c>
      <c r="AL88" s="16"/>
      <c r="AM88" s="16"/>
      <c r="AN88" s="16"/>
      <c r="AO88" s="16"/>
      <c r="AP88" s="16"/>
      <c r="AQ88" s="16"/>
      <c r="AR88" s="16"/>
      <c r="AS88" s="140"/>
      <c r="AU88" s="15" t="str">
        <f>IFERROR(INDEX($AX:$AX,MATCH(VLOOKUP(AY$4,{"a",0;"b",1000},2)+ROW(AT83),$BA:$BA,0)),"")</f>
        <v/>
      </c>
      <c r="AV88" s="15" t="str">
        <f>IFERROR(INDEX($AG:$AG,MATCH(VLOOKUP(AY$4,{"a",0;"b",1000},2)+ROW(AT84),$AK:$AK,0)),"")</f>
        <v/>
      </c>
      <c r="AW88" s="16">
        <f t="shared" si="20"/>
        <v>0</v>
      </c>
      <c r="AX88" s="50" t="str">
        <f t="shared" si="25"/>
        <v/>
      </c>
      <c r="AY88" s="50" t="str">
        <f t="shared" si="23"/>
        <v>0</v>
      </c>
      <c r="AZ88" s="50" t="str">
        <f t="shared" si="33"/>
        <v>a</v>
      </c>
      <c r="BA88" s="50" t="e">
        <f>VLOOKUP($M88,{"a",0;"b",1000},2)+COUNTIF($M$6:$M88,$M88)</f>
        <v>#N/A</v>
      </c>
      <c r="BB88" s="16"/>
      <c r="BC88" s="16"/>
      <c r="BD88" s="16"/>
      <c r="BE88" s="16"/>
      <c r="BF88" s="16"/>
      <c r="BG88" s="16"/>
      <c r="BH88" s="16"/>
      <c r="BI88" s="140"/>
      <c r="BK88" s="15" t="str">
        <f t="shared" si="39"/>
        <v/>
      </c>
      <c r="BL88" s="16" t="e">
        <f t="shared" si="36"/>
        <v>#VALUE!</v>
      </c>
      <c r="BM88" s="21"/>
      <c r="BN88" s="22"/>
      <c r="BO88" s="23"/>
      <c r="BP88" s="24"/>
      <c r="BQ88" s="21"/>
      <c r="BR88" s="25"/>
      <c r="BS88" s="21"/>
      <c r="BT88" s="19"/>
      <c r="BV88" s="15" t="str">
        <f t="shared" si="27"/>
        <v/>
      </c>
      <c r="BW88" s="16" t="e">
        <f t="shared" si="34"/>
        <v>#VALUE!</v>
      </c>
      <c r="BX88" s="3"/>
      <c r="BY88" s="4"/>
      <c r="BZ88" s="5"/>
      <c r="CA88" s="6"/>
      <c r="CB88" s="3"/>
      <c r="CC88" s="7"/>
      <c r="CD88" s="3"/>
      <c r="CE88" s="2"/>
      <c r="CG88" s="15" t="str">
        <f>IFERROR(INDEX($AX:$AX,MATCH(VLOOKUP(CK$4,{"a",0;"b",1000},2)+ROW(CF83),$BA:$BA,0)),"")</f>
        <v/>
      </c>
      <c r="CH88" s="15" t="str">
        <f>IFERROR(INDEX($AG:$AG,MATCH(VLOOKUP(CK$4,{"a",0;"b",1000},2)+ROW(CF84),$AK:$AK,0)),"")</f>
        <v/>
      </c>
      <c r="CI88" s="16">
        <f t="shared" si="21"/>
        <v>0</v>
      </c>
      <c r="CJ88" s="50" t="str">
        <f t="shared" si="26"/>
        <v/>
      </c>
      <c r="CK88" s="50" t="str">
        <f t="shared" si="24"/>
        <v>0</v>
      </c>
      <c r="CL88" s="50" t="str">
        <f t="shared" si="37"/>
        <v>a</v>
      </c>
      <c r="CM88" s="50" t="e">
        <f>VLOOKUP($M88,{"a",0;"b",1000},2)+COUNTIF($M$6:$M88,$M88)</f>
        <v>#N/A</v>
      </c>
      <c r="CN88" s="21"/>
      <c r="CO88" s="22"/>
      <c r="CP88" s="23"/>
      <c r="CQ88" s="24"/>
      <c r="CR88" s="21"/>
      <c r="CS88" s="25"/>
      <c r="CT88" s="21"/>
      <c r="CU88" s="19"/>
      <c r="CW88" s="54"/>
      <c r="CX88" s="55"/>
      <c r="CY88" s="56"/>
      <c r="CZ88" s="56"/>
      <c r="DA88" s="56"/>
      <c r="DB88" s="56"/>
      <c r="DC88" s="56"/>
      <c r="DD88" s="56"/>
      <c r="DE88" s="56"/>
      <c r="DF88" s="56"/>
      <c r="DG88" s="56"/>
      <c r="DI88" s="61"/>
      <c r="DJ88" s="61"/>
      <c r="DK88" s="61"/>
      <c r="DL88" s="61"/>
      <c r="DM88" s="61"/>
      <c r="DN88" s="61"/>
      <c r="DO88" s="61"/>
      <c r="DP88" s="62"/>
      <c r="DR88" s="70"/>
      <c r="DS88" s="71"/>
      <c r="DT88" s="71"/>
      <c r="DU88" s="72"/>
      <c r="DV88" s="71"/>
      <c r="DW88" s="71"/>
      <c r="DX88" s="73"/>
      <c r="DY88" s="74"/>
      <c r="DZ88" s="71"/>
      <c r="EB88" s="79"/>
      <c r="EC88" s="79"/>
      <c r="ED88" s="79"/>
      <c r="EE88" s="79"/>
      <c r="EF88" s="79"/>
      <c r="EG88" s="79"/>
      <c r="EH88" s="80"/>
      <c r="EJ88" s="155">
        <v>43780</v>
      </c>
      <c r="EK88" s="153">
        <v>2624179</v>
      </c>
      <c r="EL88" s="153">
        <v>80514.5</v>
      </c>
      <c r="EM88" s="153">
        <v>77114.5</v>
      </c>
      <c r="EN88" s="153">
        <v>3400</v>
      </c>
      <c r="EO88" s="153" t="s">
        <v>217</v>
      </c>
      <c r="EP88" s="153" t="s">
        <v>303</v>
      </c>
      <c r="EQ88" s="153" t="s">
        <v>219</v>
      </c>
      <c r="ES88" s="16"/>
      <c r="ET88" s="16"/>
      <c r="EU88" s="16"/>
      <c r="EW88" s="86"/>
      <c r="EX88" s="86"/>
      <c r="EY88" s="84"/>
      <c r="EZ88" s="87"/>
      <c r="FB88" s="19"/>
      <c r="FC88" s="19"/>
      <c r="FD88" s="19"/>
      <c r="FE88" s="19"/>
      <c r="FF88" s="19"/>
      <c r="FG88" s="19"/>
      <c r="FH88" s="19"/>
      <c r="FI88" s="19"/>
      <c r="FK88" s="94"/>
      <c r="FL88" s="93"/>
      <c r="FM88" s="93"/>
      <c r="FN88" s="93"/>
      <c r="FP88" s="97"/>
      <c r="FQ88" s="98"/>
      <c r="FR88" s="103"/>
      <c r="FS88" s="98"/>
      <c r="FT88" s="98"/>
      <c r="FV88" s="105"/>
      <c r="FW88" s="105"/>
      <c r="FX88" s="106"/>
      <c r="FY88" s="105"/>
      <c r="FZ88" s="105"/>
      <c r="GA88" s="105"/>
      <c r="GB88" s="105"/>
      <c r="GC88" s="105"/>
      <c r="GE88" s="110"/>
      <c r="GF88" s="109"/>
      <c r="GG88" s="110"/>
      <c r="GH88" s="111"/>
      <c r="GI88" s="111"/>
      <c r="GJ88" s="110"/>
      <c r="GK88" s="110"/>
      <c r="GL88" s="110"/>
      <c r="GM88" s="110"/>
      <c r="GN88" s="109"/>
      <c r="GP88" s="119"/>
      <c r="GQ88" s="120"/>
      <c r="GR88" s="119"/>
      <c r="GS88" s="121"/>
      <c r="GT88" s="121"/>
      <c r="GU88" s="119"/>
      <c r="GV88" s="122"/>
      <c r="GW88" s="119"/>
      <c r="GX88" s="119"/>
      <c r="GY88" s="120"/>
      <c r="HA88" s="127"/>
      <c r="HB88" s="128"/>
      <c r="HC88" s="128"/>
      <c r="HD88" s="128"/>
      <c r="HE88" s="129"/>
      <c r="HF88" s="127"/>
      <c r="HG88" s="131"/>
      <c r="HH88" s="19"/>
      <c r="HI88" s="19"/>
      <c r="HJ88" s="19"/>
      <c r="HK88" s="19"/>
      <c r="HL88" s="19"/>
      <c r="HM88" s="19"/>
      <c r="HN88" s="19"/>
      <c r="HP88" s="134"/>
      <c r="HQ88" s="135"/>
      <c r="HR88" s="134"/>
      <c r="HS88" s="134"/>
      <c r="HT88" s="134"/>
      <c r="HU88" s="134"/>
      <c r="HV88" s="134"/>
      <c r="HW88" s="134"/>
      <c r="HX88" s="134"/>
      <c r="HY88" s="134"/>
      <c r="HZ88" s="134"/>
    </row>
    <row r="89" spans="5:234" ht="26.25" thickBot="1">
      <c r="E89" s="16"/>
      <c r="F89" s="16"/>
      <c r="G89" s="16"/>
      <c r="I89" s="15" t="str">
        <f t="shared" si="28"/>
        <v/>
      </c>
      <c r="J89" s="16" t="e">
        <f t="shared" si="29"/>
        <v>#VALUE!</v>
      </c>
      <c r="K89" s="3"/>
      <c r="L89" s="4"/>
      <c r="M89" s="5"/>
      <c r="N89" s="6"/>
      <c r="O89" s="3"/>
      <c r="P89" s="7"/>
      <c r="Q89" s="3"/>
      <c r="R89" s="2"/>
      <c r="T89" s="15" t="str">
        <f t="shared" si="38"/>
        <v/>
      </c>
      <c r="U89" s="16" t="e">
        <f t="shared" si="35"/>
        <v>#VALUE!</v>
      </c>
      <c r="V89" s="16"/>
      <c r="W89" s="16"/>
      <c r="X89" s="16"/>
      <c r="Y89" s="16"/>
      <c r="Z89" s="16"/>
      <c r="AA89" s="16"/>
      <c r="AB89" s="16"/>
      <c r="AC89" s="16"/>
      <c r="AE89" s="15" t="str">
        <f>IFERROR(INDEX($K:$K,MATCH(VLOOKUP(AQ$5,{"a",0;"b",1000},2)+ROW(AD84),$N:$N,0)),"")</f>
        <v/>
      </c>
      <c r="AF89" s="15" t="str">
        <f>IFERROR(INDEX($AG:$AG,MATCH(VLOOKUP(AI$4,{"a",0;"b",1000},2)+ROW(AD85),$AK:$AK,0)),"")</f>
        <v/>
      </c>
      <c r="AG89" s="16">
        <f t="shared" si="30"/>
        <v>0</v>
      </c>
      <c r="AH89" s="50" t="str">
        <f>IFERROR(INDEX(#REF!,MATCH(AI89,BJ:BJ,0)),"")</f>
        <v/>
      </c>
      <c r="AI89" s="50" t="str">
        <f t="shared" si="31"/>
        <v>0</v>
      </c>
      <c r="AJ89" s="50" t="str">
        <f t="shared" si="32"/>
        <v>a</v>
      </c>
      <c r="AK89" s="50" t="e">
        <f>VLOOKUP($M89,{"a",0;"b",1000},2)+COUNTIF($M$6:$M89,$M89)</f>
        <v>#N/A</v>
      </c>
      <c r="AL89" s="16"/>
      <c r="AM89" s="16"/>
      <c r="AN89" s="16"/>
      <c r="AO89" s="16"/>
      <c r="AP89" s="16"/>
      <c r="AQ89" s="16"/>
      <c r="AR89" s="16"/>
      <c r="AS89" s="140"/>
      <c r="AU89" s="15" t="str">
        <f>IFERROR(INDEX($AX:$AX,MATCH(VLOOKUP(AY$4,{"a",0;"b",1000},2)+ROW(AT84),$BA:$BA,0)),"")</f>
        <v/>
      </c>
      <c r="AV89" s="15" t="str">
        <f>IFERROR(INDEX($AG:$AG,MATCH(VLOOKUP(AY$4,{"a",0;"b",1000},2)+ROW(AT85),$AK:$AK,0)),"")</f>
        <v/>
      </c>
      <c r="AW89" s="16">
        <f t="shared" si="20"/>
        <v>0</v>
      </c>
      <c r="AX89" s="50" t="str">
        <f t="shared" si="25"/>
        <v/>
      </c>
      <c r="AY89" s="50" t="str">
        <f t="shared" si="23"/>
        <v>0</v>
      </c>
      <c r="AZ89" s="50" t="str">
        <f t="shared" si="33"/>
        <v>a</v>
      </c>
      <c r="BA89" s="50" t="e">
        <f>VLOOKUP($M89,{"a",0;"b",1000},2)+COUNTIF($M$6:$M89,$M89)</f>
        <v>#N/A</v>
      </c>
      <c r="BB89" s="16"/>
      <c r="BC89" s="16"/>
      <c r="BD89" s="16"/>
      <c r="BE89" s="16"/>
      <c r="BF89" s="16"/>
      <c r="BG89" s="16"/>
      <c r="BH89" s="16"/>
      <c r="BI89" s="140"/>
      <c r="BK89" s="15" t="str">
        <f t="shared" si="39"/>
        <v/>
      </c>
      <c r="BL89" s="16" t="e">
        <f t="shared" si="36"/>
        <v>#VALUE!</v>
      </c>
      <c r="BM89" s="21"/>
      <c r="BN89" s="22"/>
      <c r="BO89" s="23"/>
      <c r="BP89" s="24"/>
      <c r="BQ89" s="21"/>
      <c r="BR89" s="25"/>
      <c r="BS89" s="21"/>
      <c r="BT89" s="19"/>
      <c r="BV89" s="15" t="str">
        <f t="shared" si="27"/>
        <v/>
      </c>
      <c r="BW89" s="16" t="e">
        <f t="shared" si="34"/>
        <v>#VALUE!</v>
      </c>
      <c r="BX89" s="3"/>
      <c r="BY89" s="4"/>
      <c r="BZ89" s="5"/>
      <c r="CA89" s="6"/>
      <c r="CB89" s="3"/>
      <c r="CC89" s="7"/>
      <c r="CD89" s="3"/>
      <c r="CE89" s="2"/>
      <c r="CG89" s="15" t="str">
        <f>IFERROR(INDEX($AX:$AX,MATCH(VLOOKUP(CK$4,{"a",0;"b",1000},2)+ROW(CF84),$BA:$BA,0)),"")</f>
        <v/>
      </c>
      <c r="CH89" s="15" t="str">
        <f>IFERROR(INDEX($AG:$AG,MATCH(VLOOKUP(CK$4,{"a",0;"b",1000},2)+ROW(CF85),$AK:$AK,0)),"")</f>
        <v/>
      </c>
      <c r="CI89" s="16">
        <f t="shared" si="21"/>
        <v>0</v>
      </c>
      <c r="CJ89" s="50" t="str">
        <f t="shared" si="26"/>
        <v/>
      </c>
      <c r="CK89" s="50" t="str">
        <f t="shared" si="24"/>
        <v>0</v>
      </c>
      <c r="CL89" s="50" t="str">
        <f t="shared" si="37"/>
        <v>a</v>
      </c>
      <c r="CM89" s="50" t="e">
        <f>VLOOKUP($M89,{"a",0;"b",1000},2)+COUNTIF($M$6:$M89,$M89)</f>
        <v>#N/A</v>
      </c>
      <c r="CN89" s="21"/>
      <c r="CO89" s="22"/>
      <c r="CP89" s="23"/>
      <c r="CQ89" s="24"/>
      <c r="CR89" s="21"/>
      <c r="CS89" s="25"/>
      <c r="CT89" s="21"/>
      <c r="CU89" s="19"/>
      <c r="CW89" s="54"/>
      <c r="CX89" s="55"/>
      <c r="CY89" s="56"/>
      <c r="CZ89" s="56"/>
      <c r="DA89" s="56"/>
      <c r="DB89" s="56"/>
      <c r="DC89" s="56"/>
      <c r="DD89" s="56"/>
      <c r="DE89" s="56"/>
      <c r="DF89" s="56"/>
      <c r="DG89" s="56"/>
      <c r="DI89" s="61"/>
      <c r="DJ89" s="61"/>
      <c r="DK89" s="61"/>
      <c r="DL89" s="61"/>
      <c r="DM89" s="61"/>
      <c r="DN89" s="61"/>
      <c r="DO89" s="61"/>
      <c r="DP89" s="62"/>
      <c r="DR89" s="70"/>
      <c r="DS89" s="71"/>
      <c r="DT89" s="71"/>
      <c r="DU89" s="72"/>
      <c r="DV89" s="71"/>
      <c r="DW89" s="71"/>
      <c r="DX89" s="73"/>
      <c r="DY89" s="74"/>
      <c r="DZ89" s="71"/>
      <c r="EB89" s="79"/>
      <c r="EC89" s="79"/>
      <c r="ED89" s="79"/>
      <c r="EE89" s="79"/>
      <c r="EF89" s="79"/>
      <c r="EG89" s="79"/>
      <c r="EH89" s="80"/>
      <c r="EJ89" s="152">
        <v>43780</v>
      </c>
      <c r="EK89" s="154">
        <v>312784206</v>
      </c>
      <c r="EL89" s="154">
        <v>82214.5</v>
      </c>
      <c r="EM89" s="154">
        <v>80514.5</v>
      </c>
      <c r="EN89" s="154">
        <v>1700</v>
      </c>
      <c r="EO89" s="154" t="s">
        <v>217</v>
      </c>
      <c r="EP89" s="154" t="s">
        <v>304</v>
      </c>
      <c r="EQ89" s="154" t="s">
        <v>219</v>
      </c>
      <c r="ES89" s="16"/>
      <c r="ET89" s="16"/>
      <c r="EU89" s="16"/>
      <c r="EW89" s="86"/>
      <c r="EX89" s="86"/>
      <c r="EY89" s="84"/>
      <c r="EZ89" s="87"/>
      <c r="FB89" s="19"/>
      <c r="FC89" s="19"/>
      <c r="FD89" s="19"/>
      <c r="FE89" s="19"/>
      <c r="FF89" s="19"/>
      <c r="FG89" s="19"/>
      <c r="FH89" s="19"/>
      <c r="FI89" s="19"/>
      <c r="FK89" s="94"/>
      <c r="FL89" s="93"/>
      <c r="FM89" s="93"/>
      <c r="FN89" s="93"/>
      <c r="FP89" s="97"/>
      <c r="FQ89" s="98"/>
      <c r="FR89" s="103"/>
      <c r="FS89" s="98"/>
      <c r="FT89" s="98"/>
      <c r="FV89" s="105"/>
      <c r="FW89" s="105"/>
      <c r="FX89" s="106"/>
      <c r="FY89" s="105"/>
      <c r="FZ89" s="105"/>
      <c r="GA89" s="105"/>
      <c r="GB89" s="105"/>
      <c r="GC89" s="105"/>
      <c r="GE89" s="110"/>
      <c r="GF89" s="109"/>
      <c r="GG89" s="110"/>
      <c r="GH89" s="111"/>
      <c r="GI89" s="111"/>
      <c r="GJ89" s="110"/>
      <c r="GK89" s="110"/>
      <c r="GL89" s="110"/>
      <c r="GM89" s="110"/>
      <c r="GN89" s="109"/>
      <c r="GP89" s="119"/>
      <c r="GQ89" s="120"/>
      <c r="GR89" s="119"/>
      <c r="GS89" s="121"/>
      <c r="GT89" s="121"/>
      <c r="GU89" s="119"/>
      <c r="GV89" s="122"/>
      <c r="GW89" s="119"/>
      <c r="GX89" s="119"/>
      <c r="GY89" s="120"/>
      <c r="HA89" s="127"/>
      <c r="HB89" s="128"/>
      <c r="HC89" s="128"/>
      <c r="HD89" s="128"/>
      <c r="HE89" s="129"/>
      <c r="HF89" s="127"/>
      <c r="HG89" s="131"/>
      <c r="HH89" s="19"/>
      <c r="HI89" s="19"/>
      <c r="HJ89" s="19"/>
      <c r="HK89" s="19"/>
      <c r="HL89" s="19"/>
      <c r="HM89" s="19"/>
      <c r="HN89" s="19"/>
      <c r="HP89" s="134"/>
      <c r="HQ89" s="135"/>
      <c r="HR89" s="134"/>
      <c r="HS89" s="134"/>
      <c r="HT89" s="134"/>
      <c r="HU89" s="134"/>
      <c r="HV89" s="134"/>
      <c r="HW89" s="134"/>
      <c r="HX89" s="134"/>
      <c r="HY89" s="134"/>
      <c r="HZ89" s="134"/>
    </row>
    <row r="90" spans="5:234" ht="19.5" thickBot="1">
      <c r="E90" s="16"/>
      <c r="F90" s="16"/>
      <c r="G90" s="16"/>
      <c r="I90" s="15" t="str">
        <f t="shared" si="28"/>
        <v/>
      </c>
      <c r="J90" s="16" t="e">
        <f t="shared" si="29"/>
        <v>#VALUE!</v>
      </c>
      <c r="K90" s="3"/>
      <c r="L90" s="4"/>
      <c r="M90" s="5"/>
      <c r="N90" s="6"/>
      <c r="O90" s="3"/>
      <c r="P90" s="7"/>
      <c r="Q90" s="3"/>
      <c r="R90" s="2"/>
      <c r="T90" s="15" t="str">
        <f t="shared" si="38"/>
        <v/>
      </c>
      <c r="U90" s="16" t="e">
        <f t="shared" si="35"/>
        <v>#VALUE!</v>
      </c>
      <c r="V90" s="16"/>
      <c r="W90" s="16"/>
      <c r="X90" s="16"/>
      <c r="Y90" s="16"/>
      <c r="Z90" s="16"/>
      <c r="AA90" s="16"/>
      <c r="AB90" s="16"/>
      <c r="AC90" s="16"/>
      <c r="AE90" s="15" t="str">
        <f>IFERROR(INDEX($K:$K,MATCH(VLOOKUP(AQ$5,{"a",0;"b",1000},2)+ROW(AD85),$N:$N,0)),"")</f>
        <v/>
      </c>
      <c r="AF90" s="15" t="str">
        <f>IFERROR(INDEX($AG:$AG,MATCH(VLOOKUP(AI$4,{"a",0;"b",1000},2)+ROW(AD86),$AK:$AK,0)),"")</f>
        <v/>
      </c>
      <c r="AG90" s="16">
        <f t="shared" si="30"/>
        <v>0</v>
      </c>
      <c r="AH90" s="50" t="str">
        <f>IFERROR(INDEX(#REF!,MATCH(AI90,BJ:BJ,0)),"")</f>
        <v/>
      </c>
      <c r="AI90" s="50" t="str">
        <f t="shared" si="31"/>
        <v>0</v>
      </c>
      <c r="AJ90" s="50" t="str">
        <f t="shared" si="32"/>
        <v>a</v>
      </c>
      <c r="AK90" s="50" t="e">
        <f>VLOOKUP($M90,{"a",0;"b",1000},2)+COUNTIF($M$6:$M90,$M90)</f>
        <v>#N/A</v>
      </c>
      <c r="AL90" s="16"/>
      <c r="AM90" s="16"/>
      <c r="AN90" s="16"/>
      <c r="AO90" s="16"/>
      <c r="AP90" s="16"/>
      <c r="AQ90" s="16"/>
      <c r="AR90" s="16"/>
      <c r="AS90" s="140"/>
      <c r="AU90" s="15" t="str">
        <f>IFERROR(INDEX($AX:$AX,MATCH(VLOOKUP(AY$4,{"a",0;"b",1000},2)+ROW(AT85),$BA:$BA,0)),"")</f>
        <v/>
      </c>
      <c r="AV90" s="15" t="str">
        <f>IFERROR(INDEX($AG:$AG,MATCH(VLOOKUP(AY$4,{"a",0;"b",1000},2)+ROW(AT86),$AK:$AK,0)),"")</f>
        <v/>
      </c>
      <c r="AW90" s="16">
        <f t="shared" si="20"/>
        <v>0</v>
      </c>
      <c r="AX90" s="50" t="str">
        <f t="shared" si="25"/>
        <v/>
      </c>
      <c r="AY90" s="50" t="str">
        <f t="shared" si="23"/>
        <v>0</v>
      </c>
      <c r="AZ90" s="50" t="str">
        <f t="shared" si="33"/>
        <v>a</v>
      </c>
      <c r="BA90" s="50" t="e">
        <f>VLOOKUP($M90,{"a",0;"b",1000},2)+COUNTIF($M$6:$M90,$M90)</f>
        <v>#N/A</v>
      </c>
      <c r="BB90" s="16"/>
      <c r="BC90" s="16"/>
      <c r="BD90" s="16"/>
      <c r="BE90" s="16"/>
      <c r="BF90" s="16"/>
      <c r="BG90" s="16"/>
      <c r="BH90" s="16"/>
      <c r="BI90" s="140"/>
      <c r="BK90" s="15" t="str">
        <f t="shared" si="39"/>
        <v/>
      </c>
      <c r="BL90" s="16" t="e">
        <f t="shared" si="36"/>
        <v>#VALUE!</v>
      </c>
      <c r="BM90" s="21"/>
      <c r="BN90" s="22"/>
      <c r="BO90" s="23"/>
      <c r="BP90" s="24"/>
      <c r="BQ90" s="21"/>
      <c r="BR90" s="25"/>
      <c r="BS90" s="21"/>
      <c r="BT90" s="19"/>
      <c r="BV90" s="15" t="str">
        <f t="shared" si="27"/>
        <v/>
      </c>
      <c r="BW90" s="16" t="e">
        <f t="shared" si="34"/>
        <v>#VALUE!</v>
      </c>
      <c r="BX90" s="3"/>
      <c r="BY90" s="4"/>
      <c r="BZ90" s="5"/>
      <c r="CA90" s="6"/>
      <c r="CB90" s="3"/>
      <c r="CC90" s="7"/>
      <c r="CD90" s="3"/>
      <c r="CE90" s="2"/>
      <c r="CG90" s="15" t="str">
        <f>IFERROR(INDEX($AX:$AX,MATCH(VLOOKUP(CK$4,{"a",0;"b",1000},2)+ROW(CF85),$BA:$BA,0)),"")</f>
        <v/>
      </c>
      <c r="CH90" s="15" t="str">
        <f>IFERROR(INDEX($AG:$AG,MATCH(VLOOKUP(CK$4,{"a",0;"b",1000},2)+ROW(CF86),$AK:$AK,0)),"")</f>
        <v/>
      </c>
      <c r="CI90" s="16">
        <f t="shared" si="21"/>
        <v>0</v>
      </c>
      <c r="CJ90" s="50" t="str">
        <f t="shared" si="26"/>
        <v/>
      </c>
      <c r="CK90" s="50" t="str">
        <f t="shared" si="24"/>
        <v>0</v>
      </c>
      <c r="CL90" s="50" t="str">
        <f t="shared" si="37"/>
        <v>a</v>
      </c>
      <c r="CM90" s="50" t="e">
        <f>VLOOKUP($M90,{"a",0;"b",1000},2)+COUNTIF($M$6:$M90,$M90)</f>
        <v>#N/A</v>
      </c>
      <c r="CN90" s="21"/>
      <c r="CO90" s="22"/>
      <c r="CP90" s="23"/>
      <c r="CQ90" s="24"/>
      <c r="CR90" s="21"/>
      <c r="CS90" s="25"/>
      <c r="CT90" s="21"/>
      <c r="CU90" s="19"/>
      <c r="CW90" s="54"/>
      <c r="CX90" s="55"/>
      <c r="CY90" s="56"/>
      <c r="CZ90" s="56"/>
      <c r="DA90" s="56"/>
      <c r="DB90" s="56"/>
      <c r="DC90" s="56"/>
      <c r="DD90" s="56"/>
      <c r="DE90" s="56"/>
      <c r="DF90" s="56"/>
      <c r="DG90" s="56"/>
      <c r="DI90" s="61"/>
      <c r="DJ90" s="61"/>
      <c r="DK90" s="61"/>
      <c r="DL90" s="61"/>
      <c r="DM90" s="61"/>
      <c r="DN90" s="61"/>
      <c r="DO90" s="61"/>
      <c r="DP90" s="62"/>
      <c r="DR90" s="70"/>
      <c r="DS90" s="71"/>
      <c r="DT90" s="71"/>
      <c r="DU90" s="72"/>
      <c r="DV90" s="71"/>
      <c r="DW90" s="71"/>
      <c r="DX90" s="73"/>
      <c r="DY90" s="74"/>
      <c r="DZ90" s="71"/>
      <c r="EB90" s="79"/>
      <c r="EC90" s="79"/>
      <c r="ED90" s="79"/>
      <c r="EE90" s="79"/>
      <c r="EF90" s="79"/>
      <c r="EG90" s="79"/>
      <c r="EH90" s="80"/>
      <c r="EJ90" s="155">
        <v>43780</v>
      </c>
      <c r="EK90" s="153">
        <v>312783863</v>
      </c>
      <c r="EL90" s="153">
        <v>83914.5</v>
      </c>
      <c r="EM90" s="153">
        <v>82214.5</v>
      </c>
      <c r="EN90" s="153">
        <v>1700</v>
      </c>
      <c r="EO90" s="153" t="s">
        <v>217</v>
      </c>
      <c r="EP90" s="153" t="s">
        <v>305</v>
      </c>
      <c r="EQ90" s="153" t="s">
        <v>219</v>
      </c>
      <c r="ES90" s="16"/>
      <c r="ET90" s="16"/>
      <c r="EU90" s="16"/>
      <c r="EW90" s="86"/>
      <c r="EX90" s="86"/>
      <c r="EY90" s="84"/>
      <c r="EZ90" s="87"/>
      <c r="FB90" s="19"/>
      <c r="FC90" s="19"/>
      <c r="FD90" s="19"/>
      <c r="FE90" s="19"/>
      <c r="FF90" s="19"/>
      <c r="FG90" s="19"/>
      <c r="FH90" s="19"/>
      <c r="FI90" s="19"/>
      <c r="FK90" s="94"/>
      <c r="FL90" s="93"/>
      <c r="FM90" s="93"/>
      <c r="FN90" s="93"/>
      <c r="FP90" s="97"/>
      <c r="FQ90" s="98"/>
      <c r="FR90" s="103"/>
      <c r="FS90" s="98"/>
      <c r="FT90" s="98"/>
      <c r="FV90" s="105"/>
      <c r="FW90" s="105"/>
      <c r="FX90" s="106"/>
      <c r="FY90" s="105"/>
      <c r="FZ90" s="105"/>
      <c r="GA90" s="105"/>
      <c r="GB90" s="105"/>
      <c r="GC90" s="105"/>
      <c r="GE90" s="110"/>
      <c r="GF90" s="109"/>
      <c r="GG90" s="110"/>
      <c r="GH90" s="111"/>
      <c r="GI90" s="111"/>
      <c r="GJ90" s="110"/>
      <c r="GK90" s="110"/>
      <c r="GL90" s="110"/>
      <c r="GM90" s="110"/>
      <c r="GN90" s="109"/>
      <c r="GP90" s="119"/>
      <c r="GQ90" s="120"/>
      <c r="GR90" s="119"/>
      <c r="GS90" s="121"/>
      <c r="GT90" s="121"/>
      <c r="GU90" s="119"/>
      <c r="GV90" s="122"/>
      <c r="GW90" s="119"/>
      <c r="GX90" s="119"/>
      <c r="GY90" s="120"/>
      <c r="HA90" s="127"/>
      <c r="HB90" s="128"/>
      <c r="HC90" s="128"/>
      <c r="HD90" s="128"/>
      <c r="HE90" s="129"/>
      <c r="HF90" s="127"/>
      <c r="HG90" s="131"/>
      <c r="HH90" s="19"/>
      <c r="HI90" s="19"/>
      <c r="HJ90" s="19"/>
      <c r="HK90" s="19"/>
      <c r="HL90" s="19"/>
      <c r="HM90" s="19"/>
      <c r="HN90" s="19"/>
      <c r="HP90" s="134"/>
      <c r="HQ90" s="135"/>
      <c r="HR90" s="134"/>
      <c r="HS90" s="134"/>
      <c r="HT90" s="134"/>
      <c r="HU90" s="134"/>
      <c r="HV90" s="134"/>
      <c r="HW90" s="134"/>
      <c r="HX90" s="134"/>
      <c r="HY90" s="134"/>
      <c r="HZ90" s="134"/>
    </row>
    <row r="91" spans="5:234" ht="19.5" thickBot="1">
      <c r="E91" s="16"/>
      <c r="F91" s="16"/>
      <c r="G91" s="16"/>
      <c r="I91" s="15" t="str">
        <f t="shared" si="28"/>
        <v/>
      </c>
      <c r="J91" s="16" t="e">
        <f t="shared" si="29"/>
        <v>#VALUE!</v>
      </c>
      <c r="K91" s="3"/>
      <c r="L91" s="4"/>
      <c r="M91" s="5"/>
      <c r="N91" s="6"/>
      <c r="O91" s="3"/>
      <c r="P91" s="7"/>
      <c r="Q91" s="3"/>
      <c r="R91" s="2"/>
      <c r="T91" s="15" t="str">
        <f t="shared" si="38"/>
        <v/>
      </c>
      <c r="U91" s="16" t="e">
        <f t="shared" si="35"/>
        <v>#VALUE!</v>
      </c>
      <c r="V91" s="16"/>
      <c r="W91" s="16"/>
      <c r="X91" s="16"/>
      <c r="Y91" s="16"/>
      <c r="Z91" s="16"/>
      <c r="AA91" s="16"/>
      <c r="AB91" s="16"/>
      <c r="AC91" s="16"/>
      <c r="AE91" s="15" t="str">
        <f>IFERROR(INDEX($K:$K,MATCH(VLOOKUP(AQ$5,{"a",0;"b",1000},2)+ROW(AD86),$N:$N,0)),"")</f>
        <v/>
      </c>
      <c r="AF91" s="15" t="str">
        <f>IFERROR(INDEX($AG:$AG,MATCH(VLOOKUP(AI$4,{"a",0;"b",1000},2)+ROW(AD87),$AK:$AK,0)),"")</f>
        <v/>
      </c>
      <c r="AG91" s="16">
        <f t="shared" si="30"/>
        <v>0</v>
      </c>
      <c r="AH91" s="50" t="str">
        <f>IFERROR(INDEX(#REF!,MATCH(AI91,BJ:BJ,0)),"")</f>
        <v/>
      </c>
      <c r="AI91" s="50" t="str">
        <f t="shared" si="31"/>
        <v>0</v>
      </c>
      <c r="AJ91" s="50" t="str">
        <f t="shared" si="32"/>
        <v>a</v>
      </c>
      <c r="AK91" s="50" t="e">
        <f>VLOOKUP($M91,{"a",0;"b",1000},2)+COUNTIF($M$6:$M91,$M91)</f>
        <v>#N/A</v>
      </c>
      <c r="AL91" s="16"/>
      <c r="AM91" s="16"/>
      <c r="AN91" s="16"/>
      <c r="AO91" s="16"/>
      <c r="AP91" s="16"/>
      <c r="AQ91" s="16"/>
      <c r="AR91" s="16"/>
      <c r="AS91" s="140"/>
      <c r="AU91" s="15" t="str">
        <f>IFERROR(INDEX($AX:$AX,MATCH(VLOOKUP(AY$4,{"a",0;"b",1000},2)+ROW(AT86),$BA:$BA,0)),"")</f>
        <v/>
      </c>
      <c r="AV91" s="15" t="str">
        <f>IFERROR(INDEX($AG:$AG,MATCH(VLOOKUP(AY$4,{"a",0;"b",1000},2)+ROW(AT87),$AK:$AK,0)),"")</f>
        <v/>
      </c>
      <c r="AW91" s="16">
        <f t="shared" si="20"/>
        <v>0</v>
      </c>
      <c r="AX91" s="50" t="str">
        <f t="shared" si="25"/>
        <v/>
      </c>
      <c r="AY91" s="50" t="str">
        <f t="shared" si="23"/>
        <v>0</v>
      </c>
      <c r="AZ91" s="50" t="str">
        <f t="shared" si="33"/>
        <v>a</v>
      </c>
      <c r="BA91" s="50" t="e">
        <f>VLOOKUP($M91,{"a",0;"b",1000},2)+COUNTIF($M$6:$M91,$M91)</f>
        <v>#N/A</v>
      </c>
      <c r="BB91" s="16"/>
      <c r="BC91" s="16"/>
      <c r="BD91" s="16"/>
      <c r="BE91" s="16"/>
      <c r="BF91" s="16"/>
      <c r="BG91" s="16"/>
      <c r="BH91" s="16"/>
      <c r="BI91" s="140"/>
      <c r="BK91" s="15" t="str">
        <f t="shared" si="39"/>
        <v/>
      </c>
      <c r="BL91" s="16" t="e">
        <f t="shared" si="36"/>
        <v>#VALUE!</v>
      </c>
      <c r="BM91" s="21"/>
      <c r="BN91" s="22"/>
      <c r="BO91" s="23"/>
      <c r="BP91" s="24"/>
      <c r="BQ91" s="21"/>
      <c r="BR91" s="25"/>
      <c r="BS91" s="21"/>
      <c r="BT91" s="19"/>
      <c r="BV91" s="15" t="str">
        <f t="shared" si="27"/>
        <v/>
      </c>
      <c r="BW91" s="16" t="e">
        <f t="shared" si="34"/>
        <v>#VALUE!</v>
      </c>
      <c r="BX91" s="3"/>
      <c r="BY91" s="4"/>
      <c r="BZ91" s="5"/>
      <c r="CA91" s="6"/>
      <c r="CB91" s="3"/>
      <c r="CC91" s="7"/>
      <c r="CD91" s="3"/>
      <c r="CE91" s="2"/>
      <c r="CG91" s="15" t="str">
        <f>IFERROR(INDEX($AX:$AX,MATCH(VLOOKUP(CK$4,{"a",0;"b",1000},2)+ROW(CF86),$BA:$BA,0)),"")</f>
        <v/>
      </c>
      <c r="CH91" s="15" t="str">
        <f>IFERROR(INDEX($AG:$AG,MATCH(VLOOKUP(CK$4,{"a",0;"b",1000},2)+ROW(CF87),$AK:$AK,0)),"")</f>
        <v/>
      </c>
      <c r="CI91" s="16">
        <f t="shared" si="21"/>
        <v>0</v>
      </c>
      <c r="CJ91" s="50" t="str">
        <f t="shared" si="26"/>
        <v/>
      </c>
      <c r="CK91" s="50" t="str">
        <f t="shared" si="24"/>
        <v>0</v>
      </c>
      <c r="CL91" s="50" t="str">
        <f t="shared" si="37"/>
        <v>a</v>
      </c>
      <c r="CM91" s="50" t="e">
        <f>VLOOKUP($M91,{"a",0;"b",1000},2)+COUNTIF($M$6:$M91,$M91)</f>
        <v>#N/A</v>
      </c>
      <c r="CN91" s="21"/>
      <c r="CO91" s="22"/>
      <c r="CP91" s="23"/>
      <c r="CQ91" s="24"/>
      <c r="CR91" s="21"/>
      <c r="CS91" s="25"/>
      <c r="CT91" s="21"/>
      <c r="CU91" s="19"/>
      <c r="CW91" s="54"/>
      <c r="CX91" s="55"/>
      <c r="CY91" s="56"/>
      <c r="CZ91" s="56"/>
      <c r="DA91" s="56"/>
      <c r="DB91" s="56"/>
      <c r="DC91" s="56"/>
      <c r="DD91" s="56"/>
      <c r="DE91" s="56"/>
      <c r="DF91" s="56"/>
      <c r="DG91" s="56"/>
      <c r="DI91" s="61"/>
      <c r="DJ91" s="61"/>
      <c r="DK91" s="61"/>
      <c r="DL91" s="61"/>
      <c r="DM91" s="61"/>
      <c r="DN91" s="61"/>
      <c r="DO91" s="61"/>
      <c r="DP91" s="62"/>
      <c r="DR91" s="70"/>
      <c r="DS91" s="71"/>
      <c r="DT91" s="71"/>
      <c r="DU91" s="72"/>
      <c r="DV91" s="71"/>
      <c r="DW91" s="71"/>
      <c r="DX91" s="73"/>
      <c r="DY91" s="74"/>
      <c r="DZ91" s="71"/>
      <c r="EB91" s="79"/>
      <c r="EC91" s="79"/>
      <c r="ED91" s="79"/>
      <c r="EE91" s="79"/>
      <c r="EF91" s="79"/>
      <c r="EG91" s="79"/>
      <c r="EH91" s="80"/>
      <c r="EJ91" s="152">
        <v>43780</v>
      </c>
      <c r="EK91" s="154">
        <v>2612491</v>
      </c>
      <c r="EL91" s="154">
        <v>86214.5</v>
      </c>
      <c r="EM91" s="154">
        <v>83914.5</v>
      </c>
      <c r="EN91" s="154">
        <v>2300</v>
      </c>
      <c r="EO91" s="154" t="s">
        <v>217</v>
      </c>
      <c r="EP91" s="154" t="s">
        <v>306</v>
      </c>
      <c r="EQ91" s="154" t="s">
        <v>219</v>
      </c>
      <c r="ES91" s="16"/>
      <c r="ET91" s="16"/>
      <c r="EU91" s="16"/>
      <c r="EW91" s="86"/>
      <c r="EX91" s="86"/>
      <c r="EY91" s="84"/>
      <c r="EZ91" s="87"/>
      <c r="FB91" s="19"/>
      <c r="FC91" s="19"/>
      <c r="FD91" s="19"/>
      <c r="FE91" s="19"/>
      <c r="FF91" s="19"/>
      <c r="FG91" s="19"/>
      <c r="FH91" s="19"/>
      <c r="FI91" s="19"/>
      <c r="FK91" s="94"/>
      <c r="FL91" s="93"/>
      <c r="FM91" s="93"/>
      <c r="FN91" s="93"/>
      <c r="FP91" s="97"/>
      <c r="FQ91" s="98"/>
      <c r="FR91" s="103"/>
      <c r="FS91" s="98"/>
      <c r="FT91" s="98"/>
      <c r="FV91" s="105"/>
      <c r="FW91" s="105"/>
      <c r="FX91" s="106"/>
      <c r="FY91" s="105"/>
      <c r="FZ91" s="105"/>
      <c r="GA91" s="105"/>
      <c r="GB91" s="105"/>
      <c r="GC91" s="105"/>
      <c r="GE91" s="110"/>
      <c r="GF91" s="109"/>
      <c r="GG91" s="110"/>
      <c r="GH91" s="111"/>
      <c r="GI91" s="111"/>
      <c r="GJ91" s="110"/>
      <c r="GK91" s="110"/>
      <c r="GL91" s="110"/>
      <c r="GM91" s="110"/>
      <c r="GN91" s="109"/>
      <c r="GP91" s="119"/>
      <c r="GQ91" s="120"/>
      <c r="GR91" s="119"/>
      <c r="GS91" s="121"/>
      <c r="GT91" s="121"/>
      <c r="GU91" s="119"/>
      <c r="GV91" s="122"/>
      <c r="GW91" s="119"/>
      <c r="GX91" s="119"/>
      <c r="GY91" s="120"/>
      <c r="HA91" s="127"/>
      <c r="HB91" s="128"/>
      <c r="HC91" s="128"/>
      <c r="HD91" s="128"/>
      <c r="HE91" s="129"/>
      <c r="HF91" s="127"/>
      <c r="HG91" s="131"/>
      <c r="HH91" s="19"/>
      <c r="HI91" s="19"/>
      <c r="HJ91" s="19"/>
      <c r="HK91" s="19"/>
      <c r="HL91" s="19"/>
      <c r="HM91" s="19"/>
      <c r="HN91" s="19"/>
      <c r="HP91" s="134"/>
      <c r="HQ91" s="135"/>
      <c r="HR91" s="134"/>
      <c r="HS91" s="134"/>
      <c r="HT91" s="134"/>
      <c r="HU91" s="134"/>
      <c r="HV91" s="134"/>
      <c r="HW91" s="134"/>
      <c r="HX91" s="134"/>
      <c r="HY91" s="134"/>
      <c r="HZ91" s="134"/>
    </row>
    <row r="92" spans="5:234" ht="19.5" thickBot="1">
      <c r="E92" s="16"/>
      <c r="F92" s="16"/>
      <c r="G92" s="16"/>
      <c r="I92" s="15" t="str">
        <f t="shared" si="28"/>
        <v/>
      </c>
      <c r="J92" s="16" t="e">
        <f t="shared" si="29"/>
        <v>#VALUE!</v>
      </c>
      <c r="K92" s="3"/>
      <c r="L92" s="4"/>
      <c r="M92" s="5"/>
      <c r="N92" s="6"/>
      <c r="O92" s="3"/>
      <c r="P92" s="7"/>
      <c r="Q92" s="3"/>
      <c r="R92" s="2"/>
      <c r="T92" s="15" t="str">
        <f t="shared" si="38"/>
        <v/>
      </c>
      <c r="U92" s="16" t="e">
        <f t="shared" si="35"/>
        <v>#VALUE!</v>
      </c>
      <c r="V92" s="16"/>
      <c r="W92" s="16"/>
      <c r="X92" s="16"/>
      <c r="Y92" s="16"/>
      <c r="Z92" s="16"/>
      <c r="AA92" s="16"/>
      <c r="AB92" s="16"/>
      <c r="AC92" s="16"/>
      <c r="AE92" s="15" t="str">
        <f>IFERROR(INDEX($K:$K,MATCH(VLOOKUP(AQ$5,{"a",0;"b",1000},2)+ROW(AD87),$N:$N,0)),"")</f>
        <v/>
      </c>
      <c r="AF92" s="15" t="str">
        <f>IFERROR(INDEX($AG:$AG,MATCH(VLOOKUP(AI$4,{"a",0;"b",1000},2)+ROW(AD88),$AK:$AK,0)),"")</f>
        <v/>
      </c>
      <c r="AG92" s="16">
        <f t="shared" si="30"/>
        <v>0</v>
      </c>
      <c r="AH92" s="50" t="str">
        <f>IFERROR(INDEX(#REF!,MATCH(AI92,BJ:BJ,0)),"")</f>
        <v/>
      </c>
      <c r="AI92" s="50" t="str">
        <f t="shared" si="31"/>
        <v>0</v>
      </c>
      <c r="AJ92" s="50" t="str">
        <f t="shared" si="32"/>
        <v>a</v>
      </c>
      <c r="AK92" s="50" t="e">
        <f>VLOOKUP($M92,{"a",0;"b",1000},2)+COUNTIF($M$6:$M92,$M92)</f>
        <v>#N/A</v>
      </c>
      <c r="AL92" s="16"/>
      <c r="AM92" s="16"/>
      <c r="AN92" s="16"/>
      <c r="AO92" s="16"/>
      <c r="AP92" s="16"/>
      <c r="AQ92" s="16"/>
      <c r="AR92" s="16"/>
      <c r="AS92" s="140"/>
      <c r="AU92" s="15" t="str">
        <f>IFERROR(INDEX($AX:$AX,MATCH(VLOOKUP(AY$4,{"a",0;"b",1000},2)+ROW(AT87),$BA:$BA,0)),"")</f>
        <v/>
      </c>
      <c r="AV92" s="15" t="str">
        <f>IFERROR(INDEX($AG:$AG,MATCH(VLOOKUP(AY$4,{"a",0;"b",1000},2)+ROW(AT88),$AK:$AK,0)),"")</f>
        <v/>
      </c>
      <c r="AW92" s="16">
        <f t="shared" si="20"/>
        <v>0</v>
      </c>
      <c r="AX92" s="50" t="str">
        <f t="shared" si="25"/>
        <v/>
      </c>
      <c r="AY92" s="50" t="str">
        <f t="shared" si="23"/>
        <v>0</v>
      </c>
      <c r="AZ92" s="50" t="str">
        <f t="shared" si="33"/>
        <v>a</v>
      </c>
      <c r="BA92" s="50" t="e">
        <f>VLOOKUP($M92,{"a",0;"b",1000},2)+COUNTIF($M$6:$M92,$M92)</f>
        <v>#N/A</v>
      </c>
      <c r="BB92" s="16"/>
      <c r="BC92" s="16"/>
      <c r="BD92" s="16"/>
      <c r="BE92" s="16"/>
      <c r="BF92" s="16"/>
      <c r="BG92" s="16"/>
      <c r="BH92" s="16"/>
      <c r="BI92" s="140"/>
      <c r="BK92" s="15" t="str">
        <f t="shared" si="39"/>
        <v/>
      </c>
      <c r="BL92" s="16" t="e">
        <f t="shared" si="36"/>
        <v>#VALUE!</v>
      </c>
      <c r="BM92" s="21"/>
      <c r="BN92" s="22"/>
      <c r="BO92" s="23"/>
      <c r="BP92" s="24"/>
      <c r="BQ92" s="21"/>
      <c r="BR92" s="25"/>
      <c r="BS92" s="21"/>
      <c r="BT92" s="19"/>
      <c r="BV92" s="15" t="str">
        <f t="shared" si="27"/>
        <v/>
      </c>
      <c r="BW92" s="16" t="e">
        <f t="shared" si="34"/>
        <v>#VALUE!</v>
      </c>
      <c r="BX92" s="3"/>
      <c r="BY92" s="4"/>
      <c r="BZ92" s="5"/>
      <c r="CA92" s="6"/>
      <c r="CB92" s="3"/>
      <c r="CC92" s="7"/>
      <c r="CD92" s="3"/>
      <c r="CE92" s="2"/>
      <c r="CG92" s="15" t="str">
        <f>IFERROR(INDEX($AX:$AX,MATCH(VLOOKUP(CK$4,{"a",0;"b",1000},2)+ROW(CF87),$BA:$BA,0)),"")</f>
        <v/>
      </c>
      <c r="CH92" s="15" t="str">
        <f>IFERROR(INDEX($AG:$AG,MATCH(VLOOKUP(CK$4,{"a",0;"b",1000},2)+ROW(CF88),$AK:$AK,0)),"")</f>
        <v/>
      </c>
      <c r="CI92" s="16">
        <f t="shared" si="21"/>
        <v>0</v>
      </c>
      <c r="CJ92" s="50" t="str">
        <f t="shared" si="26"/>
        <v/>
      </c>
      <c r="CK92" s="50" t="str">
        <f t="shared" si="24"/>
        <v>0</v>
      </c>
      <c r="CL92" s="50" t="str">
        <f t="shared" si="37"/>
        <v>a</v>
      </c>
      <c r="CM92" s="50" t="e">
        <f>VLOOKUP($M92,{"a",0;"b",1000},2)+COUNTIF($M$6:$M92,$M92)</f>
        <v>#N/A</v>
      </c>
      <c r="CN92" s="21"/>
      <c r="CO92" s="22"/>
      <c r="CP92" s="23"/>
      <c r="CQ92" s="24"/>
      <c r="CR92" s="21"/>
      <c r="CS92" s="25"/>
      <c r="CT92" s="21"/>
      <c r="CU92" s="19"/>
      <c r="CW92" s="54"/>
      <c r="CX92" s="55"/>
      <c r="CY92" s="56"/>
      <c r="CZ92" s="56"/>
      <c r="DA92" s="56"/>
      <c r="DB92" s="56"/>
      <c r="DC92" s="56"/>
      <c r="DD92" s="56"/>
      <c r="DE92" s="56"/>
      <c r="DF92" s="56"/>
      <c r="DG92" s="56"/>
      <c r="DI92" s="61"/>
      <c r="DJ92" s="61"/>
      <c r="DK92" s="61"/>
      <c r="DL92" s="61"/>
      <c r="DM92" s="61"/>
      <c r="DN92" s="61"/>
      <c r="DO92" s="61"/>
      <c r="DP92" s="62"/>
      <c r="DR92" s="70"/>
      <c r="DS92" s="71"/>
      <c r="DT92" s="71"/>
      <c r="DU92" s="72"/>
      <c r="DV92" s="71"/>
      <c r="DW92" s="71"/>
      <c r="DX92" s="73"/>
      <c r="DY92" s="74"/>
      <c r="DZ92" s="71"/>
      <c r="EB92" s="79"/>
      <c r="EC92" s="79"/>
      <c r="ED92" s="79"/>
      <c r="EE92" s="79"/>
      <c r="EF92" s="79"/>
      <c r="EG92" s="79"/>
      <c r="EH92" s="80"/>
      <c r="EJ92" s="155">
        <v>43780</v>
      </c>
      <c r="EK92" s="153">
        <v>312137479</v>
      </c>
      <c r="EL92" s="153">
        <v>88514.5</v>
      </c>
      <c r="EM92" s="153">
        <v>86214.5</v>
      </c>
      <c r="EN92" s="153">
        <v>2300</v>
      </c>
      <c r="EO92" s="153" t="s">
        <v>217</v>
      </c>
      <c r="EP92" s="153" t="s">
        <v>307</v>
      </c>
      <c r="EQ92" s="153" t="s">
        <v>219</v>
      </c>
      <c r="ES92" s="16"/>
      <c r="ET92" s="16"/>
      <c r="EU92" s="16"/>
      <c r="EW92" s="86"/>
      <c r="EX92" s="86"/>
      <c r="EY92" s="84"/>
      <c r="EZ92" s="87"/>
      <c r="FB92" s="19"/>
      <c r="FC92" s="19"/>
      <c r="FD92" s="19"/>
      <c r="FE92" s="19"/>
      <c r="FF92" s="19"/>
      <c r="FG92" s="19"/>
      <c r="FH92" s="19"/>
      <c r="FI92" s="19"/>
      <c r="FK92" s="94"/>
      <c r="FL92" s="93"/>
      <c r="FM92" s="93"/>
      <c r="FN92" s="93"/>
      <c r="FP92" s="97"/>
      <c r="FQ92" s="98"/>
      <c r="FR92" s="103"/>
      <c r="FS92" s="98"/>
      <c r="FT92" s="98"/>
      <c r="FV92" s="105"/>
      <c r="FW92" s="105"/>
      <c r="FX92" s="106"/>
      <c r="FY92" s="105"/>
      <c r="FZ92" s="105"/>
      <c r="GA92" s="105"/>
      <c r="GB92" s="105"/>
      <c r="GC92" s="105"/>
      <c r="GE92" s="110"/>
      <c r="GF92" s="109"/>
      <c r="GG92" s="110"/>
      <c r="GH92" s="111"/>
      <c r="GI92" s="111"/>
      <c r="GJ92" s="110"/>
      <c r="GK92" s="110"/>
      <c r="GL92" s="110"/>
      <c r="GM92" s="110"/>
      <c r="GN92" s="109"/>
      <c r="GP92" s="119"/>
      <c r="GQ92" s="120"/>
      <c r="GR92" s="119"/>
      <c r="GS92" s="121"/>
      <c r="GT92" s="121"/>
      <c r="GU92" s="119"/>
      <c r="GV92" s="122"/>
      <c r="GW92" s="119"/>
      <c r="GX92" s="119"/>
      <c r="GY92" s="120"/>
      <c r="HA92" s="127"/>
      <c r="HB92" s="128"/>
      <c r="HC92" s="128"/>
      <c r="HD92" s="128"/>
      <c r="HE92" s="129"/>
      <c r="HF92" s="127"/>
      <c r="HG92" s="131"/>
      <c r="HH92" s="19"/>
      <c r="HI92" s="19"/>
      <c r="HJ92" s="19"/>
      <c r="HK92" s="19"/>
      <c r="HL92" s="19"/>
      <c r="HM92" s="19"/>
      <c r="HN92" s="19"/>
      <c r="HP92" s="134"/>
      <c r="HQ92" s="135"/>
      <c r="HR92" s="134"/>
      <c r="HS92" s="134"/>
      <c r="HT92" s="134"/>
      <c r="HU92" s="134"/>
      <c r="HV92" s="134"/>
      <c r="HW92" s="134"/>
      <c r="HX92" s="134"/>
      <c r="HY92" s="134"/>
      <c r="HZ92" s="134"/>
    </row>
    <row r="93" spans="5:234" ht="19.5" thickBot="1">
      <c r="E93" s="16"/>
      <c r="F93" s="16"/>
      <c r="G93" s="16"/>
      <c r="I93" s="15" t="str">
        <f t="shared" si="28"/>
        <v/>
      </c>
      <c r="J93" s="16" t="e">
        <f t="shared" si="29"/>
        <v>#VALUE!</v>
      </c>
      <c r="K93" s="3"/>
      <c r="L93" s="4"/>
      <c r="M93" s="5"/>
      <c r="N93" s="6"/>
      <c r="O93" s="3"/>
      <c r="P93" s="7"/>
      <c r="Q93" s="3"/>
      <c r="R93" s="2"/>
      <c r="T93" s="15" t="str">
        <f t="shared" si="38"/>
        <v/>
      </c>
      <c r="U93" s="16" t="e">
        <f t="shared" si="35"/>
        <v>#VALUE!</v>
      </c>
      <c r="V93" s="16"/>
      <c r="W93" s="16"/>
      <c r="X93" s="16"/>
      <c r="Y93" s="16"/>
      <c r="Z93" s="16"/>
      <c r="AA93" s="16"/>
      <c r="AB93" s="16"/>
      <c r="AC93" s="16"/>
      <c r="AE93" s="15" t="str">
        <f>IFERROR(INDEX($K:$K,MATCH(VLOOKUP(AQ$5,{"a",0;"b",1000},2)+ROW(AD88),$N:$N,0)),"")</f>
        <v/>
      </c>
      <c r="AF93" s="15" t="str">
        <f>IFERROR(INDEX($AG:$AG,MATCH(VLOOKUP(AI$4,{"a",0;"b",1000},2)+ROW(AD89),$AK:$AK,0)),"")</f>
        <v/>
      </c>
      <c r="AG93" s="16">
        <f t="shared" si="30"/>
        <v>0</v>
      </c>
      <c r="AH93" s="50" t="str">
        <f>IFERROR(INDEX(#REF!,MATCH(AI93,BJ:BJ,0)),"")</f>
        <v/>
      </c>
      <c r="AI93" s="50" t="str">
        <f t="shared" si="31"/>
        <v>0</v>
      </c>
      <c r="AJ93" s="50" t="str">
        <f t="shared" si="32"/>
        <v>a</v>
      </c>
      <c r="AK93" s="50" t="e">
        <f>VLOOKUP($M93,{"a",0;"b",1000},2)+COUNTIF($M$6:$M93,$M93)</f>
        <v>#N/A</v>
      </c>
      <c r="AL93" s="16"/>
      <c r="AM93" s="16"/>
      <c r="AN93" s="16"/>
      <c r="AO93" s="16"/>
      <c r="AP93" s="16"/>
      <c r="AQ93" s="16"/>
      <c r="AR93" s="16"/>
      <c r="AS93" s="140"/>
      <c r="AU93" s="15" t="str">
        <f>IFERROR(INDEX($AX:$AX,MATCH(VLOOKUP(AY$4,{"a",0;"b",1000},2)+ROW(AT88),$BA:$BA,0)),"")</f>
        <v/>
      </c>
      <c r="AV93" s="15" t="str">
        <f>IFERROR(INDEX($AG:$AG,MATCH(VLOOKUP(AY$4,{"a",0;"b",1000},2)+ROW(AT89),$AK:$AK,0)),"")</f>
        <v/>
      </c>
      <c r="AW93" s="16">
        <f t="shared" si="20"/>
        <v>0</v>
      </c>
      <c r="AX93" s="50" t="str">
        <f t="shared" si="25"/>
        <v/>
      </c>
      <c r="AY93" s="50" t="str">
        <f t="shared" si="23"/>
        <v>0</v>
      </c>
      <c r="AZ93" s="50" t="str">
        <f t="shared" si="33"/>
        <v>a</v>
      </c>
      <c r="BA93" s="50" t="e">
        <f>VLOOKUP($M93,{"a",0;"b",1000},2)+COUNTIF($M$6:$M93,$M93)</f>
        <v>#N/A</v>
      </c>
      <c r="BB93" s="16"/>
      <c r="BC93" s="16"/>
      <c r="BD93" s="16"/>
      <c r="BE93" s="16"/>
      <c r="BF93" s="16"/>
      <c r="BG93" s="16"/>
      <c r="BH93" s="16"/>
      <c r="BI93" s="140"/>
      <c r="BK93" s="15" t="str">
        <f t="shared" si="39"/>
        <v/>
      </c>
      <c r="BL93" s="16" t="e">
        <f t="shared" si="36"/>
        <v>#VALUE!</v>
      </c>
      <c r="BM93" s="21"/>
      <c r="BN93" s="22"/>
      <c r="BO93" s="23"/>
      <c r="BP93" s="24"/>
      <c r="BQ93" s="21"/>
      <c r="BR93" s="25"/>
      <c r="BS93" s="21"/>
      <c r="BT93" s="19"/>
      <c r="BV93" s="15" t="str">
        <f t="shared" si="27"/>
        <v/>
      </c>
      <c r="BW93" s="16" t="e">
        <f t="shared" si="34"/>
        <v>#VALUE!</v>
      </c>
      <c r="BX93" s="3"/>
      <c r="BY93" s="4"/>
      <c r="BZ93" s="5"/>
      <c r="CA93" s="6"/>
      <c r="CB93" s="3"/>
      <c r="CC93" s="7"/>
      <c r="CD93" s="3"/>
      <c r="CE93" s="2"/>
      <c r="CG93" s="15" t="str">
        <f>IFERROR(INDEX($AX:$AX,MATCH(VLOOKUP(CK$4,{"a",0;"b",1000},2)+ROW(CF88),$BA:$BA,0)),"")</f>
        <v/>
      </c>
      <c r="CH93" s="15" t="str">
        <f>IFERROR(INDEX($AG:$AG,MATCH(VLOOKUP(CK$4,{"a",0;"b",1000},2)+ROW(CF89),$AK:$AK,0)),"")</f>
        <v/>
      </c>
      <c r="CI93" s="16">
        <f t="shared" si="21"/>
        <v>0</v>
      </c>
      <c r="CJ93" s="50" t="str">
        <f t="shared" si="26"/>
        <v/>
      </c>
      <c r="CK93" s="50" t="str">
        <f t="shared" si="24"/>
        <v>0</v>
      </c>
      <c r="CL93" s="50" t="str">
        <f t="shared" si="37"/>
        <v>a</v>
      </c>
      <c r="CM93" s="50" t="e">
        <f>VLOOKUP($M93,{"a",0;"b",1000},2)+COUNTIF($M$6:$M93,$M93)</f>
        <v>#N/A</v>
      </c>
      <c r="CN93" s="21"/>
      <c r="CO93" s="22"/>
      <c r="CP93" s="23"/>
      <c r="CQ93" s="24"/>
      <c r="CR93" s="21"/>
      <c r="CS93" s="25"/>
      <c r="CT93" s="21"/>
      <c r="CU93" s="19"/>
      <c r="CW93" s="54"/>
      <c r="CX93" s="55"/>
      <c r="CY93" s="56"/>
      <c r="CZ93" s="56"/>
      <c r="DA93" s="56"/>
      <c r="DB93" s="56"/>
      <c r="DC93" s="56"/>
      <c r="DD93" s="56"/>
      <c r="DE93" s="56"/>
      <c r="DF93" s="56"/>
      <c r="DG93" s="56"/>
      <c r="DI93" s="61"/>
      <c r="DJ93" s="61"/>
      <c r="DK93" s="61"/>
      <c r="DL93" s="61"/>
      <c r="DM93" s="61"/>
      <c r="DN93" s="61"/>
      <c r="DO93" s="61"/>
      <c r="DP93" s="62"/>
      <c r="DR93" s="70"/>
      <c r="DS93" s="71"/>
      <c r="DT93" s="71"/>
      <c r="DU93" s="72"/>
      <c r="DV93" s="71"/>
      <c r="DW93" s="71"/>
      <c r="DX93" s="73"/>
      <c r="DY93" s="74"/>
      <c r="DZ93" s="71"/>
      <c r="EB93" s="79"/>
      <c r="EC93" s="79"/>
      <c r="ED93" s="79"/>
      <c r="EE93" s="79"/>
      <c r="EF93" s="79"/>
      <c r="EG93" s="79"/>
      <c r="EH93" s="80"/>
      <c r="EJ93" s="152">
        <v>43781</v>
      </c>
      <c r="EK93" s="154">
        <v>2773275</v>
      </c>
      <c r="EL93" s="154">
        <v>29414.5</v>
      </c>
      <c r="EM93" s="154">
        <v>27114.5</v>
      </c>
      <c r="EN93" s="154">
        <v>2300</v>
      </c>
      <c r="EO93" s="154" t="s">
        <v>217</v>
      </c>
      <c r="EP93" s="154" t="s">
        <v>308</v>
      </c>
      <c r="EQ93" s="154" t="s">
        <v>219</v>
      </c>
      <c r="ES93" s="16"/>
      <c r="ET93" s="16"/>
      <c r="EU93" s="16"/>
      <c r="EW93" s="86"/>
      <c r="EX93" s="86"/>
      <c r="EY93" s="84"/>
      <c r="EZ93" s="87"/>
      <c r="FB93" s="19"/>
      <c r="FC93" s="19"/>
      <c r="FD93" s="19"/>
      <c r="FE93" s="19"/>
      <c r="FF93" s="19"/>
      <c r="FG93" s="19"/>
      <c r="FH93" s="19"/>
      <c r="FI93" s="19"/>
      <c r="FK93" s="94"/>
      <c r="FL93" s="93"/>
      <c r="FM93" s="93"/>
      <c r="FN93" s="93"/>
      <c r="FP93" s="97"/>
      <c r="FQ93" s="98"/>
      <c r="FR93" s="103"/>
      <c r="FS93" s="98"/>
      <c r="FT93" s="98"/>
      <c r="FV93" s="105"/>
      <c r="FW93" s="105"/>
      <c r="FX93" s="106"/>
      <c r="FY93" s="105"/>
      <c r="FZ93" s="105"/>
      <c r="GA93" s="105"/>
      <c r="GB93" s="105"/>
      <c r="GC93" s="105"/>
      <c r="GE93" s="110"/>
      <c r="GF93" s="109"/>
      <c r="GG93" s="110"/>
      <c r="GH93" s="111"/>
      <c r="GI93" s="111"/>
      <c r="GJ93" s="110"/>
      <c r="GK93" s="110"/>
      <c r="GL93" s="110"/>
      <c r="GM93" s="110"/>
      <c r="GN93" s="109"/>
      <c r="GP93" s="119"/>
      <c r="GQ93" s="120"/>
      <c r="GR93" s="119"/>
      <c r="GS93" s="121"/>
      <c r="GT93" s="121"/>
      <c r="GU93" s="119"/>
      <c r="GV93" s="122"/>
      <c r="GW93" s="119"/>
      <c r="GX93" s="119"/>
      <c r="GY93" s="120"/>
      <c r="HA93" s="127"/>
      <c r="HB93" s="128"/>
      <c r="HC93" s="128"/>
      <c r="HD93" s="128"/>
      <c r="HE93" s="129"/>
      <c r="HF93" s="127"/>
      <c r="HG93" s="131"/>
      <c r="HH93" s="19"/>
      <c r="HI93" s="19"/>
      <c r="HJ93" s="19"/>
      <c r="HK93" s="19"/>
      <c r="HL93" s="19"/>
      <c r="HM93" s="19"/>
      <c r="HN93" s="19"/>
      <c r="HP93" s="134"/>
      <c r="HQ93" s="135"/>
      <c r="HR93" s="134"/>
      <c r="HS93" s="134"/>
      <c r="HT93" s="134"/>
      <c r="HU93" s="134"/>
      <c r="HV93" s="134"/>
      <c r="HW93" s="134"/>
      <c r="HX93" s="134"/>
      <c r="HY93" s="134"/>
      <c r="HZ93" s="134"/>
    </row>
    <row r="94" spans="5:234" ht="19.5" thickBot="1">
      <c r="E94" s="16"/>
      <c r="F94" s="16"/>
      <c r="G94" s="16"/>
      <c r="I94" s="15" t="str">
        <f t="shared" si="28"/>
        <v/>
      </c>
      <c r="J94" s="16" t="e">
        <f t="shared" si="29"/>
        <v>#VALUE!</v>
      </c>
      <c r="K94" s="3"/>
      <c r="L94" s="4"/>
      <c r="M94" s="5"/>
      <c r="N94" s="6"/>
      <c r="O94" s="3"/>
      <c r="P94" s="7"/>
      <c r="Q94" s="3"/>
      <c r="R94" s="2"/>
      <c r="T94" s="15" t="str">
        <f t="shared" si="38"/>
        <v/>
      </c>
      <c r="U94" s="16" t="e">
        <f t="shared" si="35"/>
        <v>#VALUE!</v>
      </c>
      <c r="V94" s="16"/>
      <c r="W94" s="16"/>
      <c r="X94" s="16"/>
      <c r="Y94" s="16"/>
      <c r="Z94" s="16"/>
      <c r="AA94" s="16"/>
      <c r="AB94" s="16"/>
      <c r="AC94" s="16"/>
      <c r="AE94" s="15" t="str">
        <f>IFERROR(INDEX($K:$K,MATCH(VLOOKUP(AQ$5,{"a",0;"b",1000},2)+ROW(AD89),$N:$N,0)),"")</f>
        <v/>
      </c>
      <c r="AF94" s="15" t="str">
        <f>IFERROR(INDEX($AG:$AG,MATCH(VLOOKUP(AI$4,{"a",0;"b",1000},2)+ROW(AD90),$AK:$AK,0)),"")</f>
        <v/>
      </c>
      <c r="AG94" s="16">
        <f t="shared" si="30"/>
        <v>0</v>
      </c>
      <c r="AH94" s="50" t="str">
        <f>IFERROR(INDEX(#REF!,MATCH(AI94,BJ:BJ,0)),"")</f>
        <v/>
      </c>
      <c r="AI94" s="50" t="str">
        <f t="shared" si="31"/>
        <v>0</v>
      </c>
      <c r="AJ94" s="50" t="str">
        <f t="shared" si="32"/>
        <v>a</v>
      </c>
      <c r="AK94" s="50" t="e">
        <f>VLOOKUP($M94,{"a",0;"b",1000},2)+COUNTIF($M$6:$M94,$M94)</f>
        <v>#N/A</v>
      </c>
      <c r="AL94" s="16"/>
      <c r="AM94" s="16"/>
      <c r="AN94" s="16"/>
      <c r="AO94" s="16"/>
      <c r="AP94" s="16"/>
      <c r="AQ94" s="16"/>
      <c r="AR94" s="16"/>
      <c r="AS94" s="140"/>
      <c r="AU94" s="15" t="str">
        <f>IFERROR(INDEX($AX:$AX,MATCH(VLOOKUP(AY$4,{"a",0;"b",1000},2)+ROW(AT89),$BA:$BA,0)),"")</f>
        <v/>
      </c>
      <c r="AV94" s="15" t="str">
        <f>IFERROR(INDEX($AG:$AG,MATCH(VLOOKUP(AY$4,{"a",0;"b",1000},2)+ROW(AT90),$AK:$AK,0)),"")</f>
        <v/>
      </c>
      <c r="AW94" s="16">
        <f t="shared" si="20"/>
        <v>0</v>
      </c>
      <c r="AX94" s="50" t="str">
        <f t="shared" ref="AX94:AX125" si="40">IFERROR(INDEX(BS:BS,MATCH(AY94,BR:BR,0)),"")</f>
        <v/>
      </c>
      <c r="AY94" s="50" t="str">
        <f t="shared" si="23"/>
        <v>0</v>
      </c>
      <c r="AZ94" s="50" t="str">
        <f t="shared" si="33"/>
        <v>a</v>
      </c>
      <c r="BA94" s="50" t="e">
        <f>VLOOKUP($M94,{"a",0;"b",1000},2)+COUNTIF($M$6:$M94,$M94)</f>
        <v>#N/A</v>
      </c>
      <c r="BB94" s="16"/>
      <c r="BC94" s="16"/>
      <c r="BD94" s="16"/>
      <c r="BE94" s="16"/>
      <c r="BF94" s="16"/>
      <c r="BG94" s="16"/>
      <c r="BH94" s="16"/>
      <c r="BI94" s="140"/>
      <c r="BK94" s="15" t="str">
        <f t="shared" si="39"/>
        <v/>
      </c>
      <c r="BL94" s="16" t="e">
        <f t="shared" si="36"/>
        <v>#VALUE!</v>
      </c>
      <c r="BM94" s="21"/>
      <c r="BN94" s="22"/>
      <c r="BO94" s="23"/>
      <c r="BP94" s="24"/>
      <c r="BQ94" s="21"/>
      <c r="BR94" s="25"/>
      <c r="BS94" s="21"/>
      <c r="BT94" s="19"/>
      <c r="BV94" s="15" t="str">
        <f t="shared" si="27"/>
        <v/>
      </c>
      <c r="BW94" s="16" t="e">
        <f t="shared" si="34"/>
        <v>#VALUE!</v>
      </c>
      <c r="BX94" s="3"/>
      <c r="BY94" s="4"/>
      <c r="BZ94" s="5"/>
      <c r="CA94" s="6"/>
      <c r="CB94" s="3"/>
      <c r="CC94" s="7"/>
      <c r="CD94" s="3"/>
      <c r="CE94" s="2"/>
      <c r="CG94" s="15" t="str">
        <f>IFERROR(INDEX($AX:$AX,MATCH(VLOOKUP(CK$4,{"a",0;"b",1000},2)+ROW(CF89),$BA:$BA,0)),"")</f>
        <v/>
      </c>
      <c r="CH94" s="15" t="str">
        <f>IFERROR(INDEX($AG:$AG,MATCH(VLOOKUP(CK$4,{"a",0;"b",1000},2)+ROW(CF90),$AK:$AK,0)),"")</f>
        <v/>
      </c>
      <c r="CI94" s="16">
        <f t="shared" si="21"/>
        <v>0</v>
      </c>
      <c r="CJ94" s="50" t="str">
        <f t="shared" ref="CJ94:CJ125" si="41">IFERROR(INDEX(DD:DD,MATCH(CK94,DC:DC,0)),"")</f>
        <v/>
      </c>
      <c r="CK94" s="50" t="str">
        <f t="shared" si="24"/>
        <v>0</v>
      </c>
      <c r="CL94" s="50" t="str">
        <f t="shared" si="37"/>
        <v>a</v>
      </c>
      <c r="CM94" s="50" t="e">
        <f>VLOOKUP($M94,{"a",0;"b",1000},2)+COUNTIF($M$6:$M94,$M94)</f>
        <v>#N/A</v>
      </c>
      <c r="CN94" s="21"/>
      <c r="CO94" s="22"/>
      <c r="CP94" s="23"/>
      <c r="CQ94" s="24"/>
      <c r="CR94" s="21"/>
      <c r="CS94" s="25"/>
      <c r="CT94" s="21"/>
      <c r="CU94" s="19"/>
      <c r="CW94" s="54"/>
      <c r="CX94" s="55"/>
      <c r="CY94" s="56"/>
      <c r="CZ94" s="56"/>
      <c r="DA94" s="56"/>
      <c r="DB94" s="56"/>
      <c r="DC94" s="56"/>
      <c r="DD94" s="56"/>
      <c r="DE94" s="56"/>
      <c r="DF94" s="56"/>
      <c r="DG94" s="56"/>
      <c r="DI94" s="61"/>
      <c r="DJ94" s="61"/>
      <c r="DK94" s="61"/>
      <c r="DL94" s="61"/>
      <c r="DM94" s="61"/>
      <c r="DN94" s="61"/>
      <c r="DO94" s="61"/>
      <c r="DP94" s="62"/>
      <c r="DR94" s="70"/>
      <c r="DS94" s="71"/>
      <c r="DT94" s="71"/>
      <c r="DU94" s="72"/>
      <c r="DV94" s="71"/>
      <c r="DW94" s="71"/>
      <c r="DX94" s="73"/>
      <c r="DY94" s="74"/>
      <c r="DZ94" s="71"/>
      <c r="EB94" s="79"/>
      <c r="EC94" s="79"/>
      <c r="ED94" s="79"/>
      <c r="EE94" s="79"/>
      <c r="EF94" s="79"/>
      <c r="EG94" s="79"/>
      <c r="EH94" s="80"/>
      <c r="EJ94" s="155">
        <v>43781</v>
      </c>
      <c r="EK94" s="153">
        <v>312114346</v>
      </c>
      <c r="EL94" s="153">
        <v>32814.5</v>
      </c>
      <c r="EM94" s="153">
        <v>29414.5</v>
      </c>
      <c r="EN94" s="153">
        <v>3400</v>
      </c>
      <c r="EO94" s="153" t="s">
        <v>217</v>
      </c>
      <c r="EP94" s="153" t="s">
        <v>309</v>
      </c>
      <c r="EQ94" s="153" t="s">
        <v>219</v>
      </c>
      <c r="ES94" s="16"/>
      <c r="ET94" s="16"/>
      <c r="EU94" s="16"/>
      <c r="EW94" s="86"/>
      <c r="EX94" s="86"/>
      <c r="EY94" s="84"/>
      <c r="EZ94" s="87"/>
      <c r="FB94" s="19"/>
      <c r="FC94" s="19"/>
      <c r="FD94" s="19"/>
      <c r="FE94" s="19"/>
      <c r="FF94" s="19"/>
      <c r="FG94" s="19"/>
      <c r="FH94" s="19"/>
      <c r="FI94" s="19"/>
      <c r="FK94" s="94"/>
      <c r="FL94" s="93"/>
      <c r="FM94" s="93"/>
      <c r="FN94" s="93"/>
      <c r="FP94" s="97"/>
      <c r="FQ94" s="98"/>
      <c r="FR94" s="103"/>
      <c r="FS94" s="98"/>
      <c r="FT94" s="98"/>
      <c r="FV94" s="105"/>
      <c r="FW94" s="105"/>
      <c r="FX94" s="106"/>
      <c r="FY94" s="105"/>
      <c r="FZ94" s="105"/>
      <c r="GA94" s="105"/>
      <c r="GB94" s="105"/>
      <c r="GC94" s="105"/>
      <c r="GE94" s="110"/>
      <c r="GF94" s="109"/>
      <c r="GG94" s="110"/>
      <c r="GH94" s="111"/>
      <c r="GI94" s="111"/>
      <c r="GJ94" s="110"/>
      <c r="GK94" s="110"/>
      <c r="GL94" s="110"/>
      <c r="GM94" s="110"/>
      <c r="GN94" s="109"/>
      <c r="GP94" s="119"/>
      <c r="GQ94" s="120"/>
      <c r="GR94" s="119"/>
      <c r="GS94" s="121"/>
      <c r="GT94" s="121"/>
      <c r="GU94" s="119"/>
      <c r="GV94" s="122"/>
      <c r="GW94" s="119"/>
      <c r="GX94" s="119"/>
      <c r="GY94" s="120"/>
      <c r="HA94" s="127"/>
      <c r="HB94" s="128"/>
      <c r="HC94" s="128"/>
      <c r="HD94" s="128"/>
      <c r="HE94" s="129"/>
      <c r="HF94" s="127"/>
      <c r="HG94" s="131"/>
      <c r="HH94" s="19"/>
      <c r="HI94" s="19"/>
      <c r="HJ94" s="19"/>
      <c r="HK94" s="19"/>
      <c r="HL94" s="19"/>
      <c r="HM94" s="19"/>
      <c r="HN94" s="19"/>
      <c r="HP94" s="134"/>
      <c r="HQ94" s="135"/>
      <c r="HR94" s="134"/>
      <c r="HS94" s="134"/>
      <c r="HT94" s="134"/>
      <c r="HU94" s="134"/>
      <c r="HV94" s="134"/>
      <c r="HW94" s="134"/>
      <c r="HX94" s="134"/>
      <c r="HY94" s="134"/>
      <c r="HZ94" s="134"/>
    </row>
    <row r="95" spans="5:234" ht="19.5" thickBot="1">
      <c r="E95" s="16"/>
      <c r="F95" s="16"/>
      <c r="G95" s="16"/>
      <c r="I95" s="15" t="str">
        <f t="shared" si="28"/>
        <v/>
      </c>
      <c r="J95" s="16" t="e">
        <f t="shared" si="29"/>
        <v>#VALUE!</v>
      </c>
      <c r="K95" s="3"/>
      <c r="L95" s="4"/>
      <c r="M95" s="5"/>
      <c r="N95" s="6"/>
      <c r="O95" s="3"/>
      <c r="P95" s="7"/>
      <c r="Q95" s="3"/>
      <c r="R95" s="2"/>
      <c r="T95" s="15" t="str">
        <f t="shared" si="38"/>
        <v/>
      </c>
      <c r="U95" s="16" t="e">
        <f t="shared" si="35"/>
        <v>#VALUE!</v>
      </c>
      <c r="V95" s="16"/>
      <c r="W95" s="16"/>
      <c r="X95" s="16"/>
      <c r="Y95" s="16"/>
      <c r="Z95" s="16"/>
      <c r="AA95" s="16"/>
      <c r="AB95" s="16"/>
      <c r="AC95" s="16"/>
      <c r="AE95" s="15" t="str">
        <f>IFERROR(INDEX($K:$K,MATCH(VLOOKUP(AQ$5,{"a",0;"b",1000},2)+ROW(AD90),$N:$N,0)),"")</f>
        <v/>
      </c>
      <c r="AF95" s="15" t="str">
        <f>IFERROR(INDEX($AG:$AG,MATCH(VLOOKUP(AI$4,{"a",0;"b",1000},2)+ROW(AD91),$AK:$AK,0)),"")</f>
        <v/>
      </c>
      <c r="AG95" s="16">
        <f t="shared" si="30"/>
        <v>0</v>
      </c>
      <c r="AH95" s="50" t="str">
        <f>IFERROR(INDEX(#REF!,MATCH(AI95,BJ:BJ,0)),"")</f>
        <v/>
      </c>
      <c r="AI95" s="50" t="str">
        <f t="shared" si="31"/>
        <v>0</v>
      </c>
      <c r="AJ95" s="50" t="str">
        <f t="shared" si="32"/>
        <v>a</v>
      </c>
      <c r="AK95" s="50" t="e">
        <f>VLOOKUP($M95,{"a",0;"b",1000},2)+COUNTIF($M$6:$M95,$M95)</f>
        <v>#N/A</v>
      </c>
      <c r="AL95" s="16"/>
      <c r="AM95" s="16"/>
      <c r="AN95" s="16"/>
      <c r="AO95" s="16"/>
      <c r="AP95" s="16"/>
      <c r="AQ95" s="16"/>
      <c r="AR95" s="16"/>
      <c r="AS95" s="140"/>
      <c r="AU95" s="15" t="str">
        <f>IFERROR(INDEX($AX:$AX,MATCH(VLOOKUP(AY$4,{"a",0;"b",1000},2)+ROW(AT90),$BA:$BA,0)),"")</f>
        <v/>
      </c>
      <c r="AV95" s="15" t="str">
        <f>IFERROR(INDEX($AG:$AG,MATCH(VLOOKUP(AY$4,{"a",0;"b",1000},2)+ROW(AT91),$AK:$AK,0)),"")</f>
        <v/>
      </c>
      <c r="AW95" s="16">
        <f t="shared" si="20"/>
        <v>0</v>
      </c>
      <c r="AX95" s="50" t="str">
        <f t="shared" si="40"/>
        <v/>
      </c>
      <c r="AY95" s="50" t="str">
        <f t="shared" si="23"/>
        <v>0</v>
      </c>
      <c r="AZ95" s="50" t="str">
        <f t="shared" si="33"/>
        <v>a</v>
      </c>
      <c r="BA95" s="50" t="e">
        <f>VLOOKUP($M95,{"a",0;"b",1000},2)+COUNTIF($M$6:$M95,$M95)</f>
        <v>#N/A</v>
      </c>
      <c r="BB95" s="16"/>
      <c r="BC95" s="16"/>
      <c r="BD95" s="16"/>
      <c r="BE95" s="16"/>
      <c r="BF95" s="16"/>
      <c r="BG95" s="16"/>
      <c r="BH95" s="16"/>
      <c r="BI95" s="140"/>
      <c r="BK95" s="15" t="str">
        <f t="shared" si="39"/>
        <v/>
      </c>
      <c r="BL95" s="16" t="e">
        <f t="shared" si="36"/>
        <v>#VALUE!</v>
      </c>
      <c r="BM95" s="21"/>
      <c r="BN95" s="22"/>
      <c r="BO95" s="23"/>
      <c r="BP95" s="24"/>
      <c r="BQ95" s="21"/>
      <c r="BR95" s="25"/>
      <c r="BS95" s="21"/>
      <c r="BT95" s="19"/>
      <c r="BV95" s="15" t="str">
        <f t="shared" ref="BV95:BV126" si="42">IFERROR(INDEX(CX:CX,MATCH(BW95,CW:CW,0)),"")</f>
        <v/>
      </c>
      <c r="BW95" s="16" t="e">
        <f t="shared" si="34"/>
        <v>#VALUE!</v>
      </c>
      <c r="BX95" s="3"/>
      <c r="BY95" s="4"/>
      <c r="BZ95" s="5"/>
      <c r="CA95" s="6"/>
      <c r="CB95" s="3"/>
      <c r="CC95" s="7"/>
      <c r="CD95" s="3"/>
      <c r="CE95" s="2"/>
      <c r="CG95" s="15" t="str">
        <f>IFERROR(INDEX($AX:$AX,MATCH(VLOOKUP(CK$4,{"a",0;"b",1000},2)+ROW(CF90),$BA:$BA,0)),"")</f>
        <v/>
      </c>
      <c r="CH95" s="15" t="str">
        <f>IFERROR(INDEX($AG:$AG,MATCH(VLOOKUP(CK$4,{"a",0;"b",1000},2)+ROW(CF91),$AK:$AK,0)),"")</f>
        <v/>
      </c>
      <c r="CI95" s="16">
        <f t="shared" si="21"/>
        <v>0</v>
      </c>
      <c r="CJ95" s="50" t="str">
        <f t="shared" si="41"/>
        <v/>
      </c>
      <c r="CK95" s="50" t="str">
        <f t="shared" si="24"/>
        <v>0</v>
      </c>
      <c r="CL95" s="50" t="str">
        <f t="shared" si="37"/>
        <v>a</v>
      </c>
      <c r="CM95" s="50" t="e">
        <f>VLOOKUP($M95,{"a",0;"b",1000},2)+COUNTIF($M$6:$M95,$M95)</f>
        <v>#N/A</v>
      </c>
      <c r="CN95" s="21"/>
      <c r="CO95" s="22"/>
      <c r="CP95" s="23"/>
      <c r="CQ95" s="24"/>
      <c r="CR95" s="21"/>
      <c r="CS95" s="25"/>
      <c r="CT95" s="21"/>
      <c r="CU95" s="19"/>
      <c r="CW95" s="54"/>
      <c r="CX95" s="55"/>
      <c r="CY95" s="56"/>
      <c r="CZ95" s="56"/>
      <c r="DA95" s="56"/>
      <c r="DB95" s="56"/>
      <c r="DC95" s="56"/>
      <c r="DD95" s="56"/>
      <c r="DE95" s="56"/>
      <c r="DF95" s="56"/>
      <c r="DG95" s="56"/>
      <c r="DI95" s="61"/>
      <c r="DJ95" s="61"/>
      <c r="DK95" s="61"/>
      <c r="DL95" s="61"/>
      <c r="DM95" s="61"/>
      <c r="DN95" s="61"/>
      <c r="DO95" s="61"/>
      <c r="DP95" s="62"/>
      <c r="DR95" s="70"/>
      <c r="DS95" s="71"/>
      <c r="DT95" s="71"/>
      <c r="DU95" s="72"/>
      <c r="DV95" s="71"/>
      <c r="DW95" s="71"/>
      <c r="DX95" s="73"/>
      <c r="DY95" s="74"/>
      <c r="DZ95" s="71"/>
      <c r="EB95" s="79"/>
      <c r="EC95" s="79"/>
      <c r="ED95" s="79"/>
      <c r="EE95" s="79"/>
      <c r="EF95" s="79"/>
      <c r="EG95" s="79"/>
      <c r="EH95" s="80"/>
      <c r="EJ95" s="152">
        <v>43781</v>
      </c>
      <c r="EK95" s="154">
        <v>312751023</v>
      </c>
      <c r="EL95" s="154">
        <v>35114.5</v>
      </c>
      <c r="EM95" s="154">
        <v>32814.5</v>
      </c>
      <c r="EN95" s="154">
        <v>2300</v>
      </c>
      <c r="EO95" s="154" t="s">
        <v>217</v>
      </c>
      <c r="EP95" s="154" t="s">
        <v>310</v>
      </c>
      <c r="EQ95" s="154" t="s">
        <v>219</v>
      </c>
      <c r="ES95" s="16"/>
      <c r="ET95" s="16"/>
      <c r="EU95" s="16"/>
      <c r="EW95" s="86"/>
      <c r="EX95" s="86"/>
      <c r="EY95" s="84"/>
      <c r="EZ95" s="87"/>
      <c r="FB95" s="19"/>
      <c r="FC95" s="19"/>
      <c r="FD95" s="19"/>
      <c r="FE95" s="19"/>
      <c r="FF95" s="19"/>
      <c r="FG95" s="19"/>
      <c r="FH95" s="19"/>
      <c r="FI95" s="19"/>
      <c r="FK95" s="94"/>
      <c r="FL95" s="93"/>
      <c r="FM95" s="93"/>
      <c r="FN95" s="93"/>
      <c r="FP95" s="97"/>
      <c r="FQ95" s="98"/>
      <c r="FR95" s="103"/>
      <c r="FS95" s="98"/>
      <c r="FT95" s="98"/>
      <c r="FV95" s="105"/>
      <c r="FW95" s="105"/>
      <c r="FX95" s="106"/>
      <c r="FY95" s="105"/>
      <c r="FZ95" s="105"/>
      <c r="GA95" s="105"/>
      <c r="GB95" s="105"/>
      <c r="GC95" s="105"/>
      <c r="GE95" s="110"/>
      <c r="GF95" s="109"/>
      <c r="GG95" s="110"/>
      <c r="GH95" s="111"/>
      <c r="GI95" s="111"/>
      <c r="GJ95" s="110"/>
      <c r="GK95" s="110"/>
      <c r="GL95" s="110"/>
      <c r="GM95" s="110"/>
      <c r="GN95" s="109"/>
      <c r="GP95" s="119"/>
      <c r="GQ95" s="120"/>
      <c r="GR95" s="119"/>
      <c r="GS95" s="121"/>
      <c r="GT95" s="121"/>
      <c r="GU95" s="119"/>
      <c r="GV95" s="122"/>
      <c r="GW95" s="119"/>
      <c r="GX95" s="119"/>
      <c r="GY95" s="120"/>
      <c r="HA95" s="127"/>
      <c r="HB95" s="128"/>
      <c r="HC95" s="128"/>
      <c r="HD95" s="128"/>
      <c r="HE95" s="129"/>
      <c r="HF95" s="127"/>
      <c r="HG95" s="131"/>
      <c r="HH95" s="19"/>
      <c r="HI95" s="19"/>
      <c r="HJ95" s="19"/>
      <c r="HK95" s="19"/>
      <c r="HL95" s="19"/>
      <c r="HM95" s="19"/>
      <c r="HN95" s="19"/>
      <c r="HP95" s="134"/>
      <c r="HQ95" s="135"/>
      <c r="HR95" s="134"/>
      <c r="HS95" s="134"/>
      <c r="HT95" s="134"/>
      <c r="HU95" s="134"/>
      <c r="HV95" s="134"/>
      <c r="HW95" s="134"/>
      <c r="HX95" s="134"/>
      <c r="HY95" s="134"/>
      <c r="HZ95" s="134"/>
    </row>
    <row r="96" spans="5:234" ht="19.5" thickBot="1">
      <c r="E96" s="16"/>
      <c r="F96" s="16"/>
      <c r="G96" s="16"/>
      <c r="I96" s="15" t="str">
        <f t="shared" si="28"/>
        <v/>
      </c>
      <c r="J96" s="16" t="e">
        <f t="shared" si="29"/>
        <v>#VALUE!</v>
      </c>
      <c r="K96" s="3"/>
      <c r="L96" s="4"/>
      <c r="M96" s="5"/>
      <c r="N96" s="6"/>
      <c r="O96" s="3"/>
      <c r="P96" s="7"/>
      <c r="Q96" s="3"/>
      <c r="R96" s="2"/>
      <c r="T96" s="15" t="str">
        <f t="shared" si="38"/>
        <v/>
      </c>
      <c r="U96" s="16" t="e">
        <f t="shared" si="35"/>
        <v>#VALUE!</v>
      </c>
      <c r="V96" s="16"/>
      <c r="W96" s="16"/>
      <c r="X96" s="16"/>
      <c r="Y96" s="16"/>
      <c r="Z96" s="16"/>
      <c r="AA96" s="16"/>
      <c r="AB96" s="16"/>
      <c r="AC96" s="16"/>
      <c r="AE96" s="15" t="str">
        <f>IFERROR(INDEX($K:$K,MATCH(VLOOKUP(AQ$5,{"a",0;"b",1000},2)+ROW(AD91),$N:$N,0)),"")</f>
        <v/>
      </c>
      <c r="AF96" s="15" t="str">
        <f>IFERROR(INDEX($AG:$AG,MATCH(VLOOKUP(AI$4,{"a",0;"b",1000},2)+ROW(AD92),$AK:$AK,0)),"")</f>
        <v/>
      </c>
      <c r="AG96" s="16">
        <f t="shared" si="30"/>
        <v>0</v>
      </c>
      <c r="AH96" s="50" t="str">
        <f>IFERROR(INDEX(#REF!,MATCH(AI96,BJ:BJ,0)),"")</f>
        <v/>
      </c>
      <c r="AI96" s="50" t="str">
        <f t="shared" si="31"/>
        <v>0</v>
      </c>
      <c r="AJ96" s="50" t="str">
        <f t="shared" si="32"/>
        <v>a</v>
      </c>
      <c r="AK96" s="50" t="e">
        <f>VLOOKUP($M96,{"a",0;"b",1000},2)+COUNTIF($M$6:$M96,$M96)</f>
        <v>#N/A</v>
      </c>
      <c r="AL96" s="16"/>
      <c r="AM96" s="16"/>
      <c r="AN96" s="16"/>
      <c r="AO96" s="16"/>
      <c r="AP96" s="16"/>
      <c r="AQ96" s="16"/>
      <c r="AR96" s="16"/>
      <c r="AS96" s="140"/>
      <c r="AU96" s="15" t="str">
        <f>IFERROR(INDEX($AX:$AX,MATCH(VLOOKUP(AY$4,{"a",0;"b",1000},2)+ROW(AT91),$BA:$BA,0)),"")</f>
        <v/>
      </c>
      <c r="AV96" s="15" t="str">
        <f>IFERROR(INDEX($AG:$AG,MATCH(VLOOKUP(AY$4,{"a",0;"b",1000},2)+ROW(AT92),$AK:$AK,0)),"")</f>
        <v/>
      </c>
      <c r="AW96" s="16">
        <f t="shared" si="20"/>
        <v>0</v>
      </c>
      <c r="AX96" s="50" t="str">
        <f t="shared" si="40"/>
        <v/>
      </c>
      <c r="AY96" s="50" t="str">
        <f t="shared" si="23"/>
        <v>0</v>
      </c>
      <c r="AZ96" s="50" t="str">
        <f t="shared" si="33"/>
        <v>a</v>
      </c>
      <c r="BA96" s="50" t="e">
        <f>VLOOKUP($M96,{"a",0;"b",1000},2)+COUNTIF($M$6:$M96,$M96)</f>
        <v>#N/A</v>
      </c>
      <c r="BB96" s="16"/>
      <c r="BC96" s="16"/>
      <c r="BD96" s="16"/>
      <c r="BE96" s="16"/>
      <c r="BF96" s="16"/>
      <c r="BG96" s="16"/>
      <c r="BH96" s="16"/>
      <c r="BI96" s="140"/>
      <c r="BK96" s="15" t="str">
        <f t="shared" si="39"/>
        <v/>
      </c>
      <c r="BL96" s="16" t="e">
        <f t="shared" si="36"/>
        <v>#VALUE!</v>
      </c>
      <c r="BM96" s="21"/>
      <c r="BN96" s="22"/>
      <c r="BO96" s="23"/>
      <c r="BP96" s="24"/>
      <c r="BQ96" s="21"/>
      <c r="BR96" s="25"/>
      <c r="BS96" s="21"/>
      <c r="BT96" s="19"/>
      <c r="BV96" s="15" t="str">
        <f t="shared" si="42"/>
        <v/>
      </c>
      <c r="BW96" s="16" t="e">
        <f t="shared" si="34"/>
        <v>#VALUE!</v>
      </c>
      <c r="BX96" s="3"/>
      <c r="BY96" s="4"/>
      <c r="BZ96" s="5"/>
      <c r="CA96" s="6"/>
      <c r="CB96" s="3"/>
      <c r="CC96" s="7"/>
      <c r="CD96" s="3"/>
      <c r="CE96" s="2"/>
      <c r="CG96" s="15" t="str">
        <f>IFERROR(INDEX($AX:$AX,MATCH(VLOOKUP(CK$4,{"a",0;"b",1000},2)+ROW(CF91),$BA:$BA,0)),"")</f>
        <v/>
      </c>
      <c r="CH96" s="15" t="str">
        <f>IFERROR(INDEX($AG:$AG,MATCH(VLOOKUP(CK$4,{"a",0;"b",1000},2)+ROW(CF92),$AK:$AK,0)),"")</f>
        <v/>
      </c>
      <c r="CI96" s="16">
        <f t="shared" si="21"/>
        <v>0</v>
      </c>
      <c r="CJ96" s="50" t="str">
        <f t="shared" si="41"/>
        <v/>
      </c>
      <c r="CK96" s="50" t="str">
        <f t="shared" si="24"/>
        <v>0</v>
      </c>
      <c r="CL96" s="50" t="str">
        <f t="shared" si="37"/>
        <v>a</v>
      </c>
      <c r="CM96" s="50" t="e">
        <f>VLOOKUP($M96,{"a",0;"b",1000},2)+COUNTIF($M$6:$M96,$M96)</f>
        <v>#N/A</v>
      </c>
      <c r="CN96" s="21"/>
      <c r="CO96" s="22"/>
      <c r="CP96" s="23"/>
      <c r="CQ96" s="24"/>
      <c r="CR96" s="21"/>
      <c r="CS96" s="25"/>
      <c r="CT96" s="21"/>
      <c r="CU96" s="19"/>
      <c r="CW96" s="54"/>
      <c r="CX96" s="55"/>
      <c r="CY96" s="56"/>
      <c r="CZ96" s="56"/>
      <c r="DA96" s="56"/>
      <c r="DB96" s="56"/>
      <c r="DC96" s="56"/>
      <c r="DD96" s="56"/>
      <c r="DE96" s="56"/>
      <c r="DF96" s="56"/>
      <c r="DG96" s="56"/>
      <c r="DI96" s="61"/>
      <c r="DJ96" s="61"/>
      <c r="DK96" s="61"/>
      <c r="DL96" s="61"/>
      <c r="DM96" s="61"/>
      <c r="DN96" s="61"/>
      <c r="DO96" s="61"/>
      <c r="DP96" s="62"/>
      <c r="DR96" s="70"/>
      <c r="DS96" s="71"/>
      <c r="DT96" s="71"/>
      <c r="DU96" s="72"/>
      <c r="DV96" s="71"/>
      <c r="DW96" s="71"/>
      <c r="DX96" s="73"/>
      <c r="DY96" s="74"/>
      <c r="DZ96" s="71"/>
      <c r="EB96" s="79"/>
      <c r="EC96" s="79"/>
      <c r="ED96" s="79"/>
      <c r="EE96" s="79"/>
      <c r="EF96" s="79"/>
      <c r="EG96" s="79"/>
      <c r="EH96" s="80"/>
      <c r="EJ96" s="155">
        <v>43781</v>
      </c>
      <c r="EK96" s="153">
        <v>312139194</v>
      </c>
      <c r="EL96" s="153">
        <v>37414.5</v>
      </c>
      <c r="EM96" s="153">
        <v>35114.5</v>
      </c>
      <c r="EN96" s="153">
        <v>2300</v>
      </c>
      <c r="EO96" s="153" t="s">
        <v>217</v>
      </c>
      <c r="EP96" s="153" t="s">
        <v>311</v>
      </c>
      <c r="EQ96" s="153" t="s">
        <v>219</v>
      </c>
      <c r="ES96" s="16"/>
      <c r="ET96" s="16"/>
      <c r="EU96" s="16"/>
      <c r="EW96" s="86"/>
      <c r="EX96" s="86"/>
      <c r="EY96" s="84"/>
      <c r="EZ96" s="87"/>
      <c r="FB96" s="19"/>
      <c r="FC96" s="19"/>
      <c r="FD96" s="19"/>
      <c r="FE96" s="19"/>
      <c r="FF96" s="19"/>
      <c r="FG96" s="19"/>
      <c r="FH96" s="19"/>
      <c r="FI96" s="19"/>
      <c r="FK96" s="94"/>
      <c r="FL96" s="93"/>
      <c r="FM96" s="93"/>
      <c r="FN96" s="93"/>
      <c r="FP96" s="97"/>
      <c r="FQ96" s="98"/>
      <c r="FR96" s="103"/>
      <c r="FS96" s="98"/>
      <c r="FT96" s="98"/>
      <c r="FV96" s="105"/>
      <c r="FW96" s="105"/>
      <c r="FX96" s="106"/>
      <c r="FY96" s="105"/>
      <c r="FZ96" s="105"/>
      <c r="GA96" s="105"/>
      <c r="GB96" s="105"/>
      <c r="GC96" s="105"/>
      <c r="GE96" s="110"/>
      <c r="GF96" s="109"/>
      <c r="GG96" s="110"/>
      <c r="GH96" s="111"/>
      <c r="GI96" s="111"/>
      <c r="GJ96" s="110"/>
      <c r="GK96" s="110"/>
      <c r="GL96" s="110"/>
      <c r="GM96" s="110"/>
      <c r="GN96" s="109"/>
      <c r="GP96" s="119"/>
      <c r="GQ96" s="120"/>
      <c r="GR96" s="119"/>
      <c r="GS96" s="121"/>
      <c r="GT96" s="121"/>
      <c r="GU96" s="119"/>
      <c r="GV96" s="122"/>
      <c r="GW96" s="119"/>
      <c r="GX96" s="119"/>
      <c r="GY96" s="120"/>
      <c r="HA96" s="127"/>
      <c r="HB96" s="128"/>
      <c r="HC96" s="128"/>
      <c r="HD96" s="128"/>
      <c r="HE96" s="129"/>
      <c r="HF96" s="127"/>
      <c r="HG96" s="131"/>
      <c r="HH96" s="19"/>
      <c r="HI96" s="19"/>
      <c r="HJ96" s="19"/>
      <c r="HK96" s="19"/>
      <c r="HL96" s="19"/>
      <c r="HM96" s="19"/>
      <c r="HN96" s="19"/>
      <c r="HP96" s="134"/>
      <c r="HQ96" s="135"/>
      <c r="HR96" s="134"/>
      <c r="HS96" s="134"/>
      <c r="HT96" s="134"/>
      <c r="HU96" s="134"/>
      <c r="HV96" s="134"/>
      <c r="HW96" s="134"/>
      <c r="HX96" s="134"/>
      <c r="HY96" s="134"/>
      <c r="HZ96" s="134"/>
    </row>
    <row r="97" spans="5:234" ht="19.5" thickBot="1">
      <c r="E97" s="16"/>
      <c r="F97" s="16"/>
      <c r="G97" s="16"/>
      <c r="I97" s="15" t="str">
        <f t="shared" si="28"/>
        <v/>
      </c>
      <c r="J97" s="16" t="e">
        <f t="shared" si="29"/>
        <v>#VALUE!</v>
      </c>
      <c r="K97" s="3"/>
      <c r="L97" s="4"/>
      <c r="M97" s="5"/>
      <c r="N97" s="6"/>
      <c r="O97" s="3"/>
      <c r="P97" s="7"/>
      <c r="Q97" s="3"/>
      <c r="R97" s="2"/>
      <c r="T97" s="15" t="str">
        <f t="shared" si="38"/>
        <v/>
      </c>
      <c r="U97" s="16" t="e">
        <f t="shared" si="35"/>
        <v>#VALUE!</v>
      </c>
      <c r="V97" s="16"/>
      <c r="W97" s="16"/>
      <c r="X97" s="16"/>
      <c r="Y97" s="16"/>
      <c r="Z97" s="16"/>
      <c r="AA97" s="16"/>
      <c r="AB97" s="16"/>
      <c r="AC97" s="16"/>
      <c r="AE97" s="15" t="str">
        <f>IFERROR(INDEX($K:$K,MATCH(VLOOKUP(AQ$5,{"a",0;"b",1000},2)+ROW(AD92),$N:$N,0)),"")</f>
        <v/>
      </c>
      <c r="AF97" s="15" t="str">
        <f>IFERROR(INDEX($AG:$AG,MATCH(VLOOKUP(AI$4,{"a",0;"b",1000},2)+ROW(AD93),$AK:$AK,0)),"")</f>
        <v/>
      </c>
      <c r="AG97" s="16">
        <f t="shared" si="30"/>
        <v>0</v>
      </c>
      <c r="AH97" s="50" t="str">
        <f>IFERROR(INDEX(#REF!,MATCH(AI97,BJ:BJ,0)),"")</f>
        <v/>
      </c>
      <c r="AI97" s="50" t="str">
        <f t="shared" si="31"/>
        <v>0</v>
      </c>
      <c r="AJ97" s="50" t="str">
        <f t="shared" si="32"/>
        <v>a</v>
      </c>
      <c r="AK97" s="50" t="e">
        <f>VLOOKUP($M97,{"a",0;"b",1000},2)+COUNTIF($M$6:$M97,$M97)</f>
        <v>#N/A</v>
      </c>
      <c r="AL97" s="16"/>
      <c r="AM97" s="16"/>
      <c r="AN97" s="16"/>
      <c r="AO97" s="16"/>
      <c r="AP97" s="16"/>
      <c r="AQ97" s="16"/>
      <c r="AR97" s="16"/>
      <c r="AS97" s="140"/>
      <c r="AU97" s="15" t="str">
        <f>IFERROR(INDEX($AX:$AX,MATCH(VLOOKUP(AY$4,{"a",0;"b",1000},2)+ROW(AT92),$BA:$BA,0)),"")</f>
        <v/>
      </c>
      <c r="AV97" s="15" t="str">
        <f>IFERROR(INDEX($AG:$AG,MATCH(VLOOKUP(AY$4,{"a",0;"b",1000},2)+ROW(AT93),$AK:$AK,0)),"")</f>
        <v/>
      </c>
      <c r="AW97" s="16">
        <f t="shared" si="20"/>
        <v>0</v>
      </c>
      <c r="AX97" s="50" t="str">
        <f t="shared" si="40"/>
        <v/>
      </c>
      <c r="AY97" s="50" t="str">
        <f t="shared" si="23"/>
        <v>0</v>
      </c>
      <c r="AZ97" s="50" t="str">
        <f t="shared" si="33"/>
        <v>a</v>
      </c>
      <c r="BA97" s="50" t="e">
        <f>VLOOKUP($M97,{"a",0;"b",1000},2)+COUNTIF($M$6:$M97,$M97)</f>
        <v>#N/A</v>
      </c>
      <c r="BB97" s="16"/>
      <c r="BC97" s="16"/>
      <c r="BD97" s="16"/>
      <c r="BE97" s="16"/>
      <c r="BF97" s="16"/>
      <c r="BG97" s="16"/>
      <c r="BH97" s="16"/>
      <c r="BI97" s="140"/>
      <c r="BK97" s="15" t="str">
        <f t="shared" si="39"/>
        <v/>
      </c>
      <c r="BL97" s="16" t="e">
        <f t="shared" si="36"/>
        <v>#VALUE!</v>
      </c>
      <c r="BM97" s="21"/>
      <c r="BN97" s="22"/>
      <c r="BO97" s="23"/>
      <c r="BP97" s="24"/>
      <c r="BQ97" s="21"/>
      <c r="BR97" s="25"/>
      <c r="BS97" s="21"/>
      <c r="BT97" s="19"/>
      <c r="BV97" s="15" t="str">
        <f t="shared" si="42"/>
        <v/>
      </c>
      <c r="BW97" s="16" t="e">
        <f t="shared" si="34"/>
        <v>#VALUE!</v>
      </c>
      <c r="BX97" s="3"/>
      <c r="BY97" s="4"/>
      <c r="BZ97" s="5"/>
      <c r="CA97" s="6"/>
      <c r="CB97" s="3"/>
      <c r="CC97" s="7"/>
      <c r="CD97" s="3"/>
      <c r="CE97" s="2"/>
      <c r="CG97" s="15" t="str">
        <f>IFERROR(INDEX($AX:$AX,MATCH(VLOOKUP(CK$4,{"a",0;"b",1000},2)+ROW(CF92),$BA:$BA,0)),"")</f>
        <v/>
      </c>
      <c r="CH97" s="15" t="str">
        <f>IFERROR(INDEX($AG:$AG,MATCH(VLOOKUP(CK$4,{"a",0;"b",1000},2)+ROW(CF93),$AK:$AK,0)),"")</f>
        <v/>
      </c>
      <c r="CI97" s="16">
        <f t="shared" si="21"/>
        <v>0</v>
      </c>
      <c r="CJ97" s="50" t="str">
        <f t="shared" si="41"/>
        <v/>
      </c>
      <c r="CK97" s="50" t="str">
        <f t="shared" si="24"/>
        <v>0</v>
      </c>
      <c r="CL97" s="50" t="str">
        <f t="shared" si="37"/>
        <v>a</v>
      </c>
      <c r="CM97" s="50" t="e">
        <f>VLOOKUP($M97,{"a",0;"b",1000},2)+COUNTIF($M$6:$M97,$M97)</f>
        <v>#N/A</v>
      </c>
      <c r="CN97" s="21"/>
      <c r="CO97" s="22"/>
      <c r="CP97" s="23"/>
      <c r="CQ97" s="24"/>
      <c r="CR97" s="21"/>
      <c r="CS97" s="25"/>
      <c r="CT97" s="21"/>
      <c r="CU97" s="19"/>
      <c r="CW97" s="54"/>
      <c r="CX97" s="55"/>
      <c r="CY97" s="56"/>
      <c r="CZ97" s="56"/>
      <c r="DA97" s="56"/>
      <c r="DB97" s="56"/>
      <c r="DC97" s="56"/>
      <c r="DD97" s="56"/>
      <c r="DE97" s="56"/>
      <c r="DF97" s="56"/>
      <c r="DG97" s="56"/>
      <c r="DI97" s="61"/>
      <c r="DJ97" s="61"/>
      <c r="DK97" s="61"/>
      <c r="DL97" s="61"/>
      <c r="DM97" s="61"/>
      <c r="DN97" s="61"/>
      <c r="DO97" s="61"/>
      <c r="DP97" s="62"/>
      <c r="DR97" s="70"/>
      <c r="DS97" s="71"/>
      <c r="DT97" s="71"/>
      <c r="DU97" s="72"/>
      <c r="DV97" s="71"/>
      <c r="DW97" s="71"/>
      <c r="DX97" s="73"/>
      <c r="DY97" s="74"/>
      <c r="DZ97" s="71"/>
      <c r="EB97" s="79"/>
      <c r="EC97" s="79"/>
      <c r="ED97" s="79"/>
      <c r="EE97" s="79"/>
      <c r="EF97" s="79"/>
      <c r="EG97" s="79"/>
      <c r="EH97" s="80"/>
      <c r="EJ97" s="152">
        <v>43781</v>
      </c>
      <c r="EK97" s="154">
        <v>312163126</v>
      </c>
      <c r="EL97" s="154">
        <v>39114.5</v>
      </c>
      <c r="EM97" s="154">
        <v>37414.5</v>
      </c>
      <c r="EN97" s="154">
        <v>1700</v>
      </c>
      <c r="EO97" s="154" t="s">
        <v>217</v>
      </c>
      <c r="EP97" s="154" t="s">
        <v>312</v>
      </c>
      <c r="EQ97" s="154" t="s">
        <v>219</v>
      </c>
      <c r="ES97" s="16"/>
      <c r="ET97" s="16"/>
      <c r="EU97" s="16"/>
      <c r="EW97" s="86"/>
      <c r="EX97" s="86"/>
      <c r="EY97" s="84"/>
      <c r="EZ97" s="87"/>
      <c r="FB97" s="19"/>
      <c r="FC97" s="19"/>
      <c r="FD97" s="19"/>
      <c r="FE97" s="19"/>
      <c r="FF97" s="19"/>
      <c r="FG97" s="19"/>
      <c r="FH97" s="19"/>
      <c r="FI97" s="19"/>
      <c r="FK97" s="94"/>
      <c r="FL97" s="93"/>
      <c r="FM97" s="93"/>
      <c r="FN97" s="93"/>
      <c r="FP97" s="97"/>
      <c r="FQ97" s="98"/>
      <c r="FR97" s="103"/>
      <c r="FS97" s="98"/>
      <c r="FT97" s="98"/>
      <c r="FV97" s="105"/>
      <c r="FW97" s="105"/>
      <c r="FX97" s="106"/>
      <c r="FY97" s="105"/>
      <c r="FZ97" s="105"/>
      <c r="GA97" s="105"/>
      <c r="GB97" s="105"/>
      <c r="GC97" s="105"/>
      <c r="GE97" s="110"/>
      <c r="GF97" s="109"/>
      <c r="GG97" s="110"/>
      <c r="GH97" s="111"/>
      <c r="GI97" s="111"/>
      <c r="GJ97" s="110"/>
      <c r="GK97" s="110"/>
      <c r="GL97" s="110"/>
      <c r="GM97" s="110"/>
      <c r="GN97" s="109"/>
      <c r="GP97" s="119"/>
      <c r="GQ97" s="120"/>
      <c r="GR97" s="119"/>
      <c r="GS97" s="121"/>
      <c r="GT97" s="121"/>
      <c r="GU97" s="119"/>
      <c r="GV97" s="122"/>
      <c r="GW97" s="119"/>
      <c r="GX97" s="119"/>
      <c r="GY97" s="120"/>
      <c r="HA97" s="127"/>
      <c r="HB97" s="128"/>
      <c r="HC97" s="128"/>
      <c r="HD97" s="128"/>
      <c r="HE97" s="129"/>
      <c r="HF97" s="127"/>
      <c r="HG97" s="131"/>
      <c r="HH97" s="19"/>
      <c r="HI97" s="19"/>
      <c r="HJ97" s="19"/>
      <c r="HK97" s="19"/>
      <c r="HL97" s="19"/>
      <c r="HM97" s="19"/>
      <c r="HN97" s="19"/>
      <c r="HP97" s="134"/>
      <c r="HQ97" s="135"/>
      <c r="HR97" s="134"/>
      <c r="HS97" s="134"/>
      <c r="HT97" s="134"/>
      <c r="HU97" s="134"/>
      <c r="HV97" s="134"/>
      <c r="HW97" s="134"/>
      <c r="HX97" s="134"/>
      <c r="HY97" s="134"/>
      <c r="HZ97" s="134"/>
    </row>
    <row r="98" spans="5:234" ht="19.5" thickBot="1">
      <c r="E98" s="16"/>
      <c r="F98" s="16"/>
      <c r="G98" s="16"/>
      <c r="I98" s="15" t="str">
        <f t="shared" si="28"/>
        <v/>
      </c>
      <c r="J98" s="16" t="e">
        <f t="shared" si="29"/>
        <v>#VALUE!</v>
      </c>
      <c r="K98" s="3"/>
      <c r="L98" s="4"/>
      <c r="M98" s="5"/>
      <c r="N98" s="6"/>
      <c r="O98" s="3"/>
      <c r="P98" s="7"/>
      <c r="Q98" s="3"/>
      <c r="R98" s="2"/>
      <c r="T98" s="15" t="str">
        <f t="shared" si="38"/>
        <v/>
      </c>
      <c r="U98" s="16" t="e">
        <f t="shared" si="35"/>
        <v>#VALUE!</v>
      </c>
      <c r="V98" s="16"/>
      <c r="W98" s="16"/>
      <c r="X98" s="16"/>
      <c r="Y98" s="16"/>
      <c r="Z98" s="16"/>
      <c r="AA98" s="16"/>
      <c r="AB98" s="16"/>
      <c r="AC98" s="16"/>
      <c r="AE98" s="15" t="str">
        <f>IFERROR(INDEX($K:$K,MATCH(VLOOKUP(AQ$5,{"a",0;"b",1000},2)+ROW(AD93),$N:$N,0)),"")</f>
        <v/>
      </c>
      <c r="AF98" s="15" t="str">
        <f>IFERROR(INDEX($AG:$AG,MATCH(VLOOKUP(AI$4,{"a",0;"b",1000},2)+ROW(AD94),$AK:$AK,0)),"")</f>
        <v/>
      </c>
      <c r="AG98" s="16">
        <f t="shared" si="30"/>
        <v>0</v>
      </c>
      <c r="AH98" s="50" t="str">
        <f>IFERROR(INDEX(#REF!,MATCH(AI98,BJ:BJ,0)),"")</f>
        <v/>
      </c>
      <c r="AI98" s="50" t="str">
        <f t="shared" si="31"/>
        <v>0</v>
      </c>
      <c r="AJ98" s="50" t="str">
        <f t="shared" si="32"/>
        <v>a</v>
      </c>
      <c r="AK98" s="50" t="e">
        <f>VLOOKUP($M98,{"a",0;"b",1000},2)+COUNTIF($M$6:$M98,$M98)</f>
        <v>#N/A</v>
      </c>
      <c r="AL98" s="16"/>
      <c r="AM98" s="16"/>
      <c r="AN98" s="16"/>
      <c r="AO98" s="16"/>
      <c r="AP98" s="16"/>
      <c r="AQ98" s="16"/>
      <c r="AR98" s="16"/>
      <c r="AS98" s="140"/>
      <c r="AU98" s="15" t="str">
        <f>IFERROR(INDEX($AX:$AX,MATCH(VLOOKUP(AY$4,{"a",0;"b",1000},2)+ROW(AT93),$BA:$BA,0)),"")</f>
        <v/>
      </c>
      <c r="AV98" s="15" t="str">
        <f>IFERROR(INDEX($AG:$AG,MATCH(VLOOKUP(AY$4,{"a",0;"b",1000},2)+ROW(AT94),$AK:$AK,0)),"")</f>
        <v/>
      </c>
      <c r="AW98" s="16">
        <f t="shared" ref="AW98:AW152" si="43">BF98-BE97</f>
        <v>0</v>
      </c>
      <c r="AX98" s="50" t="str">
        <f t="shared" si="40"/>
        <v/>
      </c>
      <c r="AY98" s="50" t="str">
        <f t="shared" si="23"/>
        <v>0</v>
      </c>
      <c r="AZ98" s="50" t="str">
        <f t="shared" si="33"/>
        <v>a</v>
      </c>
      <c r="BA98" s="50" t="e">
        <f>VLOOKUP($M98,{"a",0;"b",1000},2)+COUNTIF($M$6:$M98,$M98)</f>
        <v>#N/A</v>
      </c>
      <c r="BB98" s="16"/>
      <c r="BC98" s="16"/>
      <c r="BD98" s="16"/>
      <c r="BE98" s="16"/>
      <c r="BF98" s="16"/>
      <c r="BG98" s="16"/>
      <c r="BH98" s="16"/>
      <c r="BI98" s="140"/>
      <c r="BK98" s="15" t="str">
        <f t="shared" si="39"/>
        <v/>
      </c>
      <c r="BL98" s="16" t="e">
        <f t="shared" si="36"/>
        <v>#VALUE!</v>
      </c>
      <c r="BM98" s="21"/>
      <c r="BN98" s="22"/>
      <c r="BO98" s="23"/>
      <c r="BP98" s="24"/>
      <c r="BQ98" s="21"/>
      <c r="BR98" s="25"/>
      <c r="BS98" s="21"/>
      <c r="BT98" s="19"/>
      <c r="BV98" s="15" t="str">
        <f t="shared" si="42"/>
        <v/>
      </c>
      <c r="BW98" s="16" t="e">
        <f t="shared" si="34"/>
        <v>#VALUE!</v>
      </c>
      <c r="BX98" s="3"/>
      <c r="BY98" s="4"/>
      <c r="BZ98" s="5"/>
      <c r="CA98" s="6"/>
      <c r="CB98" s="3"/>
      <c r="CC98" s="7"/>
      <c r="CD98" s="3"/>
      <c r="CE98" s="2"/>
      <c r="CG98" s="15" t="str">
        <f>IFERROR(INDEX($AX:$AX,MATCH(VLOOKUP(CK$4,{"a",0;"b",1000},2)+ROW(CF93),$BA:$BA,0)),"")</f>
        <v/>
      </c>
      <c r="CH98" s="15" t="str">
        <f>IFERROR(INDEX($AG:$AG,MATCH(VLOOKUP(CK$4,{"a",0;"b",1000},2)+ROW(CF94),$AK:$AK,0)),"")</f>
        <v/>
      </c>
      <c r="CI98" s="16">
        <f t="shared" si="21"/>
        <v>0</v>
      </c>
      <c r="CJ98" s="50" t="str">
        <f t="shared" si="41"/>
        <v/>
      </c>
      <c r="CK98" s="50" t="str">
        <f t="shared" si="24"/>
        <v>0</v>
      </c>
      <c r="CL98" s="50" t="str">
        <f t="shared" si="37"/>
        <v>a</v>
      </c>
      <c r="CM98" s="50" t="e">
        <f>VLOOKUP($M98,{"a",0;"b",1000},2)+COUNTIF($M$6:$M98,$M98)</f>
        <v>#N/A</v>
      </c>
      <c r="CN98" s="21"/>
      <c r="CO98" s="22"/>
      <c r="CP98" s="23"/>
      <c r="CQ98" s="24"/>
      <c r="CR98" s="21"/>
      <c r="CS98" s="25"/>
      <c r="CT98" s="21"/>
      <c r="CU98" s="19"/>
      <c r="CW98" s="54"/>
      <c r="CX98" s="55"/>
      <c r="CY98" s="56"/>
      <c r="CZ98" s="56"/>
      <c r="DA98" s="56"/>
      <c r="DB98" s="56"/>
      <c r="DC98" s="56"/>
      <c r="DD98" s="56"/>
      <c r="DE98" s="56"/>
      <c r="DF98" s="56"/>
      <c r="DG98" s="56"/>
      <c r="DI98" s="61"/>
      <c r="DJ98" s="61"/>
      <c r="DK98" s="61"/>
      <c r="DL98" s="61"/>
      <c r="DM98" s="61"/>
      <c r="DN98" s="61"/>
      <c r="DO98" s="61"/>
      <c r="DP98" s="62"/>
      <c r="DR98" s="70"/>
      <c r="DS98" s="71"/>
      <c r="DT98" s="71"/>
      <c r="DU98" s="72"/>
      <c r="DV98" s="71"/>
      <c r="DW98" s="71"/>
      <c r="DX98" s="73"/>
      <c r="DY98" s="74"/>
      <c r="DZ98" s="71"/>
      <c r="EB98" s="79"/>
      <c r="EC98" s="79"/>
      <c r="ED98" s="79"/>
      <c r="EE98" s="79"/>
      <c r="EF98" s="79"/>
      <c r="EG98" s="79"/>
      <c r="EH98" s="80"/>
      <c r="EJ98" s="155">
        <v>43781</v>
      </c>
      <c r="EK98" s="153">
        <v>312784030</v>
      </c>
      <c r="EL98" s="153">
        <v>40814.5</v>
      </c>
      <c r="EM98" s="153">
        <v>39114.5</v>
      </c>
      <c r="EN98" s="153">
        <v>1700</v>
      </c>
      <c r="EO98" s="153" t="s">
        <v>217</v>
      </c>
      <c r="EP98" s="153" t="s">
        <v>313</v>
      </c>
      <c r="EQ98" s="153" t="s">
        <v>219</v>
      </c>
      <c r="ES98" s="16"/>
      <c r="ET98" s="16"/>
      <c r="EU98" s="16"/>
      <c r="EW98" s="86"/>
      <c r="EX98" s="86"/>
      <c r="EY98" s="84"/>
      <c r="EZ98" s="87"/>
      <c r="FB98" s="19"/>
      <c r="FC98" s="19"/>
      <c r="FD98" s="19"/>
      <c r="FE98" s="19"/>
      <c r="FF98" s="19"/>
      <c r="FG98" s="19"/>
      <c r="FH98" s="19"/>
      <c r="FI98" s="19"/>
      <c r="FK98" s="94"/>
      <c r="FL98" s="93"/>
      <c r="FM98" s="93"/>
      <c r="FN98" s="93"/>
      <c r="FP98" s="97"/>
      <c r="FQ98" s="98"/>
      <c r="FR98" s="103"/>
      <c r="FS98" s="98"/>
      <c r="FT98" s="98"/>
      <c r="FV98" s="105"/>
      <c r="FW98" s="105"/>
      <c r="FX98" s="106"/>
      <c r="FY98" s="105"/>
      <c r="FZ98" s="105"/>
      <c r="GA98" s="105"/>
      <c r="GB98" s="105"/>
      <c r="GC98" s="105"/>
      <c r="GE98" s="110"/>
      <c r="GF98" s="109"/>
      <c r="GG98" s="110"/>
      <c r="GH98" s="111"/>
      <c r="GI98" s="111"/>
      <c r="GJ98" s="110"/>
      <c r="GK98" s="110"/>
      <c r="GL98" s="110"/>
      <c r="GM98" s="110"/>
      <c r="GN98" s="109"/>
      <c r="GP98" s="119"/>
      <c r="GQ98" s="120"/>
      <c r="GR98" s="119"/>
      <c r="GS98" s="121"/>
      <c r="GT98" s="121"/>
      <c r="GU98" s="119"/>
      <c r="GV98" s="122"/>
      <c r="GW98" s="119"/>
      <c r="GX98" s="119"/>
      <c r="GY98" s="120"/>
      <c r="HA98" s="127"/>
      <c r="HB98" s="128"/>
      <c r="HC98" s="128"/>
      <c r="HD98" s="128"/>
      <c r="HE98" s="129"/>
      <c r="HF98" s="127"/>
      <c r="HG98" s="131"/>
      <c r="HH98" s="19"/>
      <c r="HI98" s="19"/>
      <c r="HJ98" s="19"/>
      <c r="HK98" s="19"/>
      <c r="HL98" s="19"/>
      <c r="HM98" s="19"/>
      <c r="HN98" s="19"/>
      <c r="HP98" s="134"/>
      <c r="HQ98" s="135"/>
      <c r="HR98" s="134"/>
      <c r="HS98" s="134"/>
      <c r="HT98" s="134"/>
      <c r="HU98" s="134"/>
      <c r="HV98" s="134"/>
      <c r="HW98" s="134"/>
      <c r="HX98" s="134"/>
      <c r="HY98" s="134"/>
      <c r="HZ98" s="134"/>
    </row>
    <row r="99" spans="5:234" ht="19.5" thickBot="1">
      <c r="E99" s="16"/>
      <c r="F99" s="16"/>
      <c r="G99" s="16"/>
      <c r="I99" s="15" t="str">
        <f t="shared" si="28"/>
        <v/>
      </c>
      <c r="J99" s="16" t="e">
        <f t="shared" si="29"/>
        <v>#VALUE!</v>
      </c>
      <c r="K99" s="3"/>
      <c r="L99" s="4"/>
      <c r="M99" s="5"/>
      <c r="N99" s="6"/>
      <c r="O99" s="3"/>
      <c r="P99" s="7"/>
      <c r="Q99" s="3"/>
      <c r="R99" s="2"/>
      <c r="T99" s="15" t="str">
        <f t="shared" si="38"/>
        <v/>
      </c>
      <c r="U99" s="16" t="e">
        <f t="shared" si="35"/>
        <v>#VALUE!</v>
      </c>
      <c r="V99" s="16"/>
      <c r="W99" s="16"/>
      <c r="X99" s="16"/>
      <c r="Y99" s="16"/>
      <c r="Z99" s="16"/>
      <c r="AA99" s="16"/>
      <c r="AB99" s="16"/>
      <c r="AC99" s="16"/>
      <c r="AE99" s="15" t="str">
        <f>IFERROR(INDEX($K:$K,MATCH(VLOOKUP(AQ$5,{"a",0;"b",1000},2)+ROW(AD94),$N:$N,0)),"")</f>
        <v/>
      </c>
      <c r="AF99" s="15" t="str">
        <f>IFERROR(INDEX($AG:$AG,MATCH(VLOOKUP(AI$4,{"a",0;"b",1000},2)+ROW(AD95),$AK:$AK,0)),"")</f>
        <v/>
      </c>
      <c r="AG99" s="16">
        <f t="shared" si="30"/>
        <v>0</v>
      </c>
      <c r="AH99" s="50" t="str">
        <f>IFERROR(INDEX(#REF!,MATCH(AI99,BJ:BJ,0)),"")</f>
        <v/>
      </c>
      <c r="AI99" s="50" t="str">
        <f t="shared" si="31"/>
        <v>0</v>
      </c>
      <c r="AJ99" s="50" t="str">
        <f t="shared" si="32"/>
        <v>a</v>
      </c>
      <c r="AK99" s="50" t="e">
        <f>VLOOKUP($M99,{"a",0;"b",1000},2)+COUNTIF($M$6:$M99,$M99)</f>
        <v>#N/A</v>
      </c>
      <c r="AL99" s="16"/>
      <c r="AM99" s="16"/>
      <c r="AN99" s="16"/>
      <c r="AO99" s="16"/>
      <c r="AP99" s="16"/>
      <c r="AQ99" s="16"/>
      <c r="AR99" s="16"/>
      <c r="AS99" s="140"/>
      <c r="AU99" s="15" t="str">
        <f>IFERROR(INDEX($AX:$AX,MATCH(VLOOKUP(AY$4,{"a",0;"b",1000},2)+ROW(AT94),$BA:$BA,0)),"")</f>
        <v/>
      </c>
      <c r="AV99" s="15" t="str">
        <f>IFERROR(INDEX($AG:$AG,MATCH(VLOOKUP(AY$4,{"a",0;"b",1000},2)+ROW(AT95),$AK:$AK,0)),"")</f>
        <v/>
      </c>
      <c r="AW99" s="16">
        <f t="shared" si="43"/>
        <v>0</v>
      </c>
      <c r="AX99" s="50" t="str">
        <f t="shared" si="40"/>
        <v/>
      </c>
      <c r="AY99" s="50" t="str">
        <f t="shared" si="23"/>
        <v>0</v>
      </c>
      <c r="AZ99" s="50" t="str">
        <f t="shared" si="33"/>
        <v>a</v>
      </c>
      <c r="BA99" s="50" t="e">
        <f>VLOOKUP($M99,{"a",0;"b",1000},2)+COUNTIF($M$6:$M99,$M99)</f>
        <v>#N/A</v>
      </c>
      <c r="BB99" s="16"/>
      <c r="BC99" s="16"/>
      <c r="BD99" s="16"/>
      <c r="BE99" s="16"/>
      <c r="BF99" s="16"/>
      <c r="BG99" s="16"/>
      <c r="BH99" s="16"/>
      <c r="BI99" s="140"/>
      <c r="BK99" s="15" t="str">
        <f t="shared" si="39"/>
        <v/>
      </c>
      <c r="BL99" s="16" t="e">
        <f t="shared" si="36"/>
        <v>#VALUE!</v>
      </c>
      <c r="BM99" s="21"/>
      <c r="BN99" s="22"/>
      <c r="BO99" s="23"/>
      <c r="BP99" s="24"/>
      <c r="BQ99" s="21"/>
      <c r="BR99" s="25"/>
      <c r="BS99" s="21"/>
      <c r="BT99" s="19"/>
      <c r="BV99" s="15" t="str">
        <f t="shared" si="42"/>
        <v/>
      </c>
      <c r="BW99" s="16" t="e">
        <f t="shared" si="34"/>
        <v>#VALUE!</v>
      </c>
      <c r="BX99" s="3"/>
      <c r="BY99" s="4"/>
      <c r="BZ99" s="5"/>
      <c r="CA99" s="6"/>
      <c r="CB99" s="3"/>
      <c r="CC99" s="7"/>
      <c r="CD99" s="3"/>
      <c r="CE99" s="2"/>
      <c r="CG99" s="15" t="str">
        <f>IFERROR(INDEX($AX:$AX,MATCH(VLOOKUP(CK$4,{"a",0;"b",1000},2)+ROW(CF94),$BA:$BA,0)),"")</f>
        <v/>
      </c>
      <c r="CH99" s="15" t="str">
        <f>IFERROR(INDEX($AG:$AG,MATCH(VLOOKUP(CK$4,{"a",0;"b",1000},2)+ROW(CF95),$AK:$AK,0)),"")</f>
        <v/>
      </c>
      <c r="CI99" s="16">
        <f t="shared" si="21"/>
        <v>0</v>
      </c>
      <c r="CJ99" s="50" t="str">
        <f t="shared" si="41"/>
        <v/>
      </c>
      <c r="CK99" s="50" t="str">
        <f t="shared" si="24"/>
        <v>0</v>
      </c>
      <c r="CL99" s="50" t="str">
        <f t="shared" si="37"/>
        <v>a</v>
      </c>
      <c r="CM99" s="50" t="e">
        <f>VLOOKUP($M99,{"a",0;"b",1000},2)+COUNTIF($M$6:$M99,$M99)</f>
        <v>#N/A</v>
      </c>
      <c r="CN99" s="21"/>
      <c r="CO99" s="22"/>
      <c r="CP99" s="23"/>
      <c r="CQ99" s="24"/>
      <c r="CR99" s="21"/>
      <c r="CS99" s="25"/>
      <c r="CT99" s="21"/>
      <c r="CU99" s="19"/>
      <c r="CW99" s="54"/>
      <c r="CX99" s="55"/>
      <c r="CY99" s="56"/>
      <c r="CZ99" s="56"/>
      <c r="DA99" s="56"/>
      <c r="DB99" s="56"/>
      <c r="DC99" s="56"/>
      <c r="DD99" s="56"/>
      <c r="DE99" s="56"/>
      <c r="DF99" s="56"/>
      <c r="DG99" s="56"/>
      <c r="DI99" s="61"/>
      <c r="DJ99" s="61"/>
      <c r="DK99" s="61"/>
      <c r="DL99" s="61"/>
      <c r="DM99" s="61"/>
      <c r="DN99" s="61"/>
      <c r="DO99" s="61"/>
      <c r="DP99" s="62"/>
      <c r="DR99" s="70"/>
      <c r="DS99" s="71"/>
      <c r="DT99" s="71"/>
      <c r="DU99" s="72"/>
      <c r="DV99" s="71"/>
      <c r="DW99" s="71"/>
      <c r="DX99" s="73"/>
      <c r="DY99" s="74"/>
      <c r="DZ99" s="71"/>
      <c r="EB99" s="79"/>
      <c r="EC99" s="79"/>
      <c r="ED99" s="79"/>
      <c r="EE99" s="79"/>
      <c r="EF99" s="79"/>
      <c r="EG99" s="79"/>
      <c r="EH99" s="80"/>
      <c r="EJ99" s="152">
        <v>43782</v>
      </c>
      <c r="EK99" s="154">
        <v>2142822</v>
      </c>
      <c r="EL99" s="154">
        <v>7114.5</v>
      </c>
      <c r="EM99" s="154">
        <v>5414.5</v>
      </c>
      <c r="EN99" s="154">
        <v>1700</v>
      </c>
      <c r="EO99" s="154" t="s">
        <v>217</v>
      </c>
      <c r="EP99" s="154" t="s">
        <v>314</v>
      </c>
      <c r="EQ99" s="154" t="s">
        <v>219</v>
      </c>
      <c r="ES99" s="16"/>
      <c r="ET99" s="16"/>
      <c r="EU99" s="16"/>
      <c r="EW99" s="86"/>
      <c r="EX99" s="86"/>
      <c r="EY99" s="84"/>
      <c r="EZ99" s="87"/>
      <c r="FB99" s="19"/>
      <c r="FC99" s="19"/>
      <c r="FD99" s="19"/>
      <c r="FE99" s="19"/>
      <c r="FF99" s="19"/>
      <c r="FG99" s="19"/>
      <c r="FH99" s="19"/>
      <c r="FI99" s="19"/>
      <c r="FK99" s="94"/>
      <c r="FL99" s="93"/>
      <c r="FM99" s="93"/>
      <c r="FN99" s="93"/>
      <c r="FP99" s="97"/>
      <c r="FQ99" s="98"/>
      <c r="FR99" s="103"/>
      <c r="FS99" s="98"/>
      <c r="FT99" s="98"/>
      <c r="FV99" s="105"/>
      <c r="FW99" s="105"/>
      <c r="FX99" s="106"/>
      <c r="FY99" s="105"/>
      <c r="FZ99" s="105"/>
      <c r="GA99" s="105"/>
      <c r="GB99" s="105"/>
      <c r="GC99" s="105"/>
      <c r="GE99" s="110"/>
      <c r="GF99" s="109"/>
      <c r="GG99" s="110"/>
      <c r="GH99" s="111"/>
      <c r="GI99" s="111"/>
      <c r="GJ99" s="110"/>
      <c r="GK99" s="110"/>
      <c r="GL99" s="110"/>
      <c r="GM99" s="110"/>
      <c r="GN99" s="109"/>
      <c r="GP99" s="119"/>
      <c r="GQ99" s="120"/>
      <c r="GR99" s="119"/>
      <c r="GS99" s="121"/>
      <c r="GT99" s="121"/>
      <c r="GU99" s="119"/>
      <c r="GV99" s="122"/>
      <c r="GW99" s="119"/>
      <c r="GX99" s="119"/>
      <c r="GY99" s="120"/>
      <c r="HA99" s="127"/>
      <c r="HB99" s="128"/>
      <c r="HC99" s="128"/>
      <c r="HD99" s="128"/>
      <c r="HE99" s="129"/>
      <c r="HF99" s="127"/>
      <c r="HG99" s="131"/>
      <c r="HH99" s="19"/>
      <c r="HI99" s="19"/>
      <c r="HJ99" s="19"/>
      <c r="HK99" s="19"/>
      <c r="HL99" s="19"/>
      <c r="HM99" s="19"/>
      <c r="HN99" s="19"/>
      <c r="HP99" s="134"/>
      <c r="HQ99" s="135"/>
      <c r="HR99" s="134"/>
      <c r="HS99" s="134"/>
      <c r="HT99" s="134"/>
      <c r="HU99" s="134"/>
      <c r="HV99" s="134"/>
      <c r="HW99" s="134"/>
      <c r="HX99" s="134"/>
      <c r="HY99" s="134"/>
      <c r="HZ99" s="134"/>
    </row>
    <row r="100" spans="5:234" ht="19.5" thickBot="1">
      <c r="E100" s="16"/>
      <c r="F100" s="16"/>
      <c r="G100" s="16"/>
      <c r="I100" s="15" t="str">
        <f t="shared" si="28"/>
        <v/>
      </c>
      <c r="J100" s="16" t="e">
        <f t="shared" si="29"/>
        <v>#VALUE!</v>
      </c>
      <c r="K100" s="3"/>
      <c r="L100" s="4"/>
      <c r="M100" s="5"/>
      <c r="N100" s="6"/>
      <c r="O100" s="3"/>
      <c r="P100" s="7"/>
      <c r="Q100" s="3"/>
      <c r="R100" s="2"/>
      <c r="T100" s="15" t="str">
        <f t="shared" si="38"/>
        <v/>
      </c>
      <c r="U100" s="16" t="e">
        <f t="shared" si="35"/>
        <v>#VALUE!</v>
      </c>
      <c r="V100" s="16"/>
      <c r="W100" s="16"/>
      <c r="X100" s="16"/>
      <c r="Y100" s="16"/>
      <c r="Z100" s="16"/>
      <c r="AA100" s="16"/>
      <c r="AB100" s="16"/>
      <c r="AC100" s="16"/>
      <c r="AE100" s="15" t="str">
        <f>IFERROR(INDEX($K:$K,MATCH(VLOOKUP(AQ$5,{"a",0;"b",1000},2)+ROW(AD95),$N:$N,0)),"")</f>
        <v/>
      </c>
      <c r="AF100" s="15" t="str">
        <f>IFERROR(INDEX($AG:$AG,MATCH(VLOOKUP(AI$4,{"a",0;"b",1000},2)+ROW(AD96),$AK:$AK,0)),"")</f>
        <v/>
      </c>
      <c r="AG100" s="16">
        <f t="shared" si="30"/>
        <v>0</v>
      </c>
      <c r="AH100" s="50" t="str">
        <f>IFERROR(INDEX(#REF!,MATCH(AI100,BJ:BJ,0)),"")</f>
        <v/>
      </c>
      <c r="AI100" s="50" t="str">
        <f t="shared" si="31"/>
        <v>0</v>
      </c>
      <c r="AJ100" s="50" t="str">
        <f>IF(AI100="0","a","b")</f>
        <v>a</v>
      </c>
      <c r="AK100" s="50" t="e">
        <f>VLOOKUP($M100,{"a",0;"b",1000},2)+COUNTIF($M$6:$M100,$M100)</f>
        <v>#N/A</v>
      </c>
      <c r="AL100" s="16"/>
      <c r="AM100" s="16"/>
      <c r="AN100" s="16"/>
      <c r="AO100" s="16"/>
      <c r="AP100" s="16"/>
      <c r="AQ100" s="16"/>
      <c r="AR100" s="16"/>
      <c r="AS100" s="140"/>
      <c r="AU100" s="15" t="str">
        <f>IFERROR(INDEX($AX:$AX,MATCH(VLOOKUP(AY$4,{"a",0;"b",1000},2)+ROW(AT95),$BA:$BA,0)),"")</f>
        <v/>
      </c>
      <c r="AV100" s="15" t="str">
        <f>IFERROR(INDEX($AG:$AG,MATCH(VLOOKUP(AY$4,{"a",0;"b",1000},2)+ROW(AT96),$AK:$AK,0)),"")</f>
        <v/>
      </c>
      <c r="AW100" s="16">
        <f t="shared" si="43"/>
        <v>0</v>
      </c>
      <c r="AX100" s="50" t="str">
        <f t="shared" si="40"/>
        <v/>
      </c>
      <c r="AY100" s="50" t="str">
        <f t="shared" si="23"/>
        <v>0</v>
      </c>
      <c r="AZ100" s="50" t="str">
        <f>IF(AY100="0","a","b")</f>
        <v>a</v>
      </c>
      <c r="BA100" s="50" t="e">
        <f>VLOOKUP($M100,{"a",0;"b",1000},2)+COUNTIF($M$6:$M100,$M100)</f>
        <v>#N/A</v>
      </c>
      <c r="BB100" s="16"/>
      <c r="BC100" s="16"/>
      <c r="BD100" s="16"/>
      <c r="BE100" s="16"/>
      <c r="BF100" s="16"/>
      <c r="BG100" s="16"/>
      <c r="BH100" s="16"/>
      <c r="BI100" s="140"/>
      <c r="BK100" s="15" t="str">
        <f t="shared" si="39"/>
        <v/>
      </c>
      <c r="BL100" s="16" t="e">
        <f t="shared" si="36"/>
        <v>#VALUE!</v>
      </c>
      <c r="BM100" s="21"/>
      <c r="BN100" s="22"/>
      <c r="BO100" s="23"/>
      <c r="BP100" s="24"/>
      <c r="BQ100" s="21"/>
      <c r="BR100" s="25"/>
      <c r="BS100" s="21"/>
      <c r="BT100" s="19"/>
      <c r="BV100" s="15" t="str">
        <f t="shared" si="42"/>
        <v/>
      </c>
      <c r="BW100" s="16" t="e">
        <f t="shared" si="34"/>
        <v>#VALUE!</v>
      </c>
      <c r="BX100" s="3"/>
      <c r="BY100" s="4"/>
      <c r="BZ100" s="5"/>
      <c r="CA100" s="6"/>
      <c r="CB100" s="3"/>
      <c r="CC100" s="7"/>
      <c r="CD100" s="3"/>
      <c r="CE100" s="2"/>
      <c r="CG100" s="15" t="str">
        <f>IFERROR(INDEX($AX:$AX,MATCH(VLOOKUP(CK$4,{"a",0;"b",1000},2)+ROW(CF95),$BA:$BA,0)),"")</f>
        <v/>
      </c>
      <c r="CH100" s="15" t="str">
        <f>IFERROR(INDEX($AG:$AG,MATCH(VLOOKUP(CK$4,{"a",0;"b",1000},2)+ROW(CF96),$AK:$AK,0)),"")</f>
        <v/>
      </c>
      <c r="CI100" s="16">
        <f t="shared" ref="CI100:CI152" si="44">CR100-CQ99</f>
        <v>0</v>
      </c>
      <c r="CJ100" s="50" t="str">
        <f t="shared" si="41"/>
        <v/>
      </c>
      <c r="CK100" s="50" t="str">
        <f t="shared" si="24"/>
        <v>0</v>
      </c>
      <c r="CL100" s="50" t="str">
        <f>IF(CK100="0","a","b")</f>
        <v>a</v>
      </c>
      <c r="CM100" s="50" t="e">
        <f>VLOOKUP($M100,{"a",0;"b",1000},2)+COUNTIF($M$6:$M100,$M100)</f>
        <v>#N/A</v>
      </c>
      <c r="CN100" s="21"/>
      <c r="CO100" s="22"/>
      <c r="CP100" s="23"/>
      <c r="CQ100" s="24"/>
      <c r="CR100" s="21"/>
      <c r="CS100" s="25"/>
      <c r="CT100" s="21"/>
      <c r="CU100" s="19"/>
      <c r="CW100" s="54"/>
      <c r="CX100" s="55"/>
      <c r="CY100" s="56"/>
      <c r="CZ100" s="56"/>
      <c r="DA100" s="56"/>
      <c r="DB100" s="56"/>
      <c r="DC100" s="56"/>
      <c r="DD100" s="56"/>
      <c r="DE100" s="56"/>
      <c r="DF100" s="56"/>
      <c r="DG100" s="56"/>
      <c r="DI100" s="61"/>
      <c r="DJ100" s="61"/>
      <c r="DK100" s="61"/>
      <c r="DL100" s="61"/>
      <c r="DM100" s="61"/>
      <c r="DN100" s="61"/>
      <c r="DO100" s="61"/>
      <c r="DP100" s="62"/>
      <c r="DR100" s="70"/>
      <c r="DS100" s="71"/>
      <c r="DT100" s="71"/>
      <c r="DU100" s="72"/>
      <c r="DV100" s="71"/>
      <c r="DW100" s="71"/>
      <c r="DX100" s="73"/>
      <c r="DY100" s="74"/>
      <c r="DZ100" s="71"/>
      <c r="EB100" s="79"/>
      <c r="EC100" s="79"/>
      <c r="ED100" s="79"/>
      <c r="EE100" s="79"/>
      <c r="EF100" s="79"/>
      <c r="EG100" s="79"/>
      <c r="EH100" s="80"/>
      <c r="EJ100" s="155">
        <v>43782</v>
      </c>
      <c r="EK100" s="153">
        <v>312783220</v>
      </c>
      <c r="EL100" s="153">
        <v>9414.5</v>
      </c>
      <c r="EM100" s="153">
        <v>7114.5</v>
      </c>
      <c r="EN100" s="153">
        <v>2300</v>
      </c>
      <c r="EO100" s="153" t="s">
        <v>217</v>
      </c>
      <c r="EP100" s="153" t="s">
        <v>315</v>
      </c>
      <c r="EQ100" s="153" t="s">
        <v>219</v>
      </c>
      <c r="ES100" s="16"/>
      <c r="ET100" s="16"/>
      <c r="EU100" s="16"/>
      <c r="EW100" s="86"/>
      <c r="EX100" s="86"/>
      <c r="EY100" s="84"/>
      <c r="EZ100" s="87"/>
      <c r="FB100" s="19"/>
      <c r="FC100" s="19"/>
      <c r="FD100" s="19"/>
      <c r="FE100" s="19"/>
      <c r="FF100" s="19"/>
      <c r="FG100" s="19"/>
      <c r="FH100" s="19"/>
      <c r="FI100" s="19"/>
      <c r="FK100" s="94"/>
      <c r="FL100" s="93"/>
      <c r="FM100" s="93"/>
      <c r="FN100" s="93"/>
      <c r="FP100" s="97"/>
      <c r="FQ100" s="98"/>
      <c r="FR100" s="103"/>
      <c r="FS100" s="98"/>
      <c r="FT100" s="98"/>
      <c r="FV100" s="105"/>
      <c r="FW100" s="105"/>
      <c r="FX100" s="106"/>
      <c r="FY100" s="105"/>
      <c r="FZ100" s="105"/>
      <c r="GA100" s="105"/>
      <c r="GB100" s="105"/>
      <c r="GC100" s="105"/>
      <c r="GE100" s="110"/>
      <c r="GF100" s="109"/>
      <c r="GG100" s="110"/>
      <c r="GH100" s="111"/>
      <c r="GI100" s="111"/>
      <c r="GJ100" s="110"/>
      <c r="GK100" s="110"/>
      <c r="GL100" s="110"/>
      <c r="GM100" s="110"/>
      <c r="GN100" s="109"/>
      <c r="GP100" s="119"/>
      <c r="GQ100" s="120"/>
      <c r="GR100" s="119"/>
      <c r="GS100" s="121"/>
      <c r="GT100" s="121"/>
      <c r="GU100" s="119"/>
      <c r="GV100" s="122"/>
      <c r="GW100" s="119"/>
      <c r="GX100" s="119"/>
      <c r="GY100" s="120"/>
      <c r="HA100" s="127"/>
      <c r="HB100" s="128"/>
      <c r="HC100" s="128"/>
      <c r="HD100" s="128"/>
      <c r="HE100" s="129"/>
      <c r="HF100" s="127"/>
      <c r="HG100" s="131"/>
      <c r="HH100" s="19"/>
      <c r="HI100" s="19"/>
      <c r="HJ100" s="19"/>
      <c r="HK100" s="19"/>
      <c r="HL100" s="19"/>
      <c r="HM100" s="19"/>
      <c r="HN100" s="19"/>
      <c r="HP100" s="134"/>
      <c r="HQ100" s="135"/>
      <c r="HR100" s="134"/>
      <c r="HS100" s="134"/>
      <c r="HT100" s="134"/>
      <c r="HU100" s="134"/>
      <c r="HV100" s="134"/>
      <c r="HW100" s="134"/>
      <c r="HX100" s="134"/>
      <c r="HY100" s="134"/>
      <c r="HZ100" s="134"/>
    </row>
    <row r="101" spans="5:234" ht="19.5" thickBot="1">
      <c r="E101" s="16"/>
      <c r="F101" s="16"/>
      <c r="G101" s="16"/>
      <c r="I101" s="15" t="str">
        <f t="shared" si="28"/>
        <v/>
      </c>
      <c r="J101" s="16" t="e">
        <f t="shared" si="29"/>
        <v>#VALUE!</v>
      </c>
      <c r="K101" s="3"/>
      <c r="L101" s="4"/>
      <c r="M101" s="5"/>
      <c r="N101" s="6"/>
      <c r="O101" s="3"/>
      <c r="P101" s="7"/>
      <c r="Q101" s="3"/>
      <c r="R101" s="2"/>
      <c r="T101" s="15" t="str">
        <f t="shared" si="38"/>
        <v/>
      </c>
      <c r="U101" s="16" t="e">
        <f t="shared" si="35"/>
        <v>#VALUE!</v>
      </c>
      <c r="V101" s="16"/>
      <c r="W101" s="16"/>
      <c r="X101" s="16"/>
      <c r="Y101" s="16"/>
      <c r="Z101" s="16"/>
      <c r="AA101" s="16"/>
      <c r="AB101" s="16"/>
      <c r="AC101" s="16"/>
      <c r="AE101" s="15" t="str">
        <f>IFERROR(INDEX($K:$K,MATCH(VLOOKUP(AQ$5,{"a",0;"b",1000},2)+ROW(AD96),$N:$N,0)),"")</f>
        <v/>
      </c>
      <c r="AF101" s="15" t="str">
        <f>IFERROR(INDEX($AG:$AG,MATCH(VLOOKUP(AI$4,{"a",0;"b",1000},2)+ROW(AD97),$AK:$AK,0)),"")</f>
        <v/>
      </c>
      <c r="AG101" s="16">
        <f t="shared" si="30"/>
        <v>0</v>
      </c>
      <c r="AH101" s="50" t="str">
        <f>IFERROR(INDEX(#REF!,MATCH(AI101,BJ:BJ,0)),"")</f>
        <v/>
      </c>
      <c r="AI101" s="50" t="str">
        <f t="shared" si="31"/>
        <v>0</v>
      </c>
      <c r="AJ101" s="50" t="str">
        <f t="shared" ref="AJ101:AJ152" si="45">IF(AI101="0","a","b")</f>
        <v>a</v>
      </c>
      <c r="AK101" s="50" t="e">
        <f>VLOOKUP($M101,{"a",0;"b",1000},2)+COUNTIF($M$6:$M101,$M101)</f>
        <v>#N/A</v>
      </c>
      <c r="AL101" s="16"/>
      <c r="AM101" s="16"/>
      <c r="AN101" s="16"/>
      <c r="AO101" s="16"/>
      <c r="AP101" s="16"/>
      <c r="AQ101" s="16"/>
      <c r="AR101" s="16"/>
      <c r="AS101" s="140"/>
      <c r="AU101" s="15" t="str">
        <f>IFERROR(INDEX($AX:$AX,MATCH(VLOOKUP(AY$4,{"a",0;"b",1000},2)+ROW(AT96),$BA:$BA,0)),"")</f>
        <v/>
      </c>
      <c r="AV101" s="15" t="str">
        <f>IFERROR(INDEX($AG:$AG,MATCH(VLOOKUP(AY$4,{"a",0;"b",1000},2)+ROW(AT97),$AK:$AK,0)),"")</f>
        <v/>
      </c>
      <c r="AW101" s="16">
        <f t="shared" si="43"/>
        <v>0</v>
      </c>
      <c r="AX101" s="50" t="str">
        <f t="shared" si="40"/>
        <v/>
      </c>
      <c r="AY101" s="50" t="str">
        <f t="shared" si="23"/>
        <v>0</v>
      </c>
      <c r="AZ101" s="50" t="str">
        <f t="shared" ref="AZ101:AZ152" si="46">IF(AY101="0","a","b")</f>
        <v>a</v>
      </c>
      <c r="BA101" s="50" t="e">
        <f>VLOOKUP($M101,{"a",0;"b",1000},2)+COUNTIF($M$6:$M101,$M101)</f>
        <v>#N/A</v>
      </c>
      <c r="BB101" s="16"/>
      <c r="BC101" s="16"/>
      <c r="BD101" s="16"/>
      <c r="BE101" s="16"/>
      <c r="BF101" s="16"/>
      <c r="BG101" s="16"/>
      <c r="BH101" s="16"/>
      <c r="BI101" s="140"/>
      <c r="BK101" s="15" t="str">
        <f t="shared" si="39"/>
        <v/>
      </c>
      <c r="BL101" s="16" t="e">
        <f t="shared" si="36"/>
        <v>#VALUE!</v>
      </c>
      <c r="BM101" s="21"/>
      <c r="BN101" s="22"/>
      <c r="BO101" s="23"/>
      <c r="BP101" s="24"/>
      <c r="BQ101" s="21"/>
      <c r="BR101" s="25"/>
      <c r="BS101" s="21"/>
      <c r="BT101" s="19"/>
      <c r="BV101" s="15" t="str">
        <f t="shared" si="42"/>
        <v/>
      </c>
      <c r="BW101" s="16" t="e">
        <f t="shared" si="34"/>
        <v>#VALUE!</v>
      </c>
      <c r="BX101" s="3"/>
      <c r="BY101" s="4"/>
      <c r="BZ101" s="5"/>
      <c r="CA101" s="6"/>
      <c r="CB101" s="3"/>
      <c r="CC101" s="7"/>
      <c r="CD101" s="3"/>
      <c r="CE101" s="2"/>
      <c r="CG101" s="15" t="str">
        <f>IFERROR(INDEX($AX:$AX,MATCH(VLOOKUP(CK$4,{"a",0;"b",1000},2)+ROW(CF96),$BA:$BA,0)),"")</f>
        <v/>
      </c>
      <c r="CH101" s="15" t="str">
        <f>IFERROR(INDEX($AG:$AG,MATCH(VLOOKUP(CK$4,{"a",0;"b",1000},2)+ROW(CF97),$AK:$AK,0)),"")</f>
        <v/>
      </c>
      <c r="CI101" s="16">
        <f t="shared" si="44"/>
        <v>0</v>
      </c>
      <c r="CJ101" s="50" t="str">
        <f t="shared" si="41"/>
        <v/>
      </c>
      <c r="CK101" s="50" t="str">
        <f t="shared" si="24"/>
        <v>0</v>
      </c>
      <c r="CL101" s="50" t="str">
        <f t="shared" ref="CL101:CL152" si="47">IF(CK101="0","a","b")</f>
        <v>a</v>
      </c>
      <c r="CM101" s="50" t="e">
        <f>VLOOKUP($M101,{"a",0;"b",1000},2)+COUNTIF($M$6:$M101,$M101)</f>
        <v>#N/A</v>
      </c>
      <c r="CN101" s="21"/>
      <c r="CO101" s="22"/>
      <c r="CP101" s="23"/>
      <c r="CQ101" s="24"/>
      <c r="CR101" s="21"/>
      <c r="CS101" s="25"/>
      <c r="CT101" s="21"/>
      <c r="CU101" s="19"/>
      <c r="CW101" s="54"/>
      <c r="CX101" s="55"/>
      <c r="CY101" s="56"/>
      <c r="CZ101" s="56"/>
      <c r="DA101" s="56"/>
      <c r="DB101" s="56"/>
      <c r="DC101" s="56"/>
      <c r="DD101" s="56"/>
      <c r="DE101" s="56"/>
      <c r="DF101" s="56"/>
      <c r="DG101" s="56"/>
      <c r="DI101" s="61"/>
      <c r="DJ101" s="61"/>
      <c r="DK101" s="61"/>
      <c r="DL101" s="61"/>
      <c r="DM101" s="61"/>
      <c r="DN101" s="61"/>
      <c r="DO101" s="61"/>
      <c r="DP101" s="62"/>
      <c r="DR101" s="70"/>
      <c r="DS101" s="71"/>
      <c r="DT101" s="71"/>
      <c r="DU101" s="72"/>
      <c r="DV101" s="71"/>
      <c r="DW101" s="71"/>
      <c r="DX101" s="73"/>
      <c r="DY101" s="74"/>
      <c r="DZ101" s="71"/>
      <c r="EB101" s="79"/>
      <c r="EC101" s="79"/>
      <c r="ED101" s="79"/>
      <c r="EE101" s="79"/>
      <c r="EF101" s="79"/>
      <c r="EG101" s="79"/>
      <c r="EH101" s="80"/>
      <c r="EJ101" s="152">
        <v>43782</v>
      </c>
      <c r="EK101" s="154">
        <v>2467107</v>
      </c>
      <c r="EL101" s="154">
        <v>11714.5</v>
      </c>
      <c r="EM101" s="154">
        <v>9414.5</v>
      </c>
      <c r="EN101" s="154">
        <v>2300</v>
      </c>
      <c r="EO101" s="154" t="s">
        <v>217</v>
      </c>
      <c r="EP101" s="154" t="s">
        <v>316</v>
      </c>
      <c r="EQ101" s="154" t="s">
        <v>219</v>
      </c>
      <c r="ES101" s="16"/>
      <c r="ET101" s="16"/>
      <c r="EU101" s="16"/>
      <c r="EW101" s="86"/>
      <c r="EX101" s="86"/>
      <c r="EY101" s="84"/>
      <c r="EZ101" s="87"/>
      <c r="FB101" s="19"/>
      <c r="FC101" s="19"/>
      <c r="FD101" s="19"/>
      <c r="FE101" s="19"/>
      <c r="FF101" s="19"/>
      <c r="FG101" s="19"/>
      <c r="FH101" s="19"/>
      <c r="FI101" s="19"/>
      <c r="FK101" s="94"/>
      <c r="FL101" s="93"/>
      <c r="FM101" s="93"/>
      <c r="FN101" s="93"/>
      <c r="FP101" s="97"/>
      <c r="FQ101" s="98"/>
      <c r="FR101" s="103"/>
      <c r="FS101" s="98"/>
      <c r="FT101" s="98"/>
      <c r="FV101" s="105"/>
      <c r="FW101" s="105"/>
      <c r="FX101" s="106"/>
      <c r="FY101" s="105"/>
      <c r="FZ101" s="105"/>
      <c r="GA101" s="105"/>
      <c r="GB101" s="105"/>
      <c r="GC101" s="105"/>
      <c r="GE101" s="110"/>
      <c r="GF101" s="109"/>
      <c r="GG101" s="110"/>
      <c r="GH101" s="111"/>
      <c r="GI101" s="111"/>
      <c r="GJ101" s="110"/>
      <c r="GK101" s="110"/>
      <c r="GL101" s="110"/>
      <c r="GM101" s="110"/>
      <c r="GN101" s="109"/>
      <c r="GP101" s="119"/>
      <c r="GQ101" s="120"/>
      <c r="GR101" s="119"/>
      <c r="GS101" s="121"/>
      <c r="GT101" s="121"/>
      <c r="GU101" s="119"/>
      <c r="GV101" s="122"/>
      <c r="GW101" s="119"/>
      <c r="GX101" s="119"/>
      <c r="GY101" s="120"/>
      <c r="HA101" s="127"/>
      <c r="HB101" s="128"/>
      <c r="HC101" s="128"/>
      <c r="HD101" s="128"/>
      <c r="HE101" s="129"/>
      <c r="HF101" s="127"/>
      <c r="HG101" s="131"/>
      <c r="HH101" s="19"/>
      <c r="HI101" s="19"/>
      <c r="HJ101" s="19"/>
      <c r="HK101" s="19"/>
      <c r="HL101" s="19"/>
      <c r="HM101" s="19"/>
      <c r="HN101" s="19"/>
      <c r="HP101" s="134"/>
      <c r="HQ101" s="135"/>
      <c r="HR101" s="134"/>
      <c r="HS101" s="134"/>
      <c r="HT101" s="134"/>
      <c r="HU101" s="134"/>
      <c r="HV101" s="134"/>
      <c r="HW101" s="134"/>
      <c r="HX101" s="134"/>
      <c r="HY101" s="134"/>
      <c r="HZ101" s="134"/>
    </row>
    <row r="102" spans="5:234" ht="19.5" thickBot="1">
      <c r="E102" s="16"/>
      <c r="F102" s="16"/>
      <c r="G102" s="16"/>
      <c r="I102" s="15" t="str">
        <f t="shared" si="28"/>
        <v/>
      </c>
      <c r="J102" s="16" t="e">
        <f t="shared" si="29"/>
        <v>#VALUE!</v>
      </c>
      <c r="K102" s="3"/>
      <c r="L102" s="4"/>
      <c r="M102" s="5"/>
      <c r="N102" s="6"/>
      <c r="O102" s="3"/>
      <c r="P102" s="7"/>
      <c r="Q102" s="3"/>
      <c r="R102" s="2"/>
      <c r="T102" s="15" t="str">
        <f t="shared" ref="T102:T133" si="48">IFERROR(INDEX(AM:AM,MATCH(U102,AL:AL,0)),"")</f>
        <v/>
      </c>
      <c r="U102" s="16" t="e">
        <f t="shared" si="35"/>
        <v>#VALUE!</v>
      </c>
      <c r="V102" s="16"/>
      <c r="W102" s="16"/>
      <c r="X102" s="16"/>
      <c r="Y102" s="16"/>
      <c r="Z102" s="16"/>
      <c r="AA102" s="16"/>
      <c r="AB102" s="16"/>
      <c r="AC102" s="16"/>
      <c r="AE102" s="15" t="str">
        <f>IFERROR(INDEX($K:$K,MATCH(VLOOKUP(AQ$5,{"a",0;"b",1000},2)+ROW(AD97),$N:$N,0)),"")</f>
        <v/>
      </c>
      <c r="AF102" s="15" t="str">
        <f>IFERROR(INDEX($AG:$AG,MATCH(VLOOKUP(AI$4,{"a",0;"b",1000},2)+ROW(AD98),$AK:$AK,0)),"")</f>
        <v/>
      </c>
      <c r="AG102" s="16">
        <f t="shared" si="30"/>
        <v>0</v>
      </c>
      <c r="AH102" s="50" t="str">
        <f>IFERROR(INDEX(#REF!,MATCH(AI102,BJ:BJ,0)),"")</f>
        <v/>
      </c>
      <c r="AI102" s="50" t="str">
        <f t="shared" si="31"/>
        <v>0</v>
      </c>
      <c r="AJ102" s="50" t="str">
        <f t="shared" si="45"/>
        <v>a</v>
      </c>
      <c r="AK102" s="50" t="e">
        <f>VLOOKUP($M102,{"a",0;"b",1000},2)+COUNTIF($M$6:$M102,$M102)</f>
        <v>#N/A</v>
      </c>
      <c r="AL102" s="16"/>
      <c r="AM102" s="16"/>
      <c r="AN102" s="16"/>
      <c r="AO102" s="16"/>
      <c r="AP102" s="16"/>
      <c r="AQ102" s="16"/>
      <c r="AR102" s="16"/>
      <c r="AS102" s="140"/>
      <c r="AU102" s="15" t="str">
        <f>IFERROR(INDEX($AX:$AX,MATCH(VLOOKUP(AY$4,{"a",0;"b",1000},2)+ROW(AT97),$BA:$BA,0)),"")</f>
        <v/>
      </c>
      <c r="AV102" s="15" t="str">
        <f>IFERROR(INDEX($AG:$AG,MATCH(VLOOKUP(AY$4,{"a",0;"b",1000},2)+ROW(AT98),$AK:$AK,0)),"")</f>
        <v/>
      </c>
      <c r="AW102" s="16">
        <f t="shared" si="43"/>
        <v>0</v>
      </c>
      <c r="AX102" s="50" t="str">
        <f t="shared" si="40"/>
        <v/>
      </c>
      <c r="AY102" s="50" t="str">
        <f t="shared" ref="AY102:AY152" si="49">IF(LEN(BI102)&gt;60,SUBSTITUTE(RIGHT(BI102,LEN(BI102)-FIND("-",BI102)-4)," - مقبوض من قبل zaher phone",""),"0")</f>
        <v>0</v>
      </c>
      <c r="AZ102" s="50" t="str">
        <f t="shared" si="46"/>
        <v>a</v>
      </c>
      <c r="BA102" s="50" t="e">
        <f>VLOOKUP($M102,{"a",0;"b",1000},2)+COUNTIF($M$6:$M102,$M102)</f>
        <v>#N/A</v>
      </c>
      <c r="BB102" s="16"/>
      <c r="BC102" s="16"/>
      <c r="BD102" s="16"/>
      <c r="BE102" s="16"/>
      <c r="BF102" s="16"/>
      <c r="BG102" s="16"/>
      <c r="BH102" s="16"/>
      <c r="BI102" s="140"/>
      <c r="BK102" s="15" t="str">
        <f t="shared" si="39"/>
        <v/>
      </c>
      <c r="BL102" s="16" t="e">
        <f t="shared" si="36"/>
        <v>#VALUE!</v>
      </c>
      <c r="BM102" s="21"/>
      <c r="BN102" s="22"/>
      <c r="BO102" s="23"/>
      <c r="BP102" s="24"/>
      <c r="BQ102" s="21"/>
      <c r="BR102" s="25"/>
      <c r="BS102" s="21"/>
      <c r="BT102" s="19"/>
      <c r="BV102" s="15" t="str">
        <f t="shared" si="42"/>
        <v/>
      </c>
      <c r="BW102" s="16" t="e">
        <f t="shared" si="34"/>
        <v>#VALUE!</v>
      </c>
      <c r="BX102" s="3"/>
      <c r="BY102" s="4"/>
      <c r="BZ102" s="5"/>
      <c r="CA102" s="6"/>
      <c r="CB102" s="3"/>
      <c r="CC102" s="7"/>
      <c r="CD102" s="3"/>
      <c r="CE102" s="2"/>
      <c r="CG102" s="15" t="str">
        <f>IFERROR(INDEX($AX:$AX,MATCH(VLOOKUP(CK$4,{"a",0;"b",1000},2)+ROW(CF97),$BA:$BA,0)),"")</f>
        <v/>
      </c>
      <c r="CH102" s="15" t="str">
        <f>IFERROR(INDEX($AG:$AG,MATCH(VLOOKUP(CK$4,{"a",0;"b",1000},2)+ROW(CF98),$AK:$AK,0)),"")</f>
        <v/>
      </c>
      <c r="CI102" s="16">
        <f t="shared" si="44"/>
        <v>0</v>
      </c>
      <c r="CJ102" s="50" t="str">
        <f t="shared" si="41"/>
        <v/>
      </c>
      <c r="CK102" s="50" t="str">
        <f t="shared" ref="CK102:CK152" si="50">IF(LEN(CU102)&gt;60,SUBSTITUTE(RIGHT(CU102,LEN(CU102)-FIND("-",CU102)-4)," - مقبوض من قبل zaher phone",""),"0")</f>
        <v>0</v>
      </c>
      <c r="CL102" s="50" t="str">
        <f t="shared" si="47"/>
        <v>a</v>
      </c>
      <c r="CM102" s="50" t="e">
        <f>VLOOKUP($M102,{"a",0;"b",1000},2)+COUNTIF($M$6:$M102,$M102)</f>
        <v>#N/A</v>
      </c>
      <c r="CN102" s="21"/>
      <c r="CO102" s="22"/>
      <c r="CP102" s="23"/>
      <c r="CQ102" s="24"/>
      <c r="CR102" s="21"/>
      <c r="CS102" s="25"/>
      <c r="CT102" s="21"/>
      <c r="CU102" s="19"/>
      <c r="CW102" s="54"/>
      <c r="CX102" s="55"/>
      <c r="CY102" s="56"/>
      <c r="CZ102" s="56"/>
      <c r="DA102" s="56"/>
      <c r="DB102" s="56"/>
      <c r="DC102" s="56"/>
      <c r="DD102" s="56"/>
      <c r="DE102" s="56"/>
      <c r="DF102" s="56"/>
      <c r="DG102" s="56"/>
      <c r="DI102" s="61"/>
      <c r="DJ102" s="61"/>
      <c r="DK102" s="61"/>
      <c r="DL102" s="61"/>
      <c r="DM102" s="61"/>
      <c r="DN102" s="61"/>
      <c r="DO102" s="61"/>
      <c r="DP102" s="62"/>
      <c r="DR102" s="70"/>
      <c r="DS102" s="71"/>
      <c r="DT102" s="71"/>
      <c r="DU102" s="72"/>
      <c r="DV102" s="71"/>
      <c r="DW102" s="71"/>
      <c r="DX102" s="73"/>
      <c r="DY102" s="74"/>
      <c r="DZ102" s="71"/>
      <c r="EB102" s="79"/>
      <c r="EC102" s="79"/>
      <c r="ED102" s="79"/>
      <c r="EE102" s="79"/>
      <c r="EF102" s="79"/>
      <c r="EG102" s="79"/>
      <c r="EH102" s="80"/>
      <c r="EJ102" s="155"/>
      <c r="EK102" s="153"/>
      <c r="EL102" s="153"/>
      <c r="EM102" s="153"/>
      <c r="EN102" s="153"/>
      <c r="EO102" s="153"/>
      <c r="EP102" s="153"/>
      <c r="EQ102" s="153"/>
      <c r="ES102" s="16"/>
      <c r="ET102" s="16"/>
      <c r="EU102" s="16"/>
      <c r="EW102" s="86"/>
      <c r="EX102" s="86"/>
      <c r="EY102" s="84"/>
      <c r="EZ102" s="87"/>
      <c r="FB102" s="19"/>
      <c r="FC102" s="19"/>
      <c r="FD102" s="19"/>
      <c r="FE102" s="19"/>
      <c r="FF102" s="19"/>
      <c r="FG102" s="19"/>
      <c r="FH102" s="19"/>
      <c r="FI102" s="19"/>
      <c r="FK102" s="94"/>
      <c r="FL102" s="93"/>
      <c r="FM102" s="93"/>
      <c r="FN102" s="93"/>
      <c r="FP102" s="97"/>
      <c r="FQ102" s="98"/>
      <c r="FR102" s="103"/>
      <c r="FS102" s="98"/>
      <c r="FT102" s="98"/>
      <c r="FV102" s="105"/>
      <c r="FW102" s="105"/>
      <c r="FX102" s="106"/>
      <c r="FY102" s="105"/>
      <c r="FZ102" s="105"/>
      <c r="GA102" s="105"/>
      <c r="GB102" s="105"/>
      <c r="GC102" s="105"/>
      <c r="GE102" s="110"/>
      <c r="GF102" s="109"/>
      <c r="GG102" s="110"/>
      <c r="GH102" s="111"/>
      <c r="GI102" s="111"/>
      <c r="GJ102" s="110"/>
      <c r="GK102" s="110"/>
      <c r="GL102" s="110"/>
      <c r="GM102" s="110"/>
      <c r="GN102" s="109"/>
      <c r="GP102" s="119"/>
      <c r="GQ102" s="120"/>
      <c r="GR102" s="119"/>
      <c r="GS102" s="121"/>
      <c r="GT102" s="121"/>
      <c r="GU102" s="119"/>
      <c r="GV102" s="122"/>
      <c r="GW102" s="119"/>
      <c r="GX102" s="119"/>
      <c r="GY102" s="120"/>
      <c r="HA102" s="127"/>
      <c r="HB102" s="128"/>
      <c r="HC102" s="128"/>
      <c r="HD102" s="128"/>
      <c r="HE102" s="129"/>
      <c r="HF102" s="127"/>
      <c r="HG102" s="131"/>
      <c r="HH102" s="19"/>
      <c r="HI102" s="19"/>
      <c r="HJ102" s="19"/>
      <c r="HK102" s="19"/>
      <c r="HL102" s="19"/>
      <c r="HM102" s="19"/>
      <c r="HN102" s="19"/>
      <c r="HP102" s="134"/>
      <c r="HQ102" s="135"/>
      <c r="HR102" s="134"/>
      <c r="HS102" s="134"/>
      <c r="HT102" s="134"/>
      <c r="HU102" s="134"/>
      <c r="HV102" s="134"/>
      <c r="HW102" s="134"/>
      <c r="HX102" s="134"/>
      <c r="HY102" s="134"/>
      <c r="HZ102" s="134"/>
    </row>
    <row r="103" spans="5:234" ht="19.5" thickBot="1">
      <c r="E103" s="16"/>
      <c r="F103" s="16"/>
      <c r="G103" s="16"/>
      <c r="I103" s="15" t="str">
        <f t="shared" si="28"/>
        <v/>
      </c>
      <c r="J103" s="16" t="e">
        <f t="shared" si="29"/>
        <v>#VALUE!</v>
      </c>
      <c r="K103" s="3"/>
      <c r="L103" s="4"/>
      <c r="M103" s="5"/>
      <c r="N103" s="6"/>
      <c r="O103" s="3"/>
      <c r="P103" s="7"/>
      <c r="Q103" s="3"/>
      <c r="R103" s="2"/>
      <c r="T103" s="15" t="str">
        <f t="shared" si="48"/>
        <v/>
      </c>
      <c r="U103" s="16" t="e">
        <f t="shared" si="35"/>
        <v>#VALUE!</v>
      </c>
      <c r="V103" s="16"/>
      <c r="W103" s="16"/>
      <c r="X103" s="16"/>
      <c r="Y103" s="16"/>
      <c r="Z103" s="16"/>
      <c r="AA103" s="16"/>
      <c r="AB103" s="16"/>
      <c r="AC103" s="16"/>
      <c r="AE103" s="15" t="str">
        <f>IFERROR(INDEX($K:$K,MATCH(VLOOKUP(AQ$5,{"a",0;"b",1000},2)+ROW(AD98),$N:$N,0)),"")</f>
        <v/>
      </c>
      <c r="AF103" s="15" t="str">
        <f>IFERROR(INDEX($AG:$AG,MATCH(VLOOKUP(AI$4,{"a",0;"b",1000},2)+ROW(AD99),$AK:$AK,0)),"")</f>
        <v/>
      </c>
      <c r="AG103" s="16">
        <f t="shared" si="30"/>
        <v>0</v>
      </c>
      <c r="AH103" s="50" t="str">
        <f>IFERROR(INDEX(#REF!,MATCH(AI103,BJ:BJ,0)),"")</f>
        <v/>
      </c>
      <c r="AI103" s="50" t="str">
        <f t="shared" si="31"/>
        <v>0</v>
      </c>
      <c r="AJ103" s="50" t="str">
        <f t="shared" si="45"/>
        <v>a</v>
      </c>
      <c r="AK103" s="50" t="e">
        <f>VLOOKUP($M103,{"a",0;"b",1000},2)+COUNTIF($M$6:$M103,$M103)</f>
        <v>#N/A</v>
      </c>
      <c r="AL103" s="16"/>
      <c r="AM103" s="16"/>
      <c r="AN103" s="16"/>
      <c r="AO103" s="16"/>
      <c r="AP103" s="16"/>
      <c r="AQ103" s="16"/>
      <c r="AR103" s="16"/>
      <c r="AS103" s="140"/>
      <c r="AU103" s="15" t="str">
        <f>IFERROR(INDEX($K:$K,MATCH(VLOOKUP(BG$5,{"a",0;"b",1000},2)+ROW(AT98),$N:$N,0)),"")</f>
        <v/>
      </c>
      <c r="AV103" s="15" t="str">
        <f>IFERROR(INDEX($AG:$AG,MATCH(VLOOKUP(AY$4,{"a",0;"b",1000},2)+ROW(AT99),$AK:$AK,0)),"")</f>
        <v/>
      </c>
      <c r="AW103" s="16">
        <f t="shared" si="43"/>
        <v>0</v>
      </c>
      <c r="AX103" s="50" t="str">
        <f t="shared" si="40"/>
        <v/>
      </c>
      <c r="AY103" s="50" t="str">
        <f t="shared" si="49"/>
        <v>0</v>
      </c>
      <c r="AZ103" s="50" t="str">
        <f t="shared" si="46"/>
        <v>a</v>
      </c>
      <c r="BA103" s="50" t="e">
        <f>VLOOKUP($M103,{"a",0;"b",1000},2)+COUNTIF($M$6:$M103,$M103)</f>
        <v>#N/A</v>
      </c>
      <c r="BB103" s="16"/>
      <c r="BC103" s="16"/>
      <c r="BD103" s="16"/>
      <c r="BE103" s="16"/>
      <c r="BF103" s="16"/>
      <c r="BG103" s="16"/>
      <c r="BH103" s="16"/>
      <c r="BI103" s="140"/>
      <c r="BK103" s="15" t="str">
        <f t="shared" si="39"/>
        <v/>
      </c>
      <c r="BL103" s="16" t="e">
        <f t="shared" si="36"/>
        <v>#VALUE!</v>
      </c>
      <c r="BM103" s="21"/>
      <c r="BN103" s="22"/>
      <c r="BO103" s="23"/>
      <c r="BP103" s="24"/>
      <c r="BQ103" s="21"/>
      <c r="BR103" s="25"/>
      <c r="BS103" s="21"/>
      <c r="BT103" s="19"/>
      <c r="BV103" s="15" t="str">
        <f t="shared" si="42"/>
        <v/>
      </c>
      <c r="BW103" s="16" t="e">
        <f t="shared" si="34"/>
        <v>#VALUE!</v>
      </c>
      <c r="BX103" s="3"/>
      <c r="BY103" s="4"/>
      <c r="BZ103" s="5"/>
      <c r="CA103" s="6"/>
      <c r="CB103" s="3"/>
      <c r="CC103" s="7"/>
      <c r="CD103" s="3"/>
      <c r="CE103" s="2"/>
      <c r="CG103" s="15" t="str">
        <f>IFERROR(INDEX($K:$K,MATCH(VLOOKUP(CS$5,{"a",0;"b",1000},2)+ROW(CF98),$N:$N,0)),"")</f>
        <v/>
      </c>
      <c r="CH103" s="15" t="str">
        <f>IFERROR(INDEX($AG:$AG,MATCH(VLOOKUP(CK$4,{"a",0;"b",1000},2)+ROW(CF99),$AK:$AK,0)),"")</f>
        <v/>
      </c>
      <c r="CI103" s="16">
        <f t="shared" si="44"/>
        <v>0</v>
      </c>
      <c r="CJ103" s="50" t="str">
        <f t="shared" si="41"/>
        <v/>
      </c>
      <c r="CK103" s="50" t="str">
        <f t="shared" si="50"/>
        <v>0</v>
      </c>
      <c r="CL103" s="50" t="str">
        <f t="shared" si="47"/>
        <v>a</v>
      </c>
      <c r="CM103" s="50" t="e">
        <f>VLOOKUP($M103,{"a",0;"b",1000},2)+COUNTIF($M$6:$M103,$M103)</f>
        <v>#N/A</v>
      </c>
      <c r="CN103" s="21"/>
      <c r="CO103" s="22"/>
      <c r="CP103" s="23"/>
      <c r="CQ103" s="24"/>
      <c r="CR103" s="21"/>
      <c r="CS103" s="25"/>
      <c r="CT103" s="21"/>
      <c r="CU103" s="19"/>
      <c r="CW103" s="54"/>
      <c r="CX103" s="55"/>
      <c r="CY103" s="56"/>
      <c r="CZ103" s="56"/>
      <c r="DA103" s="56"/>
      <c r="DB103" s="56"/>
      <c r="DC103" s="56"/>
      <c r="DD103" s="56"/>
      <c r="DE103" s="56"/>
      <c r="DF103" s="56"/>
      <c r="DG103" s="56"/>
      <c r="DI103" s="61"/>
      <c r="DJ103" s="61"/>
      <c r="DK103" s="61"/>
      <c r="DL103" s="61"/>
      <c r="DM103" s="61"/>
      <c r="DN103" s="61"/>
      <c r="DO103" s="61"/>
      <c r="DP103" s="62"/>
      <c r="DR103" s="70"/>
      <c r="DS103" s="71"/>
      <c r="DT103" s="71"/>
      <c r="DU103" s="72"/>
      <c r="DV103" s="71"/>
      <c r="DW103" s="71"/>
      <c r="DX103" s="73"/>
      <c r="DY103" s="74"/>
      <c r="DZ103" s="71"/>
      <c r="EB103" s="79"/>
      <c r="EC103" s="79"/>
      <c r="ED103" s="79"/>
      <c r="EE103" s="79"/>
      <c r="EF103" s="79"/>
      <c r="EG103" s="79"/>
      <c r="EH103" s="80"/>
      <c r="EJ103" s="152"/>
      <c r="EK103" s="154"/>
      <c r="EL103" s="154"/>
      <c r="EM103" s="154"/>
      <c r="EN103" s="154"/>
      <c r="EO103" s="154"/>
      <c r="EP103" s="154"/>
      <c r="EQ103" s="154"/>
      <c r="ES103" s="16"/>
      <c r="ET103" s="16"/>
      <c r="EU103" s="16"/>
      <c r="EW103" s="86"/>
      <c r="EX103" s="86"/>
      <c r="EY103" s="84"/>
      <c r="EZ103" s="87"/>
      <c r="FB103" s="19"/>
      <c r="FC103" s="19"/>
      <c r="FD103" s="19"/>
      <c r="FE103" s="19"/>
      <c r="FF103" s="19"/>
      <c r="FG103" s="19"/>
      <c r="FH103" s="19"/>
      <c r="FI103" s="19"/>
      <c r="FK103" s="94"/>
      <c r="FL103" s="93"/>
      <c r="FM103" s="93"/>
      <c r="FN103" s="93"/>
      <c r="FP103" s="97"/>
      <c r="FQ103" s="98"/>
      <c r="FR103" s="103"/>
      <c r="FS103" s="98"/>
      <c r="FT103" s="98"/>
      <c r="FV103" s="105"/>
      <c r="FW103" s="105"/>
      <c r="FX103" s="106"/>
      <c r="FY103" s="105"/>
      <c r="FZ103" s="105"/>
      <c r="GA103" s="105"/>
      <c r="GB103" s="105"/>
      <c r="GC103" s="105"/>
      <c r="GE103" s="110"/>
      <c r="GF103" s="109"/>
      <c r="GG103" s="110"/>
      <c r="GH103" s="111"/>
      <c r="GI103" s="111"/>
      <c r="GJ103" s="110"/>
      <c r="GK103" s="110"/>
      <c r="GL103" s="110"/>
      <c r="GM103" s="110"/>
      <c r="GN103" s="109"/>
      <c r="GP103" s="119"/>
      <c r="GQ103" s="120"/>
      <c r="GR103" s="119"/>
      <c r="GS103" s="121"/>
      <c r="GT103" s="121"/>
      <c r="GU103" s="119"/>
      <c r="GV103" s="122"/>
      <c r="GW103" s="119"/>
      <c r="GX103" s="119"/>
      <c r="GY103" s="120"/>
      <c r="HA103" s="127"/>
      <c r="HB103" s="128"/>
      <c r="HC103" s="128"/>
      <c r="HD103" s="128"/>
      <c r="HE103" s="129"/>
      <c r="HF103" s="127"/>
      <c r="HG103" s="131"/>
      <c r="HH103" s="19"/>
      <c r="HI103" s="19"/>
      <c r="HJ103" s="19"/>
      <c r="HK103" s="19"/>
      <c r="HL103" s="19"/>
      <c r="HM103" s="19"/>
      <c r="HN103" s="19"/>
      <c r="HP103" s="134"/>
      <c r="HQ103" s="135"/>
      <c r="HR103" s="134"/>
      <c r="HS103" s="134"/>
      <c r="HT103" s="134"/>
      <c r="HU103" s="134"/>
      <c r="HV103" s="134"/>
      <c r="HW103" s="134"/>
      <c r="HX103" s="134"/>
      <c r="HY103" s="134"/>
      <c r="HZ103" s="134"/>
    </row>
    <row r="104" spans="5:234" ht="24" customHeight="1" thickBot="1">
      <c r="E104" s="16"/>
      <c r="F104" s="16"/>
      <c r="G104" s="16"/>
      <c r="I104" s="15" t="str">
        <f t="shared" si="28"/>
        <v/>
      </c>
      <c r="J104" s="16" t="e">
        <f t="shared" si="29"/>
        <v>#VALUE!</v>
      </c>
      <c r="K104" s="3"/>
      <c r="L104" s="4"/>
      <c r="M104" s="5"/>
      <c r="N104" s="6"/>
      <c r="O104" s="3"/>
      <c r="P104" s="7"/>
      <c r="Q104" s="3"/>
      <c r="R104" s="2"/>
      <c r="T104" s="15" t="str">
        <f t="shared" si="48"/>
        <v/>
      </c>
      <c r="U104" s="16" t="e">
        <f t="shared" si="35"/>
        <v>#VALUE!</v>
      </c>
      <c r="V104" s="16"/>
      <c r="W104" s="16"/>
      <c r="X104" s="16"/>
      <c r="Y104" s="16"/>
      <c r="Z104" s="16"/>
      <c r="AA104" s="16"/>
      <c r="AB104" s="16"/>
      <c r="AC104" s="16"/>
      <c r="AE104" s="15" t="str">
        <f>IFERROR(INDEX($K:$K,MATCH(VLOOKUP(AQ$5,{"a",0;"b",1000},2)+ROW(AD99),$N:$N,0)),"")</f>
        <v/>
      </c>
      <c r="AF104" s="15" t="str">
        <f>IFERROR(INDEX($AG:$AG,MATCH(VLOOKUP(AI$4,{"a",0;"b",1000},2)+ROW(AD100),$AK:$AK,0)),"")</f>
        <v/>
      </c>
      <c r="AG104" s="16">
        <f t="shared" si="30"/>
        <v>0</v>
      </c>
      <c r="AH104" s="50" t="str">
        <f>IFERROR(INDEX(#REF!,MATCH(AI104,BJ:BJ,0)),"")</f>
        <v/>
      </c>
      <c r="AI104" s="50" t="str">
        <f t="shared" si="31"/>
        <v>0</v>
      </c>
      <c r="AJ104" s="50" t="str">
        <f t="shared" si="45"/>
        <v>a</v>
      </c>
      <c r="AK104" s="50" t="e">
        <f>VLOOKUP($M104,{"a",0;"b",1000},2)+COUNTIF($M$6:$M104,$M104)</f>
        <v>#N/A</v>
      </c>
      <c r="AL104" s="16"/>
      <c r="AM104" s="16"/>
      <c r="AN104" s="16"/>
      <c r="AO104" s="16"/>
      <c r="AP104" s="16"/>
      <c r="AQ104" s="16"/>
      <c r="AR104" s="16"/>
      <c r="AS104" s="140"/>
      <c r="AU104" s="15" t="str">
        <f>IFERROR(INDEX($K:$K,MATCH(VLOOKUP(BG$5,{"a",0;"b",1000},2)+ROW(AT99),$N:$N,0)),"")</f>
        <v/>
      </c>
      <c r="AV104" s="15" t="str">
        <f>IFERROR(INDEX($AG:$AG,MATCH(VLOOKUP(AY$4,{"a",0;"b",1000},2)+ROW(AT100),$AK:$AK,0)),"")</f>
        <v/>
      </c>
      <c r="AW104" s="16">
        <f t="shared" si="43"/>
        <v>0</v>
      </c>
      <c r="AX104" s="50" t="str">
        <f t="shared" si="40"/>
        <v/>
      </c>
      <c r="AY104" s="50" t="str">
        <f t="shared" si="49"/>
        <v>0</v>
      </c>
      <c r="AZ104" s="50" t="str">
        <f t="shared" si="46"/>
        <v>a</v>
      </c>
      <c r="BA104" s="50" t="e">
        <f>VLOOKUP($M104,{"a",0;"b",1000},2)+COUNTIF($M$6:$M104,$M104)</f>
        <v>#N/A</v>
      </c>
      <c r="BB104" s="16"/>
      <c r="BC104" s="16"/>
      <c r="BD104" s="16"/>
      <c r="BE104" s="16"/>
      <c r="BF104" s="16"/>
      <c r="BG104" s="16"/>
      <c r="BH104" s="16"/>
      <c r="BI104" s="140"/>
      <c r="BK104" s="15" t="str">
        <f t="shared" si="39"/>
        <v/>
      </c>
      <c r="BL104" s="16" t="e">
        <f t="shared" si="36"/>
        <v>#VALUE!</v>
      </c>
      <c r="BM104" s="21"/>
      <c r="BN104" s="22"/>
      <c r="BO104" s="23"/>
      <c r="BP104" s="24"/>
      <c r="BQ104" s="21"/>
      <c r="BR104" s="25"/>
      <c r="BS104" s="21"/>
      <c r="BT104" s="19"/>
      <c r="BV104" s="15" t="str">
        <f t="shared" si="42"/>
        <v/>
      </c>
      <c r="BW104" s="16" t="e">
        <f t="shared" si="34"/>
        <v>#VALUE!</v>
      </c>
      <c r="BX104" s="3"/>
      <c r="BY104" s="4"/>
      <c r="BZ104" s="5"/>
      <c r="CA104" s="6"/>
      <c r="CB104" s="3"/>
      <c r="CC104" s="7"/>
      <c r="CD104" s="3"/>
      <c r="CE104" s="2"/>
      <c r="CG104" s="15" t="str">
        <f>IFERROR(INDEX($K:$K,MATCH(VLOOKUP(CS$5,{"a",0;"b",1000},2)+ROW(CF99),$N:$N,0)),"")</f>
        <v/>
      </c>
      <c r="CH104" s="15" t="str">
        <f>IFERROR(INDEX($AG:$AG,MATCH(VLOOKUP(CK$4,{"a",0;"b",1000},2)+ROW(CF100),$AK:$AK,0)),"")</f>
        <v/>
      </c>
      <c r="CI104" s="16">
        <f t="shared" si="44"/>
        <v>0</v>
      </c>
      <c r="CJ104" s="50" t="str">
        <f t="shared" si="41"/>
        <v/>
      </c>
      <c r="CK104" s="50" t="str">
        <f t="shared" si="50"/>
        <v>0</v>
      </c>
      <c r="CL104" s="50" t="str">
        <f t="shared" si="47"/>
        <v>a</v>
      </c>
      <c r="CM104" s="50" t="e">
        <f>VLOOKUP($M104,{"a",0;"b",1000},2)+COUNTIF($M$6:$M104,$M104)</f>
        <v>#N/A</v>
      </c>
      <c r="CN104" s="21"/>
      <c r="CO104" s="22"/>
      <c r="CP104" s="23"/>
      <c r="CQ104" s="24"/>
      <c r="CR104" s="21"/>
      <c r="CS104" s="25"/>
      <c r="CT104" s="21"/>
      <c r="CU104" s="19"/>
      <c r="CW104" s="54"/>
      <c r="CX104" s="55"/>
      <c r="CY104" s="56"/>
      <c r="CZ104" s="56"/>
      <c r="DA104" s="56"/>
      <c r="DB104" s="56"/>
      <c r="DC104" s="56"/>
      <c r="DD104" s="56"/>
      <c r="DE104" s="56"/>
      <c r="DF104" s="56"/>
      <c r="DG104" s="56"/>
      <c r="DI104" s="61"/>
      <c r="DJ104" s="61"/>
      <c r="DK104" s="61"/>
      <c r="DL104" s="61"/>
      <c r="DM104" s="61"/>
      <c r="DN104" s="61"/>
      <c r="DO104" s="61"/>
      <c r="DP104" s="62"/>
      <c r="DR104" s="70"/>
      <c r="DS104" s="71"/>
      <c r="DT104" s="71"/>
      <c r="DU104" s="72"/>
      <c r="DV104" s="71"/>
      <c r="DW104" s="71"/>
      <c r="DX104" s="73"/>
      <c r="DY104" s="74"/>
      <c r="DZ104" s="71"/>
      <c r="EB104" s="79"/>
      <c r="EC104" s="79"/>
      <c r="ED104" s="79"/>
      <c r="EE104" s="79"/>
      <c r="EF104" s="79"/>
      <c r="EG104" s="79"/>
      <c r="EH104" s="80"/>
      <c r="EJ104" s="155"/>
      <c r="EK104" s="153"/>
      <c r="EL104" s="153"/>
      <c r="EM104" s="153"/>
      <c r="EN104" s="153"/>
      <c r="EO104" s="153"/>
      <c r="EP104" s="153"/>
      <c r="EQ104" s="153"/>
      <c r="ES104" s="16"/>
      <c r="ET104" s="16"/>
      <c r="EU104" s="16"/>
      <c r="EW104" s="86"/>
      <c r="EX104" s="86"/>
      <c r="EY104" s="84"/>
      <c r="EZ104" s="87"/>
      <c r="FB104" s="19"/>
      <c r="FC104" s="19"/>
      <c r="FD104" s="19"/>
      <c r="FE104" s="19"/>
      <c r="FF104" s="19"/>
      <c r="FG104" s="19"/>
      <c r="FH104" s="19"/>
      <c r="FI104" s="19"/>
      <c r="FK104" s="94"/>
      <c r="FL104" s="93"/>
      <c r="FM104" s="93"/>
      <c r="FN104" s="93"/>
      <c r="FP104" s="97"/>
      <c r="FQ104" s="98"/>
      <c r="FR104" s="103"/>
      <c r="FS104" s="98"/>
      <c r="FT104" s="98"/>
      <c r="FV104" s="105"/>
      <c r="FW104" s="105"/>
      <c r="FX104" s="106"/>
      <c r="FY104" s="105"/>
      <c r="FZ104" s="105"/>
      <c r="GA104" s="105"/>
      <c r="GB104" s="105"/>
      <c r="GC104" s="105"/>
      <c r="GE104" s="110"/>
      <c r="GF104" s="109"/>
      <c r="GG104" s="110"/>
      <c r="GH104" s="111"/>
      <c r="GI104" s="111"/>
      <c r="GJ104" s="110"/>
      <c r="GK104" s="110"/>
      <c r="GL104" s="110"/>
      <c r="GM104" s="110"/>
      <c r="GN104" s="109"/>
      <c r="GP104" s="119"/>
      <c r="GQ104" s="120"/>
      <c r="GR104" s="119"/>
      <c r="GS104" s="121"/>
      <c r="GT104" s="121"/>
      <c r="GU104" s="119"/>
      <c r="GV104" s="122"/>
      <c r="GW104" s="119"/>
      <c r="GX104" s="119"/>
      <c r="GY104" s="120"/>
      <c r="HA104" s="127"/>
      <c r="HB104" s="128"/>
      <c r="HC104" s="128"/>
      <c r="HD104" s="128"/>
      <c r="HE104" s="129"/>
      <c r="HF104" s="127"/>
      <c r="HG104" s="131"/>
      <c r="HH104" s="19"/>
      <c r="HI104" s="19"/>
      <c r="HJ104" s="19"/>
      <c r="HK104" s="19"/>
      <c r="HL104" s="19"/>
      <c r="HM104" s="19"/>
      <c r="HN104" s="19"/>
      <c r="HP104" s="134"/>
      <c r="HQ104" s="135"/>
      <c r="HR104" s="134"/>
      <c r="HS104" s="134"/>
      <c r="HT104" s="134"/>
      <c r="HU104" s="134"/>
      <c r="HV104" s="134"/>
      <c r="HW104" s="134"/>
      <c r="HX104" s="134"/>
      <c r="HY104" s="134"/>
      <c r="HZ104" s="134"/>
    </row>
    <row r="105" spans="5:234" ht="19.5" thickBot="1">
      <c r="E105" s="16"/>
      <c r="F105" s="16"/>
      <c r="G105" s="16"/>
      <c r="I105" s="15" t="str">
        <f t="shared" si="28"/>
        <v/>
      </c>
      <c r="J105" s="16" t="e">
        <f t="shared" si="29"/>
        <v>#VALUE!</v>
      </c>
      <c r="K105" s="3"/>
      <c r="L105" s="4"/>
      <c r="M105" s="5"/>
      <c r="N105" s="6"/>
      <c r="O105" s="3"/>
      <c r="P105" s="7"/>
      <c r="Q105" s="3"/>
      <c r="R105" s="2"/>
      <c r="T105" s="15" t="str">
        <f t="shared" si="48"/>
        <v/>
      </c>
      <c r="U105" s="16" t="e">
        <f t="shared" si="35"/>
        <v>#VALUE!</v>
      </c>
      <c r="V105" s="16"/>
      <c r="W105" s="16"/>
      <c r="X105" s="16"/>
      <c r="Y105" s="16"/>
      <c r="Z105" s="16"/>
      <c r="AA105" s="16"/>
      <c r="AB105" s="16"/>
      <c r="AC105" s="16"/>
      <c r="AE105" s="15" t="str">
        <f>IFERROR(INDEX($K:$K,MATCH(VLOOKUP(AQ$5,{"a",0;"b",1000},2)+ROW(AD100),$N:$N,0)),"")</f>
        <v/>
      </c>
      <c r="AF105" s="15" t="str">
        <f>IFERROR(INDEX($AG:$AG,MATCH(VLOOKUP(AI$4,{"a",0;"b",1000},2)+ROW(AD101),$AK:$AK,0)),"")</f>
        <v/>
      </c>
      <c r="AG105" s="16">
        <f t="shared" si="30"/>
        <v>0</v>
      </c>
      <c r="AH105" s="50" t="str">
        <f>IFERROR(INDEX(#REF!,MATCH(AI105,BJ:BJ,0)),"")</f>
        <v/>
      </c>
      <c r="AI105" s="50" t="str">
        <f t="shared" si="31"/>
        <v>0</v>
      </c>
      <c r="AJ105" s="50" t="str">
        <f t="shared" si="45"/>
        <v>a</v>
      </c>
      <c r="AK105" s="50" t="e">
        <f>VLOOKUP($M105,{"a",0;"b",1000},2)+COUNTIF($M$6:$M105,$M105)</f>
        <v>#N/A</v>
      </c>
      <c r="AL105" s="16"/>
      <c r="AM105" s="16"/>
      <c r="AN105" s="16"/>
      <c r="AO105" s="16"/>
      <c r="AP105" s="16"/>
      <c r="AQ105" s="16"/>
      <c r="AR105" s="16"/>
      <c r="AS105" s="140"/>
      <c r="AU105" s="15" t="str">
        <f>IFERROR(INDEX($K:$K,MATCH(VLOOKUP(BG$5,{"a",0;"b",1000},2)+ROW(AT100),$N:$N,0)),"")</f>
        <v/>
      </c>
      <c r="AV105" s="15" t="str">
        <f>IFERROR(INDEX($AG:$AG,MATCH(VLOOKUP(AY$4,{"a",0;"b",1000},2)+ROW(AT101),$AK:$AK,0)),"")</f>
        <v/>
      </c>
      <c r="AW105" s="16">
        <f t="shared" si="43"/>
        <v>0</v>
      </c>
      <c r="AX105" s="50" t="str">
        <f t="shared" si="40"/>
        <v/>
      </c>
      <c r="AY105" s="50" t="str">
        <f t="shared" si="49"/>
        <v>0</v>
      </c>
      <c r="AZ105" s="50" t="str">
        <f t="shared" si="46"/>
        <v>a</v>
      </c>
      <c r="BA105" s="50" t="e">
        <f>VLOOKUP($M105,{"a",0;"b",1000},2)+COUNTIF($M$6:$M105,$M105)</f>
        <v>#N/A</v>
      </c>
      <c r="BB105" s="16"/>
      <c r="BC105" s="16"/>
      <c r="BD105" s="16"/>
      <c r="BE105" s="16"/>
      <c r="BF105" s="16"/>
      <c r="BG105" s="16"/>
      <c r="BH105" s="16"/>
      <c r="BI105" s="140"/>
      <c r="BK105" s="15" t="str">
        <f t="shared" si="39"/>
        <v/>
      </c>
      <c r="BL105" s="16" t="e">
        <f t="shared" si="36"/>
        <v>#VALUE!</v>
      </c>
      <c r="BM105" s="21"/>
      <c r="BN105" s="22"/>
      <c r="BO105" s="23"/>
      <c r="BP105" s="24"/>
      <c r="BQ105" s="21"/>
      <c r="BR105" s="25"/>
      <c r="BS105" s="21"/>
      <c r="BT105" s="19"/>
      <c r="BV105" s="15" t="str">
        <f t="shared" si="42"/>
        <v/>
      </c>
      <c r="BW105" s="16" t="e">
        <f t="shared" si="34"/>
        <v>#VALUE!</v>
      </c>
      <c r="BX105" s="3"/>
      <c r="BY105" s="4"/>
      <c r="BZ105" s="5"/>
      <c r="CA105" s="6"/>
      <c r="CB105" s="3"/>
      <c r="CC105" s="7"/>
      <c r="CD105" s="3"/>
      <c r="CE105" s="2"/>
      <c r="CG105" s="15" t="str">
        <f>IFERROR(INDEX($K:$K,MATCH(VLOOKUP(CS$5,{"a",0;"b",1000},2)+ROW(CF100),$N:$N,0)),"")</f>
        <v/>
      </c>
      <c r="CH105" s="15" t="str">
        <f>IFERROR(INDEX($AG:$AG,MATCH(VLOOKUP(CK$4,{"a",0;"b",1000},2)+ROW(CF101),$AK:$AK,0)),"")</f>
        <v/>
      </c>
      <c r="CI105" s="16">
        <f t="shared" si="44"/>
        <v>0</v>
      </c>
      <c r="CJ105" s="50" t="str">
        <f t="shared" si="41"/>
        <v/>
      </c>
      <c r="CK105" s="50" t="str">
        <f t="shared" si="50"/>
        <v>0</v>
      </c>
      <c r="CL105" s="50" t="str">
        <f t="shared" si="47"/>
        <v>a</v>
      </c>
      <c r="CM105" s="50" t="e">
        <f>VLOOKUP($M105,{"a",0;"b",1000},2)+COUNTIF($M$6:$M105,$M105)</f>
        <v>#N/A</v>
      </c>
      <c r="CN105" s="21"/>
      <c r="CO105" s="22"/>
      <c r="CP105" s="23"/>
      <c r="CQ105" s="24"/>
      <c r="CR105" s="21"/>
      <c r="CS105" s="25"/>
      <c r="CT105" s="21"/>
      <c r="CU105" s="19"/>
      <c r="CW105" s="54"/>
      <c r="CX105" s="55"/>
      <c r="CY105" s="56"/>
      <c r="CZ105" s="56"/>
      <c r="DA105" s="56"/>
      <c r="DB105" s="56"/>
      <c r="DC105" s="56"/>
      <c r="DD105" s="56"/>
      <c r="DE105" s="56"/>
      <c r="DF105" s="56"/>
      <c r="DG105" s="56"/>
      <c r="DI105" s="61"/>
      <c r="DJ105" s="61"/>
      <c r="DK105" s="61"/>
      <c r="DL105" s="61"/>
      <c r="DM105" s="61"/>
      <c r="DN105" s="61"/>
      <c r="DO105" s="61"/>
      <c r="DP105" s="62"/>
      <c r="DR105" s="70"/>
      <c r="DS105" s="71"/>
      <c r="DT105" s="71"/>
      <c r="DU105" s="72"/>
      <c r="DV105" s="71"/>
      <c r="DW105" s="71"/>
      <c r="DX105" s="73"/>
      <c r="DY105" s="74"/>
      <c r="DZ105" s="71"/>
      <c r="EB105" s="79"/>
      <c r="EC105" s="79"/>
      <c r="ED105" s="79"/>
      <c r="EE105" s="79"/>
      <c r="EF105" s="79"/>
      <c r="EG105" s="79"/>
      <c r="EH105" s="80"/>
      <c r="EJ105" s="152"/>
      <c r="EK105" s="154"/>
      <c r="EL105" s="154"/>
      <c r="EM105" s="154"/>
      <c r="EN105" s="154"/>
      <c r="EO105" s="154"/>
      <c r="EP105" s="154"/>
      <c r="EQ105" s="154"/>
      <c r="ES105" s="16"/>
      <c r="ET105" s="16"/>
      <c r="EU105" s="16"/>
      <c r="EW105" s="86"/>
      <c r="EX105" s="86"/>
      <c r="EY105" s="84"/>
      <c r="EZ105" s="87"/>
      <c r="FB105" s="19"/>
      <c r="FC105" s="19"/>
      <c r="FD105" s="19"/>
      <c r="FE105" s="19"/>
      <c r="FF105" s="19"/>
      <c r="FG105" s="19"/>
      <c r="FH105" s="19"/>
      <c r="FI105" s="19"/>
      <c r="FK105" s="94"/>
      <c r="FL105" s="93"/>
      <c r="FM105" s="93"/>
      <c r="FN105" s="93"/>
      <c r="FP105" s="97"/>
      <c r="FQ105" s="98"/>
      <c r="FR105" s="103"/>
      <c r="FS105" s="98"/>
      <c r="FT105" s="98"/>
      <c r="FV105" s="105"/>
      <c r="FW105" s="105"/>
      <c r="FX105" s="106"/>
      <c r="FY105" s="105"/>
      <c r="FZ105" s="105"/>
      <c r="GA105" s="105"/>
      <c r="GB105" s="105"/>
      <c r="GC105" s="105"/>
      <c r="GE105" s="110"/>
      <c r="GF105" s="109"/>
      <c r="GG105" s="110"/>
      <c r="GH105" s="111"/>
      <c r="GI105" s="111"/>
      <c r="GJ105" s="110"/>
      <c r="GK105" s="110"/>
      <c r="GL105" s="110"/>
      <c r="GM105" s="110"/>
      <c r="GN105" s="109"/>
      <c r="GP105" s="119"/>
      <c r="GQ105" s="120"/>
      <c r="GR105" s="119"/>
      <c r="GS105" s="121"/>
      <c r="GT105" s="121"/>
      <c r="GU105" s="119"/>
      <c r="GV105" s="122"/>
      <c r="GW105" s="119"/>
      <c r="GX105" s="119"/>
      <c r="GY105" s="120"/>
      <c r="HA105" s="127"/>
      <c r="HB105" s="128"/>
      <c r="HC105" s="128"/>
      <c r="HD105" s="128"/>
      <c r="HE105" s="129"/>
      <c r="HF105" s="127"/>
      <c r="HG105" s="131"/>
      <c r="HH105" s="19"/>
      <c r="HI105" s="19"/>
      <c r="HJ105" s="19"/>
      <c r="HK105" s="19"/>
      <c r="HL105" s="19"/>
      <c r="HM105" s="19"/>
      <c r="HN105" s="19"/>
      <c r="HP105" s="134"/>
      <c r="HQ105" s="135"/>
      <c r="HR105" s="134"/>
      <c r="HS105" s="134"/>
      <c r="HT105" s="134"/>
      <c r="HU105" s="134"/>
      <c r="HV105" s="134"/>
      <c r="HW105" s="134"/>
      <c r="HX105" s="134"/>
      <c r="HY105" s="134"/>
      <c r="HZ105" s="134"/>
    </row>
    <row r="106" spans="5:234" ht="19.5" thickBot="1">
      <c r="E106" s="16"/>
      <c r="F106" s="16"/>
      <c r="G106" s="16"/>
      <c r="I106" s="15" t="str">
        <f t="shared" si="28"/>
        <v/>
      </c>
      <c r="J106" s="16" t="e">
        <f t="shared" si="29"/>
        <v>#VALUE!</v>
      </c>
      <c r="K106" s="3"/>
      <c r="L106" s="4"/>
      <c r="M106" s="5"/>
      <c r="N106" s="6"/>
      <c r="O106" s="3"/>
      <c r="P106" s="7"/>
      <c r="Q106" s="3"/>
      <c r="R106" s="2"/>
      <c r="T106" s="15" t="str">
        <f t="shared" si="48"/>
        <v/>
      </c>
      <c r="U106" s="16" t="e">
        <f t="shared" si="35"/>
        <v>#VALUE!</v>
      </c>
      <c r="V106" s="16"/>
      <c r="W106" s="16"/>
      <c r="X106" s="16"/>
      <c r="Y106" s="16"/>
      <c r="Z106" s="16"/>
      <c r="AA106" s="16"/>
      <c r="AB106" s="16"/>
      <c r="AC106" s="16"/>
      <c r="AE106" s="15" t="str">
        <f>IFERROR(INDEX($K:$K,MATCH(VLOOKUP(AQ$5,{"a",0;"b",1000},2)+ROW(AD101),$N:$N,0)),"")</f>
        <v/>
      </c>
      <c r="AF106" s="15" t="str">
        <f>IFERROR(INDEX($AG:$AG,MATCH(VLOOKUP(AI$4,{"a",0;"b",1000},2)+ROW(AD102),$AK:$AK,0)),"")</f>
        <v/>
      </c>
      <c r="AG106" s="16">
        <f t="shared" si="30"/>
        <v>0</v>
      </c>
      <c r="AH106" s="50" t="str">
        <f>IFERROR(INDEX(#REF!,MATCH(AI106,BJ:BJ,0)),"")</f>
        <v/>
      </c>
      <c r="AI106" s="50" t="str">
        <f t="shared" si="31"/>
        <v>0</v>
      </c>
      <c r="AJ106" s="50" t="str">
        <f t="shared" si="45"/>
        <v>a</v>
      </c>
      <c r="AK106" s="50" t="e">
        <f>VLOOKUP($M106,{"a",0;"b",1000},2)+COUNTIF($M$6:$M106,$M106)</f>
        <v>#N/A</v>
      </c>
      <c r="AL106" s="16"/>
      <c r="AM106" s="16"/>
      <c r="AN106" s="16"/>
      <c r="AO106" s="16"/>
      <c r="AP106" s="16"/>
      <c r="AQ106" s="16"/>
      <c r="AR106" s="16"/>
      <c r="AS106" s="140"/>
      <c r="AU106" s="15" t="str">
        <f>IFERROR(INDEX($K:$K,MATCH(VLOOKUP(BG$5,{"a",0;"b",1000},2)+ROW(AT101),$N:$N,0)),"")</f>
        <v/>
      </c>
      <c r="AV106" s="15" t="str">
        <f>IFERROR(INDEX($AG:$AG,MATCH(VLOOKUP(AY$4,{"a",0;"b",1000},2)+ROW(AT102),$AK:$AK,0)),"")</f>
        <v/>
      </c>
      <c r="AW106" s="16">
        <f t="shared" si="43"/>
        <v>0</v>
      </c>
      <c r="AX106" s="50" t="str">
        <f t="shared" si="40"/>
        <v/>
      </c>
      <c r="AY106" s="50" t="str">
        <f t="shared" si="49"/>
        <v>0</v>
      </c>
      <c r="AZ106" s="50" t="str">
        <f t="shared" si="46"/>
        <v>a</v>
      </c>
      <c r="BA106" s="50" t="e">
        <f>VLOOKUP($M106,{"a",0;"b",1000},2)+COUNTIF($M$6:$M106,$M106)</f>
        <v>#N/A</v>
      </c>
      <c r="BB106" s="16"/>
      <c r="BC106" s="16"/>
      <c r="BD106" s="16"/>
      <c r="BE106" s="16"/>
      <c r="BF106" s="16"/>
      <c r="BG106" s="16"/>
      <c r="BH106" s="16"/>
      <c r="BI106" s="140"/>
      <c r="BK106" s="15" t="str">
        <f t="shared" si="39"/>
        <v/>
      </c>
      <c r="BL106" s="16" t="e">
        <f t="shared" si="36"/>
        <v>#VALUE!</v>
      </c>
      <c r="BM106" s="21"/>
      <c r="BN106" s="22"/>
      <c r="BO106" s="23"/>
      <c r="BP106" s="24"/>
      <c r="BQ106" s="21"/>
      <c r="BR106" s="25"/>
      <c r="BS106" s="21"/>
      <c r="BT106" s="19"/>
      <c r="BV106" s="15" t="str">
        <f t="shared" si="42"/>
        <v/>
      </c>
      <c r="BW106" s="16" t="e">
        <f t="shared" si="34"/>
        <v>#VALUE!</v>
      </c>
      <c r="BX106" s="3"/>
      <c r="BY106" s="4"/>
      <c r="BZ106" s="5"/>
      <c r="CA106" s="6"/>
      <c r="CB106" s="3"/>
      <c r="CC106" s="7"/>
      <c r="CD106" s="3"/>
      <c r="CE106" s="2"/>
      <c r="CG106" s="15" t="str">
        <f>IFERROR(INDEX($K:$K,MATCH(VLOOKUP(CS$5,{"a",0;"b",1000},2)+ROW(CF101),$N:$N,0)),"")</f>
        <v/>
      </c>
      <c r="CH106" s="15" t="str">
        <f>IFERROR(INDEX($AG:$AG,MATCH(VLOOKUP(CK$4,{"a",0;"b",1000},2)+ROW(CF102),$AK:$AK,0)),"")</f>
        <v/>
      </c>
      <c r="CI106" s="16">
        <f t="shared" si="44"/>
        <v>0</v>
      </c>
      <c r="CJ106" s="50" t="str">
        <f t="shared" si="41"/>
        <v/>
      </c>
      <c r="CK106" s="50" t="str">
        <f t="shared" si="50"/>
        <v>0</v>
      </c>
      <c r="CL106" s="50" t="str">
        <f t="shared" si="47"/>
        <v>a</v>
      </c>
      <c r="CM106" s="50" t="e">
        <f>VLOOKUP($M106,{"a",0;"b",1000},2)+COUNTIF($M$6:$M106,$M106)</f>
        <v>#N/A</v>
      </c>
      <c r="CN106" s="21"/>
      <c r="CO106" s="22"/>
      <c r="CP106" s="23"/>
      <c r="CQ106" s="24"/>
      <c r="CR106" s="21"/>
      <c r="CS106" s="25"/>
      <c r="CT106" s="21"/>
      <c r="CU106" s="19"/>
      <c r="CW106" s="54"/>
      <c r="CX106" s="55"/>
      <c r="CY106" s="56"/>
      <c r="CZ106" s="56"/>
      <c r="DA106" s="56"/>
      <c r="DB106" s="56"/>
      <c r="DC106" s="56"/>
      <c r="DD106" s="56"/>
      <c r="DE106" s="56"/>
      <c r="DF106" s="56"/>
      <c r="DG106" s="56"/>
      <c r="DI106" s="61"/>
      <c r="DJ106" s="61"/>
      <c r="DK106" s="61"/>
      <c r="DL106" s="61"/>
      <c r="DM106" s="61"/>
      <c r="DN106" s="61"/>
      <c r="DO106" s="61"/>
      <c r="DP106" s="62"/>
      <c r="DR106" s="70"/>
      <c r="DS106" s="71"/>
      <c r="DT106" s="71"/>
      <c r="DU106" s="72"/>
      <c r="DV106" s="71"/>
      <c r="DW106" s="71"/>
      <c r="DX106" s="73"/>
      <c r="DY106" s="74"/>
      <c r="DZ106" s="71"/>
      <c r="EB106" s="79"/>
      <c r="EC106" s="79"/>
      <c r="ED106" s="79"/>
      <c r="EE106" s="79"/>
      <c r="EF106" s="79"/>
      <c r="EG106" s="79"/>
      <c r="EH106" s="80"/>
      <c r="EJ106" s="155"/>
      <c r="EK106" s="153"/>
      <c r="EL106" s="153"/>
      <c r="EM106" s="153"/>
      <c r="EN106" s="153"/>
      <c r="EO106" s="153"/>
      <c r="EP106" s="153"/>
      <c r="EQ106" s="153"/>
      <c r="ES106" s="16"/>
      <c r="ET106" s="16"/>
      <c r="EU106" s="16"/>
      <c r="EW106" s="86"/>
      <c r="EX106" s="86"/>
      <c r="EY106" s="84"/>
      <c r="EZ106" s="87"/>
      <c r="FB106" s="19"/>
      <c r="FC106" s="19"/>
      <c r="FD106" s="19"/>
      <c r="FE106" s="19"/>
      <c r="FF106" s="19"/>
      <c r="FG106" s="19"/>
      <c r="FH106" s="19"/>
      <c r="FI106" s="19"/>
      <c r="FK106" s="94"/>
      <c r="FL106" s="93"/>
      <c r="FM106" s="93"/>
      <c r="FN106" s="93"/>
      <c r="FP106" s="97"/>
      <c r="FQ106" s="98"/>
      <c r="FR106" s="103"/>
      <c r="FS106" s="98"/>
      <c r="FT106" s="98"/>
      <c r="FV106" s="105"/>
      <c r="FW106" s="105"/>
      <c r="FX106" s="106"/>
      <c r="FY106" s="105"/>
      <c r="FZ106" s="105"/>
      <c r="GA106" s="105"/>
      <c r="GB106" s="105"/>
      <c r="GC106" s="105"/>
      <c r="GE106" s="110"/>
      <c r="GF106" s="109"/>
      <c r="GG106" s="110"/>
      <c r="GH106" s="111"/>
      <c r="GI106" s="111"/>
      <c r="GJ106" s="110"/>
      <c r="GK106" s="110"/>
      <c r="GL106" s="110"/>
      <c r="GM106" s="110"/>
      <c r="GN106" s="109"/>
      <c r="GP106" s="119"/>
      <c r="GQ106" s="120"/>
      <c r="GR106" s="119"/>
      <c r="GS106" s="121"/>
      <c r="GT106" s="121"/>
      <c r="GU106" s="119"/>
      <c r="GV106" s="122"/>
      <c r="GW106" s="119"/>
      <c r="GX106" s="119"/>
      <c r="GY106" s="120"/>
      <c r="HA106" s="127"/>
      <c r="HB106" s="128"/>
      <c r="HC106" s="128"/>
      <c r="HD106" s="128"/>
      <c r="HE106" s="129"/>
      <c r="HF106" s="127"/>
      <c r="HG106" s="131"/>
      <c r="HH106" s="19"/>
      <c r="HI106" s="19"/>
      <c r="HJ106" s="19"/>
      <c r="HK106" s="19"/>
      <c r="HL106" s="19"/>
      <c r="HM106" s="19"/>
      <c r="HN106" s="19"/>
      <c r="HP106" s="134"/>
      <c r="HQ106" s="135"/>
      <c r="HR106" s="134"/>
      <c r="HS106" s="134"/>
      <c r="HT106" s="134"/>
      <c r="HU106" s="134"/>
      <c r="HV106" s="134"/>
      <c r="HW106" s="134"/>
      <c r="HX106" s="134"/>
      <c r="HY106" s="134"/>
      <c r="HZ106" s="134"/>
    </row>
    <row r="107" spans="5:234" ht="19.5" thickBot="1">
      <c r="E107" s="16"/>
      <c r="F107" s="16"/>
      <c r="G107" s="16"/>
      <c r="I107" s="15" t="str">
        <f t="shared" si="28"/>
        <v/>
      </c>
      <c r="J107" s="16" t="e">
        <f t="shared" si="29"/>
        <v>#VALUE!</v>
      </c>
      <c r="K107" s="3"/>
      <c r="L107" s="4"/>
      <c r="M107" s="5"/>
      <c r="N107" s="6"/>
      <c r="O107" s="3"/>
      <c r="P107" s="7"/>
      <c r="Q107" s="3"/>
      <c r="R107" s="2"/>
      <c r="T107" s="15" t="str">
        <f t="shared" si="48"/>
        <v/>
      </c>
      <c r="U107" s="16" t="e">
        <f t="shared" si="35"/>
        <v>#VALUE!</v>
      </c>
      <c r="V107" s="16"/>
      <c r="W107" s="16"/>
      <c r="X107" s="16"/>
      <c r="Y107" s="16"/>
      <c r="Z107" s="16"/>
      <c r="AA107" s="16"/>
      <c r="AB107" s="16"/>
      <c r="AC107" s="16"/>
      <c r="AE107" s="15" t="str">
        <f>IFERROR(INDEX($K:$K,MATCH(VLOOKUP(AQ$5,{"a",0;"b",1000},2)+ROW(AD102),$N:$N,0)),"")</f>
        <v/>
      </c>
      <c r="AF107" s="15" t="str">
        <f>IFERROR(INDEX($AG:$AG,MATCH(VLOOKUP(AI$4,{"a",0;"b",1000},2)+ROW(AD103),$AK:$AK,0)),"")</f>
        <v/>
      </c>
      <c r="AG107" s="16">
        <f t="shared" si="30"/>
        <v>0</v>
      </c>
      <c r="AH107" s="50" t="str">
        <f>IFERROR(INDEX(#REF!,MATCH(AI107,BJ:BJ,0)),"")</f>
        <v/>
      </c>
      <c r="AI107" s="50" t="str">
        <f t="shared" si="31"/>
        <v>0</v>
      </c>
      <c r="AJ107" s="50" t="str">
        <f t="shared" si="45"/>
        <v>a</v>
      </c>
      <c r="AK107" s="50" t="e">
        <f>VLOOKUP($M107,{"a",0;"b",1000},2)+COUNTIF($M$6:$M107,$M107)</f>
        <v>#N/A</v>
      </c>
      <c r="AL107" s="16"/>
      <c r="AM107" s="16"/>
      <c r="AN107" s="16"/>
      <c r="AO107" s="16"/>
      <c r="AP107" s="16"/>
      <c r="AQ107" s="16"/>
      <c r="AR107" s="16"/>
      <c r="AS107" s="140"/>
      <c r="AU107" s="15" t="str">
        <f>IFERROR(INDEX($K:$K,MATCH(VLOOKUP(BG$5,{"a",0;"b",1000},2)+ROW(AT102),$N:$N,0)),"")</f>
        <v/>
      </c>
      <c r="AV107" s="15" t="str">
        <f>IFERROR(INDEX($AG:$AG,MATCH(VLOOKUP(AY$4,{"a",0;"b",1000},2)+ROW(AT103),$AK:$AK,0)),"")</f>
        <v/>
      </c>
      <c r="AW107" s="16">
        <f t="shared" si="43"/>
        <v>0</v>
      </c>
      <c r="AX107" s="50" t="str">
        <f t="shared" si="40"/>
        <v/>
      </c>
      <c r="AY107" s="50" t="str">
        <f t="shared" si="49"/>
        <v>0</v>
      </c>
      <c r="AZ107" s="50" t="str">
        <f t="shared" si="46"/>
        <v>a</v>
      </c>
      <c r="BA107" s="50" t="e">
        <f>VLOOKUP($M107,{"a",0;"b",1000},2)+COUNTIF($M$6:$M107,$M107)</f>
        <v>#N/A</v>
      </c>
      <c r="BB107" s="16"/>
      <c r="BC107" s="16"/>
      <c r="BD107" s="16"/>
      <c r="BE107" s="16"/>
      <c r="BF107" s="16"/>
      <c r="BG107" s="16"/>
      <c r="BH107" s="16"/>
      <c r="BI107" s="140"/>
      <c r="BK107" s="15" t="str">
        <f t="shared" si="39"/>
        <v/>
      </c>
      <c r="BL107" s="16" t="e">
        <f t="shared" si="36"/>
        <v>#VALUE!</v>
      </c>
      <c r="BM107" s="21"/>
      <c r="BN107" s="22"/>
      <c r="BO107" s="23"/>
      <c r="BP107" s="24"/>
      <c r="BQ107" s="21"/>
      <c r="BR107" s="25"/>
      <c r="BS107" s="21"/>
      <c r="BT107" s="19"/>
      <c r="BV107" s="15" t="str">
        <f t="shared" si="42"/>
        <v/>
      </c>
      <c r="BW107" s="16" t="e">
        <f t="shared" si="34"/>
        <v>#VALUE!</v>
      </c>
      <c r="BX107" s="3"/>
      <c r="BY107" s="4"/>
      <c r="BZ107" s="5"/>
      <c r="CA107" s="6"/>
      <c r="CB107" s="3"/>
      <c r="CC107" s="7"/>
      <c r="CD107" s="3"/>
      <c r="CE107" s="2"/>
      <c r="CG107" s="15" t="str">
        <f>IFERROR(INDEX($K:$K,MATCH(VLOOKUP(CS$5,{"a",0;"b",1000},2)+ROW(CF102),$N:$N,0)),"")</f>
        <v/>
      </c>
      <c r="CH107" s="15" t="str">
        <f>IFERROR(INDEX($AG:$AG,MATCH(VLOOKUP(CK$4,{"a",0;"b",1000},2)+ROW(CF103),$AK:$AK,0)),"")</f>
        <v/>
      </c>
      <c r="CI107" s="16">
        <f t="shared" si="44"/>
        <v>0</v>
      </c>
      <c r="CJ107" s="50" t="str">
        <f t="shared" si="41"/>
        <v/>
      </c>
      <c r="CK107" s="50" t="str">
        <f t="shared" si="50"/>
        <v>0</v>
      </c>
      <c r="CL107" s="50" t="str">
        <f t="shared" si="47"/>
        <v>a</v>
      </c>
      <c r="CM107" s="50" t="e">
        <f>VLOOKUP($M107,{"a",0;"b",1000},2)+COUNTIF($M$6:$M107,$M107)</f>
        <v>#N/A</v>
      </c>
      <c r="CN107" s="21"/>
      <c r="CO107" s="22"/>
      <c r="CP107" s="23"/>
      <c r="CQ107" s="24"/>
      <c r="CR107" s="21"/>
      <c r="CS107" s="25"/>
      <c r="CT107" s="21"/>
      <c r="CU107" s="19"/>
      <c r="CW107" s="54"/>
      <c r="CX107" s="55"/>
      <c r="CY107" s="56"/>
      <c r="CZ107" s="56"/>
      <c r="DA107" s="56"/>
      <c r="DB107" s="56"/>
      <c r="DC107" s="56"/>
      <c r="DD107" s="56"/>
      <c r="DE107" s="56"/>
      <c r="DF107" s="56"/>
      <c r="DG107" s="56"/>
      <c r="DI107" s="61"/>
      <c r="DJ107" s="61"/>
      <c r="DK107" s="61"/>
      <c r="DL107" s="61"/>
      <c r="DM107" s="61"/>
      <c r="DN107" s="61"/>
      <c r="DO107" s="61"/>
      <c r="DP107" s="62"/>
      <c r="DR107" s="70"/>
      <c r="DS107" s="71"/>
      <c r="DT107" s="71"/>
      <c r="DU107" s="72"/>
      <c r="DV107" s="71"/>
      <c r="DW107" s="71"/>
      <c r="DX107" s="73"/>
      <c r="DY107" s="74"/>
      <c r="DZ107" s="71"/>
      <c r="EB107" s="79"/>
      <c r="EC107" s="79"/>
      <c r="ED107" s="79"/>
      <c r="EE107" s="79"/>
      <c r="EF107" s="79"/>
      <c r="EG107" s="79"/>
      <c r="EH107" s="80"/>
      <c r="EJ107" s="152"/>
      <c r="EK107" s="154"/>
      <c r="EL107" s="154"/>
      <c r="EM107" s="154"/>
      <c r="EN107" s="154"/>
      <c r="EO107" s="154"/>
      <c r="EP107" s="154"/>
      <c r="EQ107" s="154"/>
      <c r="ES107" s="16"/>
      <c r="ET107" s="16"/>
      <c r="EU107" s="16"/>
      <c r="EW107" s="86"/>
      <c r="EX107" s="86"/>
      <c r="EY107" s="84"/>
      <c r="EZ107" s="87"/>
      <c r="FB107" s="19"/>
      <c r="FC107" s="19"/>
      <c r="FD107" s="19"/>
      <c r="FE107" s="19"/>
      <c r="FF107" s="19"/>
      <c r="FG107" s="19"/>
      <c r="FH107" s="19"/>
      <c r="FI107" s="19"/>
      <c r="FK107" s="94"/>
      <c r="FL107" s="93"/>
      <c r="FM107" s="93"/>
      <c r="FN107" s="93"/>
      <c r="FP107" s="97"/>
      <c r="FQ107" s="98"/>
      <c r="FR107" s="103"/>
      <c r="FS107" s="98"/>
      <c r="FT107" s="98"/>
      <c r="FV107" s="105"/>
      <c r="FW107" s="105"/>
      <c r="FX107" s="106"/>
      <c r="FY107" s="105"/>
      <c r="FZ107" s="105"/>
      <c r="GA107" s="105"/>
      <c r="GB107" s="105"/>
      <c r="GC107" s="105"/>
      <c r="GE107" s="110"/>
      <c r="GF107" s="109"/>
      <c r="GG107" s="110"/>
      <c r="GH107" s="111"/>
      <c r="GI107" s="111"/>
      <c r="GJ107" s="110"/>
      <c r="GK107" s="110"/>
      <c r="GL107" s="110"/>
      <c r="GM107" s="110"/>
      <c r="GN107" s="109"/>
      <c r="GP107" s="119"/>
      <c r="GQ107" s="120"/>
      <c r="GR107" s="119"/>
      <c r="GS107" s="121"/>
      <c r="GT107" s="121"/>
      <c r="GU107" s="119"/>
      <c r="GV107" s="122"/>
      <c r="GW107" s="119"/>
      <c r="GX107" s="119"/>
      <c r="GY107" s="120"/>
      <c r="HA107" s="127"/>
      <c r="HB107" s="128"/>
      <c r="HC107" s="128"/>
      <c r="HD107" s="128"/>
      <c r="HE107" s="129"/>
      <c r="HF107" s="127"/>
      <c r="HG107" s="131"/>
      <c r="HH107" s="19"/>
      <c r="HI107" s="19"/>
      <c r="HJ107" s="19"/>
      <c r="HK107" s="19"/>
      <c r="HL107" s="19"/>
      <c r="HM107" s="19"/>
      <c r="HN107" s="19"/>
      <c r="HP107" s="134"/>
      <c r="HQ107" s="135"/>
      <c r="HR107" s="134"/>
      <c r="HS107" s="134"/>
      <c r="HT107" s="134"/>
      <c r="HU107" s="134"/>
      <c r="HV107" s="134"/>
      <c r="HW107" s="134"/>
      <c r="HX107" s="134"/>
      <c r="HY107" s="134"/>
      <c r="HZ107" s="134"/>
    </row>
    <row r="108" spans="5:234" ht="19.5" thickBot="1">
      <c r="E108" s="16"/>
      <c r="F108" s="16"/>
      <c r="G108" s="16"/>
      <c r="I108" s="15" t="str">
        <f t="shared" si="28"/>
        <v/>
      </c>
      <c r="J108" s="16" t="e">
        <f t="shared" si="29"/>
        <v>#VALUE!</v>
      </c>
      <c r="K108" s="3"/>
      <c r="L108" s="4"/>
      <c r="M108" s="5"/>
      <c r="N108" s="6"/>
      <c r="O108" s="3"/>
      <c r="P108" s="7"/>
      <c r="Q108" s="3"/>
      <c r="R108" s="2"/>
      <c r="T108" s="15" t="str">
        <f t="shared" si="48"/>
        <v/>
      </c>
      <c r="U108" s="16" t="e">
        <f t="shared" si="35"/>
        <v>#VALUE!</v>
      </c>
      <c r="V108" s="16"/>
      <c r="W108" s="16"/>
      <c r="X108" s="16"/>
      <c r="Y108" s="16"/>
      <c r="Z108" s="16"/>
      <c r="AA108" s="16"/>
      <c r="AB108" s="16"/>
      <c r="AC108" s="16"/>
      <c r="AE108" s="15" t="str">
        <f>IFERROR(INDEX($K:$K,MATCH(VLOOKUP(AQ$5,{"a",0;"b",1000},2)+ROW(AD103),$N:$N,0)),"")</f>
        <v/>
      </c>
      <c r="AF108" s="15" t="str">
        <f>IFERROR(INDEX($AG:$AG,MATCH(VLOOKUP(AI$4,{"a",0;"b",1000},2)+ROW(AD104),$AK:$AK,0)),"")</f>
        <v/>
      </c>
      <c r="AG108" s="16">
        <f t="shared" si="30"/>
        <v>0</v>
      </c>
      <c r="AH108" s="50" t="str">
        <f>IFERROR(INDEX(#REF!,MATCH(AI108,BJ:BJ,0)),"")</f>
        <v/>
      </c>
      <c r="AI108" s="50" t="str">
        <f t="shared" si="31"/>
        <v>0</v>
      </c>
      <c r="AJ108" s="50" t="str">
        <f t="shared" si="45"/>
        <v>a</v>
      </c>
      <c r="AK108" s="50" t="e">
        <f>VLOOKUP($M108,{"a",0;"b",1000},2)+COUNTIF($M$6:$M108,$M108)</f>
        <v>#N/A</v>
      </c>
      <c r="AL108" s="16"/>
      <c r="AM108" s="16"/>
      <c r="AN108" s="16"/>
      <c r="AO108" s="16"/>
      <c r="AP108" s="16"/>
      <c r="AQ108" s="16"/>
      <c r="AR108" s="16"/>
      <c r="AS108" s="140"/>
      <c r="AU108" s="15" t="str">
        <f>IFERROR(INDEX($K:$K,MATCH(VLOOKUP(BG$5,{"a",0;"b",1000},2)+ROW(AT103),$N:$N,0)),"")</f>
        <v/>
      </c>
      <c r="AV108" s="15" t="str">
        <f>IFERROR(INDEX($AG:$AG,MATCH(VLOOKUP(AY$4,{"a",0;"b",1000},2)+ROW(AT104),$AK:$AK,0)),"")</f>
        <v/>
      </c>
      <c r="AW108" s="16">
        <f t="shared" si="43"/>
        <v>0</v>
      </c>
      <c r="AX108" s="50" t="str">
        <f t="shared" si="40"/>
        <v/>
      </c>
      <c r="AY108" s="50" t="str">
        <f t="shared" si="49"/>
        <v>0</v>
      </c>
      <c r="AZ108" s="50" t="str">
        <f t="shared" si="46"/>
        <v>a</v>
      </c>
      <c r="BA108" s="50" t="e">
        <f>VLOOKUP($M108,{"a",0;"b",1000},2)+COUNTIF($M$6:$M108,$M108)</f>
        <v>#N/A</v>
      </c>
      <c r="BB108" s="16"/>
      <c r="BC108" s="16"/>
      <c r="BD108" s="16"/>
      <c r="BE108" s="16"/>
      <c r="BF108" s="16"/>
      <c r="BG108" s="16"/>
      <c r="BH108" s="16"/>
      <c r="BI108" s="140"/>
      <c r="BK108" s="15" t="str">
        <f t="shared" si="39"/>
        <v/>
      </c>
      <c r="BL108" s="16" t="e">
        <f t="shared" si="36"/>
        <v>#VALUE!</v>
      </c>
      <c r="BM108" s="21"/>
      <c r="BN108" s="22"/>
      <c r="BO108" s="23"/>
      <c r="BP108" s="24"/>
      <c r="BQ108" s="21"/>
      <c r="BR108" s="25"/>
      <c r="BS108" s="21"/>
      <c r="BT108" s="19"/>
      <c r="BV108" s="15" t="str">
        <f t="shared" si="42"/>
        <v/>
      </c>
      <c r="BW108" s="16" t="e">
        <f t="shared" si="34"/>
        <v>#VALUE!</v>
      </c>
      <c r="BX108" s="3"/>
      <c r="BY108" s="4"/>
      <c r="BZ108" s="5"/>
      <c r="CA108" s="6"/>
      <c r="CB108" s="3"/>
      <c r="CC108" s="7"/>
      <c r="CD108" s="3"/>
      <c r="CE108" s="2"/>
      <c r="CG108" s="15" t="str">
        <f>IFERROR(INDEX($K:$K,MATCH(VLOOKUP(CS$5,{"a",0;"b",1000},2)+ROW(CF103),$N:$N,0)),"")</f>
        <v/>
      </c>
      <c r="CH108" s="15" t="str">
        <f>IFERROR(INDEX($AG:$AG,MATCH(VLOOKUP(CK$4,{"a",0;"b",1000},2)+ROW(CF104),$AK:$AK,0)),"")</f>
        <v/>
      </c>
      <c r="CI108" s="16">
        <f t="shared" si="44"/>
        <v>0</v>
      </c>
      <c r="CJ108" s="50" t="str">
        <f t="shared" si="41"/>
        <v/>
      </c>
      <c r="CK108" s="50" t="str">
        <f t="shared" si="50"/>
        <v>0</v>
      </c>
      <c r="CL108" s="50" t="str">
        <f t="shared" si="47"/>
        <v>a</v>
      </c>
      <c r="CM108" s="50" t="e">
        <f>VLOOKUP($M108,{"a",0;"b",1000},2)+COUNTIF($M$6:$M108,$M108)</f>
        <v>#N/A</v>
      </c>
      <c r="CN108" s="21"/>
      <c r="CO108" s="22"/>
      <c r="CP108" s="23"/>
      <c r="CQ108" s="24"/>
      <c r="CR108" s="21"/>
      <c r="CS108" s="25"/>
      <c r="CT108" s="21"/>
      <c r="CU108" s="19"/>
      <c r="CW108" s="54"/>
      <c r="CX108" s="55"/>
      <c r="CY108" s="56"/>
      <c r="CZ108" s="56"/>
      <c r="DA108" s="56"/>
      <c r="DB108" s="56"/>
      <c r="DC108" s="56"/>
      <c r="DD108" s="56"/>
      <c r="DE108" s="56"/>
      <c r="DF108" s="56"/>
      <c r="DG108" s="56"/>
      <c r="DI108" s="61"/>
      <c r="DJ108" s="61"/>
      <c r="DK108" s="61"/>
      <c r="DL108" s="61"/>
      <c r="DM108" s="61"/>
      <c r="DN108" s="61"/>
      <c r="DO108" s="61"/>
      <c r="DP108" s="62"/>
      <c r="DR108" s="70"/>
      <c r="DS108" s="71"/>
      <c r="DT108" s="71"/>
      <c r="DU108" s="72"/>
      <c r="DV108" s="71"/>
      <c r="DW108" s="71"/>
      <c r="DX108" s="73"/>
      <c r="DY108" s="74"/>
      <c r="DZ108" s="71"/>
      <c r="EB108" s="79"/>
      <c r="EC108" s="79"/>
      <c r="ED108" s="79"/>
      <c r="EE108" s="79"/>
      <c r="EF108" s="79"/>
      <c r="EG108" s="79"/>
      <c r="EH108" s="80"/>
      <c r="EJ108" s="156"/>
      <c r="EK108" s="16"/>
      <c r="EL108" s="16"/>
      <c r="EM108" s="16"/>
      <c r="EN108" s="16"/>
      <c r="EO108" s="16"/>
      <c r="EP108" s="16"/>
      <c r="EQ108" s="16"/>
      <c r="ES108" s="16"/>
      <c r="ET108" s="16"/>
      <c r="EU108" s="16"/>
      <c r="EW108" s="86"/>
      <c r="EX108" s="86"/>
      <c r="EY108" s="84"/>
      <c r="EZ108" s="87"/>
      <c r="FB108" s="19"/>
      <c r="FC108" s="19"/>
      <c r="FD108" s="19"/>
      <c r="FE108" s="19"/>
      <c r="FF108" s="19"/>
      <c r="FG108" s="19"/>
      <c r="FH108" s="19"/>
      <c r="FI108" s="19"/>
      <c r="FK108" s="94"/>
      <c r="FL108" s="93"/>
      <c r="FM108" s="93"/>
      <c r="FN108" s="93"/>
      <c r="FP108" s="97"/>
      <c r="FQ108" s="98"/>
      <c r="FR108" s="103"/>
      <c r="FS108" s="98"/>
      <c r="FT108" s="98"/>
      <c r="FV108" s="105"/>
      <c r="FW108" s="105"/>
      <c r="FX108" s="106"/>
      <c r="FY108" s="105"/>
      <c r="FZ108" s="105"/>
      <c r="GA108" s="105"/>
      <c r="GB108" s="105"/>
      <c r="GC108" s="105"/>
      <c r="GE108" s="110"/>
      <c r="GF108" s="109"/>
      <c r="GG108" s="110"/>
      <c r="GH108" s="111"/>
      <c r="GI108" s="111"/>
      <c r="GJ108" s="110"/>
      <c r="GK108" s="110"/>
      <c r="GL108" s="110"/>
      <c r="GM108" s="110"/>
      <c r="GN108" s="109"/>
      <c r="GP108" s="119"/>
      <c r="GQ108" s="120"/>
      <c r="GR108" s="119"/>
      <c r="GS108" s="121"/>
      <c r="GT108" s="121"/>
      <c r="GU108" s="119"/>
      <c r="GV108" s="122"/>
      <c r="GW108" s="119"/>
      <c r="GX108" s="119"/>
      <c r="GY108" s="120"/>
      <c r="HA108" s="127"/>
      <c r="HB108" s="128"/>
      <c r="HC108" s="128"/>
      <c r="HD108" s="128"/>
      <c r="HE108" s="129"/>
      <c r="HF108" s="127"/>
      <c r="HG108" s="131"/>
      <c r="HH108" s="19"/>
      <c r="HI108" s="19"/>
      <c r="HJ108" s="19"/>
      <c r="HK108" s="19"/>
      <c r="HL108" s="19"/>
      <c r="HM108" s="19"/>
      <c r="HN108" s="19"/>
      <c r="HP108" s="134"/>
      <c r="HQ108" s="135"/>
      <c r="HR108" s="134"/>
      <c r="HS108" s="134"/>
      <c r="HT108" s="134"/>
      <c r="HU108" s="134"/>
      <c r="HV108" s="134"/>
      <c r="HW108" s="134"/>
      <c r="HX108" s="134"/>
      <c r="HY108" s="134"/>
      <c r="HZ108" s="134"/>
    </row>
    <row r="109" spans="5:234" ht="19.5" thickBot="1">
      <c r="E109" s="16"/>
      <c r="F109" s="16"/>
      <c r="G109" s="16"/>
      <c r="I109" s="15" t="str">
        <f t="shared" si="28"/>
        <v/>
      </c>
      <c r="J109" s="16" t="e">
        <f t="shared" si="29"/>
        <v>#VALUE!</v>
      </c>
      <c r="K109" s="3"/>
      <c r="L109" s="4"/>
      <c r="M109" s="5"/>
      <c r="N109" s="6"/>
      <c r="O109" s="3"/>
      <c r="P109" s="7"/>
      <c r="Q109" s="3"/>
      <c r="R109" s="2"/>
      <c r="T109" s="15" t="str">
        <f t="shared" si="48"/>
        <v/>
      </c>
      <c r="U109" s="16" t="e">
        <f t="shared" si="35"/>
        <v>#VALUE!</v>
      </c>
      <c r="V109" s="16"/>
      <c r="W109" s="16"/>
      <c r="X109" s="16"/>
      <c r="Y109" s="16"/>
      <c r="Z109" s="16"/>
      <c r="AA109" s="16"/>
      <c r="AB109" s="16"/>
      <c r="AC109" s="16"/>
      <c r="AE109" s="15" t="str">
        <f>IFERROR(INDEX($K:$K,MATCH(VLOOKUP(AQ$5,{"a",0;"b",1000},2)+ROW(AD104),$N:$N,0)),"")</f>
        <v/>
      </c>
      <c r="AF109" s="15" t="str">
        <f>IFERROR(INDEX($AG:$AG,MATCH(VLOOKUP(AI$4,{"a",0;"b",1000},2)+ROW(AD105),$AK:$AK,0)),"")</f>
        <v/>
      </c>
      <c r="AG109" s="16">
        <f t="shared" si="30"/>
        <v>0</v>
      </c>
      <c r="AH109" s="50" t="str">
        <f>IFERROR(INDEX(#REF!,MATCH(AI109,BJ:BJ,0)),"")</f>
        <v/>
      </c>
      <c r="AI109" s="50" t="str">
        <f t="shared" si="31"/>
        <v>0</v>
      </c>
      <c r="AJ109" s="50" t="str">
        <f t="shared" si="45"/>
        <v>a</v>
      </c>
      <c r="AK109" s="50" t="e">
        <f>VLOOKUP($M109,{"a",0;"b",1000},2)+COUNTIF($M$6:$M109,$M109)</f>
        <v>#N/A</v>
      </c>
      <c r="AL109" s="16"/>
      <c r="AM109" s="16"/>
      <c r="AN109" s="16"/>
      <c r="AO109" s="16"/>
      <c r="AP109" s="16"/>
      <c r="AQ109" s="16"/>
      <c r="AR109" s="16"/>
      <c r="AS109" s="140"/>
      <c r="AU109" s="15" t="str">
        <f>IFERROR(INDEX($K:$K,MATCH(VLOOKUP(BG$5,{"a",0;"b",1000},2)+ROW(AT104),$N:$N,0)),"")</f>
        <v/>
      </c>
      <c r="AV109" s="15" t="str">
        <f>IFERROR(INDEX($AG:$AG,MATCH(VLOOKUP(AY$4,{"a",0;"b",1000},2)+ROW(AT105),$AK:$AK,0)),"")</f>
        <v/>
      </c>
      <c r="AW109" s="16">
        <f t="shared" si="43"/>
        <v>0</v>
      </c>
      <c r="AX109" s="50" t="str">
        <f t="shared" si="40"/>
        <v/>
      </c>
      <c r="AY109" s="50" t="str">
        <f t="shared" si="49"/>
        <v>0</v>
      </c>
      <c r="AZ109" s="50" t="str">
        <f t="shared" si="46"/>
        <v>a</v>
      </c>
      <c r="BA109" s="50" t="e">
        <f>VLOOKUP($M109,{"a",0;"b",1000},2)+COUNTIF($M$6:$M109,$M109)</f>
        <v>#N/A</v>
      </c>
      <c r="BB109" s="16"/>
      <c r="BC109" s="16"/>
      <c r="BD109" s="16"/>
      <c r="BE109" s="16"/>
      <c r="BF109" s="16"/>
      <c r="BG109" s="16"/>
      <c r="BH109" s="16"/>
      <c r="BI109" s="140"/>
      <c r="BK109" s="15" t="str">
        <f t="shared" si="39"/>
        <v/>
      </c>
      <c r="BL109" s="16" t="e">
        <f t="shared" si="36"/>
        <v>#VALUE!</v>
      </c>
      <c r="BM109" s="21"/>
      <c r="BN109" s="22"/>
      <c r="BO109" s="23"/>
      <c r="BP109" s="24"/>
      <c r="BQ109" s="21"/>
      <c r="BR109" s="25"/>
      <c r="BS109" s="21"/>
      <c r="BT109" s="19"/>
      <c r="BV109" s="15" t="str">
        <f t="shared" si="42"/>
        <v/>
      </c>
      <c r="BW109" s="16" t="e">
        <f t="shared" si="34"/>
        <v>#VALUE!</v>
      </c>
      <c r="BX109" s="3"/>
      <c r="BY109" s="4"/>
      <c r="BZ109" s="5"/>
      <c r="CA109" s="6"/>
      <c r="CB109" s="3"/>
      <c r="CC109" s="7"/>
      <c r="CD109" s="3"/>
      <c r="CE109" s="2"/>
      <c r="CG109" s="15" t="str">
        <f>IFERROR(INDEX($K:$K,MATCH(VLOOKUP(CS$5,{"a",0;"b",1000},2)+ROW(CF104),$N:$N,0)),"")</f>
        <v/>
      </c>
      <c r="CH109" s="15" t="str">
        <f>IFERROR(INDEX($AG:$AG,MATCH(VLOOKUP(CK$4,{"a",0;"b",1000},2)+ROW(CF105),$AK:$AK,0)),"")</f>
        <v/>
      </c>
      <c r="CI109" s="16">
        <f t="shared" si="44"/>
        <v>0</v>
      </c>
      <c r="CJ109" s="50" t="str">
        <f t="shared" si="41"/>
        <v/>
      </c>
      <c r="CK109" s="50" t="str">
        <f t="shared" si="50"/>
        <v>0</v>
      </c>
      <c r="CL109" s="50" t="str">
        <f t="shared" si="47"/>
        <v>a</v>
      </c>
      <c r="CM109" s="50" t="e">
        <f>VLOOKUP($M109,{"a",0;"b",1000},2)+COUNTIF($M$6:$M109,$M109)</f>
        <v>#N/A</v>
      </c>
      <c r="CN109" s="21"/>
      <c r="CO109" s="22"/>
      <c r="CP109" s="23"/>
      <c r="CQ109" s="24"/>
      <c r="CR109" s="21"/>
      <c r="CS109" s="25"/>
      <c r="CT109" s="21"/>
      <c r="CU109" s="19"/>
      <c r="CW109" s="54"/>
      <c r="CX109" s="55"/>
      <c r="CY109" s="56"/>
      <c r="CZ109" s="56"/>
      <c r="DA109" s="56"/>
      <c r="DB109" s="56"/>
      <c r="DC109" s="56"/>
      <c r="DD109" s="56"/>
      <c r="DE109" s="56"/>
      <c r="DF109" s="56"/>
      <c r="DG109" s="56"/>
      <c r="DI109" s="61"/>
      <c r="DJ109" s="61"/>
      <c r="DK109" s="61"/>
      <c r="DL109" s="61"/>
      <c r="DM109" s="61"/>
      <c r="DN109" s="61"/>
      <c r="DO109" s="61"/>
      <c r="DP109" s="62"/>
      <c r="DR109" s="70"/>
      <c r="DS109" s="71"/>
      <c r="DT109" s="71"/>
      <c r="DU109" s="72"/>
      <c r="DV109" s="71"/>
      <c r="DW109" s="71"/>
      <c r="DX109" s="73"/>
      <c r="DY109" s="74"/>
      <c r="DZ109" s="71"/>
      <c r="EB109" s="79"/>
      <c r="EC109" s="79"/>
      <c r="ED109" s="79"/>
      <c r="EE109" s="79"/>
      <c r="EF109" s="79"/>
      <c r="EG109" s="79"/>
      <c r="EH109" s="80"/>
      <c r="EJ109" s="157" t="s">
        <v>317</v>
      </c>
      <c r="EK109" s="16"/>
      <c r="EL109" s="16"/>
      <c r="EM109" s="16"/>
      <c r="EN109" s="16"/>
      <c r="EO109" s="16"/>
      <c r="EP109" s="16"/>
      <c r="EQ109" s="16"/>
      <c r="ES109" s="16"/>
      <c r="ET109" s="16"/>
      <c r="EU109" s="16"/>
      <c r="EW109" s="86"/>
      <c r="EX109" s="86"/>
      <c r="EY109" s="84"/>
      <c r="EZ109" s="87"/>
      <c r="FB109" s="19"/>
      <c r="FC109" s="19"/>
      <c r="FD109" s="19"/>
      <c r="FE109" s="19"/>
      <c r="FF109" s="19"/>
      <c r="FG109" s="19"/>
      <c r="FH109" s="19"/>
      <c r="FI109" s="19"/>
      <c r="FK109" s="94"/>
      <c r="FL109" s="93"/>
      <c r="FM109" s="93"/>
      <c r="FN109" s="93"/>
      <c r="FP109" s="97"/>
      <c r="FQ109" s="98"/>
      <c r="FR109" s="103"/>
      <c r="FS109" s="98"/>
      <c r="FT109" s="98"/>
      <c r="FV109" s="105"/>
      <c r="FW109" s="105"/>
      <c r="FX109" s="106"/>
      <c r="FY109" s="105"/>
      <c r="FZ109" s="105"/>
      <c r="GA109" s="105"/>
      <c r="GB109" s="105"/>
      <c r="GC109" s="105"/>
      <c r="GE109" s="110"/>
      <c r="GF109" s="109"/>
      <c r="GG109" s="110"/>
      <c r="GH109" s="111"/>
      <c r="GI109" s="111"/>
      <c r="GJ109" s="110"/>
      <c r="GK109" s="110"/>
      <c r="GL109" s="110"/>
      <c r="GM109" s="110"/>
      <c r="GN109" s="109"/>
      <c r="GP109" s="119"/>
      <c r="GQ109" s="120"/>
      <c r="GR109" s="119"/>
      <c r="GS109" s="121"/>
      <c r="GT109" s="121"/>
      <c r="GU109" s="119"/>
      <c r="GV109" s="122"/>
      <c r="GW109" s="119"/>
      <c r="GX109" s="119"/>
      <c r="GY109" s="120"/>
      <c r="HA109" s="127"/>
      <c r="HB109" s="128"/>
      <c r="HC109" s="128"/>
      <c r="HD109" s="128"/>
      <c r="HE109" s="129"/>
      <c r="HF109" s="127"/>
      <c r="HG109" s="131"/>
      <c r="HH109" s="19"/>
      <c r="HI109" s="19"/>
      <c r="HJ109" s="19"/>
      <c r="HK109" s="19"/>
      <c r="HL109" s="19"/>
      <c r="HM109" s="19"/>
      <c r="HN109" s="19"/>
      <c r="HP109" s="134"/>
      <c r="HQ109" s="135"/>
      <c r="HR109" s="134"/>
      <c r="HS109" s="134"/>
      <c r="HT109" s="134"/>
      <c r="HU109" s="134"/>
      <c r="HV109" s="134"/>
      <c r="HW109" s="134"/>
      <c r="HX109" s="134"/>
      <c r="HY109" s="134"/>
      <c r="HZ109" s="134"/>
    </row>
    <row r="110" spans="5:234" ht="19.5" thickBot="1">
      <c r="E110" s="16"/>
      <c r="F110" s="16"/>
      <c r="G110" s="16"/>
      <c r="I110" s="15" t="str">
        <f t="shared" si="28"/>
        <v/>
      </c>
      <c r="J110" s="16" t="e">
        <f t="shared" si="29"/>
        <v>#VALUE!</v>
      </c>
      <c r="K110" s="3"/>
      <c r="L110" s="4"/>
      <c r="M110" s="5"/>
      <c r="N110" s="6"/>
      <c r="O110" s="3"/>
      <c r="P110" s="7"/>
      <c r="Q110" s="3"/>
      <c r="R110" s="2"/>
      <c r="T110" s="15" t="str">
        <f t="shared" si="48"/>
        <v/>
      </c>
      <c r="U110" s="16" t="e">
        <f t="shared" si="35"/>
        <v>#VALUE!</v>
      </c>
      <c r="V110" s="16"/>
      <c r="W110" s="16"/>
      <c r="X110" s="16"/>
      <c r="Y110" s="16"/>
      <c r="Z110" s="16"/>
      <c r="AA110" s="16"/>
      <c r="AB110" s="16"/>
      <c r="AC110" s="16"/>
      <c r="AE110" s="15" t="str">
        <f>IFERROR(INDEX($K:$K,MATCH(VLOOKUP(AQ$5,{"a",0;"b",1000},2)+ROW(AD105),$N:$N,0)),"")</f>
        <v/>
      </c>
      <c r="AF110" s="15" t="str">
        <f>IFERROR(INDEX($AG:$AG,MATCH(VLOOKUP(AI$4,{"a",0;"b",1000},2)+ROW(AD106),$AK:$AK,0)),"")</f>
        <v/>
      </c>
      <c r="AG110" s="16">
        <f t="shared" si="30"/>
        <v>0</v>
      </c>
      <c r="AH110" s="50" t="str">
        <f>IFERROR(INDEX(#REF!,MATCH(AI110,BJ:BJ,0)),"")</f>
        <v/>
      </c>
      <c r="AI110" s="50" t="str">
        <f t="shared" si="31"/>
        <v>0</v>
      </c>
      <c r="AJ110" s="50" t="str">
        <f t="shared" si="45"/>
        <v>a</v>
      </c>
      <c r="AK110" s="50" t="e">
        <f>VLOOKUP($M110,{"a",0;"b",1000},2)+COUNTIF($M$6:$M110,$M110)</f>
        <v>#N/A</v>
      </c>
      <c r="AL110" s="16"/>
      <c r="AM110" s="16"/>
      <c r="AN110" s="16"/>
      <c r="AO110" s="16"/>
      <c r="AP110" s="16"/>
      <c r="AQ110" s="16"/>
      <c r="AR110" s="16"/>
      <c r="AS110" s="140"/>
      <c r="AU110" s="15" t="str">
        <f>IFERROR(INDEX($K:$K,MATCH(VLOOKUP(BG$5,{"a",0;"b",1000},2)+ROW(AT105),$N:$N,0)),"")</f>
        <v/>
      </c>
      <c r="AV110" s="15" t="str">
        <f>IFERROR(INDEX($AG:$AG,MATCH(VLOOKUP(AY$4,{"a",0;"b",1000},2)+ROW(AT106),$AK:$AK,0)),"")</f>
        <v/>
      </c>
      <c r="AW110" s="16">
        <f t="shared" si="43"/>
        <v>0</v>
      </c>
      <c r="AX110" s="50" t="str">
        <f t="shared" si="40"/>
        <v/>
      </c>
      <c r="AY110" s="50" t="str">
        <f t="shared" si="49"/>
        <v>0</v>
      </c>
      <c r="AZ110" s="50" t="str">
        <f t="shared" si="46"/>
        <v>a</v>
      </c>
      <c r="BA110" s="50" t="e">
        <f>VLOOKUP($M110,{"a",0;"b",1000},2)+COUNTIF($M$6:$M110,$M110)</f>
        <v>#N/A</v>
      </c>
      <c r="BB110" s="16"/>
      <c r="BC110" s="16"/>
      <c r="BD110" s="16"/>
      <c r="BE110" s="16"/>
      <c r="BF110" s="16"/>
      <c r="BG110" s="16"/>
      <c r="BH110" s="16"/>
      <c r="BI110" s="140"/>
      <c r="BK110" s="15" t="str">
        <f t="shared" si="39"/>
        <v/>
      </c>
      <c r="BL110" s="16" t="e">
        <f t="shared" si="36"/>
        <v>#VALUE!</v>
      </c>
      <c r="BM110" s="21"/>
      <c r="BN110" s="22"/>
      <c r="BO110" s="23"/>
      <c r="BP110" s="24"/>
      <c r="BQ110" s="21"/>
      <c r="BR110" s="25"/>
      <c r="BS110" s="21"/>
      <c r="BT110" s="19"/>
      <c r="BV110" s="15" t="str">
        <f t="shared" si="42"/>
        <v/>
      </c>
      <c r="BW110" s="16" t="e">
        <f t="shared" si="34"/>
        <v>#VALUE!</v>
      </c>
      <c r="BX110" s="3"/>
      <c r="BY110" s="4"/>
      <c r="BZ110" s="5"/>
      <c r="CA110" s="6"/>
      <c r="CB110" s="3"/>
      <c r="CC110" s="7"/>
      <c r="CD110" s="3"/>
      <c r="CE110" s="2"/>
      <c r="CG110" s="15" t="str">
        <f>IFERROR(INDEX($K:$K,MATCH(VLOOKUP(CS$5,{"a",0;"b",1000},2)+ROW(CF105),$N:$N,0)),"")</f>
        <v/>
      </c>
      <c r="CH110" s="15" t="str">
        <f>IFERROR(INDEX($AG:$AG,MATCH(VLOOKUP(CK$4,{"a",0;"b",1000},2)+ROW(CF106),$AK:$AK,0)),"")</f>
        <v/>
      </c>
      <c r="CI110" s="16">
        <f t="shared" si="44"/>
        <v>0</v>
      </c>
      <c r="CJ110" s="50" t="str">
        <f t="shared" si="41"/>
        <v/>
      </c>
      <c r="CK110" s="50" t="str">
        <f t="shared" si="50"/>
        <v>0</v>
      </c>
      <c r="CL110" s="50" t="str">
        <f t="shared" si="47"/>
        <v>a</v>
      </c>
      <c r="CM110" s="50" t="e">
        <f>VLOOKUP($M110,{"a",0;"b",1000},2)+COUNTIF($M$6:$M110,$M110)</f>
        <v>#N/A</v>
      </c>
      <c r="CN110" s="21"/>
      <c r="CO110" s="22"/>
      <c r="CP110" s="23"/>
      <c r="CQ110" s="24"/>
      <c r="CR110" s="21"/>
      <c r="CS110" s="25"/>
      <c r="CT110" s="21"/>
      <c r="CU110" s="19"/>
      <c r="CW110" s="54"/>
      <c r="CX110" s="55"/>
      <c r="CY110" s="56"/>
      <c r="CZ110" s="56"/>
      <c r="DA110" s="56"/>
      <c r="DB110" s="56"/>
      <c r="DC110" s="56"/>
      <c r="DD110" s="56"/>
      <c r="DE110" s="56"/>
      <c r="DF110" s="56"/>
      <c r="DG110" s="56"/>
      <c r="DI110" s="61"/>
      <c r="DJ110" s="61"/>
      <c r="DK110" s="61"/>
      <c r="DL110" s="61"/>
      <c r="DM110" s="61"/>
      <c r="DN110" s="61"/>
      <c r="DO110" s="61"/>
      <c r="DP110" s="62"/>
      <c r="DR110" s="70"/>
      <c r="DS110" s="71"/>
      <c r="DT110" s="71"/>
      <c r="DU110" s="72"/>
      <c r="DV110" s="71"/>
      <c r="DW110" s="71"/>
      <c r="DX110" s="73"/>
      <c r="DY110" s="74"/>
      <c r="DZ110" s="71"/>
      <c r="EB110" s="79"/>
      <c r="EC110" s="79"/>
      <c r="ED110" s="79"/>
      <c r="EE110" s="79"/>
      <c r="EF110" s="79"/>
      <c r="EG110" s="79"/>
      <c r="EH110" s="80"/>
      <c r="EJ110" s="16"/>
      <c r="EK110" s="16"/>
      <c r="EL110" s="16"/>
      <c r="EM110" s="16"/>
      <c r="EN110" s="16"/>
      <c r="EO110" s="16"/>
      <c r="EP110" s="16"/>
      <c r="EQ110" s="16"/>
      <c r="ES110" s="16"/>
      <c r="ET110" s="16"/>
      <c r="EU110" s="16"/>
      <c r="EW110" s="86"/>
      <c r="EX110" s="86"/>
      <c r="EY110" s="84"/>
      <c r="EZ110" s="87"/>
      <c r="FB110" s="19"/>
      <c r="FC110" s="19"/>
      <c r="FD110" s="19"/>
      <c r="FE110" s="19"/>
      <c r="FF110" s="19"/>
      <c r="FG110" s="19"/>
      <c r="FH110" s="19"/>
      <c r="FI110" s="19"/>
      <c r="FK110" s="94"/>
      <c r="FL110" s="93"/>
      <c r="FM110" s="93"/>
      <c r="FN110" s="93"/>
      <c r="FP110" s="97"/>
      <c r="FQ110" s="98"/>
      <c r="FR110" s="103"/>
      <c r="FS110" s="98"/>
      <c r="FT110" s="98"/>
      <c r="FV110" s="105"/>
      <c r="FW110" s="105"/>
      <c r="FX110" s="106"/>
      <c r="FY110" s="105"/>
      <c r="FZ110" s="105"/>
      <c r="GA110" s="105"/>
      <c r="GB110" s="105"/>
      <c r="GC110" s="105"/>
      <c r="GE110" s="110"/>
      <c r="GF110" s="109"/>
      <c r="GG110" s="110"/>
      <c r="GH110" s="111"/>
      <c r="GI110" s="111"/>
      <c r="GJ110" s="110"/>
      <c r="GK110" s="110"/>
      <c r="GL110" s="110"/>
      <c r="GM110" s="110"/>
      <c r="GN110" s="109"/>
      <c r="GP110" s="119"/>
      <c r="GQ110" s="120"/>
      <c r="GR110" s="119"/>
      <c r="GS110" s="121"/>
      <c r="GT110" s="121"/>
      <c r="GU110" s="119"/>
      <c r="GV110" s="122"/>
      <c r="GW110" s="119"/>
      <c r="GX110" s="119"/>
      <c r="GY110" s="120"/>
      <c r="HA110" s="127"/>
      <c r="HB110" s="128"/>
      <c r="HC110" s="128"/>
      <c r="HD110" s="128"/>
      <c r="HE110" s="129"/>
      <c r="HF110" s="127"/>
      <c r="HG110" s="131"/>
      <c r="HH110" s="19"/>
      <c r="HI110" s="19"/>
      <c r="HJ110" s="19"/>
      <c r="HK110" s="19"/>
      <c r="HL110" s="19"/>
      <c r="HM110" s="19"/>
      <c r="HN110" s="19"/>
      <c r="HP110" s="134"/>
      <c r="HQ110" s="135"/>
      <c r="HR110" s="134"/>
      <c r="HS110" s="134"/>
      <c r="HT110" s="134"/>
      <c r="HU110" s="134"/>
      <c r="HV110" s="134"/>
      <c r="HW110" s="134"/>
      <c r="HX110" s="134"/>
      <c r="HY110" s="134"/>
      <c r="HZ110" s="134"/>
    </row>
    <row r="111" spans="5:234" ht="19.5" thickBot="1">
      <c r="E111" s="16"/>
      <c r="F111" s="16"/>
      <c r="G111" s="16"/>
      <c r="I111" s="15" t="str">
        <f t="shared" si="28"/>
        <v/>
      </c>
      <c r="J111" s="16" t="e">
        <f t="shared" si="29"/>
        <v>#VALUE!</v>
      </c>
      <c r="K111" s="3"/>
      <c r="L111" s="4"/>
      <c r="M111" s="5"/>
      <c r="N111" s="6"/>
      <c r="O111" s="3"/>
      <c r="P111" s="7"/>
      <c r="Q111" s="3"/>
      <c r="R111" s="2"/>
      <c r="T111" s="15" t="str">
        <f t="shared" si="48"/>
        <v/>
      </c>
      <c r="U111" s="16" t="e">
        <f t="shared" si="35"/>
        <v>#VALUE!</v>
      </c>
      <c r="V111" s="16"/>
      <c r="W111" s="16"/>
      <c r="X111" s="16"/>
      <c r="Y111" s="16"/>
      <c r="Z111" s="16"/>
      <c r="AA111" s="16"/>
      <c r="AB111" s="16"/>
      <c r="AC111" s="16"/>
      <c r="AE111" s="15" t="str">
        <f>IFERROR(INDEX($K:$K,MATCH(VLOOKUP(AQ$5,{"a",0;"b",1000},2)+ROW(AD106),$N:$N,0)),"")</f>
        <v/>
      </c>
      <c r="AF111" s="15" t="str">
        <f>IFERROR(INDEX($AG:$AG,MATCH(VLOOKUP(AI$4,{"a",0;"b",1000},2)+ROW(AD107),$AK:$AK,0)),"")</f>
        <v/>
      </c>
      <c r="AG111" s="16">
        <f t="shared" si="30"/>
        <v>0</v>
      </c>
      <c r="AH111" s="50" t="str">
        <f>IFERROR(INDEX(#REF!,MATCH(AI111,BJ:BJ,0)),"")</f>
        <v/>
      </c>
      <c r="AI111" s="50" t="str">
        <f t="shared" si="31"/>
        <v>0</v>
      </c>
      <c r="AJ111" s="50" t="str">
        <f t="shared" si="45"/>
        <v>a</v>
      </c>
      <c r="AK111" s="50" t="e">
        <f>VLOOKUP($M111,{"a",0;"b",1000},2)+COUNTIF($M$6:$M111,$M111)</f>
        <v>#N/A</v>
      </c>
      <c r="AL111" s="16"/>
      <c r="AM111" s="16"/>
      <c r="AN111" s="16"/>
      <c r="AO111" s="16"/>
      <c r="AP111" s="16"/>
      <c r="AQ111" s="16"/>
      <c r="AR111" s="16"/>
      <c r="AS111" s="140"/>
      <c r="AU111" s="15" t="str">
        <f>IFERROR(INDEX($K:$K,MATCH(VLOOKUP(BG$5,{"a",0;"b",1000},2)+ROW(AT106),$N:$N,0)),"")</f>
        <v/>
      </c>
      <c r="AV111" s="15" t="str">
        <f>IFERROR(INDEX($AG:$AG,MATCH(VLOOKUP(AY$4,{"a",0;"b",1000},2)+ROW(AT107),$AK:$AK,0)),"")</f>
        <v/>
      </c>
      <c r="AW111" s="16">
        <f t="shared" si="43"/>
        <v>0</v>
      </c>
      <c r="AX111" s="50" t="str">
        <f t="shared" si="40"/>
        <v/>
      </c>
      <c r="AY111" s="50" t="str">
        <f t="shared" si="49"/>
        <v>0</v>
      </c>
      <c r="AZ111" s="50" t="str">
        <f t="shared" si="46"/>
        <v>a</v>
      </c>
      <c r="BA111" s="50" t="e">
        <f>VLOOKUP($M111,{"a",0;"b",1000},2)+COUNTIF($M$6:$M111,$M111)</f>
        <v>#N/A</v>
      </c>
      <c r="BB111" s="16"/>
      <c r="BC111" s="16"/>
      <c r="BD111" s="16"/>
      <c r="BE111" s="16"/>
      <c r="BF111" s="16"/>
      <c r="BG111" s="16"/>
      <c r="BH111" s="16"/>
      <c r="BI111" s="140"/>
      <c r="BK111" s="15" t="str">
        <f t="shared" si="39"/>
        <v/>
      </c>
      <c r="BL111" s="16" t="e">
        <f t="shared" si="36"/>
        <v>#VALUE!</v>
      </c>
      <c r="BM111" s="21"/>
      <c r="BN111" s="22"/>
      <c r="BO111" s="23"/>
      <c r="BP111" s="24"/>
      <c r="BQ111" s="21"/>
      <c r="BR111" s="25"/>
      <c r="BS111" s="21"/>
      <c r="BT111" s="19"/>
      <c r="BV111" s="15" t="str">
        <f t="shared" si="42"/>
        <v/>
      </c>
      <c r="BW111" s="16" t="e">
        <f t="shared" si="34"/>
        <v>#VALUE!</v>
      </c>
      <c r="BX111" s="3"/>
      <c r="BY111" s="4"/>
      <c r="BZ111" s="5"/>
      <c r="CA111" s="6"/>
      <c r="CB111" s="3"/>
      <c r="CC111" s="7"/>
      <c r="CD111" s="3"/>
      <c r="CE111" s="2"/>
      <c r="CG111" s="15" t="str">
        <f>IFERROR(INDEX($K:$K,MATCH(VLOOKUP(CS$5,{"a",0;"b",1000},2)+ROW(CF106),$N:$N,0)),"")</f>
        <v/>
      </c>
      <c r="CH111" s="15" t="str">
        <f>IFERROR(INDEX($AG:$AG,MATCH(VLOOKUP(CK$4,{"a",0;"b",1000},2)+ROW(CF107),$AK:$AK,0)),"")</f>
        <v/>
      </c>
      <c r="CI111" s="16">
        <f t="shared" si="44"/>
        <v>0</v>
      </c>
      <c r="CJ111" s="50" t="str">
        <f t="shared" si="41"/>
        <v/>
      </c>
      <c r="CK111" s="50" t="str">
        <f t="shared" si="50"/>
        <v>0</v>
      </c>
      <c r="CL111" s="50" t="str">
        <f t="shared" si="47"/>
        <v>a</v>
      </c>
      <c r="CM111" s="50" t="e">
        <f>VLOOKUP($M111,{"a",0;"b",1000},2)+COUNTIF($M$6:$M111,$M111)</f>
        <v>#N/A</v>
      </c>
      <c r="CN111" s="21"/>
      <c r="CO111" s="22"/>
      <c r="CP111" s="23"/>
      <c r="CQ111" s="24"/>
      <c r="CR111" s="21"/>
      <c r="CS111" s="25"/>
      <c r="CT111" s="21"/>
      <c r="CU111" s="19"/>
      <c r="CW111" s="54"/>
      <c r="CX111" s="55"/>
      <c r="CY111" s="56"/>
      <c r="CZ111" s="56"/>
      <c r="DA111" s="56"/>
      <c r="DB111" s="56"/>
      <c r="DC111" s="56"/>
      <c r="DD111" s="56"/>
      <c r="DE111" s="56"/>
      <c r="DF111" s="56"/>
      <c r="DG111" s="56"/>
      <c r="DI111" s="61"/>
      <c r="DJ111" s="61"/>
      <c r="DK111" s="61"/>
      <c r="DL111" s="61"/>
      <c r="DM111" s="61"/>
      <c r="DN111" s="61"/>
      <c r="DO111" s="61"/>
      <c r="DP111" s="62"/>
      <c r="DR111" s="70"/>
      <c r="DS111" s="71"/>
      <c r="DT111" s="71"/>
      <c r="DU111" s="72"/>
      <c r="DV111" s="71"/>
      <c r="DW111" s="71"/>
      <c r="DX111" s="73"/>
      <c r="DY111" s="74"/>
      <c r="DZ111" s="71"/>
      <c r="EB111" s="79"/>
      <c r="EC111" s="79"/>
      <c r="ED111" s="79"/>
      <c r="EE111" s="79"/>
      <c r="EF111" s="79"/>
      <c r="EG111" s="79"/>
      <c r="EH111" s="80"/>
      <c r="EJ111" s="16"/>
      <c r="EK111" s="16"/>
      <c r="EL111" s="16"/>
      <c r="EM111" s="16"/>
      <c r="EN111" s="16"/>
      <c r="EO111" s="16"/>
      <c r="EP111" s="16"/>
      <c r="EQ111" s="16"/>
      <c r="ES111" s="16"/>
      <c r="ET111" s="16"/>
      <c r="EU111" s="16"/>
      <c r="EW111" s="86"/>
      <c r="EX111" s="86"/>
      <c r="EY111" s="84"/>
      <c r="EZ111" s="87"/>
      <c r="FB111" s="19"/>
      <c r="FC111" s="19"/>
      <c r="FD111" s="19"/>
      <c r="FE111" s="19"/>
      <c r="FF111" s="19"/>
      <c r="FG111" s="19"/>
      <c r="FH111" s="19"/>
      <c r="FI111" s="19"/>
      <c r="FK111" s="94"/>
      <c r="FL111" s="93"/>
      <c r="FM111" s="93"/>
      <c r="FN111" s="93"/>
      <c r="FP111" s="97"/>
      <c r="FQ111" s="98"/>
      <c r="FR111" s="103"/>
      <c r="FS111" s="98"/>
      <c r="FT111" s="98"/>
      <c r="FV111" s="105"/>
      <c r="FW111" s="105"/>
      <c r="FX111" s="106"/>
      <c r="FY111" s="105"/>
      <c r="FZ111" s="105"/>
      <c r="GA111" s="105"/>
      <c r="GB111" s="105"/>
      <c r="GC111" s="105"/>
      <c r="GE111" s="110"/>
      <c r="GF111" s="109"/>
      <c r="GG111" s="110"/>
      <c r="GH111" s="111"/>
      <c r="GI111" s="111"/>
      <c r="GJ111" s="110"/>
      <c r="GK111" s="110"/>
      <c r="GL111" s="110"/>
      <c r="GM111" s="110"/>
      <c r="GN111" s="109"/>
      <c r="GP111" s="119"/>
      <c r="GQ111" s="120"/>
      <c r="GR111" s="119"/>
      <c r="GS111" s="121"/>
      <c r="GT111" s="121"/>
      <c r="GU111" s="119"/>
      <c r="GV111" s="122"/>
      <c r="GW111" s="119"/>
      <c r="GX111" s="119"/>
      <c r="GY111" s="120"/>
      <c r="HA111" s="127"/>
      <c r="HB111" s="128"/>
      <c r="HC111" s="128"/>
      <c r="HD111" s="128"/>
      <c r="HE111" s="129"/>
      <c r="HF111" s="127"/>
      <c r="HG111" s="131"/>
      <c r="HH111" s="19"/>
      <c r="HI111" s="19"/>
      <c r="HJ111" s="19"/>
      <c r="HK111" s="19"/>
      <c r="HL111" s="19"/>
      <c r="HM111" s="19"/>
      <c r="HN111" s="19"/>
      <c r="HP111" s="134"/>
      <c r="HQ111" s="135"/>
      <c r="HR111" s="134"/>
      <c r="HS111" s="134"/>
      <c r="HT111" s="134"/>
      <c r="HU111" s="134"/>
      <c r="HV111" s="134"/>
      <c r="HW111" s="134"/>
      <c r="HX111" s="134"/>
      <c r="HY111" s="134"/>
      <c r="HZ111" s="134"/>
    </row>
    <row r="112" spans="5:234" ht="19.5" thickBot="1">
      <c r="E112" s="16"/>
      <c r="F112" s="16"/>
      <c r="G112" s="16"/>
      <c r="I112" s="15" t="str">
        <f t="shared" si="28"/>
        <v/>
      </c>
      <c r="J112" s="16" t="e">
        <f t="shared" si="29"/>
        <v>#VALUE!</v>
      </c>
      <c r="K112" s="3"/>
      <c r="L112" s="4"/>
      <c r="M112" s="5"/>
      <c r="N112" s="6"/>
      <c r="O112" s="3"/>
      <c r="P112" s="7"/>
      <c r="Q112" s="3"/>
      <c r="R112" s="2"/>
      <c r="T112" s="15" t="str">
        <f t="shared" si="48"/>
        <v/>
      </c>
      <c r="U112" s="16" t="e">
        <f t="shared" si="35"/>
        <v>#VALUE!</v>
      </c>
      <c r="V112" s="16"/>
      <c r="W112" s="16"/>
      <c r="X112" s="16"/>
      <c r="Y112" s="16"/>
      <c r="Z112" s="16"/>
      <c r="AA112" s="16"/>
      <c r="AB112" s="16"/>
      <c r="AC112" s="16"/>
      <c r="AE112" s="15" t="str">
        <f>IFERROR(INDEX($K:$K,MATCH(VLOOKUP(AQ$5,{"a",0;"b",1000},2)+ROW(AD107),$N:$N,0)),"")</f>
        <v/>
      </c>
      <c r="AF112" s="15" t="str">
        <f>IFERROR(INDEX($AG:$AG,MATCH(VLOOKUP(AI$4,{"a",0;"b",1000},2)+ROW(AD108),$AK:$AK,0)),"")</f>
        <v/>
      </c>
      <c r="AG112" s="16">
        <f t="shared" si="30"/>
        <v>0</v>
      </c>
      <c r="AH112" s="50" t="str">
        <f>IFERROR(INDEX(#REF!,MATCH(AI112,BJ:BJ,0)),"")</f>
        <v/>
      </c>
      <c r="AI112" s="50" t="str">
        <f t="shared" si="31"/>
        <v>0</v>
      </c>
      <c r="AJ112" s="50" t="str">
        <f t="shared" si="45"/>
        <v>a</v>
      </c>
      <c r="AK112" s="50" t="e">
        <f>VLOOKUP($M112,{"a",0;"b",1000},2)+COUNTIF($M$6:$M112,$M112)</f>
        <v>#N/A</v>
      </c>
      <c r="AL112" s="16"/>
      <c r="AM112" s="16"/>
      <c r="AN112" s="16"/>
      <c r="AO112" s="16"/>
      <c r="AP112" s="16"/>
      <c r="AQ112" s="16"/>
      <c r="AR112" s="16"/>
      <c r="AS112" s="140"/>
      <c r="AU112" s="15" t="str">
        <f>IFERROR(INDEX($K:$K,MATCH(VLOOKUP(BG$5,{"a",0;"b",1000},2)+ROW(AT107),$N:$N,0)),"")</f>
        <v/>
      </c>
      <c r="AV112" s="15" t="str">
        <f>IFERROR(INDEX($AG:$AG,MATCH(VLOOKUP(AY$4,{"a",0;"b",1000},2)+ROW(AT108),$AK:$AK,0)),"")</f>
        <v/>
      </c>
      <c r="AW112" s="16">
        <f t="shared" si="43"/>
        <v>0</v>
      </c>
      <c r="AX112" s="50" t="str">
        <f t="shared" si="40"/>
        <v/>
      </c>
      <c r="AY112" s="50" t="str">
        <f t="shared" si="49"/>
        <v>0</v>
      </c>
      <c r="AZ112" s="50" t="str">
        <f t="shared" si="46"/>
        <v>a</v>
      </c>
      <c r="BA112" s="50" t="e">
        <f>VLOOKUP($M112,{"a",0;"b",1000},2)+COUNTIF($M$6:$M112,$M112)</f>
        <v>#N/A</v>
      </c>
      <c r="BB112" s="16"/>
      <c r="BC112" s="16"/>
      <c r="BD112" s="16"/>
      <c r="BE112" s="16"/>
      <c r="BF112" s="16"/>
      <c r="BG112" s="16"/>
      <c r="BH112" s="16"/>
      <c r="BI112" s="140"/>
      <c r="BK112" s="15" t="str">
        <f t="shared" si="39"/>
        <v/>
      </c>
      <c r="BL112" s="16" t="e">
        <f t="shared" si="36"/>
        <v>#VALUE!</v>
      </c>
      <c r="BM112" s="21"/>
      <c r="BN112" s="22"/>
      <c r="BO112" s="23"/>
      <c r="BP112" s="24"/>
      <c r="BQ112" s="21"/>
      <c r="BR112" s="25"/>
      <c r="BS112" s="21"/>
      <c r="BT112" s="19"/>
      <c r="BV112" s="15" t="str">
        <f t="shared" si="42"/>
        <v/>
      </c>
      <c r="BW112" s="16" t="e">
        <f t="shared" si="34"/>
        <v>#VALUE!</v>
      </c>
      <c r="BX112" s="3"/>
      <c r="BY112" s="4"/>
      <c r="BZ112" s="5"/>
      <c r="CA112" s="6"/>
      <c r="CB112" s="3"/>
      <c r="CC112" s="7"/>
      <c r="CD112" s="3"/>
      <c r="CE112" s="2"/>
      <c r="CG112" s="15" t="str">
        <f>IFERROR(INDEX($K:$K,MATCH(VLOOKUP(CS$5,{"a",0;"b",1000},2)+ROW(CF107),$N:$N,0)),"")</f>
        <v/>
      </c>
      <c r="CH112" s="15" t="str">
        <f>IFERROR(INDEX($AG:$AG,MATCH(VLOOKUP(CK$4,{"a",0;"b",1000},2)+ROW(CF108),$AK:$AK,0)),"")</f>
        <v/>
      </c>
      <c r="CI112" s="16">
        <f t="shared" si="44"/>
        <v>0</v>
      </c>
      <c r="CJ112" s="50" t="str">
        <f t="shared" si="41"/>
        <v/>
      </c>
      <c r="CK112" s="50" t="str">
        <f t="shared" si="50"/>
        <v>0</v>
      </c>
      <c r="CL112" s="50" t="str">
        <f t="shared" si="47"/>
        <v>a</v>
      </c>
      <c r="CM112" s="50" t="e">
        <f>VLOOKUP($M112,{"a",0;"b",1000},2)+COUNTIF($M$6:$M112,$M112)</f>
        <v>#N/A</v>
      </c>
      <c r="CN112" s="21"/>
      <c r="CO112" s="22"/>
      <c r="CP112" s="23"/>
      <c r="CQ112" s="24"/>
      <c r="CR112" s="21"/>
      <c r="CS112" s="25"/>
      <c r="CT112" s="21"/>
      <c r="CU112" s="19"/>
      <c r="CW112" s="54"/>
      <c r="CX112" s="55"/>
      <c r="CY112" s="56"/>
      <c r="CZ112" s="56"/>
      <c r="DA112" s="56"/>
      <c r="DB112" s="56"/>
      <c r="DC112" s="56"/>
      <c r="DD112" s="56"/>
      <c r="DE112" s="56"/>
      <c r="DF112" s="56"/>
      <c r="DG112" s="56"/>
      <c r="DI112" s="61"/>
      <c r="DJ112" s="61"/>
      <c r="DK112" s="61"/>
      <c r="DL112" s="61"/>
      <c r="DM112" s="61"/>
      <c r="DN112" s="61"/>
      <c r="DO112" s="61"/>
      <c r="DP112" s="62"/>
      <c r="DR112" s="70"/>
      <c r="DS112" s="71"/>
      <c r="DT112" s="71"/>
      <c r="DU112" s="72"/>
      <c r="DV112" s="71"/>
      <c r="DW112" s="71"/>
      <c r="DX112" s="73"/>
      <c r="DY112" s="74"/>
      <c r="DZ112" s="71"/>
      <c r="EB112" s="79"/>
      <c r="EC112" s="79"/>
      <c r="ED112" s="79"/>
      <c r="EE112" s="79"/>
      <c r="EF112" s="79"/>
      <c r="EG112" s="79"/>
      <c r="EH112" s="80"/>
      <c r="EJ112" s="16"/>
      <c r="EK112" s="16"/>
      <c r="EL112" s="16"/>
      <c r="EM112" s="16"/>
      <c r="EN112" s="16"/>
      <c r="EO112" s="16"/>
      <c r="EP112" s="16"/>
      <c r="EQ112" s="16"/>
      <c r="ES112" s="16"/>
      <c r="ET112" s="16"/>
      <c r="EU112" s="16"/>
      <c r="EW112" s="86"/>
      <c r="EX112" s="86"/>
      <c r="EY112" s="84"/>
      <c r="EZ112" s="87"/>
      <c r="FB112" s="19"/>
      <c r="FC112" s="19"/>
      <c r="FD112" s="19"/>
      <c r="FE112" s="19"/>
      <c r="FF112" s="19"/>
      <c r="FG112" s="19"/>
      <c r="FH112" s="19"/>
      <c r="FI112" s="19"/>
      <c r="FK112" s="94"/>
      <c r="FL112" s="93"/>
      <c r="FM112" s="93"/>
      <c r="FN112" s="93"/>
      <c r="FP112" s="97"/>
      <c r="FQ112" s="98"/>
      <c r="FR112" s="103"/>
      <c r="FS112" s="98"/>
      <c r="FT112" s="98"/>
      <c r="FV112" s="105"/>
      <c r="FW112" s="105"/>
      <c r="FX112" s="106"/>
      <c r="FY112" s="105"/>
      <c r="FZ112" s="105"/>
      <c r="GA112" s="105"/>
      <c r="GB112" s="105"/>
      <c r="GC112" s="105"/>
      <c r="GE112" s="110"/>
      <c r="GF112" s="109"/>
      <c r="GG112" s="110"/>
      <c r="GH112" s="111"/>
      <c r="GI112" s="111"/>
      <c r="GJ112" s="110"/>
      <c r="GK112" s="110"/>
      <c r="GL112" s="110"/>
      <c r="GM112" s="110"/>
      <c r="GN112" s="109"/>
      <c r="GP112" s="119"/>
      <c r="GQ112" s="120"/>
      <c r="GR112" s="119"/>
      <c r="GS112" s="121"/>
      <c r="GT112" s="121"/>
      <c r="GU112" s="119"/>
      <c r="GV112" s="122"/>
      <c r="GW112" s="119"/>
      <c r="GX112" s="119"/>
      <c r="GY112" s="120"/>
      <c r="HA112" s="127"/>
      <c r="HB112" s="128"/>
      <c r="HC112" s="128"/>
      <c r="HD112" s="128"/>
      <c r="HE112" s="129"/>
      <c r="HF112" s="127"/>
      <c r="HG112" s="131"/>
      <c r="HH112" s="19"/>
      <c r="HI112" s="19"/>
      <c r="HJ112" s="19"/>
      <c r="HK112" s="19"/>
      <c r="HL112" s="19"/>
      <c r="HM112" s="19"/>
      <c r="HN112" s="19"/>
      <c r="HP112" s="134"/>
      <c r="HQ112" s="135"/>
      <c r="HR112" s="134"/>
      <c r="HS112" s="134"/>
      <c r="HT112" s="134"/>
      <c r="HU112" s="134"/>
      <c r="HV112" s="134"/>
      <c r="HW112" s="134"/>
      <c r="HX112" s="134"/>
      <c r="HY112" s="134"/>
      <c r="HZ112" s="134"/>
    </row>
    <row r="113" spans="5:234" ht="19.5" thickBot="1">
      <c r="E113" s="16"/>
      <c r="F113" s="16"/>
      <c r="G113" s="16"/>
      <c r="I113" s="15" t="str">
        <f t="shared" si="28"/>
        <v/>
      </c>
      <c r="J113" s="16" t="e">
        <f t="shared" si="29"/>
        <v>#VALUE!</v>
      </c>
      <c r="K113" s="3"/>
      <c r="L113" s="4"/>
      <c r="M113" s="5"/>
      <c r="N113" s="6"/>
      <c r="O113" s="3"/>
      <c r="P113" s="7"/>
      <c r="Q113" s="3"/>
      <c r="R113" s="2"/>
      <c r="T113" s="15" t="str">
        <f t="shared" si="48"/>
        <v/>
      </c>
      <c r="U113" s="16" t="e">
        <f t="shared" si="35"/>
        <v>#VALUE!</v>
      </c>
      <c r="V113" s="16"/>
      <c r="W113" s="16"/>
      <c r="X113" s="16"/>
      <c r="Y113" s="16"/>
      <c r="Z113" s="16"/>
      <c r="AA113" s="16"/>
      <c r="AB113" s="16"/>
      <c r="AC113" s="16"/>
      <c r="AE113" s="15" t="str">
        <f>IFERROR(INDEX($K:$K,MATCH(VLOOKUP(AQ$5,{"a",0;"b",1000},2)+ROW(AD108),$N:$N,0)),"")</f>
        <v/>
      </c>
      <c r="AF113" s="15" t="str">
        <f>IFERROR(INDEX($AG:$AG,MATCH(VLOOKUP(AI$4,{"a",0;"b",1000},2)+ROW(AD109),$AK:$AK,0)),"")</f>
        <v/>
      </c>
      <c r="AG113" s="16">
        <f t="shared" si="30"/>
        <v>0</v>
      </c>
      <c r="AH113" s="50" t="str">
        <f>IFERROR(INDEX(#REF!,MATCH(AI113,BJ:BJ,0)),"")</f>
        <v/>
      </c>
      <c r="AI113" s="50" t="str">
        <f t="shared" si="31"/>
        <v>0</v>
      </c>
      <c r="AJ113" s="50" t="str">
        <f t="shared" si="45"/>
        <v>a</v>
      </c>
      <c r="AK113" s="50" t="e">
        <f>VLOOKUP($M113,{"a",0;"b",1000},2)+COUNTIF($M$6:$M113,$M113)</f>
        <v>#N/A</v>
      </c>
      <c r="AL113" s="16"/>
      <c r="AM113" s="16"/>
      <c r="AN113" s="16"/>
      <c r="AO113" s="16"/>
      <c r="AP113" s="16"/>
      <c r="AQ113" s="16"/>
      <c r="AR113" s="16"/>
      <c r="AS113" s="140"/>
      <c r="AU113" s="15" t="str">
        <f>IFERROR(INDEX($K:$K,MATCH(VLOOKUP(BG$5,{"a",0;"b",1000},2)+ROW(AT108),$N:$N,0)),"")</f>
        <v/>
      </c>
      <c r="AV113" s="15" t="str">
        <f>IFERROR(INDEX($AG:$AG,MATCH(VLOOKUP(AY$4,{"a",0;"b",1000},2)+ROW(AT109),$AK:$AK,0)),"")</f>
        <v/>
      </c>
      <c r="AW113" s="16">
        <f t="shared" si="43"/>
        <v>0</v>
      </c>
      <c r="AX113" s="50" t="str">
        <f t="shared" si="40"/>
        <v/>
      </c>
      <c r="AY113" s="50" t="str">
        <f t="shared" si="49"/>
        <v>0</v>
      </c>
      <c r="AZ113" s="50" t="str">
        <f t="shared" si="46"/>
        <v>a</v>
      </c>
      <c r="BA113" s="50" t="e">
        <f>VLOOKUP($M113,{"a",0;"b",1000},2)+COUNTIF($M$6:$M113,$M113)</f>
        <v>#N/A</v>
      </c>
      <c r="BB113" s="16"/>
      <c r="BC113" s="16"/>
      <c r="BD113" s="16"/>
      <c r="BE113" s="16"/>
      <c r="BF113" s="16"/>
      <c r="BG113" s="16"/>
      <c r="BH113" s="16"/>
      <c r="BI113" s="140"/>
      <c r="BK113" s="15" t="str">
        <f t="shared" si="39"/>
        <v/>
      </c>
      <c r="BL113" s="16" t="e">
        <f t="shared" si="36"/>
        <v>#VALUE!</v>
      </c>
      <c r="BM113" s="21"/>
      <c r="BN113" s="22"/>
      <c r="BO113" s="23"/>
      <c r="BP113" s="24"/>
      <c r="BQ113" s="21"/>
      <c r="BR113" s="25"/>
      <c r="BS113" s="21"/>
      <c r="BT113" s="19"/>
      <c r="BV113" s="15" t="str">
        <f t="shared" si="42"/>
        <v/>
      </c>
      <c r="BW113" s="16" t="e">
        <f t="shared" si="34"/>
        <v>#VALUE!</v>
      </c>
      <c r="BX113" s="3"/>
      <c r="BY113" s="4"/>
      <c r="BZ113" s="5"/>
      <c r="CA113" s="6"/>
      <c r="CB113" s="3"/>
      <c r="CC113" s="7"/>
      <c r="CD113" s="3"/>
      <c r="CE113" s="2"/>
      <c r="CG113" s="15" t="str">
        <f>IFERROR(INDEX($K:$K,MATCH(VLOOKUP(CS$5,{"a",0;"b",1000},2)+ROW(CF108),$N:$N,0)),"")</f>
        <v/>
      </c>
      <c r="CH113" s="15" t="str">
        <f>IFERROR(INDEX($AG:$AG,MATCH(VLOOKUP(CK$4,{"a",0;"b",1000},2)+ROW(CF109),$AK:$AK,0)),"")</f>
        <v/>
      </c>
      <c r="CI113" s="16">
        <f t="shared" si="44"/>
        <v>0</v>
      </c>
      <c r="CJ113" s="50" t="str">
        <f t="shared" si="41"/>
        <v/>
      </c>
      <c r="CK113" s="50" t="str">
        <f t="shared" si="50"/>
        <v>0</v>
      </c>
      <c r="CL113" s="50" t="str">
        <f t="shared" si="47"/>
        <v>a</v>
      </c>
      <c r="CM113" s="50" t="e">
        <f>VLOOKUP($M113,{"a",0;"b",1000},2)+COUNTIF($M$6:$M113,$M113)</f>
        <v>#N/A</v>
      </c>
      <c r="CN113" s="21"/>
      <c r="CO113" s="22"/>
      <c r="CP113" s="23"/>
      <c r="CQ113" s="24"/>
      <c r="CR113" s="21"/>
      <c r="CS113" s="25"/>
      <c r="CT113" s="21"/>
      <c r="CU113" s="19"/>
      <c r="CW113" s="54"/>
      <c r="CX113" s="55"/>
      <c r="CY113" s="56"/>
      <c r="CZ113" s="56"/>
      <c r="DA113" s="56"/>
      <c r="DB113" s="56"/>
      <c r="DC113" s="56"/>
      <c r="DD113" s="56"/>
      <c r="DE113" s="56"/>
      <c r="DF113" s="56"/>
      <c r="DG113" s="56"/>
      <c r="DI113" s="61"/>
      <c r="DJ113" s="61"/>
      <c r="DK113" s="61"/>
      <c r="DL113" s="61"/>
      <c r="DM113" s="61"/>
      <c r="DN113" s="61"/>
      <c r="DO113" s="61"/>
      <c r="DP113" s="62"/>
      <c r="DR113" s="70"/>
      <c r="DS113" s="71"/>
      <c r="DT113" s="71"/>
      <c r="DU113" s="72"/>
      <c r="DV113" s="71"/>
      <c r="DW113" s="71"/>
      <c r="DX113" s="73"/>
      <c r="DY113" s="74"/>
      <c r="DZ113" s="71"/>
      <c r="EB113" s="79"/>
      <c r="EC113" s="79"/>
      <c r="ED113" s="79"/>
      <c r="EE113" s="79"/>
      <c r="EF113" s="79"/>
      <c r="EG113" s="79"/>
      <c r="EH113" s="80"/>
      <c r="EJ113" s="16"/>
      <c r="EK113" s="16"/>
      <c r="EL113" s="16"/>
      <c r="EM113" s="16"/>
      <c r="EN113" s="16"/>
      <c r="EO113" s="16"/>
      <c r="EP113" s="16"/>
      <c r="EQ113" s="16"/>
      <c r="ES113" s="16"/>
      <c r="ET113" s="16"/>
      <c r="EU113" s="16"/>
      <c r="EW113" s="86"/>
      <c r="EX113" s="86"/>
      <c r="EY113" s="84"/>
      <c r="EZ113" s="87"/>
      <c r="FB113" s="19"/>
      <c r="FC113" s="19"/>
      <c r="FD113" s="19"/>
      <c r="FE113" s="19"/>
      <c r="FF113" s="19"/>
      <c r="FG113" s="19"/>
      <c r="FH113" s="19"/>
      <c r="FI113" s="19"/>
      <c r="FK113" s="94"/>
      <c r="FL113" s="93"/>
      <c r="FM113" s="93"/>
      <c r="FN113" s="93"/>
      <c r="FP113" s="97"/>
      <c r="FQ113" s="98"/>
      <c r="FR113" s="103"/>
      <c r="FS113" s="98"/>
      <c r="FT113" s="98"/>
      <c r="FV113" s="105"/>
      <c r="FW113" s="105"/>
      <c r="FX113" s="106"/>
      <c r="FY113" s="105"/>
      <c r="FZ113" s="105"/>
      <c r="GA113" s="105"/>
      <c r="GB113" s="105"/>
      <c r="GC113" s="105"/>
      <c r="GE113" s="110"/>
      <c r="GF113" s="109"/>
      <c r="GG113" s="110"/>
      <c r="GH113" s="111"/>
      <c r="GI113" s="111"/>
      <c r="GJ113" s="110"/>
      <c r="GK113" s="110"/>
      <c r="GL113" s="110"/>
      <c r="GM113" s="110"/>
      <c r="GN113" s="109"/>
      <c r="GP113" s="119"/>
      <c r="GQ113" s="120"/>
      <c r="GR113" s="119"/>
      <c r="GS113" s="121"/>
      <c r="GT113" s="121"/>
      <c r="GU113" s="119"/>
      <c r="GV113" s="122"/>
      <c r="GW113" s="119"/>
      <c r="GX113" s="119"/>
      <c r="GY113" s="120"/>
      <c r="HA113" s="127"/>
      <c r="HB113" s="128"/>
      <c r="HC113" s="128"/>
      <c r="HD113" s="128"/>
      <c r="HE113" s="129"/>
      <c r="HF113" s="127"/>
      <c r="HG113" s="131"/>
      <c r="HH113" s="19"/>
      <c r="HI113" s="19"/>
      <c r="HJ113" s="19"/>
      <c r="HK113" s="19"/>
      <c r="HL113" s="19"/>
      <c r="HM113" s="19"/>
      <c r="HN113" s="19"/>
      <c r="HP113" s="134"/>
      <c r="HQ113" s="135"/>
      <c r="HR113" s="134"/>
      <c r="HS113" s="134"/>
      <c r="HT113" s="134"/>
      <c r="HU113" s="134"/>
      <c r="HV113" s="134"/>
      <c r="HW113" s="134"/>
      <c r="HX113" s="134"/>
      <c r="HY113" s="134"/>
      <c r="HZ113" s="134"/>
    </row>
    <row r="114" spans="5:234" ht="19.5" thickBot="1">
      <c r="E114" s="16"/>
      <c r="F114" s="16"/>
      <c r="G114" s="16"/>
      <c r="I114" s="15" t="str">
        <f t="shared" si="28"/>
        <v/>
      </c>
      <c r="J114" s="16" t="e">
        <f t="shared" si="29"/>
        <v>#VALUE!</v>
      </c>
      <c r="K114" s="3"/>
      <c r="L114" s="4"/>
      <c r="M114" s="5"/>
      <c r="N114" s="6"/>
      <c r="O114" s="3"/>
      <c r="P114" s="7"/>
      <c r="Q114" s="3"/>
      <c r="R114" s="2"/>
      <c r="T114" s="15" t="str">
        <f t="shared" si="48"/>
        <v/>
      </c>
      <c r="U114" s="16" t="e">
        <f t="shared" si="35"/>
        <v>#VALUE!</v>
      </c>
      <c r="V114" s="16"/>
      <c r="W114" s="16"/>
      <c r="X114" s="16"/>
      <c r="Y114" s="16"/>
      <c r="Z114" s="16"/>
      <c r="AA114" s="16"/>
      <c r="AB114" s="16"/>
      <c r="AC114" s="16"/>
      <c r="AE114" s="15" t="str">
        <f>IFERROR(INDEX($K:$K,MATCH(VLOOKUP(AQ$5,{"a",0;"b",1000},2)+ROW(AD109),$N:$N,0)),"")</f>
        <v/>
      </c>
      <c r="AF114" s="15" t="str">
        <f>IFERROR(INDEX($AG:$AG,MATCH(VLOOKUP(AI$4,{"a",0;"b",1000},2)+ROW(AD110),$AK:$AK,0)),"")</f>
        <v/>
      </c>
      <c r="AG114" s="16">
        <f t="shared" si="30"/>
        <v>0</v>
      </c>
      <c r="AH114" s="50" t="str">
        <f>IFERROR(INDEX(#REF!,MATCH(AI114,BJ:BJ,0)),"")</f>
        <v/>
      </c>
      <c r="AI114" s="50" t="str">
        <f t="shared" si="31"/>
        <v>0</v>
      </c>
      <c r="AJ114" s="50" t="str">
        <f t="shared" si="45"/>
        <v>a</v>
      </c>
      <c r="AK114" s="50" t="e">
        <f>VLOOKUP($M114,{"a",0;"b",1000},2)+COUNTIF($M$6:$M114,$M114)</f>
        <v>#N/A</v>
      </c>
      <c r="AL114" s="16"/>
      <c r="AM114" s="16"/>
      <c r="AN114" s="16"/>
      <c r="AO114" s="16"/>
      <c r="AP114" s="16"/>
      <c r="AQ114" s="16"/>
      <c r="AR114" s="16"/>
      <c r="AS114" s="140"/>
      <c r="AU114" s="15" t="str">
        <f>IFERROR(INDEX($K:$K,MATCH(VLOOKUP(BG$5,{"a",0;"b",1000},2)+ROW(AT109),$N:$N,0)),"")</f>
        <v/>
      </c>
      <c r="AV114" s="15" t="str">
        <f>IFERROR(INDEX($AG:$AG,MATCH(VLOOKUP(AY$4,{"a",0;"b",1000},2)+ROW(AT110),$AK:$AK,0)),"")</f>
        <v/>
      </c>
      <c r="AW114" s="16">
        <f t="shared" si="43"/>
        <v>0</v>
      </c>
      <c r="AX114" s="50" t="str">
        <f t="shared" si="40"/>
        <v/>
      </c>
      <c r="AY114" s="50" t="str">
        <f t="shared" si="49"/>
        <v>0</v>
      </c>
      <c r="AZ114" s="50" t="str">
        <f t="shared" si="46"/>
        <v>a</v>
      </c>
      <c r="BA114" s="50" t="e">
        <f>VLOOKUP($M114,{"a",0;"b",1000},2)+COUNTIF($M$6:$M114,$M114)</f>
        <v>#N/A</v>
      </c>
      <c r="BB114" s="16"/>
      <c r="BC114" s="16"/>
      <c r="BD114" s="16"/>
      <c r="BE114" s="16"/>
      <c r="BF114" s="16"/>
      <c r="BG114" s="16"/>
      <c r="BH114" s="16"/>
      <c r="BI114" s="140"/>
      <c r="BK114" s="15" t="str">
        <f t="shared" si="39"/>
        <v/>
      </c>
      <c r="BL114" s="16" t="e">
        <f t="shared" si="36"/>
        <v>#VALUE!</v>
      </c>
      <c r="BM114" s="21"/>
      <c r="BN114" s="22"/>
      <c r="BO114" s="23"/>
      <c r="BP114" s="24"/>
      <c r="BQ114" s="21"/>
      <c r="BR114" s="25"/>
      <c r="BS114" s="21"/>
      <c r="BT114" s="19"/>
      <c r="BV114" s="15" t="str">
        <f t="shared" si="42"/>
        <v/>
      </c>
      <c r="BW114" s="16" t="e">
        <f t="shared" si="34"/>
        <v>#VALUE!</v>
      </c>
      <c r="BX114" s="3"/>
      <c r="BY114" s="4"/>
      <c r="BZ114" s="5"/>
      <c r="CA114" s="6"/>
      <c r="CB114" s="3"/>
      <c r="CC114" s="7"/>
      <c r="CD114" s="3"/>
      <c r="CE114" s="2"/>
      <c r="CG114" s="15" t="str">
        <f>IFERROR(INDEX($K:$K,MATCH(VLOOKUP(CS$5,{"a",0;"b",1000},2)+ROW(CF109),$N:$N,0)),"")</f>
        <v/>
      </c>
      <c r="CH114" s="15" t="str">
        <f>IFERROR(INDEX($AG:$AG,MATCH(VLOOKUP(CK$4,{"a",0;"b",1000},2)+ROW(CF110),$AK:$AK,0)),"")</f>
        <v/>
      </c>
      <c r="CI114" s="16">
        <f t="shared" si="44"/>
        <v>0</v>
      </c>
      <c r="CJ114" s="50" t="str">
        <f t="shared" si="41"/>
        <v/>
      </c>
      <c r="CK114" s="50" t="str">
        <f t="shared" si="50"/>
        <v>0</v>
      </c>
      <c r="CL114" s="50" t="str">
        <f t="shared" si="47"/>
        <v>a</v>
      </c>
      <c r="CM114" s="50" t="e">
        <f>VLOOKUP($M114,{"a",0;"b",1000},2)+COUNTIF($M$6:$M114,$M114)</f>
        <v>#N/A</v>
      </c>
      <c r="CN114" s="21"/>
      <c r="CO114" s="22"/>
      <c r="CP114" s="23"/>
      <c r="CQ114" s="24"/>
      <c r="CR114" s="21"/>
      <c r="CS114" s="25"/>
      <c r="CT114" s="21"/>
      <c r="CU114" s="19"/>
      <c r="CW114" s="54"/>
      <c r="CX114" s="55"/>
      <c r="CY114" s="56"/>
      <c r="CZ114" s="56"/>
      <c r="DA114" s="56"/>
      <c r="DB114" s="56"/>
      <c r="DC114" s="56"/>
      <c r="DD114" s="56"/>
      <c r="DE114" s="56"/>
      <c r="DF114" s="56"/>
      <c r="DG114" s="56"/>
      <c r="DI114" s="61"/>
      <c r="DJ114" s="61"/>
      <c r="DK114" s="61"/>
      <c r="DL114" s="61"/>
      <c r="DM114" s="61"/>
      <c r="DN114" s="61"/>
      <c r="DO114" s="61"/>
      <c r="DP114" s="62"/>
      <c r="DR114" s="70"/>
      <c r="DS114" s="71"/>
      <c r="DT114" s="71"/>
      <c r="DU114" s="72"/>
      <c r="DV114" s="71"/>
      <c r="DW114" s="71"/>
      <c r="DX114" s="73"/>
      <c r="DY114" s="74"/>
      <c r="DZ114" s="71"/>
      <c r="EB114" s="79"/>
      <c r="EC114" s="79"/>
      <c r="ED114" s="79"/>
      <c r="EE114" s="79"/>
      <c r="EF114" s="79"/>
      <c r="EG114" s="79"/>
      <c r="EH114" s="80"/>
      <c r="EJ114" s="16"/>
      <c r="EK114" s="16"/>
      <c r="EL114" s="16"/>
      <c r="EM114" s="16"/>
      <c r="EN114" s="16"/>
      <c r="EO114" s="16"/>
      <c r="EP114" s="16"/>
      <c r="EQ114" s="16"/>
      <c r="ES114" s="16"/>
      <c r="ET114" s="16"/>
      <c r="EU114" s="16"/>
      <c r="EW114" s="86"/>
      <c r="EX114" s="86"/>
      <c r="EY114" s="84"/>
      <c r="EZ114" s="87"/>
      <c r="FB114" s="19"/>
      <c r="FC114" s="19"/>
      <c r="FD114" s="19"/>
      <c r="FE114" s="19"/>
      <c r="FF114" s="19"/>
      <c r="FG114" s="19"/>
      <c r="FH114" s="19"/>
      <c r="FI114" s="19"/>
      <c r="FK114" s="94"/>
      <c r="FL114" s="93"/>
      <c r="FM114" s="93"/>
      <c r="FN114" s="93"/>
      <c r="FP114" s="97"/>
      <c r="FQ114" s="98"/>
      <c r="FR114" s="103"/>
      <c r="FS114" s="98"/>
      <c r="FT114" s="98"/>
      <c r="FV114" s="105"/>
      <c r="FW114" s="105"/>
      <c r="FX114" s="106"/>
      <c r="FY114" s="105"/>
      <c r="FZ114" s="105"/>
      <c r="GA114" s="105"/>
      <c r="GB114" s="105"/>
      <c r="GC114" s="105"/>
      <c r="GE114" s="110"/>
      <c r="GF114" s="109"/>
      <c r="GG114" s="110"/>
      <c r="GH114" s="111"/>
      <c r="GI114" s="111"/>
      <c r="GJ114" s="110"/>
      <c r="GK114" s="110"/>
      <c r="GL114" s="110"/>
      <c r="GM114" s="110"/>
      <c r="GN114" s="109"/>
      <c r="GP114" s="119"/>
      <c r="GQ114" s="120"/>
      <c r="GR114" s="119"/>
      <c r="GS114" s="121"/>
      <c r="GT114" s="121"/>
      <c r="GU114" s="119"/>
      <c r="GV114" s="122"/>
      <c r="GW114" s="119"/>
      <c r="GX114" s="119"/>
      <c r="GY114" s="120"/>
      <c r="HA114" s="127"/>
      <c r="HB114" s="128"/>
      <c r="HC114" s="128"/>
      <c r="HD114" s="128"/>
      <c r="HE114" s="129"/>
      <c r="HF114" s="127"/>
      <c r="HG114" s="131"/>
      <c r="HH114" s="19"/>
      <c r="HI114" s="19"/>
      <c r="HJ114" s="19"/>
      <c r="HK114" s="19"/>
      <c r="HL114" s="19"/>
      <c r="HM114" s="19"/>
      <c r="HN114" s="19"/>
      <c r="HP114" s="134"/>
      <c r="HQ114" s="135"/>
      <c r="HR114" s="134"/>
      <c r="HS114" s="134"/>
      <c r="HT114" s="134"/>
      <c r="HU114" s="134"/>
      <c r="HV114" s="134"/>
      <c r="HW114" s="134"/>
      <c r="HX114" s="134"/>
      <c r="HY114" s="134"/>
      <c r="HZ114" s="134"/>
    </row>
    <row r="115" spans="5:234" ht="19.5" thickBot="1">
      <c r="E115" s="16"/>
      <c r="F115" s="16"/>
      <c r="G115" s="16"/>
      <c r="I115" s="15" t="str">
        <f t="shared" si="28"/>
        <v/>
      </c>
      <c r="J115" s="16" t="e">
        <f t="shared" si="29"/>
        <v>#VALUE!</v>
      </c>
      <c r="K115" s="3"/>
      <c r="L115" s="4"/>
      <c r="M115" s="5"/>
      <c r="N115" s="6"/>
      <c r="O115" s="3"/>
      <c r="P115" s="7"/>
      <c r="Q115" s="3"/>
      <c r="R115" s="2"/>
      <c r="T115" s="15" t="str">
        <f t="shared" si="48"/>
        <v/>
      </c>
      <c r="U115" s="16" t="e">
        <f t="shared" si="35"/>
        <v>#VALUE!</v>
      </c>
      <c r="V115" s="16"/>
      <c r="W115" s="16"/>
      <c r="X115" s="16"/>
      <c r="Y115" s="16"/>
      <c r="Z115" s="16"/>
      <c r="AA115" s="16"/>
      <c r="AB115" s="16"/>
      <c r="AC115" s="16"/>
      <c r="AE115" s="15" t="str">
        <f>IFERROR(INDEX($K:$K,MATCH(VLOOKUP(AQ$5,{"a",0;"b",1000},2)+ROW(AD110),$N:$N,0)),"")</f>
        <v/>
      </c>
      <c r="AF115" s="15" t="str">
        <f>IFERROR(INDEX($AG:$AG,MATCH(VLOOKUP(AI$4,{"a",0;"b",1000},2)+ROW(AD111),$AK:$AK,0)),"")</f>
        <v/>
      </c>
      <c r="AG115" s="16">
        <f t="shared" si="30"/>
        <v>0</v>
      </c>
      <c r="AH115" s="50" t="str">
        <f>IFERROR(INDEX(#REF!,MATCH(AI115,BJ:BJ,0)),"")</f>
        <v/>
      </c>
      <c r="AI115" s="50" t="str">
        <f t="shared" si="31"/>
        <v>0</v>
      </c>
      <c r="AJ115" s="50" t="str">
        <f t="shared" si="45"/>
        <v>a</v>
      </c>
      <c r="AK115" s="50" t="e">
        <f>VLOOKUP($M115,{"a",0;"b",1000},2)+COUNTIF($M$6:$M115,$M115)</f>
        <v>#N/A</v>
      </c>
      <c r="AL115" s="16"/>
      <c r="AM115" s="16"/>
      <c r="AN115" s="16"/>
      <c r="AO115" s="16"/>
      <c r="AP115" s="16"/>
      <c r="AQ115" s="16"/>
      <c r="AR115" s="16"/>
      <c r="AS115" s="140"/>
      <c r="AU115" s="15" t="str">
        <f>IFERROR(INDEX($K:$K,MATCH(VLOOKUP(BG$5,{"a",0;"b",1000},2)+ROW(AT110),$N:$N,0)),"")</f>
        <v/>
      </c>
      <c r="AV115" s="15" t="str">
        <f>IFERROR(INDEX($AG:$AG,MATCH(VLOOKUP(AY$4,{"a",0;"b",1000},2)+ROW(AT111),$AK:$AK,0)),"")</f>
        <v/>
      </c>
      <c r="AW115" s="16">
        <f t="shared" si="43"/>
        <v>0</v>
      </c>
      <c r="AX115" s="50" t="str">
        <f t="shared" si="40"/>
        <v/>
      </c>
      <c r="AY115" s="50" t="str">
        <f t="shared" si="49"/>
        <v>0</v>
      </c>
      <c r="AZ115" s="50" t="str">
        <f t="shared" si="46"/>
        <v>a</v>
      </c>
      <c r="BA115" s="50" t="e">
        <f>VLOOKUP($M115,{"a",0;"b",1000},2)+COUNTIF($M$6:$M115,$M115)</f>
        <v>#N/A</v>
      </c>
      <c r="BB115" s="16"/>
      <c r="BC115" s="16"/>
      <c r="BD115" s="16"/>
      <c r="BE115" s="16"/>
      <c r="BF115" s="16"/>
      <c r="BG115" s="16"/>
      <c r="BH115" s="16"/>
      <c r="BI115" s="140"/>
      <c r="BK115" s="15" t="str">
        <f t="shared" si="39"/>
        <v/>
      </c>
      <c r="BL115" s="16" t="e">
        <f t="shared" si="36"/>
        <v>#VALUE!</v>
      </c>
      <c r="BM115" s="21"/>
      <c r="BN115" s="22"/>
      <c r="BO115" s="23"/>
      <c r="BP115" s="24"/>
      <c r="BQ115" s="21"/>
      <c r="BR115" s="25"/>
      <c r="BS115" s="21"/>
      <c r="BT115" s="19"/>
      <c r="BV115" s="15" t="str">
        <f t="shared" si="42"/>
        <v/>
      </c>
      <c r="BW115" s="16" t="e">
        <f t="shared" si="34"/>
        <v>#VALUE!</v>
      </c>
      <c r="BX115" s="3"/>
      <c r="BY115" s="4"/>
      <c r="BZ115" s="5"/>
      <c r="CA115" s="6"/>
      <c r="CB115" s="3"/>
      <c r="CC115" s="7"/>
      <c r="CD115" s="3"/>
      <c r="CE115" s="2"/>
      <c r="CG115" s="15" t="str">
        <f>IFERROR(INDEX($K:$K,MATCH(VLOOKUP(CS$5,{"a",0;"b",1000},2)+ROW(CF110),$N:$N,0)),"")</f>
        <v/>
      </c>
      <c r="CH115" s="15" t="str">
        <f>IFERROR(INDEX($AG:$AG,MATCH(VLOOKUP(CK$4,{"a",0;"b",1000},2)+ROW(CF111),$AK:$AK,0)),"")</f>
        <v/>
      </c>
      <c r="CI115" s="16">
        <f t="shared" si="44"/>
        <v>0</v>
      </c>
      <c r="CJ115" s="50" t="str">
        <f t="shared" si="41"/>
        <v/>
      </c>
      <c r="CK115" s="50" t="str">
        <f t="shared" si="50"/>
        <v>0</v>
      </c>
      <c r="CL115" s="50" t="str">
        <f t="shared" si="47"/>
        <v>a</v>
      </c>
      <c r="CM115" s="50" t="e">
        <f>VLOOKUP($M115,{"a",0;"b",1000},2)+COUNTIF($M$6:$M115,$M115)</f>
        <v>#N/A</v>
      </c>
      <c r="CN115" s="21"/>
      <c r="CO115" s="22"/>
      <c r="CP115" s="23"/>
      <c r="CQ115" s="24"/>
      <c r="CR115" s="21"/>
      <c r="CS115" s="25"/>
      <c r="CT115" s="21"/>
      <c r="CU115" s="19"/>
      <c r="CW115" s="54"/>
      <c r="CX115" s="55"/>
      <c r="CY115" s="56"/>
      <c r="CZ115" s="56"/>
      <c r="DA115" s="56"/>
      <c r="DB115" s="56"/>
      <c r="DC115" s="56"/>
      <c r="DD115" s="56"/>
      <c r="DE115" s="56"/>
      <c r="DF115" s="56"/>
      <c r="DG115" s="56"/>
      <c r="DI115" s="61"/>
      <c r="DJ115" s="61"/>
      <c r="DK115" s="61"/>
      <c r="DL115" s="61"/>
      <c r="DM115" s="61"/>
      <c r="DN115" s="61"/>
      <c r="DO115" s="61"/>
      <c r="DP115" s="62"/>
      <c r="DR115" s="70"/>
      <c r="DS115" s="71"/>
      <c r="DT115" s="71"/>
      <c r="DU115" s="72"/>
      <c r="DV115" s="71"/>
      <c r="DW115" s="71"/>
      <c r="DX115" s="73"/>
      <c r="DY115" s="74"/>
      <c r="DZ115" s="71"/>
      <c r="EB115" s="79"/>
      <c r="EC115" s="79"/>
      <c r="ED115" s="79"/>
      <c r="EE115" s="79"/>
      <c r="EF115" s="79"/>
      <c r="EG115" s="79"/>
      <c r="EH115" s="80"/>
      <c r="EJ115" s="16"/>
      <c r="EK115" s="16"/>
      <c r="EL115" s="16"/>
      <c r="EM115" s="16"/>
      <c r="EN115" s="16"/>
      <c r="EO115" s="16"/>
      <c r="EP115" s="16"/>
      <c r="EQ115" s="16"/>
      <c r="ES115" s="16"/>
      <c r="ET115" s="16"/>
      <c r="EU115" s="16"/>
      <c r="EW115" s="86"/>
      <c r="EX115" s="86"/>
      <c r="EY115" s="84"/>
      <c r="EZ115" s="87"/>
      <c r="FB115" s="19"/>
      <c r="FC115" s="19"/>
      <c r="FD115" s="19"/>
      <c r="FE115" s="19"/>
      <c r="FF115" s="19"/>
      <c r="FG115" s="19"/>
      <c r="FH115" s="19"/>
      <c r="FI115" s="19"/>
      <c r="FK115" s="94"/>
      <c r="FL115" s="93"/>
      <c r="FM115" s="93"/>
      <c r="FN115" s="93"/>
      <c r="FP115" s="97"/>
      <c r="FQ115" s="98"/>
      <c r="FR115" s="103"/>
      <c r="FS115" s="98"/>
      <c r="FT115" s="98"/>
      <c r="FV115" s="105"/>
      <c r="FW115" s="105"/>
      <c r="FX115" s="106"/>
      <c r="FY115" s="105"/>
      <c r="FZ115" s="105"/>
      <c r="GA115" s="105"/>
      <c r="GB115" s="105"/>
      <c r="GC115" s="105"/>
      <c r="GE115" s="110"/>
      <c r="GF115" s="109"/>
      <c r="GG115" s="110"/>
      <c r="GH115" s="111"/>
      <c r="GI115" s="111"/>
      <c r="GJ115" s="110"/>
      <c r="GK115" s="110"/>
      <c r="GL115" s="110"/>
      <c r="GM115" s="110"/>
      <c r="GN115" s="109"/>
      <c r="GP115" s="119"/>
      <c r="GQ115" s="120"/>
      <c r="GR115" s="119"/>
      <c r="GS115" s="121"/>
      <c r="GT115" s="121"/>
      <c r="GU115" s="119"/>
      <c r="GV115" s="122"/>
      <c r="GW115" s="119"/>
      <c r="GX115" s="119"/>
      <c r="GY115" s="120"/>
      <c r="HA115" s="127"/>
      <c r="HB115" s="128"/>
      <c r="HC115" s="128"/>
      <c r="HD115" s="128"/>
      <c r="HE115" s="129"/>
      <c r="HF115" s="127"/>
      <c r="HG115" s="131"/>
      <c r="HH115" s="19"/>
      <c r="HI115" s="19"/>
      <c r="HJ115" s="19"/>
      <c r="HK115" s="19"/>
      <c r="HL115" s="19"/>
      <c r="HM115" s="19"/>
      <c r="HN115" s="19"/>
      <c r="HP115" s="134"/>
      <c r="HQ115" s="135"/>
      <c r="HR115" s="134"/>
      <c r="HS115" s="134"/>
      <c r="HT115" s="134"/>
      <c r="HU115" s="134"/>
      <c r="HV115" s="134"/>
      <c r="HW115" s="134"/>
      <c r="HX115" s="134"/>
      <c r="HY115" s="134"/>
      <c r="HZ115" s="134"/>
    </row>
    <row r="116" spans="5:234" ht="19.5" thickBot="1">
      <c r="E116" s="16"/>
      <c r="F116" s="16"/>
      <c r="G116" s="16"/>
      <c r="I116" s="15" t="str">
        <f t="shared" si="28"/>
        <v/>
      </c>
      <c r="J116" s="16" t="e">
        <f t="shared" si="29"/>
        <v>#VALUE!</v>
      </c>
      <c r="K116" s="3"/>
      <c r="L116" s="4"/>
      <c r="M116" s="5"/>
      <c r="N116" s="6"/>
      <c r="O116" s="3"/>
      <c r="P116" s="7"/>
      <c r="Q116" s="3"/>
      <c r="R116" s="2"/>
      <c r="T116" s="15" t="str">
        <f t="shared" si="48"/>
        <v/>
      </c>
      <c r="U116" s="16" t="e">
        <f t="shared" si="35"/>
        <v>#VALUE!</v>
      </c>
      <c r="V116" s="16"/>
      <c r="W116" s="16"/>
      <c r="X116" s="16"/>
      <c r="Y116" s="16"/>
      <c r="Z116" s="16"/>
      <c r="AA116" s="16"/>
      <c r="AB116" s="16"/>
      <c r="AC116" s="16"/>
      <c r="AE116" s="15" t="str">
        <f>IFERROR(INDEX($K:$K,MATCH(VLOOKUP(AQ$5,{"a",0;"b",1000},2)+ROW(AD111),$N:$N,0)),"")</f>
        <v/>
      </c>
      <c r="AF116" s="15" t="str">
        <f>IFERROR(INDEX($AG:$AG,MATCH(VLOOKUP(AI$4,{"a",0;"b",1000},2)+ROW(AD112),$AK:$AK,0)),"")</f>
        <v/>
      </c>
      <c r="AG116" s="16">
        <f t="shared" si="30"/>
        <v>0</v>
      </c>
      <c r="AH116" s="50" t="str">
        <f>IFERROR(INDEX(#REF!,MATCH(AI116,BJ:BJ,0)),"")</f>
        <v/>
      </c>
      <c r="AI116" s="50" t="str">
        <f t="shared" si="31"/>
        <v>0</v>
      </c>
      <c r="AJ116" s="50" t="str">
        <f t="shared" si="45"/>
        <v>a</v>
      </c>
      <c r="AK116" s="50" t="e">
        <f>VLOOKUP($M116,{"a",0;"b",1000},2)+COUNTIF($M$6:$M116,$M116)</f>
        <v>#N/A</v>
      </c>
      <c r="AL116" s="16"/>
      <c r="AM116" s="16"/>
      <c r="AN116" s="16"/>
      <c r="AO116" s="16"/>
      <c r="AP116" s="16"/>
      <c r="AQ116" s="16"/>
      <c r="AR116" s="16"/>
      <c r="AS116" s="140"/>
      <c r="AU116" s="15" t="str">
        <f>IFERROR(INDEX($K:$K,MATCH(VLOOKUP(BG$5,{"a",0;"b",1000},2)+ROW(AT111),$N:$N,0)),"")</f>
        <v/>
      </c>
      <c r="AV116" s="15" t="str">
        <f>IFERROR(INDEX($AG:$AG,MATCH(VLOOKUP(AY$4,{"a",0;"b",1000},2)+ROW(AT112),$AK:$AK,0)),"")</f>
        <v/>
      </c>
      <c r="AW116" s="16">
        <f t="shared" si="43"/>
        <v>0</v>
      </c>
      <c r="AX116" s="50" t="str">
        <f t="shared" si="40"/>
        <v/>
      </c>
      <c r="AY116" s="50" t="str">
        <f t="shared" si="49"/>
        <v>0</v>
      </c>
      <c r="AZ116" s="50" t="str">
        <f t="shared" si="46"/>
        <v>a</v>
      </c>
      <c r="BA116" s="50" t="e">
        <f>VLOOKUP($M116,{"a",0;"b",1000},2)+COUNTIF($M$6:$M116,$M116)</f>
        <v>#N/A</v>
      </c>
      <c r="BB116" s="16"/>
      <c r="BC116" s="16"/>
      <c r="BD116" s="16"/>
      <c r="BE116" s="16"/>
      <c r="BF116" s="16"/>
      <c r="BG116" s="16"/>
      <c r="BH116" s="16"/>
      <c r="BI116" s="140"/>
      <c r="BK116" s="15" t="str">
        <f t="shared" si="39"/>
        <v/>
      </c>
      <c r="BL116" s="16" t="e">
        <f t="shared" si="36"/>
        <v>#VALUE!</v>
      </c>
      <c r="BM116" s="21"/>
      <c r="BN116" s="22"/>
      <c r="BO116" s="23"/>
      <c r="BP116" s="24"/>
      <c r="BQ116" s="21"/>
      <c r="BR116" s="25"/>
      <c r="BS116" s="21"/>
      <c r="BT116" s="19"/>
      <c r="BV116" s="15" t="str">
        <f t="shared" si="42"/>
        <v/>
      </c>
      <c r="BW116" s="16" t="e">
        <f t="shared" si="34"/>
        <v>#VALUE!</v>
      </c>
      <c r="BX116" s="3"/>
      <c r="BY116" s="4"/>
      <c r="BZ116" s="5"/>
      <c r="CA116" s="6"/>
      <c r="CB116" s="3"/>
      <c r="CC116" s="7"/>
      <c r="CD116" s="3"/>
      <c r="CE116" s="2"/>
      <c r="CG116" s="15" t="str">
        <f>IFERROR(INDEX($K:$K,MATCH(VLOOKUP(CS$5,{"a",0;"b",1000},2)+ROW(CF111),$N:$N,0)),"")</f>
        <v/>
      </c>
      <c r="CH116" s="15" t="str">
        <f>IFERROR(INDEX($AG:$AG,MATCH(VLOOKUP(CK$4,{"a",0;"b",1000},2)+ROW(CF112),$AK:$AK,0)),"")</f>
        <v/>
      </c>
      <c r="CI116" s="16">
        <f t="shared" si="44"/>
        <v>0</v>
      </c>
      <c r="CJ116" s="50" t="str">
        <f t="shared" si="41"/>
        <v/>
      </c>
      <c r="CK116" s="50" t="str">
        <f t="shared" si="50"/>
        <v>0</v>
      </c>
      <c r="CL116" s="50" t="str">
        <f t="shared" si="47"/>
        <v>a</v>
      </c>
      <c r="CM116" s="50" t="e">
        <f>VLOOKUP($M116,{"a",0;"b",1000},2)+COUNTIF($M$6:$M116,$M116)</f>
        <v>#N/A</v>
      </c>
      <c r="CN116" s="21"/>
      <c r="CO116" s="22"/>
      <c r="CP116" s="23"/>
      <c r="CQ116" s="24"/>
      <c r="CR116" s="21"/>
      <c r="CS116" s="25"/>
      <c r="CT116" s="21"/>
      <c r="CU116" s="19"/>
      <c r="CW116" s="54"/>
      <c r="CX116" s="55"/>
      <c r="CY116" s="56"/>
      <c r="CZ116" s="56"/>
      <c r="DA116" s="56"/>
      <c r="DB116" s="56"/>
      <c r="DC116" s="56"/>
      <c r="DD116" s="56"/>
      <c r="DE116" s="56"/>
      <c r="DF116" s="56"/>
      <c r="DG116" s="56"/>
      <c r="DI116" s="61"/>
      <c r="DJ116" s="61"/>
      <c r="DK116" s="61"/>
      <c r="DL116" s="61"/>
      <c r="DM116" s="61"/>
      <c r="DN116" s="61"/>
      <c r="DO116" s="61"/>
      <c r="DP116" s="62"/>
      <c r="DR116" s="70"/>
      <c r="DS116" s="71"/>
      <c r="DT116" s="71"/>
      <c r="DU116" s="72"/>
      <c r="DV116" s="71"/>
      <c r="DW116" s="71"/>
      <c r="DX116" s="73"/>
      <c r="DY116" s="74"/>
      <c r="DZ116" s="71"/>
      <c r="EB116" s="79"/>
      <c r="EC116" s="79"/>
      <c r="ED116" s="79"/>
      <c r="EE116" s="79"/>
      <c r="EF116" s="79"/>
      <c r="EG116" s="79"/>
      <c r="EH116" s="80"/>
      <c r="EJ116" s="16"/>
      <c r="EK116" s="16"/>
      <c r="EL116" s="16"/>
      <c r="EM116" s="16"/>
      <c r="EN116" s="16"/>
      <c r="EO116" s="16"/>
      <c r="EP116" s="16"/>
      <c r="EQ116" s="16"/>
      <c r="ES116" s="16"/>
      <c r="ET116" s="16"/>
      <c r="EU116" s="16"/>
      <c r="EW116" s="86"/>
      <c r="EX116" s="86"/>
      <c r="EY116" s="84"/>
      <c r="EZ116" s="87"/>
      <c r="FB116" s="19"/>
      <c r="FC116" s="19"/>
      <c r="FD116" s="19"/>
      <c r="FE116" s="19"/>
      <c r="FF116" s="19"/>
      <c r="FG116" s="19"/>
      <c r="FH116" s="19"/>
      <c r="FI116" s="19"/>
      <c r="FK116" s="94"/>
      <c r="FL116" s="93"/>
      <c r="FM116" s="93"/>
      <c r="FN116" s="93"/>
      <c r="FP116" s="97"/>
      <c r="FQ116" s="98"/>
      <c r="FR116" s="103"/>
      <c r="FS116" s="98"/>
      <c r="FT116" s="98"/>
      <c r="FV116" s="105"/>
      <c r="FW116" s="105"/>
      <c r="FX116" s="106"/>
      <c r="FY116" s="105"/>
      <c r="FZ116" s="105"/>
      <c r="GA116" s="105"/>
      <c r="GB116" s="105"/>
      <c r="GC116" s="105"/>
      <c r="GE116" s="110"/>
      <c r="GF116" s="109"/>
      <c r="GG116" s="110"/>
      <c r="GH116" s="111"/>
      <c r="GI116" s="111"/>
      <c r="GJ116" s="110"/>
      <c r="GK116" s="110"/>
      <c r="GL116" s="110"/>
      <c r="GM116" s="110"/>
      <c r="GN116" s="109"/>
      <c r="GP116" s="119"/>
      <c r="GQ116" s="120"/>
      <c r="GR116" s="119"/>
      <c r="GS116" s="121"/>
      <c r="GT116" s="121"/>
      <c r="GU116" s="119"/>
      <c r="GV116" s="122"/>
      <c r="GW116" s="119"/>
      <c r="GX116" s="119"/>
      <c r="GY116" s="120"/>
      <c r="HA116" s="127"/>
      <c r="HB116" s="128"/>
      <c r="HC116" s="128"/>
      <c r="HD116" s="128"/>
      <c r="HE116" s="129"/>
      <c r="HF116" s="127"/>
      <c r="HG116" s="131"/>
      <c r="HH116" s="19"/>
      <c r="HI116" s="19"/>
      <c r="HJ116" s="19"/>
      <c r="HK116" s="19"/>
      <c r="HL116" s="19"/>
      <c r="HM116" s="19"/>
      <c r="HN116" s="19"/>
      <c r="HP116" s="134"/>
      <c r="HQ116" s="135"/>
      <c r="HR116" s="134"/>
      <c r="HS116" s="134"/>
      <c r="HT116" s="134"/>
      <c r="HU116" s="134"/>
      <c r="HV116" s="134"/>
      <c r="HW116" s="134"/>
      <c r="HX116" s="134"/>
      <c r="HY116" s="134"/>
      <c r="HZ116" s="134"/>
    </row>
    <row r="117" spans="5:234" ht="19.5" thickBot="1">
      <c r="E117" s="16"/>
      <c r="F117" s="16"/>
      <c r="G117" s="16"/>
      <c r="I117" s="15" t="str">
        <f t="shared" si="28"/>
        <v/>
      </c>
      <c r="J117" s="16" t="e">
        <f t="shared" si="29"/>
        <v>#VALUE!</v>
      </c>
      <c r="K117" s="3"/>
      <c r="L117" s="4"/>
      <c r="M117" s="5"/>
      <c r="N117" s="6"/>
      <c r="O117" s="3"/>
      <c r="P117" s="7"/>
      <c r="Q117" s="3"/>
      <c r="R117" s="2"/>
      <c r="T117" s="15" t="str">
        <f t="shared" si="48"/>
        <v/>
      </c>
      <c r="U117" s="16" t="e">
        <f t="shared" si="35"/>
        <v>#VALUE!</v>
      </c>
      <c r="V117" s="16"/>
      <c r="W117" s="16"/>
      <c r="X117" s="16"/>
      <c r="Y117" s="16"/>
      <c r="Z117" s="16"/>
      <c r="AA117" s="16"/>
      <c r="AB117" s="16"/>
      <c r="AC117" s="16"/>
      <c r="AE117" s="15" t="str">
        <f>IFERROR(INDEX($K:$K,MATCH(VLOOKUP(AQ$5,{"a",0;"b",1000},2)+ROW(AD112),$N:$N,0)),"")</f>
        <v/>
      </c>
      <c r="AF117" s="15" t="str">
        <f>IFERROR(INDEX($AG:$AG,MATCH(VLOOKUP(AI$4,{"a",0;"b",1000},2)+ROW(AD113),$AK:$AK,0)),"")</f>
        <v/>
      </c>
      <c r="AG117" s="16">
        <f t="shared" si="30"/>
        <v>0</v>
      </c>
      <c r="AH117" s="50" t="str">
        <f>IFERROR(INDEX(#REF!,MATCH(AI117,BJ:BJ,0)),"")</f>
        <v/>
      </c>
      <c r="AI117" s="50" t="str">
        <f t="shared" si="31"/>
        <v>0</v>
      </c>
      <c r="AJ117" s="50" t="str">
        <f t="shared" si="45"/>
        <v>a</v>
      </c>
      <c r="AK117" s="50" t="e">
        <f>VLOOKUP($M117,{"a",0;"b",1000},2)+COUNTIF($M$6:$M117,$M117)</f>
        <v>#N/A</v>
      </c>
      <c r="AL117" s="16"/>
      <c r="AM117" s="16"/>
      <c r="AN117" s="16"/>
      <c r="AO117" s="16"/>
      <c r="AP117" s="16"/>
      <c r="AQ117" s="16"/>
      <c r="AR117" s="16"/>
      <c r="AS117" s="140"/>
      <c r="AU117" s="15" t="str">
        <f>IFERROR(INDEX($K:$K,MATCH(VLOOKUP(BG$5,{"a",0;"b",1000},2)+ROW(AT112),$N:$N,0)),"")</f>
        <v/>
      </c>
      <c r="AV117" s="15" t="str">
        <f>IFERROR(INDEX($AG:$AG,MATCH(VLOOKUP(AY$4,{"a",0;"b",1000},2)+ROW(AT113),$AK:$AK,0)),"")</f>
        <v/>
      </c>
      <c r="AW117" s="16">
        <f t="shared" si="43"/>
        <v>0</v>
      </c>
      <c r="AX117" s="50" t="str">
        <f t="shared" si="40"/>
        <v/>
      </c>
      <c r="AY117" s="50" t="str">
        <f t="shared" si="49"/>
        <v>0</v>
      </c>
      <c r="AZ117" s="50" t="str">
        <f t="shared" si="46"/>
        <v>a</v>
      </c>
      <c r="BA117" s="50" t="e">
        <f>VLOOKUP($M117,{"a",0;"b",1000},2)+COUNTIF($M$6:$M117,$M117)</f>
        <v>#N/A</v>
      </c>
      <c r="BB117" s="16"/>
      <c r="BC117" s="16"/>
      <c r="BD117" s="16"/>
      <c r="BE117" s="16"/>
      <c r="BF117" s="16"/>
      <c r="BG117" s="16"/>
      <c r="BH117" s="16"/>
      <c r="BI117" s="140"/>
      <c r="BK117" s="15" t="str">
        <f t="shared" si="39"/>
        <v/>
      </c>
      <c r="BL117" s="16" t="e">
        <f t="shared" si="36"/>
        <v>#VALUE!</v>
      </c>
      <c r="BM117" s="21"/>
      <c r="BN117" s="22"/>
      <c r="BO117" s="23"/>
      <c r="BP117" s="24"/>
      <c r="BQ117" s="21"/>
      <c r="BR117" s="25"/>
      <c r="BS117" s="21"/>
      <c r="BT117" s="19"/>
      <c r="BV117" s="15" t="str">
        <f t="shared" si="42"/>
        <v/>
      </c>
      <c r="BW117" s="16" t="e">
        <f t="shared" si="34"/>
        <v>#VALUE!</v>
      </c>
      <c r="BX117" s="3"/>
      <c r="BY117" s="4"/>
      <c r="BZ117" s="5"/>
      <c r="CA117" s="6"/>
      <c r="CB117" s="3"/>
      <c r="CC117" s="7"/>
      <c r="CD117" s="3"/>
      <c r="CE117" s="2"/>
      <c r="CG117" s="15" t="str">
        <f>IFERROR(INDEX($K:$K,MATCH(VLOOKUP(CS$5,{"a",0;"b",1000},2)+ROW(CF112),$N:$N,0)),"")</f>
        <v/>
      </c>
      <c r="CH117" s="15" t="str">
        <f>IFERROR(INDEX($AG:$AG,MATCH(VLOOKUP(CK$4,{"a",0;"b",1000},2)+ROW(CF113),$AK:$AK,0)),"")</f>
        <v/>
      </c>
      <c r="CI117" s="16">
        <f t="shared" si="44"/>
        <v>0</v>
      </c>
      <c r="CJ117" s="50" t="str">
        <f t="shared" si="41"/>
        <v/>
      </c>
      <c r="CK117" s="50" t="str">
        <f t="shared" si="50"/>
        <v>0</v>
      </c>
      <c r="CL117" s="50" t="str">
        <f t="shared" si="47"/>
        <v>a</v>
      </c>
      <c r="CM117" s="50" t="e">
        <f>VLOOKUP($M117,{"a",0;"b",1000},2)+COUNTIF($M$6:$M117,$M117)</f>
        <v>#N/A</v>
      </c>
      <c r="CN117" s="21"/>
      <c r="CO117" s="22"/>
      <c r="CP117" s="23"/>
      <c r="CQ117" s="24"/>
      <c r="CR117" s="21"/>
      <c r="CS117" s="25"/>
      <c r="CT117" s="21"/>
      <c r="CU117" s="19"/>
      <c r="CW117" s="54"/>
      <c r="CX117" s="55"/>
      <c r="CY117" s="56"/>
      <c r="CZ117" s="56"/>
      <c r="DA117" s="56"/>
      <c r="DB117" s="56"/>
      <c r="DC117" s="56"/>
      <c r="DD117" s="56"/>
      <c r="DE117" s="56"/>
      <c r="DF117" s="56"/>
      <c r="DG117" s="56"/>
      <c r="DI117" s="61"/>
      <c r="DJ117" s="61"/>
      <c r="DK117" s="61"/>
      <c r="DL117" s="61"/>
      <c r="DM117" s="61"/>
      <c r="DN117" s="61"/>
      <c r="DO117" s="61"/>
      <c r="DP117" s="62"/>
      <c r="DR117" s="70"/>
      <c r="DS117" s="71"/>
      <c r="DT117" s="71"/>
      <c r="DU117" s="72"/>
      <c r="DV117" s="71"/>
      <c r="DW117" s="71"/>
      <c r="DX117" s="73"/>
      <c r="DY117" s="74"/>
      <c r="DZ117" s="71"/>
      <c r="EB117" s="79"/>
      <c r="EC117" s="79"/>
      <c r="ED117" s="79"/>
      <c r="EE117" s="79"/>
      <c r="EF117" s="79"/>
      <c r="EG117" s="79"/>
      <c r="EH117" s="80"/>
      <c r="EJ117" s="16"/>
      <c r="EK117" s="16"/>
      <c r="EL117" s="16"/>
      <c r="EM117" s="16"/>
      <c r="EN117" s="16"/>
      <c r="EO117" s="16"/>
      <c r="EP117" s="16"/>
      <c r="EQ117" s="16"/>
      <c r="ES117" s="16"/>
      <c r="ET117" s="16"/>
      <c r="EU117" s="16"/>
      <c r="EW117" s="86"/>
      <c r="EX117" s="86"/>
      <c r="EY117" s="84"/>
      <c r="EZ117" s="87"/>
      <c r="FB117" s="19"/>
      <c r="FC117" s="19"/>
      <c r="FD117" s="19"/>
      <c r="FE117" s="19"/>
      <c r="FF117" s="19"/>
      <c r="FG117" s="19"/>
      <c r="FH117" s="19"/>
      <c r="FI117" s="19"/>
      <c r="FK117" s="94"/>
      <c r="FL117" s="93"/>
      <c r="FM117" s="93"/>
      <c r="FN117" s="93"/>
      <c r="FP117" s="97"/>
      <c r="FQ117" s="98"/>
      <c r="FR117" s="103"/>
      <c r="FS117" s="98"/>
      <c r="FT117" s="98"/>
      <c r="FV117" s="105"/>
      <c r="FW117" s="105"/>
      <c r="FX117" s="106"/>
      <c r="FY117" s="105"/>
      <c r="FZ117" s="105"/>
      <c r="GA117" s="105"/>
      <c r="GB117" s="105"/>
      <c r="GC117" s="105"/>
      <c r="GE117" s="110"/>
      <c r="GF117" s="109"/>
      <c r="GG117" s="110"/>
      <c r="GH117" s="111"/>
      <c r="GI117" s="111"/>
      <c r="GJ117" s="110"/>
      <c r="GK117" s="110"/>
      <c r="GL117" s="110"/>
      <c r="GM117" s="110"/>
      <c r="GN117" s="109"/>
      <c r="GP117" s="119"/>
      <c r="GQ117" s="120"/>
      <c r="GR117" s="119"/>
      <c r="GS117" s="121"/>
      <c r="GT117" s="121"/>
      <c r="GU117" s="119"/>
      <c r="GV117" s="122"/>
      <c r="GW117" s="119"/>
      <c r="GX117" s="119"/>
      <c r="GY117" s="120"/>
      <c r="HA117" s="127"/>
      <c r="HB117" s="128"/>
      <c r="HC117" s="128"/>
      <c r="HD117" s="128"/>
      <c r="HE117" s="129"/>
      <c r="HF117" s="127"/>
      <c r="HG117" s="131"/>
      <c r="HH117" s="19"/>
      <c r="HI117" s="19"/>
      <c r="HJ117" s="19"/>
      <c r="HK117" s="19"/>
      <c r="HL117" s="19"/>
      <c r="HM117" s="19"/>
      <c r="HN117" s="19"/>
      <c r="HP117" s="134"/>
      <c r="HQ117" s="135"/>
      <c r="HR117" s="134"/>
      <c r="HS117" s="134"/>
      <c r="HT117" s="134"/>
      <c r="HU117" s="134"/>
      <c r="HV117" s="134"/>
      <c r="HW117" s="134"/>
      <c r="HX117" s="134"/>
      <c r="HY117" s="134"/>
      <c r="HZ117" s="134"/>
    </row>
    <row r="118" spans="5:234" ht="19.5" thickBot="1">
      <c r="E118" s="16"/>
      <c r="F118" s="16"/>
      <c r="G118" s="16"/>
      <c r="I118" s="15" t="str">
        <f t="shared" si="28"/>
        <v/>
      </c>
      <c r="J118" s="16" t="e">
        <f t="shared" si="29"/>
        <v>#VALUE!</v>
      </c>
      <c r="K118" s="3"/>
      <c r="L118" s="4"/>
      <c r="M118" s="5"/>
      <c r="N118" s="6"/>
      <c r="O118" s="3"/>
      <c r="P118" s="7"/>
      <c r="Q118" s="3"/>
      <c r="R118" s="2"/>
      <c r="T118" s="15" t="str">
        <f t="shared" si="48"/>
        <v/>
      </c>
      <c r="U118" s="16" t="e">
        <f t="shared" si="35"/>
        <v>#VALUE!</v>
      </c>
      <c r="V118" s="16"/>
      <c r="W118" s="16"/>
      <c r="X118" s="16"/>
      <c r="Y118" s="16"/>
      <c r="Z118" s="16"/>
      <c r="AA118" s="16"/>
      <c r="AB118" s="16"/>
      <c r="AC118" s="16"/>
      <c r="AE118" s="15" t="str">
        <f>IFERROR(INDEX($K:$K,MATCH(VLOOKUP(AQ$5,{"a",0;"b",1000},2)+ROW(AD113),$N:$N,0)),"")</f>
        <v/>
      </c>
      <c r="AF118" s="15" t="str">
        <f>IFERROR(INDEX($AG:$AG,MATCH(VLOOKUP(AI$4,{"a",0;"b",1000},2)+ROW(AD114),$AK:$AK,0)),"")</f>
        <v/>
      </c>
      <c r="AG118" s="16">
        <f t="shared" si="30"/>
        <v>0</v>
      </c>
      <c r="AH118" s="50" t="str">
        <f>IFERROR(INDEX(#REF!,MATCH(AI118,BJ:BJ,0)),"")</f>
        <v/>
      </c>
      <c r="AI118" s="50" t="str">
        <f t="shared" si="31"/>
        <v>0</v>
      </c>
      <c r="AJ118" s="50" t="str">
        <f t="shared" si="45"/>
        <v>a</v>
      </c>
      <c r="AK118" s="50" t="e">
        <f>VLOOKUP($M118,{"a",0;"b",1000},2)+COUNTIF($M$6:$M118,$M118)</f>
        <v>#N/A</v>
      </c>
      <c r="AL118" s="16"/>
      <c r="AM118" s="16"/>
      <c r="AN118" s="16"/>
      <c r="AO118" s="16"/>
      <c r="AP118" s="16"/>
      <c r="AQ118" s="16"/>
      <c r="AR118" s="16"/>
      <c r="AS118" s="140"/>
      <c r="AU118" s="15" t="str">
        <f>IFERROR(INDEX($K:$K,MATCH(VLOOKUP(BG$5,{"a",0;"b",1000},2)+ROW(AT113),$N:$N,0)),"")</f>
        <v/>
      </c>
      <c r="AV118" s="15" t="str">
        <f>IFERROR(INDEX($AG:$AG,MATCH(VLOOKUP(AY$4,{"a",0;"b",1000},2)+ROW(AT114),$AK:$AK,0)),"")</f>
        <v/>
      </c>
      <c r="AW118" s="16">
        <f t="shared" si="43"/>
        <v>0</v>
      </c>
      <c r="AX118" s="50" t="str">
        <f t="shared" si="40"/>
        <v/>
      </c>
      <c r="AY118" s="50" t="str">
        <f t="shared" si="49"/>
        <v>0</v>
      </c>
      <c r="AZ118" s="50" t="str">
        <f t="shared" si="46"/>
        <v>a</v>
      </c>
      <c r="BA118" s="50" t="e">
        <f>VLOOKUP($M118,{"a",0;"b",1000},2)+COUNTIF($M$6:$M118,$M118)</f>
        <v>#N/A</v>
      </c>
      <c r="BB118" s="16"/>
      <c r="BC118" s="16"/>
      <c r="BD118" s="16"/>
      <c r="BE118" s="16"/>
      <c r="BF118" s="16"/>
      <c r="BG118" s="16"/>
      <c r="BH118" s="16"/>
      <c r="BI118" s="140"/>
      <c r="BK118" s="15" t="str">
        <f t="shared" si="39"/>
        <v/>
      </c>
      <c r="BL118" s="16" t="e">
        <f t="shared" si="36"/>
        <v>#VALUE!</v>
      </c>
      <c r="BM118" s="21"/>
      <c r="BN118" s="22"/>
      <c r="BO118" s="23"/>
      <c r="BP118" s="24"/>
      <c r="BQ118" s="21"/>
      <c r="BR118" s="25"/>
      <c r="BS118" s="21"/>
      <c r="BT118" s="19"/>
      <c r="BV118" s="15" t="str">
        <f t="shared" si="42"/>
        <v/>
      </c>
      <c r="BW118" s="16" t="e">
        <f t="shared" si="34"/>
        <v>#VALUE!</v>
      </c>
      <c r="BX118" s="3"/>
      <c r="BY118" s="4"/>
      <c r="BZ118" s="5"/>
      <c r="CA118" s="6"/>
      <c r="CB118" s="3"/>
      <c r="CC118" s="7"/>
      <c r="CD118" s="3"/>
      <c r="CE118" s="2"/>
      <c r="CG118" s="15" t="str">
        <f>IFERROR(INDEX($K:$K,MATCH(VLOOKUP(CS$5,{"a",0;"b",1000},2)+ROW(CF113),$N:$N,0)),"")</f>
        <v/>
      </c>
      <c r="CH118" s="15" t="str">
        <f>IFERROR(INDEX($AG:$AG,MATCH(VLOOKUP(CK$4,{"a",0;"b",1000},2)+ROW(CF114),$AK:$AK,0)),"")</f>
        <v/>
      </c>
      <c r="CI118" s="16">
        <f t="shared" si="44"/>
        <v>0</v>
      </c>
      <c r="CJ118" s="50" t="str">
        <f t="shared" si="41"/>
        <v/>
      </c>
      <c r="CK118" s="50" t="str">
        <f t="shared" si="50"/>
        <v>0</v>
      </c>
      <c r="CL118" s="50" t="str">
        <f t="shared" si="47"/>
        <v>a</v>
      </c>
      <c r="CM118" s="50" t="e">
        <f>VLOOKUP($M118,{"a",0;"b",1000},2)+COUNTIF($M$6:$M118,$M118)</f>
        <v>#N/A</v>
      </c>
      <c r="CN118" s="21"/>
      <c r="CO118" s="22"/>
      <c r="CP118" s="23"/>
      <c r="CQ118" s="24"/>
      <c r="CR118" s="21"/>
      <c r="CS118" s="25"/>
      <c r="CT118" s="21"/>
      <c r="CU118" s="19"/>
      <c r="CW118" s="54"/>
      <c r="CX118" s="55"/>
      <c r="CY118" s="56"/>
      <c r="CZ118" s="56"/>
      <c r="DA118" s="56"/>
      <c r="DB118" s="56"/>
      <c r="DC118" s="56"/>
      <c r="DD118" s="56"/>
      <c r="DE118" s="56"/>
      <c r="DF118" s="56"/>
      <c r="DG118" s="56"/>
      <c r="DI118" s="61"/>
      <c r="DJ118" s="61"/>
      <c r="DK118" s="61"/>
      <c r="DL118" s="61"/>
      <c r="DM118" s="61"/>
      <c r="DN118" s="61"/>
      <c r="DO118" s="61"/>
      <c r="DP118" s="62"/>
      <c r="DR118" s="70"/>
      <c r="DS118" s="71"/>
      <c r="DT118" s="71"/>
      <c r="DU118" s="72"/>
      <c r="DV118" s="71"/>
      <c r="DW118" s="71"/>
      <c r="DX118" s="73"/>
      <c r="DY118" s="74"/>
      <c r="DZ118" s="71"/>
      <c r="EB118" s="79"/>
      <c r="EC118" s="79"/>
      <c r="ED118" s="79"/>
      <c r="EE118" s="79"/>
      <c r="EF118" s="79"/>
      <c r="EG118" s="79"/>
      <c r="EH118" s="80"/>
      <c r="EJ118" s="16"/>
      <c r="EK118" s="16"/>
      <c r="EL118" s="16"/>
      <c r="EM118" s="16"/>
      <c r="EN118" s="16"/>
      <c r="EO118" s="16"/>
      <c r="EP118" s="16"/>
      <c r="EQ118" s="16"/>
      <c r="ES118" s="16"/>
      <c r="ET118" s="16"/>
      <c r="EU118" s="16"/>
      <c r="EW118" s="86"/>
      <c r="EX118" s="86"/>
      <c r="EY118" s="84"/>
      <c r="EZ118" s="87"/>
      <c r="FB118" s="19"/>
      <c r="FC118" s="19"/>
      <c r="FD118" s="19"/>
      <c r="FE118" s="19"/>
      <c r="FF118" s="19"/>
      <c r="FG118" s="19"/>
      <c r="FH118" s="19"/>
      <c r="FI118" s="19"/>
      <c r="FK118" s="94"/>
      <c r="FL118" s="93"/>
      <c r="FM118" s="93"/>
      <c r="FN118" s="93"/>
      <c r="FP118" s="97"/>
      <c r="FQ118" s="98"/>
      <c r="FR118" s="103"/>
      <c r="FS118" s="98"/>
      <c r="FT118" s="98"/>
      <c r="FV118" s="105"/>
      <c r="FW118" s="105"/>
      <c r="FX118" s="106"/>
      <c r="FY118" s="105"/>
      <c r="FZ118" s="105"/>
      <c r="GA118" s="105"/>
      <c r="GB118" s="105"/>
      <c r="GC118" s="105"/>
      <c r="GE118" s="110"/>
      <c r="GF118" s="109"/>
      <c r="GG118" s="110"/>
      <c r="GH118" s="111"/>
      <c r="GI118" s="111"/>
      <c r="GJ118" s="110"/>
      <c r="GK118" s="110"/>
      <c r="GL118" s="110"/>
      <c r="GM118" s="110"/>
      <c r="GN118" s="109"/>
      <c r="GP118" s="119"/>
      <c r="GQ118" s="120"/>
      <c r="GR118" s="119"/>
      <c r="GS118" s="121"/>
      <c r="GT118" s="121"/>
      <c r="GU118" s="119"/>
      <c r="GV118" s="122"/>
      <c r="GW118" s="119"/>
      <c r="GX118" s="119"/>
      <c r="GY118" s="120"/>
      <c r="HA118" s="127"/>
      <c r="HB118" s="128"/>
      <c r="HC118" s="128"/>
      <c r="HD118" s="128"/>
      <c r="HE118" s="129"/>
      <c r="HF118" s="127"/>
      <c r="HG118" s="131"/>
      <c r="HH118" s="19"/>
      <c r="HI118" s="19"/>
      <c r="HJ118" s="19"/>
      <c r="HK118" s="19"/>
      <c r="HL118" s="19"/>
      <c r="HM118" s="19"/>
      <c r="HN118" s="19"/>
      <c r="HP118" s="134"/>
      <c r="HQ118" s="135"/>
      <c r="HR118" s="134"/>
      <c r="HS118" s="134"/>
      <c r="HT118" s="134"/>
      <c r="HU118" s="134"/>
      <c r="HV118" s="134"/>
      <c r="HW118" s="134"/>
      <c r="HX118" s="134"/>
      <c r="HY118" s="134"/>
      <c r="HZ118" s="134"/>
    </row>
    <row r="119" spans="5:234" ht="19.5" thickBot="1">
      <c r="E119" s="16"/>
      <c r="F119" s="16"/>
      <c r="G119" s="16"/>
      <c r="I119" s="15" t="str">
        <f t="shared" si="28"/>
        <v/>
      </c>
      <c r="J119" s="16" t="e">
        <f t="shared" si="29"/>
        <v>#VALUE!</v>
      </c>
      <c r="K119" s="3"/>
      <c r="L119" s="4"/>
      <c r="M119" s="5"/>
      <c r="N119" s="6"/>
      <c r="O119" s="3"/>
      <c r="P119" s="7"/>
      <c r="Q119" s="3"/>
      <c r="R119" s="2"/>
      <c r="T119" s="15" t="str">
        <f t="shared" si="48"/>
        <v/>
      </c>
      <c r="U119" s="16" t="e">
        <f t="shared" si="35"/>
        <v>#VALUE!</v>
      </c>
      <c r="V119" s="16"/>
      <c r="W119" s="16"/>
      <c r="X119" s="16"/>
      <c r="Y119" s="16"/>
      <c r="Z119" s="16"/>
      <c r="AA119" s="16"/>
      <c r="AB119" s="16"/>
      <c r="AC119" s="16"/>
      <c r="AE119" s="15" t="str">
        <f>IFERROR(INDEX($K:$K,MATCH(VLOOKUP(AQ$5,{"a",0;"b",1000},2)+ROW(AD114),$N:$N,0)),"")</f>
        <v/>
      </c>
      <c r="AF119" s="15" t="str">
        <f>IFERROR(INDEX($AG:$AG,MATCH(VLOOKUP(AI$4,{"a",0;"b",1000},2)+ROW(AD115),$AK:$AK,0)),"")</f>
        <v/>
      </c>
      <c r="AG119" s="16">
        <f t="shared" si="30"/>
        <v>0</v>
      </c>
      <c r="AH119" s="50" t="str">
        <f>IFERROR(INDEX(#REF!,MATCH(AI119,BJ:BJ,0)),"")</f>
        <v/>
      </c>
      <c r="AI119" s="50" t="str">
        <f t="shared" si="31"/>
        <v>0</v>
      </c>
      <c r="AJ119" s="50" t="str">
        <f t="shared" si="45"/>
        <v>a</v>
      </c>
      <c r="AK119" s="50" t="e">
        <f>VLOOKUP($M119,{"a",0;"b",1000},2)+COUNTIF($M$6:$M119,$M119)</f>
        <v>#N/A</v>
      </c>
      <c r="AL119" s="16"/>
      <c r="AM119" s="16"/>
      <c r="AN119" s="16"/>
      <c r="AO119" s="16"/>
      <c r="AP119" s="16"/>
      <c r="AQ119" s="16"/>
      <c r="AR119" s="16"/>
      <c r="AS119" s="140"/>
      <c r="AU119" s="15" t="str">
        <f>IFERROR(INDEX($K:$K,MATCH(VLOOKUP(BG$5,{"a",0;"b",1000},2)+ROW(AT114),$N:$N,0)),"")</f>
        <v/>
      </c>
      <c r="AV119" s="15" t="str">
        <f>IFERROR(INDEX($AG:$AG,MATCH(VLOOKUP(AY$4,{"a",0;"b",1000},2)+ROW(AT115),$AK:$AK,0)),"")</f>
        <v/>
      </c>
      <c r="AW119" s="16">
        <f t="shared" si="43"/>
        <v>0</v>
      </c>
      <c r="AX119" s="50" t="str">
        <f t="shared" si="40"/>
        <v/>
      </c>
      <c r="AY119" s="50" t="str">
        <f t="shared" si="49"/>
        <v>0</v>
      </c>
      <c r="AZ119" s="50" t="str">
        <f t="shared" si="46"/>
        <v>a</v>
      </c>
      <c r="BA119" s="50" t="e">
        <f>VLOOKUP($M119,{"a",0;"b",1000},2)+COUNTIF($M$6:$M119,$M119)</f>
        <v>#N/A</v>
      </c>
      <c r="BB119" s="16"/>
      <c r="BC119" s="16"/>
      <c r="BD119" s="16"/>
      <c r="BE119" s="16"/>
      <c r="BF119" s="16"/>
      <c r="BG119" s="16"/>
      <c r="BH119" s="16"/>
      <c r="BI119" s="140"/>
      <c r="BK119" s="15" t="str">
        <f t="shared" si="39"/>
        <v/>
      </c>
      <c r="BL119" s="16" t="e">
        <f t="shared" si="36"/>
        <v>#VALUE!</v>
      </c>
      <c r="BM119" s="21"/>
      <c r="BN119" s="22"/>
      <c r="BO119" s="23"/>
      <c r="BP119" s="24"/>
      <c r="BQ119" s="21"/>
      <c r="BR119" s="25"/>
      <c r="BS119" s="21"/>
      <c r="BT119" s="19"/>
      <c r="BV119" s="15" t="str">
        <f t="shared" si="42"/>
        <v/>
      </c>
      <c r="BW119" s="16" t="e">
        <f t="shared" si="34"/>
        <v>#VALUE!</v>
      </c>
      <c r="BX119" s="3"/>
      <c r="BY119" s="4"/>
      <c r="BZ119" s="5"/>
      <c r="CA119" s="6"/>
      <c r="CB119" s="3"/>
      <c r="CC119" s="7"/>
      <c r="CD119" s="3"/>
      <c r="CE119" s="2"/>
      <c r="CG119" s="15" t="str">
        <f>IFERROR(INDEX($K:$K,MATCH(VLOOKUP(CS$5,{"a",0;"b",1000},2)+ROW(CF114),$N:$N,0)),"")</f>
        <v/>
      </c>
      <c r="CH119" s="15" t="str">
        <f>IFERROR(INDEX($AG:$AG,MATCH(VLOOKUP(CK$4,{"a",0;"b",1000},2)+ROW(CF115),$AK:$AK,0)),"")</f>
        <v/>
      </c>
      <c r="CI119" s="16">
        <f t="shared" si="44"/>
        <v>0</v>
      </c>
      <c r="CJ119" s="50" t="str">
        <f t="shared" si="41"/>
        <v/>
      </c>
      <c r="CK119" s="50" t="str">
        <f t="shared" si="50"/>
        <v>0</v>
      </c>
      <c r="CL119" s="50" t="str">
        <f t="shared" si="47"/>
        <v>a</v>
      </c>
      <c r="CM119" s="50" t="e">
        <f>VLOOKUP($M119,{"a",0;"b",1000},2)+COUNTIF($M$6:$M119,$M119)</f>
        <v>#N/A</v>
      </c>
      <c r="CN119" s="21"/>
      <c r="CO119" s="22"/>
      <c r="CP119" s="23"/>
      <c r="CQ119" s="24"/>
      <c r="CR119" s="21"/>
      <c r="CS119" s="25"/>
      <c r="CT119" s="21"/>
      <c r="CU119" s="19"/>
      <c r="CW119" s="54"/>
      <c r="CX119" s="55"/>
      <c r="CY119" s="56"/>
      <c r="CZ119" s="56"/>
      <c r="DA119" s="56"/>
      <c r="DB119" s="56"/>
      <c r="DC119" s="56"/>
      <c r="DD119" s="56"/>
      <c r="DE119" s="56"/>
      <c r="DF119" s="56"/>
      <c r="DG119" s="56"/>
      <c r="DI119" s="61"/>
      <c r="DJ119" s="61"/>
      <c r="DK119" s="61"/>
      <c r="DL119" s="61"/>
      <c r="DM119" s="61"/>
      <c r="DN119" s="61"/>
      <c r="DO119" s="61"/>
      <c r="DP119" s="62"/>
      <c r="DR119" s="70"/>
      <c r="DS119" s="71"/>
      <c r="DT119" s="71"/>
      <c r="DU119" s="72"/>
      <c r="DV119" s="71"/>
      <c r="DW119" s="71"/>
      <c r="DX119" s="73"/>
      <c r="DY119" s="74"/>
      <c r="DZ119" s="71"/>
      <c r="EB119" s="79"/>
      <c r="EC119" s="79"/>
      <c r="ED119" s="79"/>
      <c r="EE119" s="79"/>
      <c r="EF119" s="79"/>
      <c r="EG119" s="79"/>
      <c r="EH119" s="80"/>
      <c r="EJ119" s="16"/>
      <c r="EK119" s="16"/>
      <c r="EL119" s="16"/>
      <c r="EM119" s="16"/>
      <c r="EN119" s="16"/>
      <c r="EO119" s="16"/>
      <c r="EP119" s="16"/>
      <c r="EQ119" s="16"/>
      <c r="ES119" s="16"/>
      <c r="ET119" s="16"/>
      <c r="EU119" s="16"/>
      <c r="EW119" s="86"/>
      <c r="EX119" s="86"/>
      <c r="EY119" s="84"/>
      <c r="EZ119" s="87"/>
      <c r="FB119" s="19"/>
      <c r="FC119" s="19"/>
      <c r="FD119" s="19"/>
      <c r="FE119" s="19"/>
      <c r="FF119" s="19"/>
      <c r="FG119" s="19"/>
      <c r="FH119" s="19"/>
      <c r="FI119" s="19"/>
      <c r="FK119" s="94"/>
      <c r="FL119" s="93"/>
      <c r="FM119" s="93"/>
      <c r="FN119" s="93"/>
      <c r="FP119" s="97"/>
      <c r="FQ119" s="98"/>
      <c r="FR119" s="103"/>
      <c r="FS119" s="98"/>
      <c r="FT119" s="98"/>
      <c r="FV119" s="105"/>
      <c r="FW119" s="105"/>
      <c r="FX119" s="106"/>
      <c r="FY119" s="105"/>
      <c r="FZ119" s="105"/>
      <c r="GA119" s="105"/>
      <c r="GB119" s="105"/>
      <c r="GC119" s="105"/>
      <c r="GE119" s="110"/>
      <c r="GF119" s="109"/>
      <c r="GG119" s="110"/>
      <c r="GH119" s="111"/>
      <c r="GI119" s="111"/>
      <c r="GJ119" s="110"/>
      <c r="GK119" s="110"/>
      <c r="GL119" s="110"/>
      <c r="GM119" s="110"/>
      <c r="GN119" s="109"/>
      <c r="GP119" s="119"/>
      <c r="GQ119" s="120"/>
      <c r="GR119" s="119"/>
      <c r="GS119" s="121"/>
      <c r="GT119" s="121"/>
      <c r="GU119" s="119"/>
      <c r="GV119" s="122"/>
      <c r="GW119" s="119"/>
      <c r="GX119" s="119"/>
      <c r="GY119" s="120"/>
      <c r="HA119" s="127"/>
      <c r="HB119" s="128"/>
      <c r="HC119" s="128"/>
      <c r="HD119" s="128"/>
      <c r="HE119" s="129"/>
      <c r="HF119" s="127"/>
      <c r="HG119" s="131"/>
      <c r="HH119" s="19"/>
      <c r="HI119" s="19"/>
      <c r="HJ119" s="19"/>
      <c r="HK119" s="19"/>
      <c r="HL119" s="19"/>
      <c r="HM119" s="19"/>
      <c r="HN119" s="19"/>
      <c r="HP119" s="134"/>
      <c r="HQ119" s="135"/>
      <c r="HR119" s="134"/>
      <c r="HS119" s="134"/>
      <c r="HT119" s="134"/>
      <c r="HU119" s="134"/>
      <c r="HV119" s="134"/>
      <c r="HW119" s="134"/>
      <c r="HX119" s="134"/>
      <c r="HY119" s="134"/>
      <c r="HZ119" s="134"/>
    </row>
    <row r="120" spans="5:234" ht="19.5" thickBot="1">
      <c r="E120" s="16"/>
      <c r="F120" s="16"/>
      <c r="G120" s="16"/>
      <c r="I120" s="15" t="str">
        <f t="shared" si="28"/>
        <v/>
      </c>
      <c r="J120" s="16" t="e">
        <f t="shared" si="29"/>
        <v>#VALUE!</v>
      </c>
      <c r="K120" s="3"/>
      <c r="L120" s="4"/>
      <c r="M120" s="5"/>
      <c r="N120" s="6"/>
      <c r="O120" s="3"/>
      <c r="P120" s="7"/>
      <c r="Q120" s="3"/>
      <c r="R120" s="2"/>
      <c r="T120" s="15" t="str">
        <f t="shared" si="48"/>
        <v/>
      </c>
      <c r="U120" s="16" t="e">
        <f t="shared" si="35"/>
        <v>#VALUE!</v>
      </c>
      <c r="V120" s="16"/>
      <c r="W120" s="16"/>
      <c r="X120" s="16"/>
      <c r="Y120" s="16"/>
      <c r="Z120" s="16"/>
      <c r="AA120" s="16"/>
      <c r="AB120" s="16"/>
      <c r="AC120" s="16"/>
      <c r="AE120" s="15" t="str">
        <f>IFERROR(INDEX($K:$K,MATCH(VLOOKUP(AQ$5,{"a",0;"b",1000},2)+ROW(AD115),$N:$N,0)),"")</f>
        <v/>
      </c>
      <c r="AF120" s="15" t="str">
        <f>IFERROR(INDEX($AG:$AG,MATCH(VLOOKUP(AI$4,{"a",0;"b",1000},2)+ROW(AD116),$AK:$AK,0)),"")</f>
        <v/>
      </c>
      <c r="AG120" s="16">
        <f t="shared" si="30"/>
        <v>0</v>
      </c>
      <c r="AH120" s="50" t="str">
        <f>IFERROR(INDEX(#REF!,MATCH(AI120,BJ:BJ,0)),"")</f>
        <v/>
      </c>
      <c r="AI120" s="50" t="str">
        <f t="shared" si="31"/>
        <v>0</v>
      </c>
      <c r="AJ120" s="50" t="str">
        <f t="shared" si="45"/>
        <v>a</v>
      </c>
      <c r="AK120" s="50" t="e">
        <f>VLOOKUP($M120,{"a",0;"b",1000},2)+COUNTIF($M$6:$M120,$M120)</f>
        <v>#N/A</v>
      </c>
      <c r="AL120" s="16"/>
      <c r="AM120" s="16"/>
      <c r="AN120" s="16"/>
      <c r="AO120" s="16"/>
      <c r="AP120" s="16"/>
      <c r="AQ120" s="16"/>
      <c r="AR120" s="16"/>
      <c r="AS120" s="140"/>
      <c r="AU120" s="15" t="str">
        <f>IFERROR(INDEX($K:$K,MATCH(VLOOKUP(BG$5,{"a",0;"b",1000},2)+ROW(AT115),$N:$N,0)),"")</f>
        <v/>
      </c>
      <c r="AV120" s="15" t="str">
        <f>IFERROR(INDEX($AG:$AG,MATCH(VLOOKUP(AY$4,{"a",0;"b",1000},2)+ROW(AT116),$AK:$AK,0)),"")</f>
        <v/>
      </c>
      <c r="AW120" s="16">
        <f t="shared" si="43"/>
        <v>0</v>
      </c>
      <c r="AX120" s="50" t="str">
        <f t="shared" si="40"/>
        <v/>
      </c>
      <c r="AY120" s="50" t="str">
        <f t="shared" si="49"/>
        <v>0</v>
      </c>
      <c r="AZ120" s="50" t="str">
        <f t="shared" si="46"/>
        <v>a</v>
      </c>
      <c r="BA120" s="50" t="e">
        <f>VLOOKUP($M120,{"a",0;"b",1000},2)+COUNTIF($M$6:$M120,$M120)</f>
        <v>#N/A</v>
      </c>
      <c r="BB120" s="16"/>
      <c r="BC120" s="16"/>
      <c r="BD120" s="16"/>
      <c r="BE120" s="16"/>
      <c r="BF120" s="16"/>
      <c r="BG120" s="16"/>
      <c r="BH120" s="16"/>
      <c r="BI120" s="140"/>
      <c r="BK120" s="15" t="str">
        <f t="shared" si="39"/>
        <v/>
      </c>
      <c r="BL120" s="16" t="e">
        <f t="shared" si="36"/>
        <v>#VALUE!</v>
      </c>
      <c r="BM120" s="21"/>
      <c r="BN120" s="22"/>
      <c r="BO120" s="23"/>
      <c r="BP120" s="24"/>
      <c r="BQ120" s="21"/>
      <c r="BR120" s="25"/>
      <c r="BS120" s="21"/>
      <c r="BT120" s="19"/>
      <c r="BV120" s="15" t="str">
        <f t="shared" si="42"/>
        <v/>
      </c>
      <c r="BW120" s="16" t="e">
        <f t="shared" si="34"/>
        <v>#VALUE!</v>
      </c>
      <c r="BX120" s="3"/>
      <c r="BY120" s="4"/>
      <c r="BZ120" s="5"/>
      <c r="CA120" s="6"/>
      <c r="CB120" s="3"/>
      <c r="CC120" s="7"/>
      <c r="CD120" s="3"/>
      <c r="CE120" s="2"/>
      <c r="CG120" s="15" t="str">
        <f>IFERROR(INDEX($K:$K,MATCH(VLOOKUP(CS$5,{"a",0;"b",1000},2)+ROW(CF115),$N:$N,0)),"")</f>
        <v/>
      </c>
      <c r="CH120" s="15" t="str">
        <f>IFERROR(INDEX($AG:$AG,MATCH(VLOOKUP(CK$4,{"a",0;"b",1000},2)+ROW(CF116),$AK:$AK,0)),"")</f>
        <v/>
      </c>
      <c r="CI120" s="16">
        <f t="shared" si="44"/>
        <v>0</v>
      </c>
      <c r="CJ120" s="50" t="str">
        <f t="shared" si="41"/>
        <v/>
      </c>
      <c r="CK120" s="50" t="str">
        <f t="shared" si="50"/>
        <v>0</v>
      </c>
      <c r="CL120" s="50" t="str">
        <f t="shared" si="47"/>
        <v>a</v>
      </c>
      <c r="CM120" s="50" t="e">
        <f>VLOOKUP($M120,{"a",0;"b",1000},2)+COUNTIF($M$6:$M120,$M120)</f>
        <v>#N/A</v>
      </c>
      <c r="CN120" s="21"/>
      <c r="CO120" s="22"/>
      <c r="CP120" s="23"/>
      <c r="CQ120" s="24"/>
      <c r="CR120" s="21"/>
      <c r="CS120" s="25"/>
      <c r="CT120" s="21"/>
      <c r="CU120" s="19"/>
      <c r="CW120" s="54"/>
      <c r="CX120" s="55"/>
      <c r="CY120" s="56"/>
      <c r="CZ120" s="56"/>
      <c r="DA120" s="56"/>
      <c r="DB120" s="56"/>
      <c r="DC120" s="56"/>
      <c r="DD120" s="56"/>
      <c r="DE120" s="56"/>
      <c r="DF120" s="56"/>
      <c r="DG120" s="56"/>
      <c r="DI120" s="61"/>
      <c r="DJ120" s="61"/>
      <c r="DK120" s="61"/>
      <c r="DL120" s="61"/>
      <c r="DM120" s="61"/>
      <c r="DN120" s="61"/>
      <c r="DO120" s="61"/>
      <c r="DP120" s="62"/>
      <c r="DR120" s="70"/>
      <c r="DS120" s="71"/>
      <c r="DT120" s="71"/>
      <c r="DU120" s="72"/>
      <c r="DV120" s="71"/>
      <c r="DW120" s="71"/>
      <c r="DX120" s="73"/>
      <c r="DY120" s="74"/>
      <c r="DZ120" s="71"/>
      <c r="EB120" s="79"/>
      <c r="EC120" s="79"/>
      <c r="ED120" s="79"/>
      <c r="EE120" s="79"/>
      <c r="EF120" s="79"/>
      <c r="EG120" s="79"/>
      <c r="EH120" s="80"/>
      <c r="EJ120" s="16"/>
      <c r="EK120" s="16"/>
      <c r="EL120" s="16"/>
      <c r="EM120" s="16"/>
      <c r="EN120" s="16"/>
      <c r="EO120" s="16"/>
      <c r="EP120" s="16"/>
      <c r="EQ120" s="16"/>
      <c r="ES120" s="16"/>
      <c r="ET120" s="16"/>
      <c r="EU120" s="16"/>
      <c r="EW120" s="86"/>
      <c r="EX120" s="86"/>
      <c r="EY120" s="84"/>
      <c r="EZ120" s="87"/>
      <c r="FB120" s="19"/>
      <c r="FC120" s="19"/>
      <c r="FD120" s="19"/>
      <c r="FE120" s="19"/>
      <c r="FF120" s="19"/>
      <c r="FG120" s="19"/>
      <c r="FH120" s="19"/>
      <c r="FI120" s="19"/>
      <c r="FK120" s="94"/>
      <c r="FL120" s="93"/>
      <c r="FM120" s="93"/>
      <c r="FN120" s="93"/>
      <c r="FP120" s="97"/>
      <c r="FQ120" s="98"/>
      <c r="FR120" s="103"/>
      <c r="FS120" s="98"/>
      <c r="FT120" s="98"/>
      <c r="FV120" s="105"/>
      <c r="FW120" s="105"/>
      <c r="FX120" s="106"/>
      <c r="FY120" s="105"/>
      <c r="FZ120" s="105"/>
      <c r="GA120" s="105"/>
      <c r="GB120" s="105"/>
      <c r="GC120" s="105"/>
      <c r="GE120" s="110"/>
      <c r="GF120" s="109"/>
      <c r="GG120" s="110"/>
      <c r="GH120" s="111"/>
      <c r="GI120" s="111"/>
      <c r="GJ120" s="110"/>
      <c r="GK120" s="110"/>
      <c r="GL120" s="110"/>
      <c r="GM120" s="110"/>
      <c r="GN120" s="109"/>
      <c r="GP120" s="119"/>
      <c r="GQ120" s="120"/>
      <c r="GR120" s="119"/>
      <c r="GS120" s="121"/>
      <c r="GT120" s="121"/>
      <c r="GU120" s="119"/>
      <c r="GV120" s="122"/>
      <c r="GW120" s="119"/>
      <c r="GX120" s="119"/>
      <c r="GY120" s="120"/>
      <c r="HA120" s="127"/>
      <c r="HB120" s="128"/>
      <c r="HC120" s="128"/>
      <c r="HD120" s="128"/>
      <c r="HE120" s="129"/>
      <c r="HF120" s="127"/>
      <c r="HG120" s="131"/>
      <c r="HH120" s="19"/>
      <c r="HI120" s="19"/>
      <c r="HJ120" s="19"/>
      <c r="HK120" s="19"/>
      <c r="HL120" s="19"/>
      <c r="HM120" s="19"/>
      <c r="HN120" s="19"/>
      <c r="HP120" s="134"/>
      <c r="HQ120" s="135"/>
      <c r="HR120" s="134"/>
      <c r="HS120" s="134"/>
      <c r="HT120" s="134"/>
      <c r="HU120" s="134"/>
      <c r="HV120" s="134"/>
      <c r="HW120" s="134"/>
      <c r="HX120" s="134"/>
      <c r="HY120" s="134"/>
      <c r="HZ120" s="134"/>
    </row>
    <row r="121" spans="5:234" ht="19.5" thickBot="1">
      <c r="E121" s="16"/>
      <c r="F121" s="16"/>
      <c r="G121" s="16"/>
      <c r="I121" s="15" t="str">
        <f t="shared" si="28"/>
        <v/>
      </c>
      <c r="J121" s="16" t="e">
        <f t="shared" si="29"/>
        <v>#VALUE!</v>
      </c>
      <c r="K121" s="3"/>
      <c r="L121" s="4"/>
      <c r="M121" s="5"/>
      <c r="N121" s="6"/>
      <c r="O121" s="3"/>
      <c r="P121" s="7"/>
      <c r="Q121" s="3"/>
      <c r="R121" s="2"/>
      <c r="T121" s="15" t="str">
        <f t="shared" si="48"/>
        <v/>
      </c>
      <c r="U121" s="16" t="e">
        <f t="shared" si="35"/>
        <v>#VALUE!</v>
      </c>
      <c r="V121" s="16"/>
      <c r="W121" s="16"/>
      <c r="X121" s="16"/>
      <c r="Y121" s="16"/>
      <c r="Z121" s="16"/>
      <c r="AA121" s="16"/>
      <c r="AB121" s="16"/>
      <c r="AC121" s="16"/>
      <c r="AE121" s="15" t="str">
        <f>IFERROR(INDEX($K:$K,MATCH(VLOOKUP(AQ$5,{"a",0;"b",1000},2)+ROW(AD116),$N:$N,0)),"")</f>
        <v/>
      </c>
      <c r="AF121" s="15" t="str">
        <f>IFERROR(INDEX($AG:$AG,MATCH(VLOOKUP(AI$4,{"a",0;"b",1000},2)+ROW(AD117),$AK:$AK,0)),"")</f>
        <v/>
      </c>
      <c r="AG121" s="16">
        <f t="shared" si="30"/>
        <v>0</v>
      </c>
      <c r="AH121" s="50" t="str">
        <f>IFERROR(INDEX(#REF!,MATCH(AI121,BJ:BJ,0)),"")</f>
        <v/>
      </c>
      <c r="AI121" s="50" t="str">
        <f t="shared" si="31"/>
        <v>0</v>
      </c>
      <c r="AJ121" s="50" t="str">
        <f t="shared" si="45"/>
        <v>a</v>
      </c>
      <c r="AK121" s="50" t="e">
        <f>VLOOKUP($M121,{"a",0;"b",1000},2)+COUNTIF($M$6:$M121,$M121)</f>
        <v>#N/A</v>
      </c>
      <c r="AL121" s="16"/>
      <c r="AM121" s="16"/>
      <c r="AN121" s="16"/>
      <c r="AO121" s="16"/>
      <c r="AP121" s="16"/>
      <c r="AQ121" s="16"/>
      <c r="AR121" s="16"/>
      <c r="AS121" s="140"/>
      <c r="AU121" s="15" t="str">
        <f>IFERROR(INDEX($K:$K,MATCH(VLOOKUP(BG$5,{"a",0;"b",1000},2)+ROW(AT116),$N:$N,0)),"")</f>
        <v/>
      </c>
      <c r="AV121" s="15" t="str">
        <f>IFERROR(INDEX($AG:$AG,MATCH(VLOOKUP(AY$4,{"a",0;"b",1000},2)+ROW(AT117),$AK:$AK,0)),"")</f>
        <v/>
      </c>
      <c r="AW121" s="16">
        <f t="shared" si="43"/>
        <v>0</v>
      </c>
      <c r="AX121" s="50" t="str">
        <f t="shared" si="40"/>
        <v/>
      </c>
      <c r="AY121" s="50" t="str">
        <f t="shared" si="49"/>
        <v>0</v>
      </c>
      <c r="AZ121" s="50" t="str">
        <f t="shared" si="46"/>
        <v>a</v>
      </c>
      <c r="BA121" s="50" t="e">
        <f>VLOOKUP($M121,{"a",0;"b",1000},2)+COUNTIF($M$6:$M121,$M121)</f>
        <v>#N/A</v>
      </c>
      <c r="BB121" s="16"/>
      <c r="BC121" s="16"/>
      <c r="BD121" s="16"/>
      <c r="BE121" s="16"/>
      <c r="BF121" s="16"/>
      <c r="BG121" s="16"/>
      <c r="BH121" s="16"/>
      <c r="BI121" s="140"/>
      <c r="BK121" s="15" t="str">
        <f t="shared" si="39"/>
        <v/>
      </c>
      <c r="BL121" s="16" t="e">
        <f t="shared" si="36"/>
        <v>#VALUE!</v>
      </c>
      <c r="BM121" s="21"/>
      <c r="BN121" s="22"/>
      <c r="BO121" s="23"/>
      <c r="BP121" s="24"/>
      <c r="BQ121" s="21"/>
      <c r="BR121" s="25"/>
      <c r="BS121" s="21"/>
      <c r="BT121" s="19"/>
      <c r="BV121" s="15" t="str">
        <f t="shared" si="42"/>
        <v/>
      </c>
      <c r="BW121" s="16" t="e">
        <f t="shared" si="34"/>
        <v>#VALUE!</v>
      </c>
      <c r="BX121" s="3"/>
      <c r="BY121" s="4"/>
      <c r="BZ121" s="5"/>
      <c r="CA121" s="6"/>
      <c r="CB121" s="3"/>
      <c r="CC121" s="7"/>
      <c r="CD121" s="3"/>
      <c r="CE121" s="2"/>
      <c r="CG121" s="15" t="str">
        <f>IFERROR(INDEX($K:$K,MATCH(VLOOKUP(CS$5,{"a",0;"b",1000},2)+ROW(CF116),$N:$N,0)),"")</f>
        <v/>
      </c>
      <c r="CH121" s="15" t="str">
        <f>IFERROR(INDEX($AG:$AG,MATCH(VLOOKUP(CK$4,{"a",0;"b",1000},2)+ROW(CF117),$AK:$AK,0)),"")</f>
        <v/>
      </c>
      <c r="CI121" s="16">
        <f t="shared" si="44"/>
        <v>0</v>
      </c>
      <c r="CJ121" s="50" t="str">
        <f t="shared" si="41"/>
        <v/>
      </c>
      <c r="CK121" s="50" t="str">
        <f t="shared" si="50"/>
        <v>0</v>
      </c>
      <c r="CL121" s="50" t="str">
        <f t="shared" si="47"/>
        <v>a</v>
      </c>
      <c r="CM121" s="50" t="e">
        <f>VLOOKUP($M121,{"a",0;"b",1000},2)+COUNTIF($M$6:$M121,$M121)</f>
        <v>#N/A</v>
      </c>
      <c r="CN121" s="21"/>
      <c r="CO121" s="22"/>
      <c r="CP121" s="23"/>
      <c r="CQ121" s="24"/>
      <c r="CR121" s="21"/>
      <c r="CS121" s="25"/>
      <c r="CT121" s="21"/>
      <c r="CU121" s="19"/>
      <c r="CW121" s="54"/>
      <c r="CX121" s="55"/>
      <c r="CY121" s="56"/>
      <c r="CZ121" s="56"/>
      <c r="DA121" s="56"/>
      <c r="DB121" s="56"/>
      <c r="DC121" s="56"/>
      <c r="DD121" s="56"/>
      <c r="DE121" s="56"/>
      <c r="DF121" s="56"/>
      <c r="DG121" s="56"/>
      <c r="DI121" s="61"/>
      <c r="DJ121" s="61"/>
      <c r="DK121" s="61"/>
      <c r="DL121" s="61"/>
      <c r="DM121" s="61"/>
      <c r="DN121" s="61"/>
      <c r="DO121" s="61"/>
      <c r="DP121" s="62"/>
      <c r="DR121" s="70"/>
      <c r="DS121" s="71"/>
      <c r="DT121" s="71"/>
      <c r="DU121" s="72"/>
      <c r="DV121" s="71"/>
      <c r="DW121" s="71"/>
      <c r="DX121" s="73"/>
      <c r="DY121" s="74"/>
      <c r="DZ121" s="71"/>
      <c r="EB121" s="79"/>
      <c r="EC121" s="79"/>
      <c r="ED121" s="79"/>
      <c r="EE121" s="79"/>
      <c r="EF121" s="79"/>
      <c r="EG121" s="79"/>
      <c r="EH121" s="80"/>
      <c r="EJ121" s="16"/>
      <c r="EK121" s="16"/>
      <c r="EL121" s="16"/>
      <c r="EM121" s="16"/>
      <c r="EN121" s="16"/>
      <c r="EO121" s="16"/>
      <c r="EP121" s="16"/>
      <c r="EQ121" s="16"/>
      <c r="ES121" s="16"/>
      <c r="ET121" s="16"/>
      <c r="EU121" s="16"/>
      <c r="EW121" s="86"/>
      <c r="EX121" s="86"/>
      <c r="EY121" s="84"/>
      <c r="EZ121" s="87"/>
      <c r="FB121" s="19"/>
      <c r="FC121" s="19"/>
      <c r="FD121" s="19"/>
      <c r="FE121" s="19"/>
      <c r="FF121" s="19"/>
      <c r="FG121" s="19"/>
      <c r="FH121" s="19"/>
      <c r="FI121" s="19"/>
      <c r="FK121" s="94"/>
      <c r="FL121" s="93"/>
      <c r="FM121" s="93"/>
      <c r="FN121" s="93"/>
      <c r="FP121" s="97"/>
      <c r="FQ121" s="98"/>
      <c r="FR121" s="103"/>
      <c r="FS121" s="98"/>
      <c r="FT121" s="98"/>
      <c r="FV121" s="105"/>
      <c r="FW121" s="105"/>
      <c r="FX121" s="106"/>
      <c r="FY121" s="105"/>
      <c r="FZ121" s="105"/>
      <c r="GA121" s="105"/>
      <c r="GB121" s="105"/>
      <c r="GC121" s="105"/>
      <c r="GE121" s="110"/>
      <c r="GF121" s="109"/>
      <c r="GG121" s="110"/>
      <c r="GH121" s="111"/>
      <c r="GI121" s="111"/>
      <c r="GJ121" s="110"/>
      <c r="GK121" s="110"/>
      <c r="GL121" s="110"/>
      <c r="GM121" s="110"/>
      <c r="GN121" s="109"/>
      <c r="GP121" s="119"/>
      <c r="GQ121" s="120"/>
      <c r="GR121" s="119"/>
      <c r="GS121" s="121"/>
      <c r="GT121" s="121"/>
      <c r="GU121" s="119"/>
      <c r="GV121" s="122"/>
      <c r="GW121" s="119"/>
      <c r="GX121" s="119"/>
      <c r="GY121" s="120"/>
      <c r="HA121" s="127"/>
      <c r="HB121" s="128"/>
      <c r="HC121" s="128"/>
      <c r="HD121" s="128"/>
      <c r="HE121" s="129"/>
      <c r="HF121" s="127"/>
      <c r="HG121" s="131"/>
      <c r="HH121" s="19"/>
      <c r="HI121" s="19"/>
      <c r="HJ121" s="19"/>
      <c r="HK121" s="19"/>
      <c r="HL121" s="19"/>
      <c r="HM121" s="19"/>
      <c r="HN121" s="19"/>
      <c r="HP121" s="134"/>
      <c r="HQ121" s="135"/>
      <c r="HR121" s="134"/>
      <c r="HS121" s="134"/>
      <c r="HT121" s="134"/>
      <c r="HU121" s="134"/>
      <c r="HV121" s="134"/>
      <c r="HW121" s="134"/>
      <c r="HX121" s="134"/>
      <c r="HY121" s="134"/>
      <c r="HZ121" s="134"/>
    </row>
    <row r="122" spans="5:234" ht="19.5" thickBot="1">
      <c r="E122" s="16"/>
      <c r="F122" s="16"/>
      <c r="G122" s="16"/>
      <c r="I122" s="15" t="str">
        <f t="shared" si="28"/>
        <v/>
      </c>
      <c r="J122" s="16" t="e">
        <f t="shared" si="29"/>
        <v>#VALUE!</v>
      </c>
      <c r="K122" s="3"/>
      <c r="L122" s="4"/>
      <c r="M122" s="5"/>
      <c r="N122" s="6"/>
      <c r="O122" s="3"/>
      <c r="P122" s="7"/>
      <c r="Q122" s="3"/>
      <c r="R122" s="2"/>
      <c r="T122" s="15" t="str">
        <f t="shared" si="48"/>
        <v/>
      </c>
      <c r="U122" s="16" t="e">
        <f t="shared" si="35"/>
        <v>#VALUE!</v>
      </c>
      <c r="V122" s="16"/>
      <c r="W122" s="16"/>
      <c r="X122" s="16"/>
      <c r="Y122" s="16"/>
      <c r="Z122" s="16"/>
      <c r="AA122" s="16"/>
      <c r="AB122" s="16"/>
      <c r="AC122" s="16"/>
      <c r="AE122" s="15" t="str">
        <f>IFERROR(INDEX($K:$K,MATCH(VLOOKUP(AQ$5,{"a",0;"b",1000},2)+ROW(AD117),$N:$N,0)),"")</f>
        <v/>
      </c>
      <c r="AF122" s="15" t="str">
        <f>IFERROR(INDEX($J:$J,MATCH(VLOOKUP(AQ$5,{"a",0;"b",1000},2)+ROW(AD117),$N:$N,0)),"")</f>
        <v/>
      </c>
      <c r="AG122" s="16">
        <f t="shared" si="30"/>
        <v>0</v>
      </c>
      <c r="AH122" s="50" t="str">
        <f>IFERROR(INDEX(#REF!,MATCH(AI122,BJ:BJ,0)),"")</f>
        <v/>
      </c>
      <c r="AI122" s="50" t="str">
        <f t="shared" si="31"/>
        <v>0</v>
      </c>
      <c r="AJ122" s="50" t="str">
        <f t="shared" si="45"/>
        <v>a</v>
      </c>
      <c r="AK122" s="50" t="e">
        <f>VLOOKUP($M122,{"a",0;"b",1000},2)+COUNTIF($M$6:$M122,$M122)</f>
        <v>#N/A</v>
      </c>
      <c r="AL122" s="16"/>
      <c r="AM122" s="16"/>
      <c r="AN122" s="16"/>
      <c r="AO122" s="16"/>
      <c r="AP122" s="16"/>
      <c r="AQ122" s="16"/>
      <c r="AR122" s="16"/>
      <c r="AS122" s="140"/>
      <c r="AU122" s="15" t="str">
        <f>IFERROR(INDEX($K:$K,MATCH(VLOOKUP(BG$5,{"a",0;"b",1000},2)+ROW(AT117),$N:$N,0)),"")</f>
        <v/>
      </c>
      <c r="AV122" s="15" t="str">
        <f>IFERROR(INDEX($J:$J,MATCH(VLOOKUP(BG$5,{"a",0;"b",1000},2)+ROW(AT117),$N:$N,0)),"")</f>
        <v/>
      </c>
      <c r="AW122" s="16">
        <f t="shared" si="43"/>
        <v>0</v>
      </c>
      <c r="AX122" s="50" t="str">
        <f t="shared" si="40"/>
        <v/>
      </c>
      <c r="AY122" s="50" t="str">
        <f t="shared" si="49"/>
        <v>0</v>
      </c>
      <c r="AZ122" s="50" t="str">
        <f t="shared" si="46"/>
        <v>a</v>
      </c>
      <c r="BA122" s="50" t="e">
        <f>VLOOKUP($M122,{"a",0;"b",1000},2)+COUNTIF($M$6:$M122,$M122)</f>
        <v>#N/A</v>
      </c>
      <c r="BB122" s="16"/>
      <c r="BC122" s="16"/>
      <c r="BD122" s="16"/>
      <c r="BE122" s="16"/>
      <c r="BF122" s="16"/>
      <c r="BG122" s="16"/>
      <c r="BH122" s="16"/>
      <c r="BI122" s="140"/>
      <c r="BK122" s="15" t="str">
        <f t="shared" si="39"/>
        <v/>
      </c>
      <c r="BL122" s="16" t="e">
        <f t="shared" si="36"/>
        <v>#VALUE!</v>
      </c>
      <c r="BM122" s="21"/>
      <c r="BN122" s="22"/>
      <c r="BO122" s="23"/>
      <c r="BP122" s="24"/>
      <c r="BQ122" s="21"/>
      <c r="BR122" s="25"/>
      <c r="BS122" s="21"/>
      <c r="BT122" s="19"/>
      <c r="BV122" s="15" t="str">
        <f t="shared" si="42"/>
        <v/>
      </c>
      <c r="BW122" s="16" t="e">
        <f t="shared" si="34"/>
        <v>#VALUE!</v>
      </c>
      <c r="BX122" s="3"/>
      <c r="BY122" s="4"/>
      <c r="BZ122" s="5"/>
      <c r="CA122" s="6"/>
      <c r="CB122" s="3"/>
      <c r="CC122" s="7"/>
      <c r="CD122" s="3"/>
      <c r="CE122" s="2"/>
      <c r="CG122" s="15" t="str">
        <f>IFERROR(INDEX($K:$K,MATCH(VLOOKUP(CS$5,{"a",0;"b",1000},2)+ROW(CF117),$N:$N,0)),"")</f>
        <v/>
      </c>
      <c r="CH122" s="15" t="str">
        <f>IFERROR(INDEX($J:$J,MATCH(VLOOKUP(CS$5,{"a",0;"b",1000},2)+ROW(CF117),$N:$N,0)),"")</f>
        <v/>
      </c>
      <c r="CI122" s="16">
        <f t="shared" si="44"/>
        <v>0</v>
      </c>
      <c r="CJ122" s="50" t="str">
        <f t="shared" si="41"/>
        <v/>
      </c>
      <c r="CK122" s="50" t="str">
        <f t="shared" si="50"/>
        <v>0</v>
      </c>
      <c r="CL122" s="50" t="str">
        <f t="shared" si="47"/>
        <v>a</v>
      </c>
      <c r="CM122" s="50" t="e">
        <f>VLOOKUP($M122,{"a",0;"b",1000},2)+COUNTIF($M$6:$M122,$M122)</f>
        <v>#N/A</v>
      </c>
      <c r="CN122" s="21"/>
      <c r="CO122" s="22"/>
      <c r="CP122" s="23"/>
      <c r="CQ122" s="24"/>
      <c r="CR122" s="21"/>
      <c r="CS122" s="25"/>
      <c r="CT122" s="21"/>
      <c r="CU122" s="19"/>
      <c r="CW122" s="54"/>
      <c r="CX122" s="55"/>
      <c r="CY122" s="56"/>
      <c r="CZ122" s="56"/>
      <c r="DA122" s="56"/>
      <c r="DB122" s="56"/>
      <c r="DC122" s="56"/>
      <c r="DD122" s="56"/>
      <c r="DE122" s="56"/>
      <c r="DF122" s="56"/>
      <c r="DG122" s="56"/>
      <c r="DI122" s="61"/>
      <c r="DJ122" s="61"/>
      <c r="DK122" s="61"/>
      <c r="DL122" s="61"/>
      <c r="DM122" s="61"/>
      <c r="DN122" s="61"/>
      <c r="DO122" s="61"/>
      <c r="DP122" s="62"/>
      <c r="DR122" s="70"/>
      <c r="DS122" s="71"/>
      <c r="DT122" s="71"/>
      <c r="DU122" s="72"/>
      <c r="DV122" s="71"/>
      <c r="DW122" s="71"/>
      <c r="DX122" s="73"/>
      <c r="DY122" s="74"/>
      <c r="DZ122" s="71"/>
      <c r="EB122" s="79"/>
      <c r="EC122" s="79"/>
      <c r="ED122" s="79"/>
      <c r="EE122" s="79"/>
      <c r="EF122" s="79"/>
      <c r="EG122" s="79"/>
      <c r="EH122" s="80"/>
      <c r="EJ122" s="16"/>
      <c r="EK122" s="16"/>
      <c r="EL122" s="16"/>
      <c r="EM122" s="16"/>
      <c r="EN122" s="16"/>
      <c r="EO122" s="16"/>
      <c r="EP122" s="16"/>
      <c r="EQ122" s="16"/>
      <c r="ES122" s="16"/>
      <c r="ET122" s="16"/>
      <c r="EU122" s="16"/>
      <c r="EW122" s="86"/>
      <c r="EX122" s="86"/>
      <c r="EY122" s="84"/>
      <c r="EZ122" s="87"/>
      <c r="FB122" s="19"/>
      <c r="FC122" s="19"/>
      <c r="FD122" s="19"/>
      <c r="FE122" s="19"/>
      <c r="FF122" s="19"/>
      <c r="FG122" s="19"/>
      <c r="FH122" s="19"/>
      <c r="FI122" s="19"/>
      <c r="FK122" s="94"/>
      <c r="FL122" s="93"/>
      <c r="FM122" s="93"/>
      <c r="FN122" s="93"/>
      <c r="FP122" s="97"/>
      <c r="FQ122" s="98"/>
      <c r="FR122" s="103"/>
      <c r="FS122" s="98"/>
      <c r="FT122" s="98"/>
      <c r="FV122" s="105"/>
      <c r="FW122" s="105"/>
      <c r="FX122" s="106"/>
      <c r="FY122" s="105"/>
      <c r="FZ122" s="105"/>
      <c r="GA122" s="105"/>
      <c r="GB122" s="105"/>
      <c r="GC122" s="105"/>
      <c r="GE122" s="110"/>
      <c r="GF122" s="109"/>
      <c r="GG122" s="110"/>
      <c r="GH122" s="111"/>
      <c r="GI122" s="111"/>
      <c r="GJ122" s="110"/>
      <c r="GK122" s="110"/>
      <c r="GL122" s="110"/>
      <c r="GM122" s="110"/>
      <c r="GN122" s="109"/>
      <c r="GP122" s="119"/>
      <c r="GQ122" s="120"/>
      <c r="GR122" s="119"/>
      <c r="GS122" s="121"/>
      <c r="GT122" s="121"/>
      <c r="GU122" s="119"/>
      <c r="GV122" s="122"/>
      <c r="GW122" s="119"/>
      <c r="GX122" s="119"/>
      <c r="GY122" s="120"/>
      <c r="HA122" s="127"/>
      <c r="HB122" s="128"/>
      <c r="HC122" s="128"/>
      <c r="HD122" s="128"/>
      <c r="HE122" s="129"/>
      <c r="HF122" s="127"/>
      <c r="HG122" s="131"/>
      <c r="HH122" s="19"/>
      <c r="HI122" s="19"/>
      <c r="HJ122" s="19"/>
      <c r="HK122" s="19"/>
      <c r="HL122" s="19"/>
      <c r="HM122" s="19"/>
      <c r="HN122" s="19"/>
      <c r="HP122" s="134"/>
      <c r="HQ122" s="135"/>
      <c r="HR122" s="134"/>
      <c r="HS122" s="134"/>
      <c r="HT122" s="134"/>
      <c r="HU122" s="134"/>
      <c r="HV122" s="134"/>
      <c r="HW122" s="134"/>
      <c r="HX122" s="134"/>
      <c r="HY122" s="134"/>
      <c r="HZ122" s="134"/>
    </row>
    <row r="123" spans="5:234" ht="19.5" thickBot="1">
      <c r="E123" s="16"/>
      <c r="F123" s="16"/>
      <c r="G123" s="16"/>
      <c r="I123" s="15" t="str">
        <f t="shared" si="28"/>
        <v/>
      </c>
      <c r="J123" s="16" t="e">
        <f t="shared" si="29"/>
        <v>#VALUE!</v>
      </c>
      <c r="K123" s="3"/>
      <c r="L123" s="4"/>
      <c r="M123" s="5"/>
      <c r="N123" s="6"/>
      <c r="O123" s="3"/>
      <c r="P123" s="7"/>
      <c r="Q123" s="3"/>
      <c r="R123" s="2"/>
      <c r="T123" s="15" t="str">
        <f t="shared" si="48"/>
        <v/>
      </c>
      <c r="U123" s="16" t="e">
        <f t="shared" si="35"/>
        <v>#VALUE!</v>
      </c>
      <c r="V123" s="16"/>
      <c r="W123" s="16"/>
      <c r="X123" s="16"/>
      <c r="Y123" s="16"/>
      <c r="Z123" s="16"/>
      <c r="AA123" s="16"/>
      <c r="AB123" s="16"/>
      <c r="AC123" s="16"/>
      <c r="AE123" s="15" t="str">
        <f>IFERROR(INDEX($K:$K,MATCH(VLOOKUP(AQ$5,{"a",0;"b",1000},2)+ROW(AD118),$N:$N,0)),"")</f>
        <v/>
      </c>
      <c r="AF123" s="15" t="str">
        <f>IFERROR(INDEX($J:$J,MATCH(VLOOKUP(AQ$5,{"a",0;"b",1000},2)+ROW(AD118),$N:$N,0)),"")</f>
        <v/>
      </c>
      <c r="AG123" s="16">
        <f t="shared" si="30"/>
        <v>0</v>
      </c>
      <c r="AH123" s="50" t="str">
        <f>IFERROR(INDEX(#REF!,MATCH(AI123,BJ:BJ,0)),"")</f>
        <v/>
      </c>
      <c r="AI123" s="50" t="str">
        <f t="shared" si="31"/>
        <v>0</v>
      </c>
      <c r="AJ123" s="50" t="str">
        <f t="shared" si="45"/>
        <v>a</v>
      </c>
      <c r="AK123" s="50" t="e">
        <f>VLOOKUP($M123,{"a",0;"b",1000},2)+COUNTIF($M$6:$M123,$M123)</f>
        <v>#N/A</v>
      </c>
      <c r="AL123" s="16"/>
      <c r="AM123" s="16"/>
      <c r="AN123" s="16"/>
      <c r="AO123" s="16"/>
      <c r="AP123" s="16"/>
      <c r="AQ123" s="16"/>
      <c r="AR123" s="16"/>
      <c r="AS123" s="140"/>
      <c r="AU123" s="15" t="str">
        <f>IFERROR(INDEX($K:$K,MATCH(VLOOKUP(BG$5,{"a",0;"b",1000},2)+ROW(AT118),$N:$N,0)),"")</f>
        <v/>
      </c>
      <c r="AV123" s="15" t="str">
        <f>IFERROR(INDEX($J:$J,MATCH(VLOOKUP(BG$5,{"a",0;"b",1000},2)+ROW(AT118),$N:$N,0)),"")</f>
        <v/>
      </c>
      <c r="AW123" s="16">
        <f t="shared" si="43"/>
        <v>0</v>
      </c>
      <c r="AX123" s="50" t="str">
        <f t="shared" si="40"/>
        <v/>
      </c>
      <c r="AY123" s="50" t="str">
        <f t="shared" si="49"/>
        <v>0</v>
      </c>
      <c r="AZ123" s="50" t="str">
        <f t="shared" si="46"/>
        <v>a</v>
      </c>
      <c r="BA123" s="50" t="e">
        <f>VLOOKUP($M123,{"a",0;"b",1000},2)+COUNTIF($M$6:$M123,$M123)</f>
        <v>#N/A</v>
      </c>
      <c r="BB123" s="16"/>
      <c r="BC123" s="16"/>
      <c r="BD123" s="16"/>
      <c r="BE123" s="16"/>
      <c r="BF123" s="16"/>
      <c r="BG123" s="16"/>
      <c r="BH123" s="16"/>
      <c r="BI123" s="140"/>
      <c r="BK123" s="15" t="str">
        <f t="shared" si="39"/>
        <v/>
      </c>
      <c r="BL123" s="16" t="e">
        <f t="shared" si="36"/>
        <v>#VALUE!</v>
      </c>
      <c r="BM123" s="21"/>
      <c r="BN123" s="22"/>
      <c r="BO123" s="23"/>
      <c r="BP123" s="24"/>
      <c r="BQ123" s="21"/>
      <c r="BR123" s="25"/>
      <c r="BS123" s="21"/>
      <c r="BT123" s="19"/>
      <c r="BV123" s="15" t="str">
        <f t="shared" si="42"/>
        <v/>
      </c>
      <c r="BW123" s="16" t="e">
        <f t="shared" si="34"/>
        <v>#VALUE!</v>
      </c>
      <c r="BX123" s="3"/>
      <c r="BY123" s="4"/>
      <c r="BZ123" s="5"/>
      <c r="CA123" s="6"/>
      <c r="CB123" s="3"/>
      <c r="CC123" s="7"/>
      <c r="CD123" s="3"/>
      <c r="CE123" s="2"/>
      <c r="CG123" s="15" t="str">
        <f>IFERROR(INDEX($K:$K,MATCH(VLOOKUP(CS$5,{"a",0;"b",1000},2)+ROW(CF118),$N:$N,0)),"")</f>
        <v/>
      </c>
      <c r="CH123" s="15" t="str">
        <f>IFERROR(INDEX($J:$J,MATCH(VLOOKUP(CS$5,{"a",0;"b",1000},2)+ROW(CF118),$N:$N,0)),"")</f>
        <v/>
      </c>
      <c r="CI123" s="16">
        <f t="shared" si="44"/>
        <v>0</v>
      </c>
      <c r="CJ123" s="50" t="str">
        <f t="shared" si="41"/>
        <v/>
      </c>
      <c r="CK123" s="50" t="str">
        <f t="shared" si="50"/>
        <v>0</v>
      </c>
      <c r="CL123" s="50" t="str">
        <f t="shared" si="47"/>
        <v>a</v>
      </c>
      <c r="CM123" s="50" t="e">
        <f>VLOOKUP($M123,{"a",0;"b",1000},2)+COUNTIF($M$6:$M123,$M123)</f>
        <v>#N/A</v>
      </c>
      <c r="CN123" s="21"/>
      <c r="CO123" s="22"/>
      <c r="CP123" s="23"/>
      <c r="CQ123" s="24"/>
      <c r="CR123" s="21"/>
      <c r="CS123" s="25"/>
      <c r="CT123" s="21"/>
      <c r="CU123" s="19"/>
      <c r="CW123" s="54"/>
      <c r="CX123" s="55"/>
      <c r="CY123" s="56"/>
      <c r="CZ123" s="56"/>
      <c r="DA123" s="56"/>
      <c r="DB123" s="56"/>
      <c r="DC123" s="56"/>
      <c r="DD123" s="56"/>
      <c r="DE123" s="56"/>
      <c r="DF123" s="56"/>
      <c r="DG123" s="56"/>
      <c r="DI123" s="61"/>
      <c r="DJ123" s="61"/>
      <c r="DK123" s="61"/>
      <c r="DL123" s="61"/>
      <c r="DM123" s="61"/>
      <c r="DN123" s="61"/>
      <c r="DO123" s="61"/>
      <c r="DP123" s="62"/>
      <c r="DR123" s="70"/>
      <c r="DS123" s="71"/>
      <c r="DT123" s="71"/>
      <c r="DU123" s="72"/>
      <c r="DV123" s="71"/>
      <c r="DW123" s="71"/>
      <c r="DX123" s="73"/>
      <c r="DY123" s="74"/>
      <c r="DZ123" s="71"/>
      <c r="EB123" s="79"/>
      <c r="EC123" s="79"/>
      <c r="ED123" s="79"/>
      <c r="EE123" s="79"/>
      <c r="EF123" s="79"/>
      <c r="EG123" s="79"/>
      <c r="EH123" s="80"/>
      <c r="EJ123" s="16"/>
      <c r="EK123" s="16"/>
      <c r="EL123" s="16"/>
      <c r="EM123" s="16"/>
      <c r="EN123" s="16"/>
      <c r="EO123" s="16"/>
      <c r="EP123" s="16"/>
      <c r="EQ123" s="16"/>
      <c r="ES123" s="16"/>
      <c r="ET123" s="16"/>
      <c r="EU123" s="16"/>
      <c r="EW123" s="86"/>
      <c r="EX123" s="86"/>
      <c r="EY123" s="84"/>
      <c r="EZ123" s="87"/>
      <c r="FB123" s="19"/>
      <c r="FC123" s="19"/>
      <c r="FD123" s="19"/>
      <c r="FE123" s="19"/>
      <c r="FF123" s="19"/>
      <c r="FG123" s="19"/>
      <c r="FH123" s="19"/>
      <c r="FI123" s="19"/>
      <c r="FK123" s="94"/>
      <c r="FL123" s="93"/>
      <c r="FM123" s="93"/>
      <c r="FN123" s="93"/>
      <c r="FP123" s="97"/>
      <c r="FQ123" s="98"/>
      <c r="FR123" s="103"/>
      <c r="FS123" s="98"/>
      <c r="FT123" s="98"/>
      <c r="FV123" s="105"/>
      <c r="FW123" s="105"/>
      <c r="FX123" s="106"/>
      <c r="FY123" s="105"/>
      <c r="FZ123" s="105"/>
      <c r="GA123" s="105"/>
      <c r="GB123" s="105"/>
      <c r="GC123" s="105"/>
      <c r="GE123" s="110"/>
      <c r="GF123" s="109"/>
      <c r="GG123" s="110"/>
      <c r="GH123" s="111"/>
      <c r="GI123" s="111"/>
      <c r="GJ123" s="110"/>
      <c r="GK123" s="110"/>
      <c r="GL123" s="110"/>
      <c r="GM123" s="110"/>
      <c r="GN123" s="109"/>
      <c r="GP123" s="119"/>
      <c r="GQ123" s="120"/>
      <c r="GR123" s="119"/>
      <c r="GS123" s="121"/>
      <c r="GT123" s="121"/>
      <c r="GU123" s="119"/>
      <c r="GV123" s="122"/>
      <c r="GW123" s="119"/>
      <c r="GX123" s="119"/>
      <c r="GY123" s="120"/>
      <c r="HA123" s="127"/>
      <c r="HB123" s="128"/>
      <c r="HC123" s="128"/>
      <c r="HD123" s="128"/>
      <c r="HE123" s="129"/>
      <c r="HF123" s="127"/>
      <c r="HG123" s="131"/>
      <c r="HH123" s="19"/>
      <c r="HI123" s="19"/>
      <c r="HJ123" s="19"/>
      <c r="HK123" s="19"/>
      <c r="HL123" s="19"/>
      <c r="HM123" s="19"/>
      <c r="HN123" s="19"/>
      <c r="HP123" s="134"/>
      <c r="HQ123" s="135"/>
      <c r="HR123" s="134"/>
      <c r="HS123" s="134"/>
      <c r="HT123" s="134"/>
      <c r="HU123" s="134"/>
      <c r="HV123" s="134"/>
      <c r="HW123" s="134"/>
      <c r="HX123" s="134"/>
      <c r="HY123" s="134"/>
      <c r="HZ123" s="134"/>
    </row>
    <row r="124" spans="5:234" ht="19.5" thickBot="1">
      <c r="E124" s="16"/>
      <c r="F124" s="16"/>
      <c r="G124" s="16"/>
      <c r="I124" s="15" t="str">
        <f t="shared" si="28"/>
        <v/>
      </c>
      <c r="J124" s="16" t="e">
        <f t="shared" si="29"/>
        <v>#VALUE!</v>
      </c>
      <c r="K124" s="3"/>
      <c r="L124" s="4"/>
      <c r="M124" s="5"/>
      <c r="N124" s="6"/>
      <c r="O124" s="3"/>
      <c r="P124" s="7"/>
      <c r="Q124" s="3"/>
      <c r="R124" s="2"/>
      <c r="T124" s="15" t="str">
        <f t="shared" si="48"/>
        <v/>
      </c>
      <c r="U124" s="16" t="e">
        <f t="shared" si="35"/>
        <v>#VALUE!</v>
      </c>
      <c r="V124" s="16"/>
      <c r="W124" s="16"/>
      <c r="X124" s="16"/>
      <c r="Y124" s="16"/>
      <c r="Z124" s="16"/>
      <c r="AA124" s="16"/>
      <c r="AB124" s="16"/>
      <c r="AC124" s="16"/>
      <c r="AE124" s="15" t="str">
        <f>IFERROR(INDEX($K:$K,MATCH(VLOOKUP(AQ$5,{"a",0;"b",1000},2)+ROW(AD119),$N:$N,0)),"")</f>
        <v/>
      </c>
      <c r="AF124" s="15" t="str">
        <f>IFERROR(INDEX($J:$J,MATCH(VLOOKUP(AQ$5,{"a",0;"b",1000},2)+ROW(AD119),$N:$N,0)),"")</f>
        <v/>
      </c>
      <c r="AG124" s="16">
        <f t="shared" si="30"/>
        <v>0</v>
      </c>
      <c r="AH124" s="50" t="str">
        <f>IFERROR(INDEX(#REF!,MATCH(AI124,BJ:BJ,0)),"")</f>
        <v/>
      </c>
      <c r="AI124" s="50" t="str">
        <f t="shared" si="31"/>
        <v>0</v>
      </c>
      <c r="AJ124" s="50" t="str">
        <f t="shared" si="45"/>
        <v>a</v>
      </c>
      <c r="AK124" s="50" t="e">
        <f>VLOOKUP($M124,{"a",0;"b",1000},2)+COUNTIF($M$6:$M124,$M124)</f>
        <v>#N/A</v>
      </c>
      <c r="AL124" s="16"/>
      <c r="AM124" s="16"/>
      <c r="AN124" s="16"/>
      <c r="AO124" s="16"/>
      <c r="AP124" s="16"/>
      <c r="AQ124" s="16"/>
      <c r="AR124" s="16"/>
      <c r="AS124" s="140"/>
      <c r="AU124" s="15" t="str">
        <f>IFERROR(INDEX($K:$K,MATCH(VLOOKUP(BG$5,{"a",0;"b",1000},2)+ROW(AT119),$N:$N,0)),"")</f>
        <v/>
      </c>
      <c r="AV124" s="15" t="str">
        <f>IFERROR(INDEX($J:$J,MATCH(VLOOKUP(BG$5,{"a",0;"b",1000},2)+ROW(AT119),$N:$N,0)),"")</f>
        <v/>
      </c>
      <c r="AW124" s="16">
        <f t="shared" si="43"/>
        <v>0</v>
      </c>
      <c r="AX124" s="50" t="str">
        <f t="shared" si="40"/>
        <v/>
      </c>
      <c r="AY124" s="50" t="str">
        <f t="shared" si="49"/>
        <v>0</v>
      </c>
      <c r="AZ124" s="50" t="str">
        <f t="shared" si="46"/>
        <v>a</v>
      </c>
      <c r="BA124" s="50" t="e">
        <f>VLOOKUP($M124,{"a",0;"b",1000},2)+COUNTIF($M$6:$M124,$M124)</f>
        <v>#N/A</v>
      </c>
      <c r="BB124" s="16"/>
      <c r="BC124" s="16"/>
      <c r="BD124" s="16"/>
      <c r="BE124" s="16"/>
      <c r="BF124" s="16"/>
      <c r="BG124" s="16"/>
      <c r="BH124" s="16"/>
      <c r="BI124" s="140"/>
      <c r="BK124" s="15" t="str">
        <f t="shared" si="39"/>
        <v/>
      </c>
      <c r="BL124" s="16" t="e">
        <f t="shared" si="36"/>
        <v>#VALUE!</v>
      </c>
      <c r="BM124" s="21"/>
      <c r="BN124" s="22"/>
      <c r="BO124" s="23"/>
      <c r="BP124" s="24"/>
      <c r="BQ124" s="21"/>
      <c r="BR124" s="25"/>
      <c r="BS124" s="21"/>
      <c r="BT124" s="19"/>
      <c r="BV124" s="15" t="str">
        <f t="shared" si="42"/>
        <v/>
      </c>
      <c r="BW124" s="16" t="e">
        <f t="shared" si="34"/>
        <v>#VALUE!</v>
      </c>
      <c r="BX124" s="3"/>
      <c r="BY124" s="4"/>
      <c r="BZ124" s="5"/>
      <c r="CA124" s="6"/>
      <c r="CB124" s="3"/>
      <c r="CC124" s="7"/>
      <c r="CD124" s="3"/>
      <c r="CE124" s="2"/>
      <c r="CG124" s="15" t="str">
        <f>IFERROR(INDEX($K:$K,MATCH(VLOOKUP(CS$5,{"a",0;"b",1000},2)+ROW(CF119),$N:$N,0)),"")</f>
        <v/>
      </c>
      <c r="CH124" s="15" t="str">
        <f>IFERROR(INDEX($J:$J,MATCH(VLOOKUP(CS$5,{"a",0;"b",1000},2)+ROW(CF119),$N:$N,0)),"")</f>
        <v/>
      </c>
      <c r="CI124" s="16">
        <f t="shared" si="44"/>
        <v>0</v>
      </c>
      <c r="CJ124" s="50" t="str">
        <f t="shared" si="41"/>
        <v/>
      </c>
      <c r="CK124" s="50" t="str">
        <f t="shared" si="50"/>
        <v>0</v>
      </c>
      <c r="CL124" s="50" t="str">
        <f t="shared" si="47"/>
        <v>a</v>
      </c>
      <c r="CM124" s="50" t="e">
        <f>VLOOKUP($M124,{"a",0;"b",1000},2)+COUNTIF($M$6:$M124,$M124)</f>
        <v>#N/A</v>
      </c>
      <c r="CN124" s="21"/>
      <c r="CO124" s="22"/>
      <c r="CP124" s="23"/>
      <c r="CQ124" s="24"/>
      <c r="CR124" s="21"/>
      <c r="CS124" s="25"/>
      <c r="CT124" s="21"/>
      <c r="CU124" s="19"/>
      <c r="CW124" s="54"/>
      <c r="CX124" s="55"/>
      <c r="CY124" s="56"/>
      <c r="CZ124" s="56"/>
      <c r="DA124" s="56"/>
      <c r="DB124" s="56"/>
      <c r="DC124" s="56"/>
      <c r="DD124" s="56"/>
      <c r="DE124" s="56"/>
      <c r="DF124" s="56"/>
      <c r="DG124" s="56"/>
      <c r="DI124" s="61"/>
      <c r="DJ124" s="61"/>
      <c r="DK124" s="61"/>
      <c r="DL124" s="61"/>
      <c r="DM124" s="61"/>
      <c r="DN124" s="61"/>
      <c r="DO124" s="61"/>
      <c r="DP124" s="62"/>
      <c r="DR124" s="70"/>
      <c r="DS124" s="71"/>
      <c r="DT124" s="71"/>
      <c r="DU124" s="72"/>
      <c r="DV124" s="71"/>
      <c r="DW124" s="71"/>
      <c r="DX124" s="73"/>
      <c r="DY124" s="74"/>
      <c r="DZ124" s="71"/>
      <c r="EB124" s="79"/>
      <c r="EC124" s="79"/>
      <c r="ED124" s="79"/>
      <c r="EE124" s="79"/>
      <c r="EF124" s="79"/>
      <c r="EG124" s="79"/>
      <c r="EH124" s="80"/>
      <c r="EJ124" s="16"/>
      <c r="EK124" s="16"/>
      <c r="EL124" s="16"/>
      <c r="EM124" s="16"/>
      <c r="EN124" s="16"/>
      <c r="EO124" s="16"/>
      <c r="EP124" s="16"/>
      <c r="EQ124" s="16"/>
      <c r="ES124" s="16"/>
      <c r="ET124" s="16"/>
      <c r="EU124" s="16"/>
      <c r="EW124" s="86"/>
      <c r="EX124" s="86"/>
      <c r="EY124" s="84"/>
      <c r="EZ124" s="87"/>
      <c r="FB124" s="19"/>
      <c r="FC124" s="19"/>
      <c r="FD124" s="19"/>
      <c r="FE124" s="19"/>
      <c r="FF124" s="19"/>
      <c r="FG124" s="19"/>
      <c r="FH124" s="19"/>
      <c r="FI124" s="19"/>
      <c r="FK124" s="94"/>
      <c r="FL124" s="93"/>
      <c r="FM124" s="93"/>
      <c r="FN124" s="93"/>
      <c r="FP124" s="97"/>
      <c r="FQ124" s="98"/>
      <c r="FR124" s="103"/>
      <c r="FS124" s="98"/>
      <c r="FT124" s="98"/>
      <c r="FV124" s="105"/>
      <c r="FW124" s="105"/>
      <c r="FX124" s="106"/>
      <c r="FY124" s="105"/>
      <c r="FZ124" s="105"/>
      <c r="GA124" s="105"/>
      <c r="GB124" s="105"/>
      <c r="GC124" s="105"/>
      <c r="GE124" s="110"/>
      <c r="GF124" s="109"/>
      <c r="GG124" s="110"/>
      <c r="GH124" s="111"/>
      <c r="GI124" s="111"/>
      <c r="GJ124" s="110"/>
      <c r="GK124" s="110"/>
      <c r="GL124" s="110"/>
      <c r="GM124" s="110"/>
      <c r="GN124" s="109"/>
      <c r="GP124" s="119"/>
      <c r="GQ124" s="120"/>
      <c r="GR124" s="119"/>
      <c r="GS124" s="121"/>
      <c r="GT124" s="121"/>
      <c r="GU124" s="119"/>
      <c r="GV124" s="122"/>
      <c r="GW124" s="119"/>
      <c r="GX124" s="119"/>
      <c r="GY124" s="120"/>
      <c r="HA124" s="127"/>
      <c r="HB124" s="128"/>
      <c r="HC124" s="128"/>
      <c r="HD124" s="128"/>
      <c r="HE124" s="129"/>
      <c r="HF124" s="127"/>
      <c r="HG124" s="131"/>
      <c r="HH124" s="19"/>
      <c r="HI124" s="19"/>
      <c r="HJ124" s="19"/>
      <c r="HK124" s="19"/>
      <c r="HL124" s="19"/>
      <c r="HM124" s="19"/>
      <c r="HN124" s="19"/>
      <c r="HP124" s="134"/>
      <c r="HQ124" s="135"/>
      <c r="HR124" s="134"/>
      <c r="HS124" s="134"/>
      <c r="HT124" s="134"/>
      <c r="HU124" s="134"/>
      <c r="HV124" s="134"/>
      <c r="HW124" s="134"/>
      <c r="HX124" s="134"/>
      <c r="HY124" s="134"/>
      <c r="HZ124" s="134"/>
    </row>
    <row r="125" spans="5:234" ht="19.5" thickBot="1">
      <c r="E125" s="16"/>
      <c r="F125" s="16"/>
      <c r="G125" s="16"/>
      <c r="I125" s="15" t="str">
        <f t="shared" si="28"/>
        <v/>
      </c>
      <c r="J125" s="16" t="e">
        <f t="shared" si="29"/>
        <v>#VALUE!</v>
      </c>
      <c r="K125" s="3"/>
      <c r="L125" s="4"/>
      <c r="M125" s="5"/>
      <c r="N125" s="6"/>
      <c r="O125" s="3"/>
      <c r="P125" s="7"/>
      <c r="Q125" s="3"/>
      <c r="R125" s="2"/>
      <c r="T125" s="15" t="str">
        <f t="shared" si="48"/>
        <v/>
      </c>
      <c r="U125" s="16" t="e">
        <f t="shared" si="35"/>
        <v>#VALUE!</v>
      </c>
      <c r="V125" s="16"/>
      <c r="W125" s="16"/>
      <c r="X125" s="16"/>
      <c r="Y125" s="16"/>
      <c r="Z125" s="16"/>
      <c r="AA125" s="16"/>
      <c r="AB125" s="16"/>
      <c r="AC125" s="16"/>
      <c r="AE125" s="15" t="str">
        <f>IFERROR(INDEX($K:$K,MATCH(VLOOKUP(AQ$5,{"a",0;"b",1000},2)+ROW(AD120),$N:$N,0)),"")</f>
        <v/>
      </c>
      <c r="AF125" s="15" t="str">
        <f>IFERROR(INDEX($J:$J,MATCH(VLOOKUP(AQ$5,{"a",0;"b",1000},2)+ROW(AD120),$N:$N,0)),"")</f>
        <v/>
      </c>
      <c r="AG125" s="16">
        <f t="shared" si="30"/>
        <v>0</v>
      </c>
      <c r="AH125" s="50" t="str">
        <f>IFERROR(INDEX(#REF!,MATCH(AI125,BJ:BJ,0)),"")</f>
        <v/>
      </c>
      <c r="AI125" s="50" t="str">
        <f t="shared" si="31"/>
        <v>0</v>
      </c>
      <c r="AJ125" s="50" t="str">
        <f t="shared" si="45"/>
        <v>a</v>
      </c>
      <c r="AK125" s="50" t="e">
        <f>VLOOKUP($M125,{"a",0;"b",1000},2)+COUNTIF($M$6:$M125,$M125)</f>
        <v>#N/A</v>
      </c>
      <c r="AL125" s="16"/>
      <c r="AM125" s="16"/>
      <c r="AN125" s="16"/>
      <c r="AO125" s="16"/>
      <c r="AP125" s="16"/>
      <c r="AQ125" s="16"/>
      <c r="AR125" s="16"/>
      <c r="AS125" s="140"/>
      <c r="AU125" s="15" t="str">
        <f>IFERROR(INDEX($K:$K,MATCH(VLOOKUP(BG$5,{"a",0;"b",1000},2)+ROW(AT120),$N:$N,0)),"")</f>
        <v/>
      </c>
      <c r="AV125" s="15" t="str">
        <f>IFERROR(INDEX($J:$J,MATCH(VLOOKUP(BG$5,{"a",0;"b",1000},2)+ROW(AT120),$N:$N,0)),"")</f>
        <v/>
      </c>
      <c r="AW125" s="16">
        <f t="shared" si="43"/>
        <v>0</v>
      </c>
      <c r="AX125" s="50" t="str">
        <f t="shared" si="40"/>
        <v/>
      </c>
      <c r="AY125" s="50" t="str">
        <f t="shared" si="49"/>
        <v>0</v>
      </c>
      <c r="AZ125" s="50" t="str">
        <f t="shared" si="46"/>
        <v>a</v>
      </c>
      <c r="BA125" s="50" t="e">
        <f>VLOOKUP($M125,{"a",0;"b",1000},2)+COUNTIF($M$6:$M125,$M125)</f>
        <v>#N/A</v>
      </c>
      <c r="BB125" s="16"/>
      <c r="BC125" s="16"/>
      <c r="BD125" s="16"/>
      <c r="BE125" s="16"/>
      <c r="BF125" s="16"/>
      <c r="BG125" s="16"/>
      <c r="BH125" s="16"/>
      <c r="BI125" s="140"/>
      <c r="BK125" s="15" t="str">
        <f t="shared" si="39"/>
        <v/>
      </c>
      <c r="BL125" s="16" t="e">
        <f t="shared" si="36"/>
        <v>#VALUE!</v>
      </c>
      <c r="BM125" s="21"/>
      <c r="BN125" s="22"/>
      <c r="BO125" s="23"/>
      <c r="BP125" s="24"/>
      <c r="BQ125" s="21"/>
      <c r="BR125" s="25"/>
      <c r="BS125" s="21"/>
      <c r="BT125" s="19"/>
      <c r="BV125" s="15" t="str">
        <f t="shared" si="42"/>
        <v/>
      </c>
      <c r="BW125" s="16" t="e">
        <f t="shared" si="34"/>
        <v>#VALUE!</v>
      </c>
      <c r="BX125" s="3"/>
      <c r="BY125" s="4"/>
      <c r="BZ125" s="5"/>
      <c r="CA125" s="6"/>
      <c r="CB125" s="3"/>
      <c r="CC125" s="7"/>
      <c r="CD125" s="3"/>
      <c r="CE125" s="2"/>
      <c r="CG125" s="15" t="str">
        <f>IFERROR(INDEX($K:$K,MATCH(VLOOKUP(CS$5,{"a",0;"b",1000},2)+ROW(CF120),$N:$N,0)),"")</f>
        <v/>
      </c>
      <c r="CH125" s="15" t="str">
        <f>IFERROR(INDEX($J:$J,MATCH(VLOOKUP(CS$5,{"a",0;"b",1000},2)+ROW(CF120),$N:$N,0)),"")</f>
        <v/>
      </c>
      <c r="CI125" s="16">
        <f t="shared" si="44"/>
        <v>0</v>
      </c>
      <c r="CJ125" s="50" t="str">
        <f t="shared" si="41"/>
        <v/>
      </c>
      <c r="CK125" s="50" t="str">
        <f t="shared" si="50"/>
        <v>0</v>
      </c>
      <c r="CL125" s="50" t="str">
        <f t="shared" si="47"/>
        <v>a</v>
      </c>
      <c r="CM125" s="50" t="e">
        <f>VLOOKUP($M125,{"a",0;"b",1000},2)+COUNTIF($M$6:$M125,$M125)</f>
        <v>#N/A</v>
      </c>
      <c r="CN125" s="21"/>
      <c r="CO125" s="22"/>
      <c r="CP125" s="23"/>
      <c r="CQ125" s="24"/>
      <c r="CR125" s="21"/>
      <c r="CS125" s="25"/>
      <c r="CT125" s="21"/>
      <c r="CU125" s="19"/>
      <c r="CW125" s="54"/>
      <c r="CX125" s="55"/>
      <c r="CY125" s="56"/>
      <c r="CZ125" s="56"/>
      <c r="DA125" s="56"/>
      <c r="DB125" s="56"/>
      <c r="DC125" s="56"/>
      <c r="DD125" s="56"/>
      <c r="DE125" s="56"/>
      <c r="DF125" s="56"/>
      <c r="DG125" s="56"/>
      <c r="DI125" s="61"/>
      <c r="DJ125" s="61"/>
      <c r="DK125" s="61"/>
      <c r="DL125" s="61"/>
      <c r="DM125" s="61"/>
      <c r="DN125" s="61"/>
      <c r="DO125" s="61"/>
      <c r="DP125" s="62"/>
      <c r="DR125" s="70"/>
      <c r="DS125" s="71"/>
      <c r="DT125" s="71"/>
      <c r="DU125" s="72"/>
      <c r="DV125" s="71"/>
      <c r="DW125" s="71"/>
      <c r="DX125" s="73"/>
      <c r="DY125" s="74"/>
      <c r="DZ125" s="71"/>
      <c r="EB125" s="79"/>
      <c r="EC125" s="79"/>
      <c r="ED125" s="79"/>
      <c r="EE125" s="79"/>
      <c r="EF125" s="79"/>
      <c r="EG125" s="79"/>
      <c r="EH125" s="80"/>
      <c r="EJ125" s="16"/>
      <c r="EK125" s="16"/>
      <c r="EL125" s="16"/>
      <c r="EM125" s="16"/>
      <c r="EN125" s="16"/>
      <c r="EO125" s="16"/>
      <c r="EP125" s="16"/>
      <c r="EQ125" s="16"/>
      <c r="ES125" s="16"/>
      <c r="ET125" s="16"/>
      <c r="EU125" s="16"/>
      <c r="EW125" s="86"/>
      <c r="EX125" s="86"/>
      <c r="EY125" s="84"/>
      <c r="EZ125" s="87"/>
      <c r="FB125" s="19"/>
      <c r="FC125" s="19"/>
      <c r="FD125" s="19"/>
      <c r="FE125" s="19"/>
      <c r="FF125" s="19"/>
      <c r="FG125" s="19"/>
      <c r="FH125" s="19"/>
      <c r="FI125" s="19"/>
      <c r="FK125" s="94"/>
      <c r="FL125" s="93"/>
      <c r="FM125" s="93"/>
      <c r="FN125" s="93"/>
      <c r="FP125" s="97"/>
      <c r="FQ125" s="98"/>
      <c r="FR125" s="103"/>
      <c r="FS125" s="98"/>
      <c r="FT125" s="98"/>
      <c r="FV125" s="105"/>
      <c r="FW125" s="105"/>
      <c r="FX125" s="106"/>
      <c r="FY125" s="105"/>
      <c r="FZ125" s="105"/>
      <c r="GA125" s="105"/>
      <c r="GB125" s="105"/>
      <c r="GC125" s="105"/>
      <c r="GE125" s="110"/>
      <c r="GF125" s="109"/>
      <c r="GG125" s="110"/>
      <c r="GH125" s="111"/>
      <c r="GI125" s="111"/>
      <c r="GJ125" s="110"/>
      <c r="GK125" s="110"/>
      <c r="GL125" s="110"/>
      <c r="GM125" s="110"/>
      <c r="GN125" s="109"/>
      <c r="GP125" s="119"/>
      <c r="GQ125" s="120"/>
      <c r="GR125" s="119"/>
      <c r="GS125" s="121"/>
      <c r="GT125" s="121"/>
      <c r="GU125" s="119"/>
      <c r="GV125" s="122"/>
      <c r="GW125" s="119"/>
      <c r="GX125" s="119"/>
      <c r="GY125" s="120"/>
      <c r="HA125" s="127"/>
      <c r="HB125" s="128"/>
      <c r="HC125" s="128"/>
      <c r="HD125" s="128"/>
      <c r="HE125" s="129"/>
      <c r="HF125" s="127"/>
      <c r="HG125" s="131"/>
      <c r="HH125" s="19"/>
      <c r="HI125" s="19"/>
      <c r="HJ125" s="19"/>
      <c r="HK125" s="19"/>
      <c r="HL125" s="19"/>
      <c r="HM125" s="19"/>
      <c r="HN125" s="19"/>
      <c r="HP125" s="134"/>
      <c r="HQ125" s="135"/>
      <c r="HR125" s="134"/>
      <c r="HS125" s="134"/>
      <c r="HT125" s="134"/>
      <c r="HU125" s="134"/>
      <c r="HV125" s="134"/>
      <c r="HW125" s="134"/>
      <c r="HX125" s="134"/>
      <c r="HY125" s="134"/>
      <c r="HZ125" s="134"/>
    </row>
    <row r="126" spans="5:234" ht="19.5" thickBot="1">
      <c r="E126" s="16"/>
      <c r="F126" s="16"/>
      <c r="G126" s="16"/>
      <c r="I126" s="15" t="str">
        <f t="shared" si="28"/>
        <v/>
      </c>
      <c r="J126" s="16" t="e">
        <f t="shared" si="29"/>
        <v>#VALUE!</v>
      </c>
      <c r="K126" s="3"/>
      <c r="L126" s="4"/>
      <c r="M126" s="5"/>
      <c r="N126" s="6"/>
      <c r="O126" s="3"/>
      <c r="P126" s="7"/>
      <c r="Q126" s="3"/>
      <c r="R126" s="2"/>
      <c r="T126" s="15" t="str">
        <f t="shared" si="48"/>
        <v/>
      </c>
      <c r="U126" s="16" t="e">
        <f t="shared" si="35"/>
        <v>#VALUE!</v>
      </c>
      <c r="V126" s="16"/>
      <c r="W126" s="16"/>
      <c r="X126" s="16"/>
      <c r="Y126" s="16"/>
      <c r="Z126" s="16"/>
      <c r="AA126" s="16"/>
      <c r="AB126" s="16"/>
      <c r="AC126" s="16"/>
      <c r="AE126" s="15" t="str">
        <f>IFERROR(INDEX($K:$K,MATCH(VLOOKUP(AQ$5,{"a",0;"b",1000},2)+ROW(AD121),$N:$N,0)),"")</f>
        <v/>
      </c>
      <c r="AF126" s="15" t="str">
        <f>IFERROR(INDEX($J:$J,MATCH(VLOOKUP(AQ$5,{"a",0;"b",1000},2)+ROW(AD121),$N:$N,0)),"")</f>
        <v/>
      </c>
      <c r="AG126" s="16">
        <f t="shared" si="30"/>
        <v>0</v>
      </c>
      <c r="AH126" s="50" t="str">
        <f>IFERROR(INDEX(#REF!,MATCH(AI126,BJ:BJ,0)),"")</f>
        <v/>
      </c>
      <c r="AI126" s="50" t="str">
        <f t="shared" si="31"/>
        <v>0</v>
      </c>
      <c r="AJ126" s="50" t="str">
        <f t="shared" si="45"/>
        <v>a</v>
      </c>
      <c r="AK126" s="50" t="e">
        <f>VLOOKUP($M126,{"a",0;"b",1000},2)+COUNTIF($M$6:$M126,$M126)</f>
        <v>#N/A</v>
      </c>
      <c r="AL126" s="16"/>
      <c r="AM126" s="16"/>
      <c r="AN126" s="16"/>
      <c r="AO126" s="16"/>
      <c r="AP126" s="16"/>
      <c r="AQ126" s="16"/>
      <c r="AR126" s="16"/>
      <c r="AS126" s="140"/>
      <c r="AU126" s="15" t="str">
        <f>IFERROR(INDEX($K:$K,MATCH(VLOOKUP(BG$5,{"a",0;"b",1000},2)+ROW(AT121),$N:$N,0)),"")</f>
        <v/>
      </c>
      <c r="AV126" s="15" t="str">
        <f>IFERROR(INDEX($J:$J,MATCH(VLOOKUP(BG$5,{"a",0;"b",1000},2)+ROW(AT121),$N:$N,0)),"")</f>
        <v/>
      </c>
      <c r="AW126" s="16">
        <f t="shared" si="43"/>
        <v>0</v>
      </c>
      <c r="AX126" s="50" t="str">
        <f t="shared" ref="AX126:AX152" si="51">IFERROR(INDEX(BS:BS,MATCH(AY126,BR:BR,0)),"")</f>
        <v/>
      </c>
      <c r="AY126" s="50" t="str">
        <f t="shared" si="49"/>
        <v>0</v>
      </c>
      <c r="AZ126" s="50" t="str">
        <f t="shared" si="46"/>
        <v>a</v>
      </c>
      <c r="BA126" s="50" t="e">
        <f>VLOOKUP($M126,{"a",0;"b",1000},2)+COUNTIF($M$6:$M126,$M126)</f>
        <v>#N/A</v>
      </c>
      <c r="BB126" s="16"/>
      <c r="BC126" s="16"/>
      <c r="BD126" s="16"/>
      <c r="BE126" s="16"/>
      <c r="BF126" s="16"/>
      <c r="BG126" s="16"/>
      <c r="BH126" s="16"/>
      <c r="BI126" s="140"/>
      <c r="BK126" s="15" t="str">
        <f t="shared" si="39"/>
        <v/>
      </c>
      <c r="BL126" s="16" t="e">
        <f t="shared" si="36"/>
        <v>#VALUE!</v>
      </c>
      <c r="BM126" s="21"/>
      <c r="BN126" s="22"/>
      <c r="BO126" s="23"/>
      <c r="BP126" s="24"/>
      <c r="BQ126" s="21"/>
      <c r="BR126" s="25"/>
      <c r="BS126" s="21"/>
      <c r="BT126" s="19"/>
      <c r="BV126" s="15" t="str">
        <f t="shared" si="42"/>
        <v/>
      </c>
      <c r="BW126" s="16" t="e">
        <f t="shared" si="34"/>
        <v>#VALUE!</v>
      </c>
      <c r="BX126" s="3"/>
      <c r="BY126" s="4"/>
      <c r="BZ126" s="5"/>
      <c r="CA126" s="6"/>
      <c r="CB126" s="3"/>
      <c r="CC126" s="7"/>
      <c r="CD126" s="3"/>
      <c r="CE126" s="2"/>
      <c r="CG126" s="15" t="str">
        <f>IFERROR(INDEX($K:$K,MATCH(VLOOKUP(CS$5,{"a",0;"b",1000},2)+ROW(CF121),$N:$N,0)),"")</f>
        <v/>
      </c>
      <c r="CH126" s="15" t="str">
        <f>IFERROR(INDEX($J:$J,MATCH(VLOOKUP(CS$5,{"a",0;"b",1000},2)+ROW(CF121),$N:$N,0)),"")</f>
        <v/>
      </c>
      <c r="CI126" s="16">
        <f t="shared" si="44"/>
        <v>0</v>
      </c>
      <c r="CJ126" s="50" t="str">
        <f t="shared" ref="CJ126:CJ152" si="52">IFERROR(INDEX(DD:DD,MATCH(CK126,DC:DC,0)),"")</f>
        <v/>
      </c>
      <c r="CK126" s="50" t="str">
        <f t="shared" si="50"/>
        <v>0</v>
      </c>
      <c r="CL126" s="50" t="str">
        <f t="shared" si="47"/>
        <v>a</v>
      </c>
      <c r="CM126" s="50" t="e">
        <f>VLOOKUP($M126,{"a",0;"b",1000},2)+COUNTIF($M$6:$M126,$M126)</f>
        <v>#N/A</v>
      </c>
      <c r="CN126" s="21"/>
      <c r="CO126" s="22"/>
      <c r="CP126" s="23"/>
      <c r="CQ126" s="24"/>
      <c r="CR126" s="21"/>
      <c r="CS126" s="25"/>
      <c r="CT126" s="21"/>
      <c r="CU126" s="19"/>
      <c r="CW126" s="54"/>
      <c r="CX126" s="55"/>
      <c r="CY126" s="56"/>
      <c r="CZ126" s="56"/>
      <c r="DA126" s="56"/>
      <c r="DB126" s="56"/>
      <c r="DC126" s="56"/>
      <c r="DD126" s="56"/>
      <c r="DE126" s="56"/>
      <c r="DF126" s="56"/>
      <c r="DG126" s="56"/>
      <c r="DI126" s="61"/>
      <c r="DJ126" s="61"/>
      <c r="DK126" s="61"/>
      <c r="DL126" s="61"/>
      <c r="DM126" s="61"/>
      <c r="DN126" s="61"/>
      <c r="DO126" s="61"/>
      <c r="DP126" s="62"/>
      <c r="DR126" s="70"/>
      <c r="DS126" s="71"/>
      <c r="DT126" s="71"/>
      <c r="DU126" s="72"/>
      <c r="DV126" s="71"/>
      <c r="DW126" s="71"/>
      <c r="DX126" s="73"/>
      <c r="DY126" s="74"/>
      <c r="DZ126" s="71"/>
      <c r="EB126" s="79"/>
      <c r="EC126" s="79"/>
      <c r="ED126" s="79"/>
      <c r="EE126" s="79"/>
      <c r="EF126" s="79"/>
      <c r="EG126" s="79"/>
      <c r="EH126" s="80"/>
      <c r="EJ126" s="16"/>
      <c r="EK126" s="16"/>
      <c r="EL126" s="16"/>
      <c r="EM126" s="16"/>
      <c r="EN126" s="16"/>
      <c r="EO126" s="16"/>
      <c r="EP126" s="16"/>
      <c r="EQ126" s="16"/>
      <c r="ES126" s="16"/>
      <c r="ET126" s="16"/>
      <c r="EU126" s="16"/>
      <c r="EW126" s="86"/>
      <c r="EX126" s="86"/>
      <c r="EY126" s="84"/>
      <c r="EZ126" s="87"/>
      <c r="FB126" s="19"/>
      <c r="FC126" s="19"/>
      <c r="FD126" s="19"/>
      <c r="FE126" s="19"/>
      <c r="FF126" s="19"/>
      <c r="FG126" s="19"/>
      <c r="FH126" s="19"/>
      <c r="FI126" s="19"/>
      <c r="FK126" s="94"/>
      <c r="FL126" s="93"/>
      <c r="FM126" s="93"/>
      <c r="FN126" s="93"/>
      <c r="FP126" s="97"/>
      <c r="FQ126" s="98"/>
      <c r="FR126" s="103"/>
      <c r="FS126" s="98"/>
      <c r="FT126" s="98"/>
      <c r="FV126" s="105"/>
      <c r="FW126" s="105"/>
      <c r="FX126" s="106"/>
      <c r="FY126" s="105"/>
      <c r="FZ126" s="105"/>
      <c r="GA126" s="105"/>
      <c r="GB126" s="105"/>
      <c r="GC126" s="105"/>
      <c r="GE126" s="110"/>
      <c r="GF126" s="109"/>
      <c r="GG126" s="110"/>
      <c r="GH126" s="111"/>
      <c r="GI126" s="111"/>
      <c r="GJ126" s="110"/>
      <c r="GK126" s="110"/>
      <c r="GL126" s="110"/>
      <c r="GM126" s="110"/>
      <c r="GN126" s="109"/>
      <c r="GP126" s="119"/>
      <c r="GQ126" s="120"/>
      <c r="GR126" s="119"/>
      <c r="GS126" s="121"/>
      <c r="GT126" s="121"/>
      <c r="GU126" s="119"/>
      <c r="GV126" s="122"/>
      <c r="GW126" s="119"/>
      <c r="GX126" s="119"/>
      <c r="GY126" s="120"/>
      <c r="HA126" s="127"/>
      <c r="HB126" s="128"/>
      <c r="HC126" s="128"/>
      <c r="HD126" s="128"/>
      <c r="HE126" s="129"/>
      <c r="HF126" s="127"/>
      <c r="HG126" s="131"/>
      <c r="HH126" s="19"/>
      <c r="HI126" s="19"/>
      <c r="HJ126" s="19"/>
      <c r="HK126" s="19"/>
      <c r="HL126" s="19"/>
      <c r="HM126" s="19"/>
      <c r="HN126" s="19"/>
      <c r="HP126" s="134"/>
      <c r="HQ126" s="135"/>
      <c r="HR126" s="134"/>
      <c r="HS126" s="134"/>
      <c r="HT126" s="134"/>
      <c r="HU126" s="134"/>
      <c r="HV126" s="134"/>
      <c r="HW126" s="134"/>
      <c r="HX126" s="134"/>
      <c r="HY126" s="134"/>
      <c r="HZ126" s="134"/>
    </row>
    <row r="127" spans="5:234" ht="19.5" thickBot="1">
      <c r="E127" s="16"/>
      <c r="F127" s="16"/>
      <c r="G127" s="16"/>
      <c r="I127" s="15" t="str">
        <f t="shared" si="28"/>
        <v/>
      </c>
      <c r="J127" s="16" t="e">
        <f t="shared" si="29"/>
        <v>#VALUE!</v>
      </c>
      <c r="K127" s="3"/>
      <c r="L127" s="4"/>
      <c r="M127" s="5"/>
      <c r="N127" s="6"/>
      <c r="O127" s="3"/>
      <c r="P127" s="7"/>
      <c r="Q127" s="3"/>
      <c r="R127" s="2"/>
      <c r="T127" s="15" t="str">
        <f t="shared" si="48"/>
        <v/>
      </c>
      <c r="U127" s="16" t="e">
        <f t="shared" si="35"/>
        <v>#VALUE!</v>
      </c>
      <c r="V127" s="16"/>
      <c r="W127" s="16"/>
      <c r="X127" s="16"/>
      <c r="Y127" s="16"/>
      <c r="Z127" s="16"/>
      <c r="AA127" s="16"/>
      <c r="AB127" s="16"/>
      <c r="AC127" s="16"/>
      <c r="AE127" s="15" t="str">
        <f>IFERROR(INDEX($K:$K,MATCH(VLOOKUP(AQ$5,{"a",0;"b",1000},2)+ROW(AD122),$N:$N,0)),"")</f>
        <v/>
      </c>
      <c r="AF127" s="15" t="str">
        <f>IFERROR(INDEX($J:$J,MATCH(VLOOKUP(AQ$5,{"a",0;"b",1000},2)+ROW(AD122),$N:$N,0)),"")</f>
        <v/>
      </c>
      <c r="AG127" s="16">
        <f t="shared" si="30"/>
        <v>0</v>
      </c>
      <c r="AH127" s="50" t="str">
        <f>IFERROR(INDEX(#REF!,MATCH(AI127,BJ:BJ,0)),"")</f>
        <v/>
      </c>
      <c r="AI127" s="50" t="str">
        <f t="shared" si="31"/>
        <v>0</v>
      </c>
      <c r="AJ127" s="50" t="str">
        <f t="shared" si="45"/>
        <v>a</v>
      </c>
      <c r="AK127" s="50" t="e">
        <f>VLOOKUP($M127,{"a",0;"b",1000},2)+COUNTIF($M$6:$M127,$M127)</f>
        <v>#N/A</v>
      </c>
      <c r="AL127" s="16"/>
      <c r="AM127" s="16"/>
      <c r="AN127" s="16"/>
      <c r="AO127" s="16"/>
      <c r="AP127" s="16"/>
      <c r="AQ127" s="16"/>
      <c r="AR127" s="16"/>
      <c r="AS127" s="140"/>
      <c r="AU127" s="15" t="str">
        <f>IFERROR(INDEX($K:$K,MATCH(VLOOKUP(BG$5,{"a",0;"b",1000},2)+ROW(AT122),$N:$N,0)),"")</f>
        <v/>
      </c>
      <c r="AV127" s="15" t="str">
        <f>IFERROR(INDEX($J:$J,MATCH(VLOOKUP(BG$5,{"a",0;"b",1000},2)+ROW(AT122),$N:$N,0)),"")</f>
        <v/>
      </c>
      <c r="AW127" s="16">
        <f t="shared" si="43"/>
        <v>0</v>
      </c>
      <c r="AX127" s="50" t="str">
        <f t="shared" si="51"/>
        <v/>
      </c>
      <c r="AY127" s="50" t="str">
        <f t="shared" si="49"/>
        <v>0</v>
      </c>
      <c r="AZ127" s="50" t="str">
        <f t="shared" si="46"/>
        <v>a</v>
      </c>
      <c r="BA127" s="50" t="e">
        <f>VLOOKUP($M127,{"a",0;"b",1000},2)+COUNTIF($M$6:$M127,$M127)</f>
        <v>#N/A</v>
      </c>
      <c r="BB127" s="16"/>
      <c r="BC127" s="16"/>
      <c r="BD127" s="16"/>
      <c r="BE127" s="16"/>
      <c r="BF127" s="16"/>
      <c r="BG127" s="16"/>
      <c r="BH127" s="16"/>
      <c r="BI127" s="140"/>
      <c r="BK127" s="15" t="str">
        <f t="shared" si="39"/>
        <v/>
      </c>
      <c r="BL127" s="16" t="e">
        <f t="shared" si="36"/>
        <v>#VALUE!</v>
      </c>
      <c r="BM127" s="21"/>
      <c r="BN127" s="22"/>
      <c r="BO127" s="23"/>
      <c r="BP127" s="24"/>
      <c r="BQ127" s="21"/>
      <c r="BR127" s="25"/>
      <c r="BS127" s="21"/>
      <c r="BT127" s="19"/>
      <c r="BV127" s="15" t="str">
        <f t="shared" ref="BV127:BV152" si="53">IFERROR(INDEX(CX:CX,MATCH(BW127,CW:CW,0)),"")</f>
        <v/>
      </c>
      <c r="BW127" s="16" t="e">
        <f t="shared" si="34"/>
        <v>#VALUE!</v>
      </c>
      <c r="BX127" s="3"/>
      <c r="BY127" s="4"/>
      <c r="BZ127" s="5"/>
      <c r="CA127" s="6"/>
      <c r="CB127" s="3"/>
      <c r="CC127" s="7"/>
      <c r="CD127" s="3"/>
      <c r="CE127" s="2"/>
      <c r="CG127" s="15" t="str">
        <f>IFERROR(INDEX($K:$K,MATCH(VLOOKUP(CS$5,{"a",0;"b",1000},2)+ROW(CF122),$N:$N,0)),"")</f>
        <v/>
      </c>
      <c r="CH127" s="15" t="str">
        <f>IFERROR(INDEX($J:$J,MATCH(VLOOKUP(CS$5,{"a",0;"b",1000},2)+ROW(CF122),$N:$N,0)),"")</f>
        <v/>
      </c>
      <c r="CI127" s="16">
        <f t="shared" si="44"/>
        <v>0</v>
      </c>
      <c r="CJ127" s="50" t="str">
        <f t="shared" si="52"/>
        <v/>
      </c>
      <c r="CK127" s="50" t="str">
        <f t="shared" si="50"/>
        <v>0</v>
      </c>
      <c r="CL127" s="50" t="str">
        <f t="shared" si="47"/>
        <v>a</v>
      </c>
      <c r="CM127" s="50" t="e">
        <f>VLOOKUP($M127,{"a",0;"b",1000},2)+COUNTIF($M$6:$M127,$M127)</f>
        <v>#N/A</v>
      </c>
      <c r="CN127" s="21"/>
      <c r="CO127" s="22"/>
      <c r="CP127" s="23"/>
      <c r="CQ127" s="24"/>
      <c r="CR127" s="21"/>
      <c r="CS127" s="25"/>
      <c r="CT127" s="21"/>
      <c r="CU127" s="19"/>
      <c r="CW127" s="54"/>
      <c r="CX127" s="55"/>
      <c r="CY127" s="56"/>
      <c r="CZ127" s="56"/>
      <c r="DA127" s="56"/>
      <c r="DB127" s="56"/>
      <c r="DC127" s="56"/>
      <c r="DD127" s="56"/>
      <c r="DE127" s="56"/>
      <c r="DF127" s="56"/>
      <c r="DG127" s="56"/>
      <c r="DI127" s="61"/>
      <c r="DJ127" s="61"/>
      <c r="DK127" s="61"/>
      <c r="DL127" s="61"/>
      <c r="DM127" s="61"/>
      <c r="DN127" s="61"/>
      <c r="DO127" s="61"/>
      <c r="DP127" s="62"/>
      <c r="DR127" s="70"/>
      <c r="DS127" s="71"/>
      <c r="DT127" s="71"/>
      <c r="DU127" s="72"/>
      <c r="DV127" s="71"/>
      <c r="DW127" s="71"/>
      <c r="DX127" s="73"/>
      <c r="DY127" s="74"/>
      <c r="DZ127" s="71"/>
      <c r="EB127" s="79"/>
      <c r="EC127" s="79"/>
      <c r="ED127" s="79"/>
      <c r="EE127" s="79"/>
      <c r="EF127" s="79"/>
      <c r="EG127" s="79"/>
      <c r="EH127" s="80"/>
      <c r="EJ127" s="16"/>
      <c r="EK127" s="16"/>
      <c r="EL127" s="16"/>
      <c r="EM127" s="16"/>
      <c r="EN127" s="16"/>
      <c r="EO127" s="16"/>
      <c r="EP127" s="16"/>
      <c r="EQ127" s="16"/>
      <c r="ES127" s="16"/>
      <c r="ET127" s="16"/>
      <c r="EU127" s="16"/>
      <c r="EW127" s="86"/>
      <c r="EX127" s="86"/>
      <c r="EY127" s="84"/>
      <c r="EZ127" s="87"/>
      <c r="FB127" s="19"/>
      <c r="FC127" s="19"/>
      <c r="FD127" s="19"/>
      <c r="FE127" s="19"/>
      <c r="FF127" s="19"/>
      <c r="FG127" s="19"/>
      <c r="FH127" s="19"/>
      <c r="FI127" s="19"/>
      <c r="FK127" s="94"/>
      <c r="FL127" s="93"/>
      <c r="FM127" s="93"/>
      <c r="FN127" s="93"/>
      <c r="FP127" s="97"/>
      <c r="FQ127" s="98"/>
      <c r="FR127" s="103"/>
      <c r="FS127" s="98"/>
      <c r="FT127" s="98"/>
      <c r="FV127" s="105"/>
      <c r="FW127" s="105"/>
      <c r="FX127" s="106"/>
      <c r="FY127" s="105"/>
      <c r="FZ127" s="105"/>
      <c r="GA127" s="105"/>
      <c r="GB127" s="105"/>
      <c r="GC127" s="105"/>
      <c r="GE127" s="110"/>
      <c r="GF127" s="109"/>
      <c r="GG127" s="110"/>
      <c r="GH127" s="111"/>
      <c r="GI127" s="111"/>
      <c r="GJ127" s="110"/>
      <c r="GK127" s="110"/>
      <c r="GL127" s="110"/>
      <c r="GM127" s="110"/>
      <c r="GN127" s="109"/>
      <c r="GP127" s="119"/>
      <c r="GQ127" s="120"/>
      <c r="GR127" s="119"/>
      <c r="GS127" s="121"/>
      <c r="GT127" s="121"/>
      <c r="GU127" s="119"/>
      <c r="GV127" s="122"/>
      <c r="GW127" s="119"/>
      <c r="GX127" s="119"/>
      <c r="GY127" s="120"/>
      <c r="HA127" s="127"/>
      <c r="HB127" s="128"/>
      <c r="HC127" s="128"/>
      <c r="HD127" s="128"/>
      <c r="HE127" s="129"/>
      <c r="HF127" s="127"/>
      <c r="HG127" s="131"/>
      <c r="HH127" s="19"/>
      <c r="HI127" s="19"/>
      <c r="HJ127" s="19"/>
      <c r="HK127" s="19"/>
      <c r="HL127" s="19"/>
      <c r="HM127" s="19"/>
      <c r="HN127" s="19"/>
      <c r="HP127" s="134"/>
      <c r="HQ127" s="135"/>
      <c r="HR127" s="134"/>
      <c r="HS127" s="134"/>
      <c r="HT127" s="134"/>
      <c r="HU127" s="134"/>
      <c r="HV127" s="134"/>
      <c r="HW127" s="134"/>
      <c r="HX127" s="134"/>
      <c r="HY127" s="134"/>
      <c r="HZ127" s="134"/>
    </row>
    <row r="128" spans="5:234" ht="19.5" thickBot="1">
      <c r="E128" s="16"/>
      <c r="F128" s="16"/>
      <c r="G128" s="16"/>
      <c r="I128" s="15" t="str">
        <f t="shared" si="28"/>
        <v/>
      </c>
      <c r="J128" s="16" t="e">
        <f t="shared" si="29"/>
        <v>#VALUE!</v>
      </c>
      <c r="K128" s="3"/>
      <c r="L128" s="4"/>
      <c r="M128" s="5"/>
      <c r="N128" s="6"/>
      <c r="O128" s="3"/>
      <c r="P128" s="7"/>
      <c r="Q128" s="3"/>
      <c r="R128" s="2"/>
      <c r="T128" s="15" t="str">
        <f t="shared" si="48"/>
        <v/>
      </c>
      <c r="U128" s="16" t="e">
        <f t="shared" si="35"/>
        <v>#VALUE!</v>
      </c>
      <c r="V128" s="16"/>
      <c r="W128" s="16"/>
      <c r="X128" s="16"/>
      <c r="Y128" s="16"/>
      <c r="Z128" s="16"/>
      <c r="AA128" s="16"/>
      <c r="AB128" s="16"/>
      <c r="AC128" s="16"/>
      <c r="AE128" s="15" t="str">
        <f>IFERROR(INDEX($K:$K,MATCH(VLOOKUP(AQ$5,{"a",0;"b",1000},2)+ROW(AD123),$N:$N,0)),"")</f>
        <v/>
      </c>
      <c r="AF128" s="15" t="str">
        <f>IFERROR(INDEX($J:$J,MATCH(VLOOKUP(AQ$5,{"a",0;"b",1000},2)+ROW(AD123),$N:$N,0)),"")</f>
        <v/>
      </c>
      <c r="AG128" s="16">
        <f t="shared" si="30"/>
        <v>0</v>
      </c>
      <c r="AH128" s="50" t="str">
        <f>IFERROR(INDEX(#REF!,MATCH(AI128,BJ:BJ,0)),"")</f>
        <v/>
      </c>
      <c r="AI128" s="50" t="str">
        <f t="shared" si="31"/>
        <v>0</v>
      </c>
      <c r="AJ128" s="50" t="str">
        <f t="shared" si="45"/>
        <v>a</v>
      </c>
      <c r="AK128" s="50" t="e">
        <f>VLOOKUP($M128,{"a",0;"b",1000},2)+COUNTIF($M$6:$M128,$M128)</f>
        <v>#N/A</v>
      </c>
      <c r="AL128" s="16"/>
      <c r="AM128" s="16"/>
      <c r="AN128" s="16"/>
      <c r="AO128" s="16"/>
      <c r="AP128" s="16"/>
      <c r="AQ128" s="16"/>
      <c r="AR128" s="16"/>
      <c r="AS128" s="140"/>
      <c r="AU128" s="15" t="str">
        <f>IFERROR(INDEX($K:$K,MATCH(VLOOKUP(BG$5,{"a",0;"b",1000},2)+ROW(AT123),$N:$N,0)),"")</f>
        <v/>
      </c>
      <c r="AV128" s="15" t="str">
        <f>IFERROR(INDEX($J:$J,MATCH(VLOOKUP(BG$5,{"a",0;"b",1000},2)+ROW(AT123),$N:$N,0)),"")</f>
        <v/>
      </c>
      <c r="AW128" s="16">
        <f t="shared" si="43"/>
        <v>0</v>
      </c>
      <c r="AX128" s="50" t="str">
        <f t="shared" si="51"/>
        <v/>
      </c>
      <c r="AY128" s="50" t="str">
        <f t="shared" si="49"/>
        <v>0</v>
      </c>
      <c r="AZ128" s="50" t="str">
        <f t="shared" si="46"/>
        <v>a</v>
      </c>
      <c r="BA128" s="50" t="e">
        <f>VLOOKUP($M128,{"a",0;"b",1000},2)+COUNTIF($M$6:$M128,$M128)</f>
        <v>#N/A</v>
      </c>
      <c r="BB128" s="16"/>
      <c r="BC128" s="16"/>
      <c r="BD128" s="16"/>
      <c r="BE128" s="16"/>
      <c r="BF128" s="16"/>
      <c r="BG128" s="16"/>
      <c r="BH128" s="16"/>
      <c r="BI128" s="140"/>
      <c r="BK128" s="15" t="str">
        <f t="shared" si="39"/>
        <v/>
      </c>
      <c r="BL128" s="16" t="e">
        <f t="shared" si="36"/>
        <v>#VALUE!</v>
      </c>
      <c r="BM128" s="21"/>
      <c r="BN128" s="22"/>
      <c r="BO128" s="23"/>
      <c r="BP128" s="24"/>
      <c r="BQ128" s="21"/>
      <c r="BR128" s="25"/>
      <c r="BS128" s="21"/>
      <c r="BT128" s="19"/>
      <c r="BV128" s="15" t="str">
        <f t="shared" si="53"/>
        <v/>
      </c>
      <c r="BW128" s="16" t="e">
        <f t="shared" si="34"/>
        <v>#VALUE!</v>
      </c>
      <c r="BX128" s="3"/>
      <c r="BY128" s="4"/>
      <c r="BZ128" s="5"/>
      <c r="CA128" s="6"/>
      <c r="CB128" s="3"/>
      <c r="CC128" s="7"/>
      <c r="CD128" s="3"/>
      <c r="CE128" s="2"/>
      <c r="CG128" s="15" t="str">
        <f>IFERROR(INDEX($K:$K,MATCH(VLOOKUP(CS$5,{"a",0;"b",1000},2)+ROW(CF123),$N:$N,0)),"")</f>
        <v/>
      </c>
      <c r="CH128" s="15" t="str">
        <f>IFERROR(INDEX($J:$J,MATCH(VLOOKUP(CS$5,{"a",0;"b",1000},2)+ROW(CF123),$N:$N,0)),"")</f>
        <v/>
      </c>
      <c r="CI128" s="16">
        <f t="shared" si="44"/>
        <v>0</v>
      </c>
      <c r="CJ128" s="50" t="str">
        <f t="shared" si="52"/>
        <v/>
      </c>
      <c r="CK128" s="50" t="str">
        <f t="shared" si="50"/>
        <v>0</v>
      </c>
      <c r="CL128" s="50" t="str">
        <f t="shared" si="47"/>
        <v>a</v>
      </c>
      <c r="CM128" s="50" t="e">
        <f>VLOOKUP($M128,{"a",0;"b",1000},2)+COUNTIF($M$6:$M128,$M128)</f>
        <v>#N/A</v>
      </c>
      <c r="CN128" s="21"/>
      <c r="CO128" s="22"/>
      <c r="CP128" s="23"/>
      <c r="CQ128" s="24"/>
      <c r="CR128" s="21"/>
      <c r="CS128" s="25"/>
      <c r="CT128" s="21"/>
      <c r="CU128" s="19"/>
      <c r="CW128" s="54"/>
      <c r="CX128" s="55"/>
      <c r="CY128" s="56"/>
      <c r="CZ128" s="56"/>
      <c r="DA128" s="56"/>
      <c r="DB128" s="56"/>
      <c r="DC128" s="56"/>
      <c r="DD128" s="56"/>
      <c r="DE128" s="56"/>
      <c r="DF128" s="56"/>
      <c r="DG128" s="56"/>
      <c r="DI128" s="61"/>
      <c r="DJ128" s="61"/>
      <c r="DK128" s="61"/>
      <c r="DL128" s="61"/>
      <c r="DM128" s="61"/>
      <c r="DN128" s="61"/>
      <c r="DO128" s="61"/>
      <c r="DP128" s="62"/>
      <c r="DR128" s="70"/>
      <c r="DS128" s="71"/>
      <c r="DT128" s="71"/>
      <c r="DU128" s="72"/>
      <c r="DV128" s="71"/>
      <c r="DW128" s="71"/>
      <c r="DX128" s="73"/>
      <c r="DY128" s="74"/>
      <c r="DZ128" s="71"/>
      <c r="EB128" s="79"/>
      <c r="EC128" s="79"/>
      <c r="ED128" s="79"/>
      <c r="EE128" s="79"/>
      <c r="EF128" s="79"/>
      <c r="EG128" s="79"/>
      <c r="EH128" s="80"/>
      <c r="EJ128" s="16"/>
      <c r="EK128" s="16"/>
      <c r="EL128" s="16"/>
      <c r="EM128" s="16"/>
      <c r="EN128" s="16"/>
      <c r="EO128" s="16"/>
      <c r="EP128" s="16"/>
      <c r="EQ128" s="16"/>
      <c r="ES128" s="16"/>
      <c r="ET128" s="16"/>
      <c r="EU128" s="16"/>
      <c r="EW128" s="86"/>
      <c r="EX128" s="86"/>
      <c r="EY128" s="84"/>
      <c r="EZ128" s="87"/>
      <c r="FB128" s="19"/>
      <c r="FC128" s="19"/>
      <c r="FD128" s="19"/>
      <c r="FE128" s="19"/>
      <c r="FF128" s="19"/>
      <c r="FG128" s="19"/>
      <c r="FH128" s="19"/>
      <c r="FI128" s="19"/>
      <c r="FK128" s="94"/>
      <c r="FL128" s="93"/>
      <c r="FM128" s="93"/>
      <c r="FN128" s="93"/>
      <c r="FP128" s="97"/>
      <c r="FQ128" s="98"/>
      <c r="FR128" s="103"/>
      <c r="FS128" s="98"/>
      <c r="FT128" s="98"/>
      <c r="FV128" s="105"/>
      <c r="FW128" s="105"/>
      <c r="FX128" s="106"/>
      <c r="FY128" s="105"/>
      <c r="FZ128" s="105"/>
      <c r="GA128" s="105"/>
      <c r="GB128" s="105"/>
      <c r="GC128" s="105"/>
      <c r="GE128" s="110"/>
      <c r="GF128" s="109"/>
      <c r="GG128" s="110"/>
      <c r="GH128" s="111"/>
      <c r="GI128" s="111"/>
      <c r="GJ128" s="110"/>
      <c r="GK128" s="110"/>
      <c r="GL128" s="110"/>
      <c r="GM128" s="110"/>
      <c r="GN128" s="109"/>
      <c r="GP128" s="119"/>
      <c r="GQ128" s="120"/>
      <c r="GR128" s="119"/>
      <c r="GS128" s="121"/>
      <c r="GT128" s="121"/>
      <c r="GU128" s="119"/>
      <c r="GV128" s="122"/>
      <c r="GW128" s="119"/>
      <c r="GX128" s="119"/>
      <c r="GY128" s="120"/>
      <c r="HA128" s="127"/>
      <c r="HB128" s="128"/>
      <c r="HC128" s="128"/>
      <c r="HD128" s="128"/>
      <c r="HE128" s="129"/>
      <c r="HF128" s="127"/>
      <c r="HG128" s="131"/>
      <c r="HH128" s="19"/>
      <c r="HI128" s="19"/>
      <c r="HJ128" s="19"/>
      <c r="HK128" s="19"/>
      <c r="HL128" s="19"/>
      <c r="HM128" s="19"/>
      <c r="HN128" s="19"/>
      <c r="HP128" s="134"/>
      <c r="HQ128" s="135"/>
      <c r="HR128" s="134"/>
      <c r="HS128" s="134"/>
      <c r="HT128" s="134"/>
      <c r="HU128" s="134"/>
      <c r="HV128" s="134"/>
      <c r="HW128" s="134"/>
      <c r="HX128" s="134"/>
      <c r="HY128" s="134"/>
      <c r="HZ128" s="134"/>
    </row>
    <row r="129" spans="5:234" ht="19.5" thickBot="1">
      <c r="E129" s="16"/>
      <c r="F129" s="16"/>
      <c r="G129" s="16"/>
      <c r="I129" s="15" t="str">
        <f t="shared" si="28"/>
        <v/>
      </c>
      <c r="J129" s="16" t="e">
        <f t="shared" si="29"/>
        <v>#VALUE!</v>
      </c>
      <c r="K129" s="3"/>
      <c r="L129" s="4"/>
      <c r="M129" s="5"/>
      <c r="N129" s="6"/>
      <c r="O129" s="3"/>
      <c r="P129" s="7"/>
      <c r="Q129" s="3"/>
      <c r="R129" s="2"/>
      <c r="T129" s="15" t="str">
        <f t="shared" si="48"/>
        <v/>
      </c>
      <c r="U129" s="16" t="e">
        <f t="shared" si="35"/>
        <v>#VALUE!</v>
      </c>
      <c r="V129" s="16"/>
      <c r="W129" s="16"/>
      <c r="X129" s="16"/>
      <c r="Y129" s="16"/>
      <c r="Z129" s="16"/>
      <c r="AA129" s="16"/>
      <c r="AB129" s="16"/>
      <c r="AC129" s="16"/>
      <c r="AE129" s="15" t="str">
        <f>IFERROR(INDEX($K:$K,MATCH(VLOOKUP(AQ$5,{"a",0;"b",1000},2)+ROW(AD124),$N:$N,0)),"")</f>
        <v/>
      </c>
      <c r="AF129" s="15" t="str">
        <f>IFERROR(INDEX($J:$J,MATCH(VLOOKUP(AQ$5,{"a",0;"b",1000},2)+ROW(AD124),$N:$N,0)),"")</f>
        <v/>
      </c>
      <c r="AG129" s="16">
        <f t="shared" si="30"/>
        <v>0</v>
      </c>
      <c r="AH129" s="50" t="str">
        <f>IFERROR(INDEX(#REF!,MATCH(AI129,BJ:BJ,0)),"")</f>
        <v/>
      </c>
      <c r="AI129" s="50" t="str">
        <f t="shared" si="31"/>
        <v>0</v>
      </c>
      <c r="AJ129" s="50" t="str">
        <f t="shared" si="45"/>
        <v>a</v>
      </c>
      <c r="AK129" s="50" t="e">
        <f>VLOOKUP($M129,{"a",0;"b",1000},2)+COUNTIF($M$6:$M129,$M129)</f>
        <v>#N/A</v>
      </c>
      <c r="AL129" s="16"/>
      <c r="AM129" s="16"/>
      <c r="AN129" s="16"/>
      <c r="AO129" s="16"/>
      <c r="AP129" s="16"/>
      <c r="AQ129" s="16"/>
      <c r="AR129" s="16"/>
      <c r="AS129" s="140"/>
      <c r="AU129" s="15" t="str">
        <f>IFERROR(INDEX($K:$K,MATCH(VLOOKUP(BG$5,{"a",0;"b",1000},2)+ROW(AT124),$N:$N,0)),"")</f>
        <v/>
      </c>
      <c r="AV129" s="15" t="str">
        <f>IFERROR(INDEX($J:$J,MATCH(VLOOKUP(BG$5,{"a",0;"b",1000},2)+ROW(AT124),$N:$N,0)),"")</f>
        <v/>
      </c>
      <c r="AW129" s="16">
        <f t="shared" si="43"/>
        <v>0</v>
      </c>
      <c r="AX129" s="50" t="str">
        <f t="shared" si="51"/>
        <v/>
      </c>
      <c r="AY129" s="50" t="str">
        <f t="shared" si="49"/>
        <v>0</v>
      </c>
      <c r="AZ129" s="50" t="str">
        <f t="shared" si="46"/>
        <v>a</v>
      </c>
      <c r="BA129" s="50" t="e">
        <f>VLOOKUP($M129,{"a",0;"b",1000},2)+COUNTIF($M$6:$M129,$M129)</f>
        <v>#N/A</v>
      </c>
      <c r="BB129" s="16"/>
      <c r="BC129" s="16"/>
      <c r="BD129" s="16"/>
      <c r="BE129" s="16"/>
      <c r="BF129" s="16"/>
      <c r="BG129" s="16"/>
      <c r="BH129" s="16"/>
      <c r="BI129" s="140"/>
      <c r="BK129" s="15" t="str">
        <f t="shared" si="39"/>
        <v/>
      </c>
      <c r="BL129" s="16" t="e">
        <f t="shared" si="36"/>
        <v>#VALUE!</v>
      </c>
      <c r="BM129" s="21"/>
      <c r="BN129" s="22"/>
      <c r="BO129" s="23"/>
      <c r="BP129" s="24"/>
      <c r="BQ129" s="21"/>
      <c r="BR129" s="25"/>
      <c r="BS129" s="21"/>
      <c r="BT129" s="19"/>
      <c r="BV129" s="15" t="str">
        <f t="shared" si="53"/>
        <v/>
      </c>
      <c r="BW129" s="16" t="e">
        <f t="shared" si="34"/>
        <v>#VALUE!</v>
      </c>
      <c r="BX129" s="3"/>
      <c r="BY129" s="4"/>
      <c r="BZ129" s="5"/>
      <c r="CA129" s="6"/>
      <c r="CB129" s="3"/>
      <c r="CC129" s="7"/>
      <c r="CD129" s="3"/>
      <c r="CE129" s="2"/>
      <c r="CG129" s="15" t="str">
        <f>IFERROR(INDEX($K:$K,MATCH(VLOOKUP(CS$5,{"a",0;"b",1000},2)+ROW(CF124),$N:$N,0)),"")</f>
        <v/>
      </c>
      <c r="CH129" s="15" t="str">
        <f>IFERROR(INDEX($J:$J,MATCH(VLOOKUP(CS$5,{"a",0;"b",1000},2)+ROW(CF124),$N:$N,0)),"")</f>
        <v/>
      </c>
      <c r="CI129" s="16">
        <f t="shared" si="44"/>
        <v>0</v>
      </c>
      <c r="CJ129" s="50" t="str">
        <f t="shared" si="52"/>
        <v/>
      </c>
      <c r="CK129" s="50" t="str">
        <f t="shared" si="50"/>
        <v>0</v>
      </c>
      <c r="CL129" s="50" t="str">
        <f t="shared" si="47"/>
        <v>a</v>
      </c>
      <c r="CM129" s="50" t="e">
        <f>VLOOKUP($M129,{"a",0;"b",1000},2)+COUNTIF($M$6:$M129,$M129)</f>
        <v>#N/A</v>
      </c>
      <c r="CN129" s="21"/>
      <c r="CO129" s="22"/>
      <c r="CP129" s="23"/>
      <c r="CQ129" s="24"/>
      <c r="CR129" s="21"/>
      <c r="CS129" s="25"/>
      <c r="CT129" s="21"/>
      <c r="CU129" s="19"/>
      <c r="CW129" s="54"/>
      <c r="CX129" s="55"/>
      <c r="CY129" s="56"/>
      <c r="CZ129" s="56"/>
      <c r="DA129" s="56"/>
      <c r="DB129" s="56"/>
      <c r="DC129" s="56"/>
      <c r="DD129" s="56"/>
      <c r="DE129" s="56"/>
      <c r="DF129" s="56"/>
      <c r="DG129" s="56"/>
      <c r="DI129" s="61"/>
      <c r="DJ129" s="61"/>
      <c r="DK129" s="61"/>
      <c r="DL129" s="61"/>
      <c r="DM129" s="61"/>
      <c r="DN129" s="61"/>
      <c r="DO129" s="61"/>
      <c r="DP129" s="62"/>
      <c r="DR129" s="70"/>
      <c r="DS129" s="71"/>
      <c r="DT129" s="71"/>
      <c r="DU129" s="72"/>
      <c r="DV129" s="71"/>
      <c r="DW129" s="71"/>
      <c r="DX129" s="73"/>
      <c r="DY129" s="74"/>
      <c r="DZ129" s="71"/>
      <c r="EB129" s="79"/>
      <c r="EC129" s="79"/>
      <c r="ED129" s="79"/>
      <c r="EE129" s="79"/>
      <c r="EF129" s="79"/>
      <c r="EG129" s="79"/>
      <c r="EH129" s="80"/>
      <c r="EJ129" s="16"/>
      <c r="EK129" s="16"/>
      <c r="EL129" s="16"/>
      <c r="EM129" s="16"/>
      <c r="EN129" s="16"/>
      <c r="EO129" s="16"/>
      <c r="EP129" s="16"/>
      <c r="EQ129" s="16"/>
      <c r="ES129" s="16"/>
      <c r="ET129" s="16"/>
      <c r="EU129" s="16"/>
      <c r="EW129" s="86"/>
      <c r="EX129" s="86"/>
      <c r="EY129" s="84"/>
      <c r="EZ129" s="87"/>
      <c r="FB129" s="19"/>
      <c r="FC129" s="19"/>
      <c r="FD129" s="19"/>
      <c r="FE129" s="19"/>
      <c r="FF129" s="19"/>
      <c r="FG129" s="19"/>
      <c r="FH129" s="19"/>
      <c r="FI129" s="19"/>
      <c r="FK129" s="94"/>
      <c r="FL129" s="93"/>
      <c r="FM129" s="93"/>
      <c r="FN129" s="93"/>
      <c r="FP129" s="97"/>
      <c r="FQ129" s="98"/>
      <c r="FR129" s="103"/>
      <c r="FS129" s="98"/>
      <c r="FT129" s="98"/>
      <c r="FV129" s="105"/>
      <c r="FW129" s="105"/>
      <c r="FX129" s="106"/>
      <c r="FY129" s="105"/>
      <c r="FZ129" s="105"/>
      <c r="GA129" s="105"/>
      <c r="GB129" s="105"/>
      <c r="GC129" s="105"/>
      <c r="GE129" s="110"/>
      <c r="GF129" s="109"/>
      <c r="GG129" s="110"/>
      <c r="GH129" s="111"/>
      <c r="GI129" s="111"/>
      <c r="GJ129" s="110"/>
      <c r="GK129" s="110"/>
      <c r="GL129" s="110"/>
      <c r="GM129" s="110"/>
      <c r="GN129" s="109"/>
      <c r="GP129" s="119"/>
      <c r="GQ129" s="120"/>
      <c r="GR129" s="119"/>
      <c r="GS129" s="121"/>
      <c r="GT129" s="121"/>
      <c r="GU129" s="119"/>
      <c r="GV129" s="122"/>
      <c r="GW129" s="119"/>
      <c r="GX129" s="119"/>
      <c r="GY129" s="120"/>
      <c r="HA129" s="127"/>
      <c r="HB129" s="128"/>
      <c r="HC129" s="128"/>
      <c r="HD129" s="128"/>
      <c r="HE129" s="129"/>
      <c r="HF129" s="127"/>
      <c r="HG129" s="131"/>
      <c r="HH129" s="19"/>
      <c r="HI129" s="19"/>
      <c r="HJ129" s="19"/>
      <c r="HK129" s="19"/>
      <c r="HL129" s="19"/>
      <c r="HM129" s="19"/>
      <c r="HN129" s="19"/>
      <c r="HP129" s="134"/>
      <c r="HQ129" s="135"/>
      <c r="HR129" s="134"/>
      <c r="HS129" s="134"/>
      <c r="HT129" s="134"/>
      <c r="HU129" s="134"/>
      <c r="HV129" s="134"/>
      <c r="HW129" s="134"/>
      <c r="HX129" s="134"/>
      <c r="HY129" s="134"/>
      <c r="HZ129" s="134"/>
    </row>
    <row r="130" spans="5:234" ht="19.5" thickBot="1">
      <c r="E130" s="16"/>
      <c r="F130" s="16"/>
      <c r="G130" s="16"/>
      <c r="I130" s="15" t="str">
        <f t="shared" si="28"/>
        <v/>
      </c>
      <c r="J130" s="16" t="e">
        <f t="shared" si="29"/>
        <v>#VALUE!</v>
      </c>
      <c r="K130" s="3"/>
      <c r="L130" s="4"/>
      <c r="M130" s="5"/>
      <c r="N130" s="6"/>
      <c r="O130" s="3"/>
      <c r="P130" s="7"/>
      <c r="Q130" s="3"/>
      <c r="R130" s="2"/>
      <c r="T130" s="15" t="str">
        <f t="shared" si="48"/>
        <v/>
      </c>
      <c r="U130" s="16" t="e">
        <f t="shared" si="35"/>
        <v>#VALUE!</v>
      </c>
      <c r="V130" s="16"/>
      <c r="W130" s="16"/>
      <c r="X130" s="16"/>
      <c r="Y130" s="16"/>
      <c r="Z130" s="16"/>
      <c r="AA130" s="16"/>
      <c r="AB130" s="16"/>
      <c r="AC130" s="16"/>
      <c r="AE130" s="15" t="str">
        <f>IFERROR(INDEX($K:$K,MATCH(VLOOKUP(AQ$5,{"a",0;"b",1000},2)+ROW(AD125),$N:$N,0)),"")</f>
        <v/>
      </c>
      <c r="AF130" s="15" t="str">
        <f>IFERROR(INDEX($J:$J,MATCH(VLOOKUP(AQ$5,{"a",0;"b",1000},2)+ROW(AD125),$N:$N,0)),"")</f>
        <v/>
      </c>
      <c r="AG130" s="16">
        <f t="shared" si="30"/>
        <v>0</v>
      </c>
      <c r="AH130" s="50" t="str">
        <f>IFERROR(INDEX(#REF!,MATCH(AI130,BJ:BJ,0)),"")</f>
        <v/>
      </c>
      <c r="AI130" s="50" t="str">
        <f t="shared" si="31"/>
        <v>0</v>
      </c>
      <c r="AJ130" s="50" t="str">
        <f t="shared" si="45"/>
        <v>a</v>
      </c>
      <c r="AK130" s="50" t="e">
        <f>VLOOKUP($M130,{"a",0;"b",1000},2)+COUNTIF($M$6:$M130,$M130)</f>
        <v>#N/A</v>
      </c>
      <c r="AL130" s="16"/>
      <c r="AM130" s="16"/>
      <c r="AN130" s="16"/>
      <c r="AO130" s="16"/>
      <c r="AP130" s="16"/>
      <c r="AQ130" s="16"/>
      <c r="AR130" s="16"/>
      <c r="AS130" s="140"/>
      <c r="AU130" s="15" t="str">
        <f>IFERROR(INDEX($K:$K,MATCH(VLOOKUP(BG$5,{"a",0;"b",1000},2)+ROW(AT125),$N:$N,0)),"")</f>
        <v/>
      </c>
      <c r="AV130" s="15" t="str">
        <f>IFERROR(INDEX($J:$J,MATCH(VLOOKUP(BG$5,{"a",0;"b",1000},2)+ROW(AT125),$N:$N,0)),"")</f>
        <v/>
      </c>
      <c r="AW130" s="16">
        <f t="shared" si="43"/>
        <v>0</v>
      </c>
      <c r="AX130" s="50" t="str">
        <f t="shared" si="51"/>
        <v/>
      </c>
      <c r="AY130" s="50" t="str">
        <f t="shared" si="49"/>
        <v>0</v>
      </c>
      <c r="AZ130" s="50" t="str">
        <f t="shared" si="46"/>
        <v>a</v>
      </c>
      <c r="BA130" s="50" t="e">
        <f>VLOOKUP($M130,{"a",0;"b",1000},2)+COUNTIF($M$6:$M130,$M130)</f>
        <v>#N/A</v>
      </c>
      <c r="BB130" s="16"/>
      <c r="BC130" s="16"/>
      <c r="BD130" s="16"/>
      <c r="BE130" s="16"/>
      <c r="BF130" s="16"/>
      <c r="BG130" s="16"/>
      <c r="BH130" s="16"/>
      <c r="BI130" s="140"/>
      <c r="BK130" s="15" t="str">
        <f t="shared" si="39"/>
        <v/>
      </c>
      <c r="BL130" s="16" t="e">
        <f t="shared" si="36"/>
        <v>#VALUE!</v>
      </c>
      <c r="BM130" s="21"/>
      <c r="BN130" s="22"/>
      <c r="BO130" s="23"/>
      <c r="BP130" s="24"/>
      <c r="BQ130" s="21"/>
      <c r="BR130" s="25"/>
      <c r="BS130" s="21"/>
      <c r="BT130" s="19"/>
      <c r="BV130" s="15" t="str">
        <f t="shared" si="53"/>
        <v/>
      </c>
      <c r="BW130" s="16" t="e">
        <f t="shared" si="34"/>
        <v>#VALUE!</v>
      </c>
      <c r="BX130" s="3"/>
      <c r="BY130" s="4"/>
      <c r="BZ130" s="5"/>
      <c r="CA130" s="6"/>
      <c r="CB130" s="3"/>
      <c r="CC130" s="7"/>
      <c r="CD130" s="3"/>
      <c r="CE130" s="2"/>
      <c r="CG130" s="15" t="str">
        <f>IFERROR(INDEX($K:$K,MATCH(VLOOKUP(CS$5,{"a",0;"b",1000},2)+ROW(CF125),$N:$N,0)),"")</f>
        <v/>
      </c>
      <c r="CH130" s="15" t="str">
        <f>IFERROR(INDEX($J:$J,MATCH(VLOOKUP(CS$5,{"a",0;"b",1000},2)+ROW(CF125),$N:$N,0)),"")</f>
        <v/>
      </c>
      <c r="CI130" s="16">
        <f t="shared" si="44"/>
        <v>0</v>
      </c>
      <c r="CJ130" s="50" t="str">
        <f t="shared" si="52"/>
        <v/>
      </c>
      <c r="CK130" s="50" t="str">
        <f t="shared" si="50"/>
        <v>0</v>
      </c>
      <c r="CL130" s="50" t="str">
        <f t="shared" si="47"/>
        <v>a</v>
      </c>
      <c r="CM130" s="50" t="e">
        <f>VLOOKUP($M130,{"a",0;"b",1000},2)+COUNTIF($M$6:$M130,$M130)</f>
        <v>#N/A</v>
      </c>
      <c r="CN130" s="21"/>
      <c r="CO130" s="22"/>
      <c r="CP130" s="23"/>
      <c r="CQ130" s="24"/>
      <c r="CR130" s="21"/>
      <c r="CS130" s="25"/>
      <c r="CT130" s="21"/>
      <c r="CU130" s="19"/>
      <c r="CW130" s="54"/>
      <c r="CX130" s="55"/>
      <c r="CY130" s="56"/>
      <c r="CZ130" s="56"/>
      <c r="DA130" s="56"/>
      <c r="DB130" s="56"/>
      <c r="DC130" s="56"/>
      <c r="DD130" s="56"/>
      <c r="DE130" s="56"/>
      <c r="DF130" s="56"/>
      <c r="DG130" s="56"/>
      <c r="DI130" s="61"/>
      <c r="DJ130" s="61"/>
      <c r="DK130" s="61"/>
      <c r="DL130" s="61"/>
      <c r="DM130" s="61"/>
      <c r="DN130" s="61"/>
      <c r="DO130" s="61"/>
      <c r="DP130" s="62"/>
      <c r="DR130" s="70"/>
      <c r="DS130" s="71"/>
      <c r="DT130" s="71"/>
      <c r="DU130" s="72"/>
      <c r="DV130" s="71"/>
      <c r="DW130" s="71"/>
      <c r="DX130" s="73"/>
      <c r="DY130" s="74"/>
      <c r="DZ130" s="71"/>
      <c r="EB130" s="79"/>
      <c r="EC130" s="79"/>
      <c r="ED130" s="79"/>
      <c r="EE130" s="79"/>
      <c r="EF130" s="79"/>
      <c r="EG130" s="79"/>
      <c r="EH130" s="80"/>
      <c r="EJ130" s="16"/>
      <c r="EK130" s="16"/>
      <c r="EL130" s="16"/>
      <c r="EM130" s="16"/>
      <c r="EN130" s="16"/>
      <c r="EO130" s="16"/>
      <c r="EP130" s="16"/>
      <c r="EQ130" s="16"/>
      <c r="ES130" s="16"/>
      <c r="ET130" s="16"/>
      <c r="EU130" s="16"/>
      <c r="EW130" s="86"/>
      <c r="EX130" s="86"/>
      <c r="EY130" s="84"/>
      <c r="EZ130" s="87"/>
      <c r="FB130" s="19"/>
      <c r="FC130" s="19"/>
      <c r="FD130" s="19"/>
      <c r="FE130" s="19"/>
      <c r="FF130" s="19"/>
      <c r="FG130" s="19"/>
      <c r="FH130" s="19"/>
      <c r="FI130" s="19"/>
      <c r="FK130" s="94"/>
      <c r="FL130" s="93"/>
      <c r="FM130" s="93"/>
      <c r="FN130" s="93"/>
      <c r="FP130" s="97"/>
      <c r="FQ130" s="98"/>
      <c r="FR130" s="103"/>
      <c r="FS130" s="98"/>
      <c r="FT130" s="98"/>
      <c r="FV130" s="105"/>
      <c r="FW130" s="105"/>
      <c r="FX130" s="106"/>
      <c r="FY130" s="105"/>
      <c r="FZ130" s="105"/>
      <c r="GA130" s="105"/>
      <c r="GB130" s="105"/>
      <c r="GC130" s="105"/>
      <c r="GE130" s="110"/>
      <c r="GF130" s="109"/>
      <c r="GG130" s="110"/>
      <c r="GH130" s="111"/>
      <c r="GI130" s="111"/>
      <c r="GJ130" s="110"/>
      <c r="GK130" s="110"/>
      <c r="GL130" s="110"/>
      <c r="GM130" s="110"/>
      <c r="GN130" s="109"/>
      <c r="GP130" s="119"/>
      <c r="GQ130" s="120"/>
      <c r="GR130" s="119"/>
      <c r="GS130" s="121"/>
      <c r="GT130" s="121"/>
      <c r="GU130" s="119"/>
      <c r="GV130" s="122"/>
      <c r="GW130" s="119"/>
      <c r="GX130" s="119"/>
      <c r="GY130" s="120"/>
      <c r="HA130" s="127"/>
      <c r="HB130" s="128"/>
      <c r="HC130" s="128"/>
      <c r="HD130" s="128"/>
      <c r="HE130" s="129"/>
      <c r="HF130" s="127"/>
      <c r="HG130" s="131"/>
      <c r="HH130" s="19"/>
      <c r="HI130" s="19"/>
      <c r="HJ130" s="19"/>
      <c r="HK130" s="19"/>
      <c r="HL130" s="19"/>
      <c r="HM130" s="19"/>
      <c r="HN130" s="19"/>
      <c r="HP130" s="134"/>
      <c r="HQ130" s="135"/>
      <c r="HR130" s="134"/>
      <c r="HS130" s="134"/>
      <c r="HT130" s="134"/>
      <c r="HU130" s="134"/>
      <c r="HV130" s="134"/>
      <c r="HW130" s="134"/>
      <c r="HX130" s="134"/>
      <c r="HY130" s="134"/>
      <c r="HZ130" s="134"/>
    </row>
    <row r="131" spans="5:234" ht="19.5" thickBot="1">
      <c r="E131" s="16"/>
      <c r="F131" s="16"/>
      <c r="G131" s="16"/>
      <c r="I131" s="15" t="str">
        <f t="shared" si="28"/>
        <v/>
      </c>
      <c r="J131" s="16" t="e">
        <f t="shared" si="29"/>
        <v>#VALUE!</v>
      </c>
      <c r="K131" s="3"/>
      <c r="L131" s="4"/>
      <c r="M131" s="5"/>
      <c r="N131" s="6"/>
      <c r="O131" s="3"/>
      <c r="P131" s="7"/>
      <c r="Q131" s="3"/>
      <c r="R131" s="2"/>
      <c r="T131" s="15" t="str">
        <f t="shared" si="48"/>
        <v/>
      </c>
      <c r="U131" s="16" t="e">
        <f t="shared" si="35"/>
        <v>#VALUE!</v>
      </c>
      <c r="V131" s="16"/>
      <c r="W131" s="16"/>
      <c r="X131" s="16"/>
      <c r="Y131" s="16"/>
      <c r="Z131" s="16"/>
      <c r="AA131" s="16"/>
      <c r="AB131" s="16"/>
      <c r="AC131" s="16"/>
      <c r="AE131" s="15" t="str">
        <f>IFERROR(INDEX($K:$K,MATCH(VLOOKUP(AQ$5,{"a",0;"b",1000},2)+ROW(AD126),$N:$N,0)),"")</f>
        <v/>
      </c>
      <c r="AF131" s="15" t="str">
        <f>IFERROR(INDEX($J:$J,MATCH(VLOOKUP(AQ$5,{"a",0;"b",1000},2)+ROW(AD126),$N:$N,0)),"")</f>
        <v/>
      </c>
      <c r="AG131" s="16">
        <f t="shared" si="30"/>
        <v>0</v>
      </c>
      <c r="AH131" s="50" t="str">
        <f>IFERROR(INDEX(#REF!,MATCH(AI131,BJ:BJ,0)),"")</f>
        <v/>
      </c>
      <c r="AI131" s="50" t="str">
        <f t="shared" si="31"/>
        <v>0</v>
      </c>
      <c r="AJ131" s="50" t="str">
        <f t="shared" si="45"/>
        <v>a</v>
      </c>
      <c r="AK131" s="50" t="e">
        <f>VLOOKUP($M131,{"a",0;"b",1000},2)+COUNTIF($M$6:$M131,$M131)</f>
        <v>#N/A</v>
      </c>
      <c r="AL131" s="16"/>
      <c r="AM131" s="16"/>
      <c r="AN131" s="16"/>
      <c r="AO131" s="16"/>
      <c r="AP131" s="16"/>
      <c r="AQ131" s="16"/>
      <c r="AR131" s="16"/>
      <c r="AS131" s="140"/>
      <c r="AU131" s="15" t="str">
        <f>IFERROR(INDEX($K:$K,MATCH(VLOOKUP(BG$5,{"a",0;"b",1000},2)+ROW(AT126),$N:$N,0)),"")</f>
        <v/>
      </c>
      <c r="AV131" s="15" t="str">
        <f>IFERROR(INDEX($J:$J,MATCH(VLOOKUP(BG$5,{"a",0;"b",1000},2)+ROW(AT126),$N:$N,0)),"")</f>
        <v/>
      </c>
      <c r="AW131" s="16">
        <f t="shared" si="43"/>
        <v>0</v>
      </c>
      <c r="AX131" s="50" t="str">
        <f t="shared" si="51"/>
        <v/>
      </c>
      <c r="AY131" s="50" t="str">
        <f t="shared" si="49"/>
        <v>0</v>
      </c>
      <c r="AZ131" s="50" t="str">
        <f t="shared" si="46"/>
        <v>a</v>
      </c>
      <c r="BA131" s="50" t="e">
        <f>VLOOKUP($M131,{"a",0;"b",1000},2)+COUNTIF($M$6:$M131,$M131)</f>
        <v>#N/A</v>
      </c>
      <c r="BB131" s="16"/>
      <c r="BC131" s="16"/>
      <c r="BD131" s="16"/>
      <c r="BE131" s="16"/>
      <c r="BF131" s="16"/>
      <c r="BG131" s="16"/>
      <c r="BH131" s="16"/>
      <c r="BI131" s="140"/>
      <c r="BK131" s="15" t="str">
        <f t="shared" si="39"/>
        <v/>
      </c>
      <c r="BL131" s="16" t="e">
        <f t="shared" si="36"/>
        <v>#VALUE!</v>
      </c>
      <c r="BM131" s="21"/>
      <c r="BN131" s="22"/>
      <c r="BO131" s="23"/>
      <c r="BP131" s="24"/>
      <c r="BQ131" s="21"/>
      <c r="BR131" s="25"/>
      <c r="BS131" s="21"/>
      <c r="BT131" s="19"/>
      <c r="BV131" s="15" t="str">
        <f t="shared" si="53"/>
        <v/>
      </c>
      <c r="BW131" s="16" t="e">
        <f t="shared" si="34"/>
        <v>#VALUE!</v>
      </c>
      <c r="BX131" s="3"/>
      <c r="BY131" s="4"/>
      <c r="BZ131" s="5"/>
      <c r="CA131" s="6"/>
      <c r="CB131" s="3"/>
      <c r="CC131" s="7"/>
      <c r="CD131" s="3"/>
      <c r="CE131" s="2"/>
      <c r="CG131" s="15" t="str">
        <f>IFERROR(INDEX($K:$K,MATCH(VLOOKUP(CS$5,{"a",0;"b",1000},2)+ROW(CF126),$N:$N,0)),"")</f>
        <v/>
      </c>
      <c r="CH131" s="15" t="str">
        <f>IFERROR(INDEX($J:$J,MATCH(VLOOKUP(CS$5,{"a",0;"b",1000},2)+ROW(CF126),$N:$N,0)),"")</f>
        <v/>
      </c>
      <c r="CI131" s="16">
        <f t="shared" si="44"/>
        <v>0</v>
      </c>
      <c r="CJ131" s="50" t="str">
        <f t="shared" si="52"/>
        <v/>
      </c>
      <c r="CK131" s="50" t="str">
        <f t="shared" si="50"/>
        <v>0</v>
      </c>
      <c r="CL131" s="50" t="str">
        <f t="shared" si="47"/>
        <v>a</v>
      </c>
      <c r="CM131" s="50" t="e">
        <f>VLOOKUP($M131,{"a",0;"b",1000},2)+COUNTIF($M$6:$M131,$M131)</f>
        <v>#N/A</v>
      </c>
      <c r="CN131" s="21"/>
      <c r="CO131" s="22"/>
      <c r="CP131" s="23"/>
      <c r="CQ131" s="24"/>
      <c r="CR131" s="21"/>
      <c r="CS131" s="25"/>
      <c r="CT131" s="21"/>
      <c r="CU131" s="19"/>
      <c r="CW131" s="54"/>
      <c r="CX131" s="55"/>
      <c r="CY131" s="56"/>
      <c r="CZ131" s="56"/>
      <c r="DA131" s="56"/>
      <c r="DB131" s="56"/>
      <c r="DC131" s="56"/>
      <c r="DD131" s="56"/>
      <c r="DE131" s="56"/>
      <c r="DF131" s="56"/>
      <c r="DG131" s="56"/>
      <c r="DI131" s="61"/>
      <c r="DJ131" s="61"/>
      <c r="DK131" s="61"/>
      <c r="DL131" s="61"/>
      <c r="DM131" s="61"/>
      <c r="DN131" s="61"/>
      <c r="DO131" s="61"/>
      <c r="DP131" s="62"/>
      <c r="DR131" s="70"/>
      <c r="DS131" s="71"/>
      <c r="DT131" s="71"/>
      <c r="DU131" s="72"/>
      <c r="DV131" s="71"/>
      <c r="DW131" s="71"/>
      <c r="DX131" s="73"/>
      <c r="DY131" s="74"/>
      <c r="DZ131" s="71"/>
      <c r="EB131" s="79"/>
      <c r="EC131" s="79"/>
      <c r="ED131" s="79"/>
      <c r="EE131" s="79"/>
      <c r="EF131" s="79"/>
      <c r="EG131" s="79"/>
      <c r="EH131" s="80"/>
      <c r="EJ131" s="16"/>
      <c r="EK131" s="16"/>
      <c r="EL131" s="16"/>
      <c r="EM131" s="16"/>
      <c r="EN131" s="16"/>
      <c r="EO131" s="16"/>
      <c r="EP131" s="16"/>
      <c r="EQ131" s="16"/>
      <c r="ES131" s="16"/>
      <c r="ET131" s="16"/>
      <c r="EU131" s="16"/>
      <c r="EW131" s="86"/>
      <c r="EX131" s="86"/>
      <c r="EY131" s="84"/>
      <c r="EZ131" s="87"/>
      <c r="FB131" s="19"/>
      <c r="FC131" s="19"/>
      <c r="FD131" s="19"/>
      <c r="FE131" s="19"/>
      <c r="FF131" s="19"/>
      <c r="FG131" s="19"/>
      <c r="FH131" s="19"/>
      <c r="FI131" s="19"/>
      <c r="FK131" s="94"/>
      <c r="FL131" s="93"/>
      <c r="FM131" s="93"/>
      <c r="FN131" s="93"/>
      <c r="FP131" s="97"/>
      <c r="FQ131" s="98"/>
      <c r="FR131" s="103"/>
      <c r="FS131" s="98"/>
      <c r="FT131" s="98"/>
      <c r="FV131" s="105"/>
      <c r="FW131" s="105"/>
      <c r="FX131" s="106"/>
      <c r="FY131" s="105"/>
      <c r="FZ131" s="105"/>
      <c r="GA131" s="105"/>
      <c r="GB131" s="105"/>
      <c r="GC131" s="105"/>
      <c r="GE131" s="110"/>
      <c r="GF131" s="109"/>
      <c r="GG131" s="110"/>
      <c r="GH131" s="111"/>
      <c r="GI131" s="111"/>
      <c r="GJ131" s="110"/>
      <c r="GK131" s="110"/>
      <c r="GL131" s="110"/>
      <c r="GM131" s="110"/>
      <c r="GN131" s="109"/>
      <c r="GP131" s="119"/>
      <c r="GQ131" s="120"/>
      <c r="GR131" s="119"/>
      <c r="GS131" s="121"/>
      <c r="GT131" s="121"/>
      <c r="GU131" s="119"/>
      <c r="GV131" s="122"/>
      <c r="GW131" s="119"/>
      <c r="GX131" s="119"/>
      <c r="GY131" s="120"/>
      <c r="HA131" s="127"/>
      <c r="HB131" s="128"/>
      <c r="HC131" s="128"/>
      <c r="HD131" s="128"/>
      <c r="HE131" s="129"/>
      <c r="HF131" s="127"/>
      <c r="HG131" s="131"/>
      <c r="HH131" s="19"/>
      <c r="HI131" s="19"/>
      <c r="HJ131" s="19"/>
      <c r="HK131" s="19"/>
      <c r="HL131" s="19"/>
      <c r="HM131" s="19"/>
      <c r="HN131" s="19"/>
      <c r="HP131" s="134"/>
      <c r="HQ131" s="135"/>
      <c r="HR131" s="134"/>
      <c r="HS131" s="134"/>
      <c r="HT131" s="134"/>
      <c r="HU131" s="134"/>
      <c r="HV131" s="134"/>
      <c r="HW131" s="134"/>
      <c r="HX131" s="134"/>
      <c r="HY131" s="134"/>
      <c r="HZ131" s="134"/>
    </row>
    <row r="132" spans="5:234" ht="19.5" thickBot="1">
      <c r="E132" s="16"/>
      <c r="F132" s="16"/>
      <c r="G132" s="16"/>
      <c r="I132" s="15" t="str">
        <f t="shared" si="28"/>
        <v/>
      </c>
      <c r="J132" s="16" t="e">
        <f t="shared" si="29"/>
        <v>#VALUE!</v>
      </c>
      <c r="K132" s="3"/>
      <c r="L132" s="4"/>
      <c r="M132" s="5"/>
      <c r="N132" s="6"/>
      <c r="O132" s="3"/>
      <c r="P132" s="7"/>
      <c r="Q132" s="3"/>
      <c r="R132" s="2"/>
      <c r="T132" s="15" t="str">
        <f t="shared" si="48"/>
        <v/>
      </c>
      <c r="U132" s="16" t="e">
        <f t="shared" si="35"/>
        <v>#VALUE!</v>
      </c>
      <c r="V132" s="16"/>
      <c r="W132" s="16"/>
      <c r="X132" s="16"/>
      <c r="Y132" s="16"/>
      <c r="Z132" s="16"/>
      <c r="AA132" s="16"/>
      <c r="AB132" s="16"/>
      <c r="AC132" s="16"/>
      <c r="AE132" s="15" t="str">
        <f>IFERROR(INDEX($K:$K,MATCH(VLOOKUP(AQ$5,{"a",0;"b",1000},2)+ROW(AD127),$N:$N,0)),"")</f>
        <v/>
      </c>
      <c r="AF132" s="15" t="str">
        <f>IFERROR(INDEX($J:$J,MATCH(VLOOKUP(AQ$5,{"a",0;"b",1000},2)+ROW(AD127),$N:$N,0)),"")</f>
        <v/>
      </c>
      <c r="AG132" s="16">
        <f t="shared" si="30"/>
        <v>0</v>
      </c>
      <c r="AH132" s="50" t="str">
        <f>IFERROR(INDEX(#REF!,MATCH(AI132,BJ:BJ,0)),"")</f>
        <v/>
      </c>
      <c r="AI132" s="50" t="str">
        <f t="shared" si="31"/>
        <v>0</v>
      </c>
      <c r="AJ132" s="50" t="str">
        <f t="shared" si="45"/>
        <v>a</v>
      </c>
      <c r="AK132" s="50" t="e">
        <f>VLOOKUP($M132,{"a",0;"b",1000},2)+COUNTIF($M$6:$M132,$M132)</f>
        <v>#N/A</v>
      </c>
      <c r="AL132" s="16"/>
      <c r="AM132" s="16"/>
      <c r="AN132" s="16"/>
      <c r="AO132" s="16"/>
      <c r="AP132" s="16"/>
      <c r="AQ132" s="16"/>
      <c r="AR132" s="16"/>
      <c r="AS132" s="140"/>
      <c r="AU132" s="15" t="str">
        <f>IFERROR(INDEX($K:$K,MATCH(VLOOKUP(BG$5,{"a",0;"b",1000},2)+ROW(AT127),$N:$N,0)),"")</f>
        <v/>
      </c>
      <c r="AV132" s="15" t="str">
        <f>IFERROR(INDEX($J:$J,MATCH(VLOOKUP(BG$5,{"a",0;"b",1000},2)+ROW(AT127),$N:$N,0)),"")</f>
        <v/>
      </c>
      <c r="AW132" s="16">
        <f t="shared" si="43"/>
        <v>0</v>
      </c>
      <c r="AX132" s="50" t="str">
        <f t="shared" si="51"/>
        <v/>
      </c>
      <c r="AY132" s="50" t="str">
        <f t="shared" si="49"/>
        <v>0</v>
      </c>
      <c r="AZ132" s="50" t="str">
        <f t="shared" si="46"/>
        <v>a</v>
      </c>
      <c r="BA132" s="50" t="e">
        <f>VLOOKUP($M132,{"a",0;"b",1000},2)+COUNTIF($M$6:$M132,$M132)</f>
        <v>#N/A</v>
      </c>
      <c r="BB132" s="16"/>
      <c r="BC132" s="16"/>
      <c r="BD132" s="16"/>
      <c r="BE132" s="16"/>
      <c r="BF132" s="16"/>
      <c r="BG132" s="16"/>
      <c r="BH132" s="16"/>
      <c r="BI132" s="140"/>
      <c r="BK132" s="15" t="str">
        <f t="shared" si="39"/>
        <v/>
      </c>
      <c r="BL132" s="16" t="e">
        <f t="shared" si="36"/>
        <v>#VALUE!</v>
      </c>
      <c r="BM132" s="21"/>
      <c r="BN132" s="22"/>
      <c r="BO132" s="23"/>
      <c r="BP132" s="24"/>
      <c r="BQ132" s="21"/>
      <c r="BR132" s="25"/>
      <c r="BS132" s="21"/>
      <c r="BT132" s="19"/>
      <c r="BV132" s="15" t="str">
        <f t="shared" si="53"/>
        <v/>
      </c>
      <c r="BW132" s="16" t="e">
        <f t="shared" si="34"/>
        <v>#VALUE!</v>
      </c>
      <c r="BX132" s="3"/>
      <c r="BY132" s="4"/>
      <c r="BZ132" s="5"/>
      <c r="CA132" s="6"/>
      <c r="CB132" s="3"/>
      <c r="CC132" s="7"/>
      <c r="CD132" s="3"/>
      <c r="CE132" s="2"/>
      <c r="CG132" s="15" t="str">
        <f>IFERROR(INDEX($K:$K,MATCH(VLOOKUP(CS$5,{"a",0;"b",1000},2)+ROW(CF127),$N:$N,0)),"")</f>
        <v/>
      </c>
      <c r="CH132" s="15" t="str">
        <f>IFERROR(INDEX($J:$J,MATCH(VLOOKUP(CS$5,{"a",0;"b",1000},2)+ROW(CF127),$N:$N,0)),"")</f>
        <v/>
      </c>
      <c r="CI132" s="16">
        <f t="shared" si="44"/>
        <v>0</v>
      </c>
      <c r="CJ132" s="50" t="str">
        <f t="shared" si="52"/>
        <v/>
      </c>
      <c r="CK132" s="50" t="str">
        <f t="shared" si="50"/>
        <v>0</v>
      </c>
      <c r="CL132" s="50" t="str">
        <f t="shared" si="47"/>
        <v>a</v>
      </c>
      <c r="CM132" s="50" t="e">
        <f>VLOOKUP($M132,{"a",0;"b",1000},2)+COUNTIF($M$6:$M132,$M132)</f>
        <v>#N/A</v>
      </c>
      <c r="CN132" s="21"/>
      <c r="CO132" s="22"/>
      <c r="CP132" s="23"/>
      <c r="CQ132" s="24"/>
      <c r="CR132" s="21"/>
      <c r="CS132" s="25"/>
      <c r="CT132" s="21"/>
      <c r="CU132" s="19"/>
      <c r="CW132" s="54"/>
      <c r="CX132" s="55"/>
      <c r="CY132" s="56"/>
      <c r="CZ132" s="56"/>
      <c r="DA132" s="56"/>
      <c r="DB132" s="56"/>
      <c r="DC132" s="56"/>
      <c r="DD132" s="56"/>
      <c r="DE132" s="56"/>
      <c r="DF132" s="56"/>
      <c r="DG132" s="56"/>
      <c r="DI132" s="61"/>
      <c r="DJ132" s="61"/>
      <c r="DK132" s="61"/>
      <c r="DL132" s="61"/>
      <c r="DM132" s="61"/>
      <c r="DN132" s="61"/>
      <c r="DO132" s="61"/>
      <c r="DP132" s="62"/>
      <c r="DR132" s="70"/>
      <c r="DS132" s="71"/>
      <c r="DT132" s="71"/>
      <c r="DU132" s="72"/>
      <c r="DV132" s="71"/>
      <c r="DW132" s="71"/>
      <c r="DX132" s="73"/>
      <c r="DY132" s="74"/>
      <c r="DZ132" s="71"/>
      <c r="EB132" s="79"/>
      <c r="EC132" s="79"/>
      <c r="ED132" s="79"/>
      <c r="EE132" s="79"/>
      <c r="EF132" s="79"/>
      <c r="EG132" s="79"/>
      <c r="EH132" s="80"/>
      <c r="EJ132" s="16"/>
      <c r="EK132" s="16"/>
      <c r="EL132" s="16"/>
      <c r="EM132" s="16"/>
      <c r="EN132" s="16"/>
      <c r="EO132" s="16"/>
      <c r="EP132" s="16"/>
      <c r="EQ132" s="16"/>
      <c r="ES132" s="16"/>
      <c r="ET132" s="16"/>
      <c r="EU132" s="16"/>
      <c r="EW132" s="86"/>
      <c r="EX132" s="86"/>
      <c r="EY132" s="84"/>
      <c r="EZ132" s="87"/>
      <c r="FB132" s="19"/>
      <c r="FC132" s="19"/>
      <c r="FD132" s="19"/>
      <c r="FE132" s="19"/>
      <c r="FF132" s="19"/>
      <c r="FG132" s="19"/>
      <c r="FH132" s="19"/>
      <c r="FI132" s="19"/>
      <c r="FK132" s="94"/>
      <c r="FL132" s="93"/>
      <c r="FM132" s="93"/>
      <c r="FN132" s="93"/>
      <c r="FP132" s="97"/>
      <c r="FQ132" s="98"/>
      <c r="FR132" s="103"/>
      <c r="FS132" s="98"/>
      <c r="FT132" s="98"/>
      <c r="FV132" s="105"/>
      <c r="FW132" s="105"/>
      <c r="FX132" s="106"/>
      <c r="FY132" s="105"/>
      <c r="FZ132" s="105"/>
      <c r="GA132" s="105"/>
      <c r="GB132" s="105"/>
      <c r="GC132" s="105"/>
      <c r="GE132" s="110"/>
      <c r="GF132" s="109"/>
      <c r="GG132" s="110"/>
      <c r="GH132" s="111"/>
      <c r="GI132" s="111"/>
      <c r="GJ132" s="110"/>
      <c r="GK132" s="110"/>
      <c r="GL132" s="110"/>
      <c r="GM132" s="110"/>
      <c r="GN132" s="109"/>
      <c r="GP132" s="119"/>
      <c r="GQ132" s="120"/>
      <c r="GR132" s="119"/>
      <c r="GS132" s="121"/>
      <c r="GT132" s="121"/>
      <c r="GU132" s="119"/>
      <c r="GV132" s="122"/>
      <c r="GW132" s="119"/>
      <c r="GX132" s="119"/>
      <c r="GY132" s="120"/>
      <c r="HA132" s="127"/>
      <c r="HB132" s="128"/>
      <c r="HC132" s="128"/>
      <c r="HD132" s="128"/>
      <c r="HE132" s="129"/>
      <c r="HF132" s="127"/>
      <c r="HG132" s="131"/>
      <c r="HH132" s="19"/>
      <c r="HI132" s="19"/>
      <c r="HJ132" s="19"/>
      <c r="HK132" s="19"/>
      <c r="HL132" s="19"/>
      <c r="HM132" s="19"/>
      <c r="HN132" s="19"/>
      <c r="HP132" s="134"/>
      <c r="HQ132" s="135"/>
      <c r="HR132" s="134"/>
      <c r="HS132" s="134"/>
      <c r="HT132" s="134"/>
      <c r="HU132" s="134"/>
      <c r="HV132" s="134"/>
      <c r="HW132" s="134"/>
      <c r="HX132" s="134"/>
      <c r="HY132" s="134"/>
      <c r="HZ132" s="134"/>
    </row>
    <row r="133" spans="5:234" ht="19.5" thickBot="1">
      <c r="E133" s="16"/>
      <c r="F133" s="16"/>
      <c r="G133" s="16"/>
      <c r="I133" s="15" t="str">
        <f t="shared" ref="I133:I151" si="54">IFERROR(INDEX(W:W,MATCH(J133,V:V,0)),"")</f>
        <v/>
      </c>
      <c r="J133" s="16" t="e">
        <f t="shared" si="29"/>
        <v>#VALUE!</v>
      </c>
      <c r="K133" s="3"/>
      <c r="L133" s="4"/>
      <c r="M133" s="5"/>
      <c r="N133" s="6"/>
      <c r="O133" s="3"/>
      <c r="P133" s="7"/>
      <c r="Q133" s="3"/>
      <c r="R133" s="2"/>
      <c r="T133" s="15" t="str">
        <f t="shared" si="48"/>
        <v/>
      </c>
      <c r="U133" s="16" t="e">
        <f t="shared" si="35"/>
        <v>#VALUE!</v>
      </c>
      <c r="V133" s="16"/>
      <c r="W133" s="16"/>
      <c r="X133" s="16"/>
      <c r="Y133" s="16"/>
      <c r="Z133" s="16"/>
      <c r="AA133" s="16"/>
      <c r="AB133" s="16"/>
      <c r="AC133" s="16"/>
      <c r="AE133" s="15" t="str">
        <f>IFERROR(INDEX($K:$K,MATCH(VLOOKUP(AQ$5,{"a",0;"b",1000},2)+ROW(AD128),$N:$N,0)),"")</f>
        <v/>
      </c>
      <c r="AF133" s="15" t="str">
        <f>IFERROR(INDEX($J:$J,MATCH(VLOOKUP(AQ$5,{"a",0;"b",1000},2)+ROW(AD128),$N:$N,0)),"")</f>
        <v/>
      </c>
      <c r="AG133" s="16">
        <f t="shared" si="30"/>
        <v>0</v>
      </c>
      <c r="AH133" s="50" t="str">
        <f>IFERROR(INDEX(#REF!,MATCH(AI133,BJ:BJ,0)),"")</f>
        <v/>
      </c>
      <c r="AI133" s="50" t="str">
        <f t="shared" si="31"/>
        <v>0</v>
      </c>
      <c r="AJ133" s="50" t="str">
        <f t="shared" si="45"/>
        <v>a</v>
      </c>
      <c r="AK133" s="50" t="e">
        <f>VLOOKUP($M133,{"a",0;"b",1000},2)+COUNTIF($M$6:$M133,$M133)</f>
        <v>#N/A</v>
      </c>
      <c r="AL133" s="16"/>
      <c r="AM133" s="16"/>
      <c r="AN133" s="16"/>
      <c r="AO133" s="16"/>
      <c r="AP133" s="16"/>
      <c r="AQ133" s="16"/>
      <c r="AR133" s="16"/>
      <c r="AS133" s="140"/>
      <c r="AU133" s="15" t="str">
        <f>IFERROR(INDEX($K:$K,MATCH(VLOOKUP(BG$5,{"a",0;"b",1000},2)+ROW(AT128),$N:$N,0)),"")</f>
        <v/>
      </c>
      <c r="AV133" s="15" t="str">
        <f>IFERROR(INDEX($J:$J,MATCH(VLOOKUP(BG$5,{"a",0;"b",1000},2)+ROW(AT128),$N:$N,0)),"")</f>
        <v/>
      </c>
      <c r="AW133" s="16">
        <f t="shared" si="43"/>
        <v>0</v>
      </c>
      <c r="AX133" s="50" t="str">
        <f t="shared" si="51"/>
        <v/>
      </c>
      <c r="AY133" s="50" t="str">
        <f t="shared" si="49"/>
        <v>0</v>
      </c>
      <c r="AZ133" s="50" t="str">
        <f t="shared" si="46"/>
        <v>a</v>
      </c>
      <c r="BA133" s="50" t="e">
        <f>VLOOKUP($M133,{"a",0;"b",1000},2)+COUNTIF($M$6:$M133,$M133)</f>
        <v>#N/A</v>
      </c>
      <c r="BB133" s="16"/>
      <c r="BC133" s="16"/>
      <c r="BD133" s="16"/>
      <c r="BE133" s="16"/>
      <c r="BF133" s="16"/>
      <c r="BG133" s="16"/>
      <c r="BH133" s="16"/>
      <c r="BI133" s="140"/>
      <c r="BK133" s="15" t="str">
        <f t="shared" si="39"/>
        <v/>
      </c>
      <c r="BL133" s="16" t="e">
        <f t="shared" si="36"/>
        <v>#VALUE!</v>
      </c>
      <c r="BM133" s="21"/>
      <c r="BN133" s="22"/>
      <c r="BO133" s="23"/>
      <c r="BP133" s="24"/>
      <c r="BQ133" s="21"/>
      <c r="BR133" s="25"/>
      <c r="BS133" s="21"/>
      <c r="BT133" s="19"/>
      <c r="BV133" s="15" t="str">
        <f t="shared" si="53"/>
        <v/>
      </c>
      <c r="BW133" s="16" t="e">
        <f t="shared" si="34"/>
        <v>#VALUE!</v>
      </c>
      <c r="BX133" s="3"/>
      <c r="BY133" s="4"/>
      <c r="BZ133" s="5"/>
      <c r="CA133" s="6"/>
      <c r="CB133" s="3"/>
      <c r="CC133" s="7"/>
      <c r="CD133" s="3"/>
      <c r="CE133" s="2"/>
      <c r="CG133" s="15" t="str">
        <f>IFERROR(INDEX($K:$K,MATCH(VLOOKUP(CS$5,{"a",0;"b",1000},2)+ROW(CF128),$N:$N,0)),"")</f>
        <v/>
      </c>
      <c r="CH133" s="15" t="str">
        <f>IFERROR(INDEX($J:$J,MATCH(VLOOKUP(CS$5,{"a",0;"b",1000},2)+ROW(CF128),$N:$N,0)),"")</f>
        <v/>
      </c>
      <c r="CI133" s="16">
        <f t="shared" si="44"/>
        <v>0</v>
      </c>
      <c r="CJ133" s="50" t="str">
        <f t="shared" si="52"/>
        <v/>
      </c>
      <c r="CK133" s="50" t="str">
        <f t="shared" si="50"/>
        <v>0</v>
      </c>
      <c r="CL133" s="50" t="str">
        <f t="shared" si="47"/>
        <v>a</v>
      </c>
      <c r="CM133" s="50" t="e">
        <f>VLOOKUP($M133,{"a",0;"b",1000},2)+COUNTIF($M$6:$M133,$M133)</f>
        <v>#N/A</v>
      </c>
      <c r="CN133" s="21"/>
      <c r="CO133" s="22"/>
      <c r="CP133" s="23"/>
      <c r="CQ133" s="24"/>
      <c r="CR133" s="21"/>
      <c r="CS133" s="25"/>
      <c r="CT133" s="21"/>
      <c r="CU133" s="19"/>
      <c r="CW133" s="54"/>
      <c r="CX133" s="55"/>
      <c r="CY133" s="56"/>
      <c r="CZ133" s="56"/>
      <c r="DA133" s="56"/>
      <c r="DB133" s="56"/>
      <c r="DC133" s="56"/>
      <c r="DD133" s="56"/>
      <c r="DE133" s="56"/>
      <c r="DF133" s="56"/>
      <c r="DG133" s="56"/>
      <c r="DI133" s="61"/>
      <c r="DJ133" s="61"/>
      <c r="DK133" s="61"/>
      <c r="DL133" s="61"/>
      <c r="DM133" s="61"/>
      <c r="DN133" s="61"/>
      <c r="DO133" s="61"/>
      <c r="DP133" s="62"/>
      <c r="DR133" s="70"/>
      <c r="DS133" s="71"/>
      <c r="DT133" s="71"/>
      <c r="DU133" s="72"/>
      <c r="DV133" s="71"/>
      <c r="DW133" s="71"/>
      <c r="DX133" s="73"/>
      <c r="DY133" s="74"/>
      <c r="DZ133" s="71"/>
      <c r="EB133" s="79"/>
      <c r="EC133" s="79"/>
      <c r="ED133" s="79"/>
      <c r="EE133" s="79"/>
      <c r="EF133" s="79"/>
      <c r="EG133" s="79"/>
      <c r="EH133" s="80"/>
      <c r="EJ133" s="16"/>
      <c r="EK133" s="16"/>
      <c r="EL133" s="16"/>
      <c r="EM133" s="16"/>
      <c r="EN133" s="16"/>
      <c r="EO133" s="16"/>
      <c r="EP133" s="16"/>
      <c r="EQ133" s="16"/>
      <c r="ES133" s="16"/>
      <c r="ET133" s="16"/>
      <c r="EU133" s="16"/>
      <c r="EW133" s="86"/>
      <c r="EX133" s="86"/>
      <c r="EY133" s="84"/>
      <c r="EZ133" s="87"/>
      <c r="FB133" s="19"/>
      <c r="FC133" s="19"/>
      <c r="FD133" s="19"/>
      <c r="FE133" s="19"/>
      <c r="FF133" s="19"/>
      <c r="FG133" s="19"/>
      <c r="FH133" s="19"/>
      <c r="FI133" s="19"/>
      <c r="FK133" s="94"/>
      <c r="FL133" s="93"/>
      <c r="FM133" s="93"/>
      <c r="FN133" s="93"/>
      <c r="FP133" s="97"/>
      <c r="FQ133" s="98"/>
      <c r="FR133" s="103"/>
      <c r="FS133" s="98"/>
      <c r="FT133" s="98"/>
      <c r="FV133" s="105"/>
      <c r="FW133" s="105"/>
      <c r="FX133" s="106"/>
      <c r="FY133" s="105"/>
      <c r="FZ133" s="105"/>
      <c r="GA133" s="105"/>
      <c r="GB133" s="105"/>
      <c r="GC133" s="105"/>
      <c r="GE133" s="110"/>
      <c r="GF133" s="109"/>
      <c r="GG133" s="110"/>
      <c r="GH133" s="111"/>
      <c r="GI133" s="111"/>
      <c r="GJ133" s="110"/>
      <c r="GK133" s="110"/>
      <c r="GL133" s="110"/>
      <c r="GM133" s="110"/>
      <c r="GN133" s="109"/>
      <c r="GP133" s="119"/>
      <c r="GQ133" s="120"/>
      <c r="GR133" s="119"/>
      <c r="GS133" s="121"/>
      <c r="GT133" s="121"/>
      <c r="GU133" s="119"/>
      <c r="GV133" s="122"/>
      <c r="GW133" s="119"/>
      <c r="GX133" s="119"/>
      <c r="GY133" s="120"/>
      <c r="HA133" s="127"/>
      <c r="HB133" s="128"/>
      <c r="HC133" s="128"/>
      <c r="HD133" s="128"/>
      <c r="HE133" s="129"/>
      <c r="HF133" s="127"/>
      <c r="HG133" s="131"/>
      <c r="HH133" s="19"/>
      <c r="HI133" s="19"/>
      <c r="HJ133" s="19"/>
      <c r="HK133" s="19"/>
      <c r="HL133" s="19"/>
      <c r="HM133" s="19"/>
      <c r="HN133" s="19"/>
      <c r="HP133" s="134"/>
      <c r="HQ133" s="135"/>
      <c r="HR133" s="134"/>
      <c r="HS133" s="134"/>
      <c r="HT133" s="134"/>
      <c r="HU133" s="134"/>
      <c r="HV133" s="134"/>
      <c r="HW133" s="134"/>
      <c r="HX133" s="134"/>
      <c r="HY133" s="134"/>
      <c r="HZ133" s="134"/>
    </row>
    <row r="134" spans="5:234" ht="19.5" thickBot="1">
      <c r="E134" s="16"/>
      <c r="F134" s="16"/>
      <c r="G134" s="16"/>
      <c r="I134" s="15" t="str">
        <f t="shared" si="54"/>
        <v/>
      </c>
      <c r="J134" s="16" t="e">
        <f t="shared" ref="J134:J151" si="55">SUBSTITUTE(RIGHT(Q134,LEN(Q134)-FIND("-",Q134)-4)," - مقبوض من قبل زوزو فون","")</f>
        <v>#VALUE!</v>
      </c>
      <c r="K134" s="3"/>
      <c r="L134" s="4"/>
      <c r="M134" s="5"/>
      <c r="N134" s="6"/>
      <c r="O134" s="3"/>
      <c r="P134" s="7"/>
      <c r="Q134" s="3"/>
      <c r="R134" s="2"/>
      <c r="T134" s="15" t="str">
        <f t="shared" ref="T134:T153" si="56">IFERROR(INDEX(AM:AM,MATCH(U134,AL:AL,0)),"")</f>
        <v/>
      </c>
      <c r="U134" s="16" t="e">
        <f t="shared" si="35"/>
        <v>#VALUE!</v>
      </c>
      <c r="V134" s="16"/>
      <c r="W134" s="16"/>
      <c r="X134" s="16"/>
      <c r="Y134" s="16"/>
      <c r="Z134" s="16"/>
      <c r="AA134" s="16"/>
      <c r="AB134" s="16"/>
      <c r="AC134" s="16"/>
      <c r="AE134" s="15" t="str">
        <f>IFERROR(INDEX($K:$K,MATCH(VLOOKUP(AQ$5,{"a",0;"b",1000},2)+ROW(AD129),$N:$N,0)),"")</f>
        <v/>
      </c>
      <c r="AF134" s="15" t="str">
        <f>IFERROR(INDEX($J:$J,MATCH(VLOOKUP(AQ$5,{"a",0;"b",1000},2)+ROW(AD129),$N:$N,0)),"")</f>
        <v/>
      </c>
      <c r="AG134" s="16">
        <f t="shared" ref="AG134:AG152" si="57">AP134-AO133</f>
        <v>0</v>
      </c>
      <c r="AH134" s="50" t="str">
        <f>IFERROR(INDEX(#REF!,MATCH(AI134,BJ:BJ,0)),"")</f>
        <v/>
      </c>
      <c r="AI134" s="50" t="str">
        <f t="shared" ref="AI134:AI152" si="58">IF(LEN(AS134)&gt;60,SUBSTITUTE(RIGHT(AS134,LEN(AS134)-FIND("-",AS134)-4)," - مقبوض من قبل zaher phone",""),"0")</f>
        <v>0</v>
      </c>
      <c r="AJ134" s="50" t="str">
        <f t="shared" si="45"/>
        <v>a</v>
      </c>
      <c r="AK134" s="50" t="e">
        <f>VLOOKUP($M134,{"a",0;"b",1000},2)+COUNTIF($M$6:$M134,$M134)</f>
        <v>#N/A</v>
      </c>
      <c r="AL134" s="16"/>
      <c r="AM134" s="16"/>
      <c r="AN134" s="16"/>
      <c r="AO134" s="16"/>
      <c r="AP134" s="16"/>
      <c r="AQ134" s="16"/>
      <c r="AR134" s="16"/>
      <c r="AS134" s="140"/>
      <c r="AU134" s="15" t="str">
        <f>IFERROR(INDEX($K:$K,MATCH(VLOOKUP(BG$5,{"a",0;"b",1000},2)+ROW(AT129),$N:$N,0)),"")</f>
        <v/>
      </c>
      <c r="AV134" s="15" t="str">
        <f>IFERROR(INDEX($J:$J,MATCH(VLOOKUP(BG$5,{"a",0;"b",1000},2)+ROW(AT129),$N:$N,0)),"")</f>
        <v/>
      </c>
      <c r="AW134" s="16">
        <f t="shared" si="43"/>
        <v>0</v>
      </c>
      <c r="AX134" s="50" t="str">
        <f t="shared" si="51"/>
        <v/>
      </c>
      <c r="AY134" s="50" t="str">
        <f t="shared" si="49"/>
        <v>0</v>
      </c>
      <c r="AZ134" s="50" t="str">
        <f t="shared" si="46"/>
        <v>a</v>
      </c>
      <c r="BA134" s="50" t="e">
        <f>VLOOKUP($M134,{"a",0;"b",1000},2)+COUNTIF($M$6:$M134,$M134)</f>
        <v>#N/A</v>
      </c>
      <c r="BB134" s="16"/>
      <c r="BC134" s="16"/>
      <c r="BD134" s="16"/>
      <c r="BE134" s="16"/>
      <c r="BF134" s="16"/>
      <c r="BG134" s="16"/>
      <c r="BH134" s="16"/>
      <c r="BI134" s="140"/>
      <c r="BK134" s="15" t="str">
        <f t="shared" si="39"/>
        <v/>
      </c>
      <c r="BL134" s="16" t="e">
        <f t="shared" si="36"/>
        <v>#VALUE!</v>
      </c>
      <c r="BM134" s="21"/>
      <c r="BN134" s="22"/>
      <c r="BO134" s="23"/>
      <c r="BP134" s="24"/>
      <c r="BQ134" s="21"/>
      <c r="BR134" s="25"/>
      <c r="BS134" s="21"/>
      <c r="BT134" s="19"/>
      <c r="BV134" s="15" t="str">
        <f t="shared" si="53"/>
        <v/>
      </c>
      <c r="BW134" s="16" t="e">
        <f t="shared" ref="BW134:BW152" si="59">SUBSTITUTE(RIGHT(CD134,LEN(CD134)-FIND("-",CD134)-4)," - مقبوض من قبل تيل مي","")</f>
        <v>#VALUE!</v>
      </c>
      <c r="BX134" s="3"/>
      <c r="BY134" s="4"/>
      <c r="BZ134" s="5"/>
      <c r="CA134" s="6"/>
      <c r="CB134" s="3"/>
      <c r="CC134" s="7"/>
      <c r="CD134" s="3"/>
      <c r="CE134" s="2"/>
      <c r="CG134" s="15" t="str">
        <f>IFERROR(INDEX($K:$K,MATCH(VLOOKUP(CS$5,{"a",0;"b",1000},2)+ROW(CF129),$N:$N,0)),"")</f>
        <v/>
      </c>
      <c r="CH134" s="15" t="str">
        <f>IFERROR(INDEX($J:$J,MATCH(VLOOKUP(CS$5,{"a",0;"b",1000},2)+ROW(CF129),$N:$N,0)),"")</f>
        <v/>
      </c>
      <c r="CI134" s="16">
        <f t="shared" si="44"/>
        <v>0</v>
      </c>
      <c r="CJ134" s="50" t="str">
        <f t="shared" si="52"/>
        <v/>
      </c>
      <c r="CK134" s="50" t="str">
        <f t="shared" si="50"/>
        <v>0</v>
      </c>
      <c r="CL134" s="50" t="str">
        <f t="shared" si="47"/>
        <v>a</v>
      </c>
      <c r="CM134" s="50" t="e">
        <f>VLOOKUP($M134,{"a",0;"b",1000},2)+COUNTIF($M$6:$M134,$M134)</f>
        <v>#N/A</v>
      </c>
      <c r="CN134" s="21"/>
      <c r="CO134" s="22"/>
      <c r="CP134" s="23"/>
      <c r="CQ134" s="24"/>
      <c r="CR134" s="21"/>
      <c r="CS134" s="25"/>
      <c r="CT134" s="21"/>
      <c r="CU134" s="19"/>
      <c r="CW134" s="54"/>
      <c r="CX134" s="55"/>
      <c r="CY134" s="56"/>
      <c r="CZ134" s="56"/>
      <c r="DA134" s="56"/>
      <c r="DB134" s="56"/>
      <c r="DC134" s="56"/>
      <c r="DD134" s="56"/>
      <c r="DE134" s="56"/>
      <c r="DF134" s="56"/>
      <c r="DG134" s="56"/>
      <c r="DI134" s="61"/>
      <c r="DJ134" s="61"/>
      <c r="DK134" s="61"/>
      <c r="DL134" s="61"/>
      <c r="DM134" s="61"/>
      <c r="DN134" s="61"/>
      <c r="DO134" s="61"/>
      <c r="DP134" s="62"/>
      <c r="DR134" s="70"/>
      <c r="DS134" s="71"/>
      <c r="DT134" s="71"/>
      <c r="DU134" s="72"/>
      <c r="DV134" s="71"/>
      <c r="DW134" s="71"/>
      <c r="DX134" s="73"/>
      <c r="DY134" s="74"/>
      <c r="DZ134" s="71"/>
      <c r="EB134" s="79"/>
      <c r="EC134" s="79"/>
      <c r="ED134" s="79"/>
      <c r="EE134" s="79"/>
      <c r="EF134" s="79"/>
      <c r="EG134" s="79"/>
      <c r="EH134" s="80"/>
      <c r="EJ134" s="16"/>
      <c r="EK134" s="16"/>
      <c r="EL134" s="16"/>
      <c r="EM134" s="16"/>
      <c r="EN134" s="16"/>
      <c r="EO134" s="16"/>
      <c r="EP134" s="16"/>
      <c r="EQ134" s="16"/>
      <c r="ES134" s="16"/>
      <c r="ET134" s="16"/>
      <c r="EU134" s="16"/>
      <c r="EW134" s="86"/>
      <c r="EX134" s="86"/>
      <c r="EY134" s="84"/>
      <c r="EZ134" s="87"/>
      <c r="FB134" s="19"/>
      <c r="FC134" s="19"/>
      <c r="FD134" s="19"/>
      <c r="FE134" s="19"/>
      <c r="FF134" s="19"/>
      <c r="FG134" s="19"/>
      <c r="FH134" s="19"/>
      <c r="FI134" s="19"/>
      <c r="FK134" s="94"/>
      <c r="FL134" s="93"/>
      <c r="FM134" s="93"/>
      <c r="FN134" s="93"/>
      <c r="FP134" s="97"/>
      <c r="FQ134" s="98"/>
      <c r="FR134" s="103"/>
      <c r="FS134" s="98"/>
      <c r="FT134" s="98"/>
      <c r="FV134" s="105"/>
      <c r="FW134" s="105"/>
      <c r="FX134" s="106"/>
      <c r="FY134" s="105"/>
      <c r="FZ134" s="105"/>
      <c r="GA134" s="105"/>
      <c r="GB134" s="105"/>
      <c r="GC134" s="105"/>
      <c r="GE134" s="110"/>
      <c r="GF134" s="109"/>
      <c r="GG134" s="110"/>
      <c r="GH134" s="111"/>
      <c r="GI134" s="111"/>
      <c r="GJ134" s="110"/>
      <c r="GK134" s="110"/>
      <c r="GL134" s="110"/>
      <c r="GM134" s="110"/>
      <c r="GN134" s="109"/>
      <c r="GP134" s="119"/>
      <c r="GQ134" s="120"/>
      <c r="GR134" s="119"/>
      <c r="GS134" s="121"/>
      <c r="GT134" s="121"/>
      <c r="GU134" s="119"/>
      <c r="GV134" s="122"/>
      <c r="GW134" s="119"/>
      <c r="GX134" s="119"/>
      <c r="GY134" s="120"/>
      <c r="HA134" s="127"/>
      <c r="HB134" s="128"/>
      <c r="HC134" s="128"/>
      <c r="HD134" s="128"/>
      <c r="HE134" s="129"/>
      <c r="HF134" s="127"/>
      <c r="HG134" s="131"/>
      <c r="HH134" s="19"/>
      <c r="HI134" s="19"/>
      <c r="HJ134" s="19"/>
      <c r="HK134" s="19"/>
      <c r="HL134" s="19"/>
      <c r="HM134" s="19"/>
      <c r="HN134" s="19"/>
      <c r="HP134" s="134"/>
      <c r="HQ134" s="135"/>
      <c r="HR134" s="134"/>
      <c r="HS134" s="134"/>
      <c r="HT134" s="134"/>
      <c r="HU134" s="134"/>
      <c r="HV134" s="134"/>
      <c r="HW134" s="134"/>
      <c r="HX134" s="134"/>
      <c r="HY134" s="134"/>
      <c r="HZ134" s="134"/>
    </row>
    <row r="135" spans="5:234" ht="19.5" thickBot="1">
      <c r="E135" s="16"/>
      <c r="F135" s="16"/>
      <c r="G135" s="16"/>
      <c r="I135" s="15" t="str">
        <f t="shared" si="54"/>
        <v/>
      </c>
      <c r="J135" s="16" t="e">
        <f t="shared" si="55"/>
        <v>#VALUE!</v>
      </c>
      <c r="K135" s="3"/>
      <c r="L135" s="4"/>
      <c r="M135" s="5"/>
      <c r="N135" s="6"/>
      <c r="O135" s="3"/>
      <c r="P135" s="7"/>
      <c r="Q135" s="3"/>
      <c r="R135" s="2"/>
      <c r="T135" s="15" t="str">
        <f t="shared" si="56"/>
        <v/>
      </c>
      <c r="U135" s="16" t="e">
        <f t="shared" ref="U135:U153" si="60">SUBSTITUTE(RIGHT(AB135,LEN(AB135)-FIND("-",AB135)-4)," - مقبوض من قبل مركز sevensky للاتصالات","")</f>
        <v>#VALUE!</v>
      </c>
      <c r="V135" s="16"/>
      <c r="W135" s="16"/>
      <c r="X135" s="16"/>
      <c r="Y135" s="16"/>
      <c r="Z135" s="16"/>
      <c r="AA135" s="16"/>
      <c r="AB135" s="16"/>
      <c r="AC135" s="16"/>
      <c r="AE135" s="15" t="str">
        <f>IFERROR(INDEX($K:$K,MATCH(VLOOKUP(AQ$5,{"a",0;"b",1000},2)+ROW(AD130),$N:$N,0)),"")</f>
        <v/>
      </c>
      <c r="AF135" s="15" t="str">
        <f>IFERROR(INDEX($J:$J,MATCH(VLOOKUP(AQ$5,{"a",0;"b",1000},2)+ROW(AD130),$N:$N,0)),"")</f>
        <v/>
      </c>
      <c r="AG135" s="16">
        <f t="shared" si="57"/>
        <v>0</v>
      </c>
      <c r="AH135" s="50" t="str">
        <f>IFERROR(INDEX(#REF!,MATCH(AI135,BJ:BJ,0)),"")</f>
        <v/>
      </c>
      <c r="AI135" s="50" t="str">
        <f t="shared" si="58"/>
        <v>0</v>
      </c>
      <c r="AJ135" s="50" t="str">
        <f t="shared" si="45"/>
        <v>a</v>
      </c>
      <c r="AK135" s="50" t="e">
        <f>VLOOKUP($M135,{"a",0;"b",1000},2)+COUNTIF($M$6:$M135,$M135)</f>
        <v>#N/A</v>
      </c>
      <c r="AL135" s="16"/>
      <c r="AM135" s="16"/>
      <c r="AN135" s="16"/>
      <c r="AO135" s="16"/>
      <c r="AP135" s="16"/>
      <c r="AQ135" s="16"/>
      <c r="AR135" s="16"/>
      <c r="AS135" s="140"/>
      <c r="AU135" s="15" t="str">
        <f>IFERROR(INDEX($K:$K,MATCH(VLOOKUP(BG$5,{"a",0;"b",1000},2)+ROW(AT130),$N:$N,0)),"")</f>
        <v/>
      </c>
      <c r="AV135" s="15" t="str">
        <f>IFERROR(INDEX($J:$J,MATCH(VLOOKUP(BG$5,{"a",0;"b",1000},2)+ROW(AT130),$N:$N,0)),"")</f>
        <v/>
      </c>
      <c r="AW135" s="16">
        <f t="shared" si="43"/>
        <v>0</v>
      </c>
      <c r="AX135" s="50" t="str">
        <f t="shared" si="51"/>
        <v/>
      </c>
      <c r="AY135" s="50" t="str">
        <f t="shared" si="49"/>
        <v>0</v>
      </c>
      <c r="AZ135" s="50" t="str">
        <f t="shared" si="46"/>
        <v>a</v>
      </c>
      <c r="BA135" s="50" t="e">
        <f>VLOOKUP($M135,{"a",0;"b",1000},2)+COUNTIF($M$6:$M135,$M135)</f>
        <v>#N/A</v>
      </c>
      <c r="BB135" s="16"/>
      <c r="BC135" s="16"/>
      <c r="BD135" s="16"/>
      <c r="BE135" s="16"/>
      <c r="BF135" s="16"/>
      <c r="BG135" s="16"/>
      <c r="BH135" s="16"/>
      <c r="BI135" s="140"/>
      <c r="BK135" s="15" t="str">
        <f t="shared" si="39"/>
        <v/>
      </c>
      <c r="BL135" s="16" t="e">
        <f t="shared" ref="BL135:BL153" si="61">SUBSTITUTE(RIGHT(BS135,LEN(BS135)-FIND("-",BS135)-4)," - مقبوض من قبل Zaher Phone","")</f>
        <v>#VALUE!</v>
      </c>
      <c r="BM135" s="21"/>
      <c r="BN135" s="22"/>
      <c r="BO135" s="23"/>
      <c r="BP135" s="24"/>
      <c r="BQ135" s="21"/>
      <c r="BR135" s="25"/>
      <c r="BS135" s="21"/>
      <c r="BT135" s="19"/>
      <c r="BV135" s="15" t="str">
        <f t="shared" si="53"/>
        <v/>
      </c>
      <c r="BW135" s="16" t="e">
        <f t="shared" si="59"/>
        <v>#VALUE!</v>
      </c>
      <c r="BX135" s="3"/>
      <c r="BY135" s="4"/>
      <c r="BZ135" s="5"/>
      <c r="CA135" s="6"/>
      <c r="CB135" s="3"/>
      <c r="CC135" s="7"/>
      <c r="CD135" s="3"/>
      <c r="CE135" s="2"/>
      <c r="CG135" s="15" t="str">
        <f>IFERROR(INDEX($K:$K,MATCH(VLOOKUP(CS$5,{"a",0;"b",1000},2)+ROW(CF130),$N:$N,0)),"")</f>
        <v/>
      </c>
      <c r="CH135" s="15" t="str">
        <f>IFERROR(INDEX($J:$J,MATCH(VLOOKUP(CS$5,{"a",0;"b",1000},2)+ROW(CF130),$N:$N,0)),"")</f>
        <v/>
      </c>
      <c r="CI135" s="16">
        <f t="shared" si="44"/>
        <v>0</v>
      </c>
      <c r="CJ135" s="50" t="str">
        <f t="shared" si="52"/>
        <v/>
      </c>
      <c r="CK135" s="50" t="str">
        <f t="shared" si="50"/>
        <v>0</v>
      </c>
      <c r="CL135" s="50" t="str">
        <f t="shared" si="47"/>
        <v>a</v>
      </c>
      <c r="CM135" s="50" t="e">
        <f>VLOOKUP($M135,{"a",0;"b",1000},2)+COUNTIF($M$6:$M135,$M135)</f>
        <v>#N/A</v>
      </c>
      <c r="CN135" s="21"/>
      <c r="CO135" s="22"/>
      <c r="CP135" s="23"/>
      <c r="CQ135" s="24"/>
      <c r="CR135" s="21"/>
      <c r="CS135" s="25"/>
      <c r="CT135" s="21"/>
      <c r="CU135" s="19"/>
      <c r="CW135" s="54"/>
      <c r="CX135" s="55"/>
      <c r="CY135" s="56"/>
      <c r="CZ135" s="56"/>
      <c r="DA135" s="56"/>
      <c r="DB135" s="56"/>
      <c r="DC135" s="56"/>
      <c r="DD135" s="56"/>
      <c r="DE135" s="56"/>
      <c r="DF135" s="56"/>
      <c r="DG135" s="56"/>
      <c r="DI135" s="61"/>
      <c r="DJ135" s="61"/>
      <c r="DK135" s="61"/>
      <c r="DL135" s="61"/>
      <c r="DM135" s="61"/>
      <c r="DN135" s="61"/>
      <c r="DO135" s="61"/>
      <c r="DP135" s="62"/>
      <c r="DR135" s="70"/>
      <c r="DS135" s="71"/>
      <c r="DT135" s="71"/>
      <c r="DU135" s="72"/>
      <c r="DV135" s="71"/>
      <c r="DW135" s="71"/>
      <c r="DX135" s="73"/>
      <c r="DY135" s="74"/>
      <c r="DZ135" s="71"/>
      <c r="EB135" s="79"/>
      <c r="EC135" s="79"/>
      <c r="ED135" s="79"/>
      <c r="EE135" s="79"/>
      <c r="EF135" s="79"/>
      <c r="EG135" s="79"/>
      <c r="EH135" s="80"/>
      <c r="EJ135" s="16"/>
      <c r="EK135" s="16"/>
      <c r="EL135" s="16"/>
      <c r="EM135" s="16"/>
      <c r="EN135" s="16"/>
      <c r="EO135" s="16"/>
      <c r="EP135" s="16"/>
      <c r="EQ135" s="16"/>
      <c r="ES135" s="16"/>
      <c r="ET135" s="16"/>
      <c r="EU135" s="16"/>
      <c r="EW135" s="86"/>
      <c r="EX135" s="86"/>
      <c r="EY135" s="84"/>
      <c r="EZ135" s="87"/>
      <c r="FB135" s="19"/>
      <c r="FC135" s="19"/>
      <c r="FD135" s="19"/>
      <c r="FE135" s="19"/>
      <c r="FF135" s="19"/>
      <c r="FG135" s="19"/>
      <c r="FH135" s="19"/>
      <c r="FI135" s="19"/>
      <c r="FK135" s="94"/>
      <c r="FL135" s="93"/>
      <c r="FM135" s="93"/>
      <c r="FN135" s="93"/>
      <c r="FP135" s="97"/>
      <c r="FQ135" s="98"/>
      <c r="FR135" s="103"/>
      <c r="FS135" s="98"/>
      <c r="FT135" s="98"/>
      <c r="FV135" s="105"/>
      <c r="FW135" s="105"/>
      <c r="FX135" s="106"/>
      <c r="FY135" s="105"/>
      <c r="FZ135" s="105"/>
      <c r="GA135" s="105"/>
      <c r="GB135" s="105"/>
      <c r="GC135" s="105"/>
      <c r="GE135" s="110"/>
      <c r="GF135" s="109"/>
      <c r="GG135" s="110"/>
      <c r="GH135" s="111"/>
      <c r="GI135" s="111"/>
      <c r="GJ135" s="110"/>
      <c r="GK135" s="110"/>
      <c r="GL135" s="110"/>
      <c r="GM135" s="110"/>
      <c r="GN135" s="109"/>
      <c r="GP135" s="119"/>
      <c r="GQ135" s="120"/>
      <c r="GR135" s="119"/>
      <c r="GS135" s="121"/>
      <c r="GT135" s="121"/>
      <c r="GU135" s="119"/>
      <c r="GV135" s="122"/>
      <c r="GW135" s="119"/>
      <c r="GX135" s="119"/>
      <c r="GY135" s="120"/>
      <c r="HA135" s="127"/>
      <c r="HB135" s="128"/>
      <c r="HC135" s="128"/>
      <c r="HD135" s="128"/>
      <c r="HE135" s="129"/>
      <c r="HF135" s="127"/>
      <c r="HG135" s="131"/>
      <c r="HH135" s="19"/>
      <c r="HI135" s="19"/>
      <c r="HJ135" s="19"/>
      <c r="HK135" s="19"/>
      <c r="HL135" s="19"/>
      <c r="HM135" s="19"/>
      <c r="HN135" s="19"/>
      <c r="HP135" s="134"/>
      <c r="HQ135" s="135"/>
      <c r="HR135" s="134"/>
      <c r="HS135" s="134"/>
      <c r="HT135" s="134"/>
      <c r="HU135" s="134"/>
      <c r="HV135" s="134"/>
      <c r="HW135" s="134"/>
      <c r="HX135" s="134"/>
      <c r="HY135" s="134"/>
      <c r="HZ135" s="134"/>
    </row>
    <row r="136" spans="5:234" ht="19.5" thickBot="1">
      <c r="E136" s="16"/>
      <c r="F136" s="16"/>
      <c r="G136" s="16"/>
      <c r="I136" s="15" t="str">
        <f t="shared" si="54"/>
        <v/>
      </c>
      <c r="J136" s="16" t="e">
        <f t="shared" si="55"/>
        <v>#VALUE!</v>
      </c>
      <c r="K136" s="3"/>
      <c r="L136" s="4"/>
      <c r="M136" s="5"/>
      <c r="N136" s="6"/>
      <c r="O136" s="3"/>
      <c r="P136" s="7"/>
      <c r="Q136" s="3"/>
      <c r="R136" s="2"/>
      <c r="T136" s="15" t="str">
        <f t="shared" si="56"/>
        <v/>
      </c>
      <c r="U136" s="16" t="e">
        <f t="shared" si="60"/>
        <v>#VALUE!</v>
      </c>
      <c r="V136" s="16"/>
      <c r="W136" s="16"/>
      <c r="X136" s="16"/>
      <c r="Y136" s="16"/>
      <c r="Z136" s="16"/>
      <c r="AA136" s="16"/>
      <c r="AB136" s="16"/>
      <c r="AC136" s="16"/>
      <c r="AE136" s="15" t="str">
        <f>IFERROR(INDEX($K:$K,MATCH(VLOOKUP(AQ$5,{"a",0;"b",1000},2)+ROW(AD131),$N:$N,0)),"")</f>
        <v/>
      </c>
      <c r="AF136" s="15" t="str">
        <f>IFERROR(INDEX($J:$J,MATCH(VLOOKUP(AQ$5,{"a",0;"b",1000},2)+ROW(AD131),$N:$N,0)),"")</f>
        <v/>
      </c>
      <c r="AG136" s="16">
        <f t="shared" si="57"/>
        <v>0</v>
      </c>
      <c r="AH136" s="50" t="str">
        <f>IFERROR(INDEX(#REF!,MATCH(AI136,BJ:BJ,0)),"")</f>
        <v/>
      </c>
      <c r="AI136" s="50" t="str">
        <f t="shared" si="58"/>
        <v>0</v>
      </c>
      <c r="AJ136" s="50" t="str">
        <f t="shared" si="45"/>
        <v>a</v>
      </c>
      <c r="AK136" s="50" t="e">
        <f>VLOOKUP($M136,{"a",0;"b",1000},2)+COUNTIF($M$6:$M136,$M136)</f>
        <v>#N/A</v>
      </c>
      <c r="AL136" s="16"/>
      <c r="AM136" s="16"/>
      <c r="AN136" s="16"/>
      <c r="AO136" s="16"/>
      <c r="AP136" s="16"/>
      <c r="AQ136" s="16"/>
      <c r="AR136" s="16"/>
      <c r="AS136" s="140"/>
      <c r="AU136" s="15" t="str">
        <f>IFERROR(INDEX($K:$K,MATCH(VLOOKUP(BG$5,{"a",0;"b",1000},2)+ROW(AT131),$N:$N,0)),"")</f>
        <v/>
      </c>
      <c r="AV136" s="15" t="str">
        <f>IFERROR(INDEX($J:$J,MATCH(VLOOKUP(BG$5,{"a",0;"b",1000},2)+ROW(AT131),$N:$N,0)),"")</f>
        <v/>
      </c>
      <c r="AW136" s="16">
        <f t="shared" si="43"/>
        <v>0</v>
      </c>
      <c r="AX136" s="50" t="str">
        <f t="shared" si="51"/>
        <v/>
      </c>
      <c r="AY136" s="50" t="str">
        <f t="shared" si="49"/>
        <v>0</v>
      </c>
      <c r="AZ136" s="50" t="str">
        <f t="shared" si="46"/>
        <v>a</v>
      </c>
      <c r="BA136" s="50" t="e">
        <f>VLOOKUP($M136,{"a",0;"b",1000},2)+COUNTIF($M$6:$M136,$M136)</f>
        <v>#N/A</v>
      </c>
      <c r="BB136" s="16"/>
      <c r="BC136" s="16"/>
      <c r="BD136" s="16"/>
      <c r="BE136" s="16"/>
      <c r="BF136" s="16"/>
      <c r="BG136" s="16"/>
      <c r="BH136" s="16"/>
      <c r="BI136" s="140"/>
      <c r="BK136" s="15" t="str">
        <f t="shared" si="39"/>
        <v/>
      </c>
      <c r="BL136" s="16" t="e">
        <f t="shared" si="61"/>
        <v>#VALUE!</v>
      </c>
      <c r="BM136" s="21"/>
      <c r="BN136" s="22"/>
      <c r="BO136" s="23"/>
      <c r="BP136" s="24"/>
      <c r="BQ136" s="21"/>
      <c r="BR136" s="25"/>
      <c r="BS136" s="21"/>
      <c r="BT136" s="19"/>
      <c r="BV136" s="15" t="str">
        <f t="shared" si="53"/>
        <v/>
      </c>
      <c r="BW136" s="16" t="e">
        <f t="shared" si="59"/>
        <v>#VALUE!</v>
      </c>
      <c r="BX136" s="3"/>
      <c r="BY136" s="4"/>
      <c r="BZ136" s="5"/>
      <c r="CA136" s="6"/>
      <c r="CB136" s="3"/>
      <c r="CC136" s="7"/>
      <c r="CD136" s="3"/>
      <c r="CE136" s="2"/>
      <c r="CG136" s="15" t="str">
        <f>IFERROR(INDEX($K:$K,MATCH(VLOOKUP(CS$5,{"a",0;"b",1000},2)+ROW(CF131),$N:$N,0)),"")</f>
        <v/>
      </c>
      <c r="CH136" s="15" t="str">
        <f>IFERROR(INDEX($J:$J,MATCH(VLOOKUP(CS$5,{"a",0;"b",1000},2)+ROW(CF131),$N:$N,0)),"")</f>
        <v/>
      </c>
      <c r="CI136" s="16">
        <f t="shared" si="44"/>
        <v>0</v>
      </c>
      <c r="CJ136" s="50" t="str">
        <f t="shared" si="52"/>
        <v/>
      </c>
      <c r="CK136" s="50" t="str">
        <f t="shared" si="50"/>
        <v>0</v>
      </c>
      <c r="CL136" s="50" t="str">
        <f t="shared" si="47"/>
        <v>a</v>
      </c>
      <c r="CM136" s="50" t="e">
        <f>VLOOKUP($M136,{"a",0;"b",1000},2)+COUNTIF($M$6:$M136,$M136)</f>
        <v>#N/A</v>
      </c>
      <c r="CN136" s="21"/>
      <c r="CO136" s="22"/>
      <c r="CP136" s="23"/>
      <c r="CQ136" s="24"/>
      <c r="CR136" s="21"/>
      <c r="CS136" s="25"/>
      <c r="CT136" s="21"/>
      <c r="CU136" s="19"/>
      <c r="CW136" s="54"/>
      <c r="CX136" s="55"/>
      <c r="CY136" s="56"/>
      <c r="CZ136" s="56"/>
      <c r="DA136" s="56"/>
      <c r="DB136" s="56"/>
      <c r="DC136" s="56"/>
      <c r="DD136" s="56"/>
      <c r="DE136" s="56"/>
      <c r="DF136" s="56"/>
      <c r="DG136" s="56"/>
      <c r="DI136" s="61"/>
      <c r="DJ136" s="61"/>
      <c r="DK136" s="61"/>
      <c r="DL136" s="61"/>
      <c r="DM136" s="61"/>
      <c r="DN136" s="61"/>
      <c r="DO136" s="61"/>
      <c r="DP136" s="62"/>
      <c r="DR136" s="70"/>
      <c r="DS136" s="71"/>
      <c r="DT136" s="71"/>
      <c r="DU136" s="72"/>
      <c r="DV136" s="71"/>
      <c r="DW136" s="71"/>
      <c r="DX136" s="73"/>
      <c r="DY136" s="74"/>
      <c r="DZ136" s="71"/>
      <c r="EB136" s="79"/>
      <c r="EC136" s="79"/>
      <c r="ED136" s="79"/>
      <c r="EE136" s="79"/>
      <c r="EF136" s="79"/>
      <c r="EG136" s="79"/>
      <c r="EH136" s="80"/>
      <c r="EJ136" s="16"/>
      <c r="EK136" s="16"/>
      <c r="EL136" s="16"/>
      <c r="EM136" s="16"/>
      <c r="EN136" s="16"/>
      <c r="EO136" s="16"/>
      <c r="EP136" s="16"/>
      <c r="EQ136" s="16"/>
      <c r="ES136" s="16"/>
      <c r="ET136" s="16"/>
      <c r="EU136" s="16"/>
      <c r="EW136" s="86"/>
      <c r="EX136" s="86"/>
      <c r="EY136" s="84"/>
      <c r="EZ136" s="87"/>
      <c r="FB136" s="19"/>
      <c r="FC136" s="19"/>
      <c r="FD136" s="19"/>
      <c r="FE136" s="19"/>
      <c r="FF136" s="19"/>
      <c r="FG136" s="19"/>
      <c r="FH136" s="19"/>
      <c r="FI136" s="19"/>
      <c r="FK136" s="94"/>
      <c r="FL136" s="93"/>
      <c r="FM136" s="93"/>
      <c r="FN136" s="93"/>
      <c r="FP136" s="97"/>
      <c r="FQ136" s="98"/>
      <c r="FR136" s="103"/>
      <c r="FS136" s="98"/>
      <c r="FT136" s="98"/>
      <c r="FV136" s="105"/>
      <c r="FW136" s="105"/>
      <c r="FX136" s="106"/>
      <c r="FY136" s="105"/>
      <c r="FZ136" s="105"/>
      <c r="GA136" s="105"/>
      <c r="GB136" s="105"/>
      <c r="GC136" s="105"/>
      <c r="GE136" s="110"/>
      <c r="GF136" s="109"/>
      <c r="GG136" s="110"/>
      <c r="GH136" s="111"/>
      <c r="GI136" s="111"/>
      <c r="GJ136" s="110"/>
      <c r="GK136" s="110"/>
      <c r="GL136" s="110"/>
      <c r="GM136" s="110"/>
      <c r="GN136" s="109"/>
      <c r="GP136" s="119"/>
      <c r="GQ136" s="120"/>
      <c r="GR136" s="119"/>
      <c r="GS136" s="121"/>
      <c r="GT136" s="121"/>
      <c r="GU136" s="119"/>
      <c r="GV136" s="122"/>
      <c r="GW136" s="119"/>
      <c r="GX136" s="119"/>
      <c r="GY136" s="120"/>
      <c r="HA136" s="127"/>
      <c r="HB136" s="128"/>
      <c r="HC136" s="128"/>
      <c r="HD136" s="128"/>
      <c r="HE136" s="129"/>
      <c r="HF136" s="127"/>
      <c r="HG136" s="131"/>
      <c r="HH136" s="19"/>
      <c r="HI136" s="19"/>
      <c r="HJ136" s="19"/>
      <c r="HK136" s="19"/>
      <c r="HL136" s="19"/>
      <c r="HM136" s="19"/>
      <c r="HN136" s="19"/>
      <c r="HP136" s="134"/>
      <c r="HQ136" s="135"/>
      <c r="HR136" s="134"/>
      <c r="HS136" s="134"/>
      <c r="HT136" s="134"/>
      <c r="HU136" s="134"/>
      <c r="HV136" s="134"/>
      <c r="HW136" s="134"/>
      <c r="HX136" s="134"/>
      <c r="HY136" s="134"/>
      <c r="HZ136" s="134"/>
    </row>
    <row r="137" spans="5:234" ht="19.5" thickBot="1">
      <c r="E137" s="16"/>
      <c r="F137" s="16"/>
      <c r="G137" s="16"/>
      <c r="I137" s="15" t="str">
        <f t="shared" si="54"/>
        <v/>
      </c>
      <c r="J137" s="16" t="e">
        <f t="shared" si="55"/>
        <v>#VALUE!</v>
      </c>
      <c r="K137" s="3"/>
      <c r="L137" s="4"/>
      <c r="M137" s="5"/>
      <c r="N137" s="6"/>
      <c r="O137" s="3"/>
      <c r="P137" s="7"/>
      <c r="Q137" s="3"/>
      <c r="R137" s="2"/>
      <c r="T137" s="15" t="str">
        <f t="shared" si="56"/>
        <v/>
      </c>
      <c r="U137" s="16" t="e">
        <f t="shared" si="60"/>
        <v>#VALUE!</v>
      </c>
      <c r="V137" s="16"/>
      <c r="W137" s="16"/>
      <c r="X137" s="16"/>
      <c r="Y137" s="16"/>
      <c r="Z137" s="16"/>
      <c r="AA137" s="16"/>
      <c r="AB137" s="16"/>
      <c r="AC137" s="16"/>
      <c r="AE137" s="15" t="str">
        <f>IFERROR(INDEX($K:$K,MATCH(VLOOKUP(AQ$5,{"a",0;"b",1000},2)+ROW(AD132),$N:$N,0)),"")</f>
        <v/>
      </c>
      <c r="AF137" s="15" t="str">
        <f>IFERROR(INDEX($J:$J,MATCH(VLOOKUP(AQ$5,{"a",0;"b",1000},2)+ROW(AD132),$N:$N,0)),"")</f>
        <v/>
      </c>
      <c r="AG137" s="16">
        <f t="shared" si="57"/>
        <v>0</v>
      </c>
      <c r="AH137" s="50" t="str">
        <f>IFERROR(INDEX(#REF!,MATCH(AI137,BJ:BJ,0)),"")</f>
        <v/>
      </c>
      <c r="AI137" s="50" t="str">
        <f t="shared" si="58"/>
        <v>0</v>
      </c>
      <c r="AJ137" s="50" t="str">
        <f t="shared" si="45"/>
        <v>a</v>
      </c>
      <c r="AK137" s="50" t="e">
        <f>VLOOKUP($M137,{"a",0;"b",1000},2)+COUNTIF($M$6:$M137,$M137)</f>
        <v>#N/A</v>
      </c>
      <c r="AL137" s="16"/>
      <c r="AM137" s="16"/>
      <c r="AN137" s="16"/>
      <c r="AO137" s="16"/>
      <c r="AP137" s="16"/>
      <c r="AQ137" s="16"/>
      <c r="AR137" s="16"/>
      <c r="AS137" s="140"/>
      <c r="AU137" s="15" t="str">
        <f>IFERROR(INDEX($K:$K,MATCH(VLOOKUP(BG$5,{"a",0;"b",1000},2)+ROW(AT132),$N:$N,0)),"")</f>
        <v/>
      </c>
      <c r="AV137" s="15" t="str">
        <f>IFERROR(INDEX($J:$J,MATCH(VLOOKUP(BG$5,{"a",0;"b",1000},2)+ROW(AT132),$N:$N,0)),"")</f>
        <v/>
      </c>
      <c r="AW137" s="16">
        <f t="shared" si="43"/>
        <v>0</v>
      </c>
      <c r="AX137" s="50" t="str">
        <f t="shared" si="51"/>
        <v/>
      </c>
      <c r="AY137" s="50" t="str">
        <f t="shared" si="49"/>
        <v>0</v>
      </c>
      <c r="AZ137" s="50" t="str">
        <f t="shared" si="46"/>
        <v>a</v>
      </c>
      <c r="BA137" s="50" t="e">
        <f>VLOOKUP($M137,{"a",0;"b",1000},2)+COUNTIF($M$6:$M137,$M137)</f>
        <v>#N/A</v>
      </c>
      <c r="BB137" s="16"/>
      <c r="BC137" s="16"/>
      <c r="BD137" s="16"/>
      <c r="BE137" s="16"/>
      <c r="BF137" s="16"/>
      <c r="BG137" s="16"/>
      <c r="BH137" s="16"/>
      <c r="BI137" s="140"/>
      <c r="BK137" s="15" t="str">
        <f t="shared" si="39"/>
        <v/>
      </c>
      <c r="BL137" s="16" t="e">
        <f t="shared" si="61"/>
        <v>#VALUE!</v>
      </c>
      <c r="BM137" s="21"/>
      <c r="BN137" s="22"/>
      <c r="BO137" s="23"/>
      <c r="BP137" s="24"/>
      <c r="BQ137" s="21"/>
      <c r="BR137" s="25"/>
      <c r="BS137" s="21"/>
      <c r="BT137" s="19"/>
      <c r="BV137" s="15" t="str">
        <f t="shared" si="53"/>
        <v/>
      </c>
      <c r="BW137" s="16" t="e">
        <f t="shared" si="59"/>
        <v>#VALUE!</v>
      </c>
      <c r="BX137" s="3"/>
      <c r="BY137" s="4"/>
      <c r="BZ137" s="5"/>
      <c r="CA137" s="6"/>
      <c r="CB137" s="3"/>
      <c r="CC137" s="7"/>
      <c r="CD137" s="3"/>
      <c r="CE137" s="2"/>
      <c r="CG137" s="15" t="str">
        <f>IFERROR(INDEX($K:$K,MATCH(VLOOKUP(CS$5,{"a",0;"b",1000},2)+ROW(CF132),$N:$N,0)),"")</f>
        <v/>
      </c>
      <c r="CH137" s="15" t="str">
        <f>IFERROR(INDEX($J:$J,MATCH(VLOOKUP(CS$5,{"a",0;"b",1000},2)+ROW(CF132),$N:$N,0)),"")</f>
        <v/>
      </c>
      <c r="CI137" s="16">
        <f t="shared" si="44"/>
        <v>0</v>
      </c>
      <c r="CJ137" s="50" t="str">
        <f t="shared" si="52"/>
        <v/>
      </c>
      <c r="CK137" s="50" t="str">
        <f t="shared" si="50"/>
        <v>0</v>
      </c>
      <c r="CL137" s="50" t="str">
        <f t="shared" si="47"/>
        <v>a</v>
      </c>
      <c r="CM137" s="50" t="e">
        <f>VLOOKUP($M137,{"a",0;"b",1000},2)+COUNTIF($M$6:$M137,$M137)</f>
        <v>#N/A</v>
      </c>
      <c r="CN137" s="21"/>
      <c r="CO137" s="22"/>
      <c r="CP137" s="23"/>
      <c r="CQ137" s="24"/>
      <c r="CR137" s="21"/>
      <c r="CS137" s="25"/>
      <c r="CT137" s="21"/>
      <c r="CU137" s="19"/>
      <c r="CW137" s="54"/>
      <c r="CX137" s="55"/>
      <c r="CY137" s="56"/>
      <c r="CZ137" s="56"/>
      <c r="DA137" s="56"/>
      <c r="DB137" s="56"/>
      <c r="DC137" s="56"/>
      <c r="DD137" s="56"/>
      <c r="DE137" s="56"/>
      <c r="DF137" s="56"/>
      <c r="DG137" s="56"/>
      <c r="DI137" s="61"/>
      <c r="DJ137" s="61"/>
      <c r="DK137" s="61"/>
      <c r="DL137" s="61"/>
      <c r="DM137" s="61"/>
      <c r="DN137" s="61"/>
      <c r="DO137" s="61"/>
      <c r="DP137" s="62"/>
      <c r="DR137" s="70"/>
      <c r="DS137" s="71"/>
      <c r="DT137" s="71"/>
      <c r="DU137" s="72"/>
      <c r="DV137" s="71"/>
      <c r="DW137" s="71"/>
      <c r="DX137" s="73"/>
      <c r="DY137" s="74"/>
      <c r="DZ137" s="71"/>
      <c r="EB137" s="79"/>
      <c r="EC137" s="79"/>
      <c r="ED137" s="79"/>
      <c r="EE137" s="79"/>
      <c r="EF137" s="79"/>
      <c r="EG137" s="79"/>
      <c r="EH137" s="80"/>
      <c r="EJ137" s="16"/>
      <c r="EK137" s="16"/>
      <c r="EL137" s="16"/>
      <c r="EM137" s="16"/>
      <c r="EN137" s="16"/>
      <c r="EO137" s="16"/>
      <c r="EP137" s="16"/>
      <c r="EQ137" s="16"/>
      <c r="ES137" s="16"/>
      <c r="ET137" s="16"/>
      <c r="EU137" s="16"/>
      <c r="EW137" s="86"/>
      <c r="EX137" s="86"/>
      <c r="EY137" s="84"/>
      <c r="EZ137" s="87"/>
      <c r="FB137" s="19"/>
      <c r="FC137" s="19"/>
      <c r="FD137" s="19"/>
      <c r="FE137" s="19"/>
      <c r="FF137" s="19"/>
      <c r="FG137" s="19"/>
      <c r="FH137" s="19"/>
      <c r="FI137" s="19"/>
      <c r="FK137" s="94"/>
      <c r="FL137" s="93"/>
      <c r="FM137" s="93"/>
      <c r="FN137" s="93"/>
      <c r="FP137" s="97"/>
      <c r="FQ137" s="98"/>
      <c r="FR137" s="103"/>
      <c r="FS137" s="98"/>
      <c r="FT137" s="98"/>
      <c r="FV137" s="105"/>
      <c r="FW137" s="105"/>
      <c r="FX137" s="106"/>
      <c r="FY137" s="105"/>
      <c r="FZ137" s="105"/>
      <c r="GA137" s="105"/>
      <c r="GB137" s="105"/>
      <c r="GC137" s="105"/>
      <c r="GE137" s="110"/>
      <c r="GF137" s="109"/>
      <c r="GG137" s="110"/>
      <c r="GH137" s="111"/>
      <c r="GI137" s="111"/>
      <c r="GJ137" s="110"/>
      <c r="GK137" s="110"/>
      <c r="GL137" s="110"/>
      <c r="GM137" s="110"/>
      <c r="GN137" s="109"/>
      <c r="GP137" s="119"/>
      <c r="GQ137" s="120"/>
      <c r="GR137" s="119"/>
      <c r="GS137" s="121"/>
      <c r="GT137" s="121"/>
      <c r="GU137" s="119"/>
      <c r="GV137" s="122"/>
      <c r="GW137" s="119"/>
      <c r="GX137" s="119"/>
      <c r="GY137" s="120"/>
      <c r="HA137" s="127"/>
      <c r="HB137" s="128"/>
      <c r="HC137" s="128"/>
      <c r="HD137" s="128"/>
      <c r="HE137" s="129"/>
      <c r="HF137" s="127"/>
      <c r="HG137" s="131"/>
      <c r="HH137" s="19"/>
      <c r="HI137" s="19"/>
      <c r="HJ137" s="19"/>
      <c r="HK137" s="19"/>
      <c r="HL137" s="19"/>
      <c r="HM137" s="19"/>
      <c r="HN137" s="19"/>
      <c r="HP137" s="134"/>
      <c r="HQ137" s="135"/>
      <c r="HR137" s="134"/>
      <c r="HS137" s="134"/>
      <c r="HT137" s="134"/>
      <c r="HU137" s="134"/>
      <c r="HV137" s="134"/>
      <c r="HW137" s="134"/>
      <c r="HX137" s="134"/>
      <c r="HY137" s="134"/>
      <c r="HZ137" s="134"/>
    </row>
    <row r="138" spans="5:234" ht="19.5" thickBot="1">
      <c r="E138" s="16"/>
      <c r="F138" s="16"/>
      <c r="G138" s="16"/>
      <c r="I138" s="15" t="str">
        <f t="shared" si="54"/>
        <v/>
      </c>
      <c r="J138" s="16" t="e">
        <f t="shared" si="55"/>
        <v>#VALUE!</v>
      </c>
      <c r="K138" s="3"/>
      <c r="L138" s="4"/>
      <c r="M138" s="5"/>
      <c r="N138" s="6"/>
      <c r="O138" s="3"/>
      <c r="P138" s="7"/>
      <c r="Q138" s="3"/>
      <c r="R138" s="2"/>
      <c r="T138" s="15" t="str">
        <f t="shared" si="56"/>
        <v/>
      </c>
      <c r="U138" s="16" t="e">
        <f t="shared" si="60"/>
        <v>#VALUE!</v>
      </c>
      <c r="V138" s="16"/>
      <c r="W138" s="16"/>
      <c r="X138" s="16"/>
      <c r="Y138" s="16"/>
      <c r="Z138" s="16"/>
      <c r="AA138" s="16"/>
      <c r="AB138" s="16"/>
      <c r="AC138" s="16"/>
      <c r="AE138" s="15" t="str">
        <f>IFERROR(INDEX($K:$K,MATCH(VLOOKUP(AQ$5,{"a",0;"b",1000},2)+ROW(AD133),$N:$N,0)),"")</f>
        <v/>
      </c>
      <c r="AF138" s="15" t="str">
        <f>IFERROR(INDEX($J:$J,MATCH(VLOOKUP(AQ$5,{"a",0;"b",1000},2)+ROW(AD133),$N:$N,0)),"")</f>
        <v/>
      </c>
      <c r="AG138" s="16">
        <f t="shared" si="57"/>
        <v>0</v>
      </c>
      <c r="AH138" s="50" t="str">
        <f>IFERROR(INDEX(#REF!,MATCH(AI138,BJ:BJ,0)),"")</f>
        <v/>
      </c>
      <c r="AI138" s="50" t="str">
        <f t="shared" si="58"/>
        <v>0</v>
      </c>
      <c r="AJ138" s="50" t="str">
        <f t="shared" si="45"/>
        <v>a</v>
      </c>
      <c r="AK138" s="50" t="e">
        <f>VLOOKUP($M138,{"a",0;"b",1000},2)+COUNTIF($M$6:$M138,$M138)</f>
        <v>#N/A</v>
      </c>
      <c r="AL138" s="16"/>
      <c r="AM138" s="16"/>
      <c r="AN138" s="16"/>
      <c r="AO138" s="16"/>
      <c r="AP138" s="16"/>
      <c r="AQ138" s="16"/>
      <c r="AR138" s="16"/>
      <c r="AS138" s="140"/>
      <c r="AU138" s="15" t="str">
        <f>IFERROR(INDEX($K:$K,MATCH(VLOOKUP(BG$5,{"a",0;"b",1000},2)+ROW(AT133),$N:$N,0)),"")</f>
        <v/>
      </c>
      <c r="AV138" s="15" t="str">
        <f>IFERROR(INDEX($J:$J,MATCH(VLOOKUP(BG$5,{"a",0;"b",1000},2)+ROW(AT133),$N:$N,0)),"")</f>
        <v/>
      </c>
      <c r="AW138" s="16">
        <f t="shared" si="43"/>
        <v>0</v>
      </c>
      <c r="AX138" s="50" t="str">
        <f t="shared" si="51"/>
        <v/>
      </c>
      <c r="AY138" s="50" t="str">
        <f t="shared" si="49"/>
        <v>0</v>
      </c>
      <c r="AZ138" s="50" t="str">
        <f t="shared" si="46"/>
        <v>a</v>
      </c>
      <c r="BA138" s="50" t="e">
        <f>VLOOKUP($M138,{"a",0;"b",1000},2)+COUNTIF($M$6:$M138,$M138)</f>
        <v>#N/A</v>
      </c>
      <c r="BB138" s="16"/>
      <c r="BC138" s="16"/>
      <c r="BD138" s="16"/>
      <c r="BE138" s="16"/>
      <c r="BF138" s="16"/>
      <c r="BG138" s="16"/>
      <c r="BH138" s="16"/>
      <c r="BI138" s="140"/>
      <c r="BK138" s="15" t="str">
        <f t="shared" si="39"/>
        <v/>
      </c>
      <c r="BL138" s="16" t="e">
        <f t="shared" si="61"/>
        <v>#VALUE!</v>
      </c>
      <c r="BM138" s="21"/>
      <c r="BN138" s="22"/>
      <c r="BO138" s="23"/>
      <c r="BP138" s="24"/>
      <c r="BQ138" s="21"/>
      <c r="BR138" s="25"/>
      <c r="BS138" s="21"/>
      <c r="BT138" s="19"/>
      <c r="BV138" s="15" t="str">
        <f t="shared" si="53"/>
        <v/>
      </c>
      <c r="BW138" s="16" t="e">
        <f t="shared" si="59"/>
        <v>#VALUE!</v>
      </c>
      <c r="BX138" s="3"/>
      <c r="BY138" s="4"/>
      <c r="BZ138" s="5"/>
      <c r="CA138" s="6"/>
      <c r="CB138" s="3"/>
      <c r="CC138" s="7"/>
      <c r="CD138" s="3"/>
      <c r="CE138" s="2"/>
      <c r="CG138" s="15" t="str">
        <f>IFERROR(INDEX($K:$K,MATCH(VLOOKUP(CS$5,{"a",0;"b",1000},2)+ROW(CF133),$N:$N,0)),"")</f>
        <v/>
      </c>
      <c r="CH138" s="15" t="str">
        <f>IFERROR(INDEX($J:$J,MATCH(VLOOKUP(CS$5,{"a",0;"b",1000},2)+ROW(CF133),$N:$N,0)),"")</f>
        <v/>
      </c>
      <c r="CI138" s="16">
        <f t="shared" si="44"/>
        <v>0</v>
      </c>
      <c r="CJ138" s="50" t="str">
        <f t="shared" si="52"/>
        <v/>
      </c>
      <c r="CK138" s="50" t="str">
        <f t="shared" si="50"/>
        <v>0</v>
      </c>
      <c r="CL138" s="50" t="str">
        <f t="shared" si="47"/>
        <v>a</v>
      </c>
      <c r="CM138" s="50" t="e">
        <f>VLOOKUP($M138,{"a",0;"b",1000},2)+COUNTIF($M$6:$M138,$M138)</f>
        <v>#N/A</v>
      </c>
      <c r="CN138" s="21"/>
      <c r="CO138" s="22"/>
      <c r="CP138" s="23"/>
      <c r="CQ138" s="24"/>
      <c r="CR138" s="21"/>
      <c r="CS138" s="25"/>
      <c r="CT138" s="21"/>
      <c r="CU138" s="19"/>
      <c r="CW138" s="54"/>
      <c r="CX138" s="55"/>
      <c r="CY138" s="56"/>
      <c r="CZ138" s="56"/>
      <c r="DA138" s="56"/>
      <c r="DB138" s="56"/>
      <c r="DC138" s="56"/>
      <c r="DD138" s="56"/>
      <c r="DE138" s="56"/>
      <c r="DF138" s="56"/>
      <c r="DG138" s="56"/>
      <c r="DI138" s="61"/>
      <c r="DJ138" s="61"/>
      <c r="DK138" s="61"/>
      <c r="DL138" s="61"/>
      <c r="DM138" s="61"/>
      <c r="DN138" s="61"/>
      <c r="DO138" s="61"/>
      <c r="DP138" s="62"/>
      <c r="DR138" s="70"/>
      <c r="DS138" s="71"/>
      <c r="DT138" s="71"/>
      <c r="DU138" s="72"/>
      <c r="DV138" s="71"/>
      <c r="DW138" s="71"/>
      <c r="DX138" s="73"/>
      <c r="DY138" s="74"/>
      <c r="DZ138" s="71"/>
      <c r="EB138" s="79"/>
      <c r="EC138" s="79"/>
      <c r="ED138" s="79"/>
      <c r="EE138" s="79"/>
      <c r="EF138" s="79"/>
      <c r="EG138" s="79"/>
      <c r="EH138" s="80"/>
      <c r="EJ138" s="16"/>
      <c r="EK138" s="16"/>
      <c r="EL138" s="16"/>
      <c r="EM138" s="16"/>
      <c r="EN138" s="16"/>
      <c r="EO138" s="16"/>
      <c r="EP138" s="16"/>
      <c r="EQ138" s="16"/>
      <c r="ES138" s="16"/>
      <c r="ET138" s="16"/>
      <c r="EU138" s="16"/>
      <c r="EW138" s="86"/>
      <c r="EX138" s="86"/>
      <c r="EY138" s="84"/>
      <c r="EZ138" s="87"/>
      <c r="FB138" s="19"/>
      <c r="FC138" s="19"/>
      <c r="FD138" s="19"/>
      <c r="FE138" s="19"/>
      <c r="FF138" s="19"/>
      <c r="FG138" s="19"/>
      <c r="FH138" s="19"/>
      <c r="FI138" s="19"/>
      <c r="FK138" s="94"/>
      <c r="FL138" s="93"/>
      <c r="FM138" s="93"/>
      <c r="FN138" s="93"/>
      <c r="FP138" s="97"/>
      <c r="FQ138" s="98"/>
      <c r="FR138" s="103"/>
      <c r="FS138" s="98"/>
      <c r="FT138" s="98"/>
      <c r="FV138" s="105"/>
      <c r="FW138" s="105"/>
      <c r="FX138" s="106"/>
      <c r="FY138" s="105"/>
      <c r="FZ138" s="105"/>
      <c r="GA138" s="105"/>
      <c r="GB138" s="105"/>
      <c r="GC138" s="105"/>
      <c r="GE138" s="110"/>
      <c r="GF138" s="109"/>
      <c r="GG138" s="110"/>
      <c r="GH138" s="111"/>
      <c r="GI138" s="111"/>
      <c r="GJ138" s="110"/>
      <c r="GK138" s="110"/>
      <c r="GL138" s="110"/>
      <c r="GM138" s="110"/>
      <c r="GN138" s="109"/>
      <c r="GP138" s="119"/>
      <c r="GQ138" s="120"/>
      <c r="GR138" s="119"/>
      <c r="GS138" s="121"/>
      <c r="GT138" s="121"/>
      <c r="GU138" s="119"/>
      <c r="GV138" s="122"/>
      <c r="GW138" s="119"/>
      <c r="GX138" s="119"/>
      <c r="GY138" s="120"/>
      <c r="HA138" s="127"/>
      <c r="HB138" s="128"/>
      <c r="HC138" s="128"/>
      <c r="HD138" s="128"/>
      <c r="HE138" s="129"/>
      <c r="HF138" s="127"/>
      <c r="HG138" s="131"/>
      <c r="HH138" s="19"/>
      <c r="HI138" s="19"/>
      <c r="HJ138" s="19"/>
      <c r="HK138" s="19"/>
      <c r="HL138" s="19"/>
      <c r="HM138" s="19"/>
      <c r="HN138" s="19"/>
      <c r="HP138" s="134"/>
      <c r="HQ138" s="135"/>
      <c r="HR138" s="134"/>
      <c r="HS138" s="134"/>
      <c r="HT138" s="134"/>
      <c r="HU138" s="134"/>
      <c r="HV138" s="134"/>
      <c r="HW138" s="134"/>
      <c r="HX138" s="134"/>
      <c r="HY138" s="134"/>
      <c r="HZ138" s="134"/>
    </row>
    <row r="139" spans="5:234" ht="19.5" thickBot="1">
      <c r="E139" s="16"/>
      <c r="F139" s="16"/>
      <c r="G139" s="16"/>
      <c r="I139" s="15" t="str">
        <f t="shared" si="54"/>
        <v/>
      </c>
      <c r="J139" s="16" t="e">
        <f t="shared" si="55"/>
        <v>#VALUE!</v>
      </c>
      <c r="K139" s="3"/>
      <c r="L139" s="4"/>
      <c r="M139" s="5"/>
      <c r="N139" s="6"/>
      <c r="O139" s="3"/>
      <c r="P139" s="7"/>
      <c r="Q139" s="3"/>
      <c r="R139" s="2"/>
      <c r="T139" s="15" t="str">
        <f t="shared" si="56"/>
        <v/>
      </c>
      <c r="U139" s="16" t="e">
        <f t="shared" si="60"/>
        <v>#VALUE!</v>
      </c>
      <c r="V139" s="16"/>
      <c r="W139" s="16"/>
      <c r="X139" s="16"/>
      <c r="Y139" s="16"/>
      <c r="Z139" s="16"/>
      <c r="AA139" s="16"/>
      <c r="AB139" s="16"/>
      <c r="AC139" s="16"/>
      <c r="AE139" s="15" t="str">
        <f>IFERROR(INDEX($K:$K,MATCH(VLOOKUP(AQ$5,{"a",0;"b",1000},2)+ROW(AD134),$N:$N,0)),"")</f>
        <v/>
      </c>
      <c r="AF139" s="15" t="str">
        <f>IFERROR(INDEX($J:$J,MATCH(VLOOKUP(AQ$5,{"a",0;"b",1000},2)+ROW(AD134),$N:$N,0)),"")</f>
        <v/>
      </c>
      <c r="AG139" s="16">
        <f t="shared" si="57"/>
        <v>0</v>
      </c>
      <c r="AH139" s="50" t="str">
        <f>IFERROR(INDEX(#REF!,MATCH(AI139,BJ:BJ,0)),"")</f>
        <v/>
      </c>
      <c r="AI139" s="50" t="str">
        <f t="shared" si="58"/>
        <v>0</v>
      </c>
      <c r="AJ139" s="50" t="str">
        <f t="shared" si="45"/>
        <v>a</v>
      </c>
      <c r="AK139" s="50" t="e">
        <f>VLOOKUP($M139,{"a",0;"b",1000},2)+COUNTIF($M$6:$M139,$M139)</f>
        <v>#N/A</v>
      </c>
      <c r="AL139" s="16"/>
      <c r="AM139" s="16"/>
      <c r="AN139" s="16"/>
      <c r="AO139" s="16"/>
      <c r="AP139" s="16"/>
      <c r="AQ139" s="16"/>
      <c r="AR139" s="16"/>
      <c r="AS139" s="140"/>
      <c r="AU139" s="15" t="str">
        <f>IFERROR(INDEX($K:$K,MATCH(VLOOKUP(BG$5,{"a",0;"b",1000},2)+ROW(AT134),$N:$N,0)),"")</f>
        <v/>
      </c>
      <c r="AV139" s="15" t="str">
        <f>IFERROR(INDEX($J:$J,MATCH(VLOOKUP(BG$5,{"a",0;"b",1000},2)+ROW(AT134),$N:$N,0)),"")</f>
        <v/>
      </c>
      <c r="AW139" s="16">
        <f t="shared" si="43"/>
        <v>0</v>
      </c>
      <c r="AX139" s="50" t="str">
        <f t="shared" si="51"/>
        <v/>
      </c>
      <c r="AY139" s="50" t="str">
        <f t="shared" si="49"/>
        <v>0</v>
      </c>
      <c r="AZ139" s="50" t="str">
        <f t="shared" si="46"/>
        <v>a</v>
      </c>
      <c r="BA139" s="50" t="e">
        <f>VLOOKUP($M139,{"a",0;"b",1000},2)+COUNTIF($M$6:$M139,$M139)</f>
        <v>#N/A</v>
      </c>
      <c r="BB139" s="16"/>
      <c r="BC139" s="16"/>
      <c r="BD139" s="16"/>
      <c r="BE139" s="16"/>
      <c r="BF139" s="16"/>
      <c r="BG139" s="16"/>
      <c r="BH139" s="16"/>
      <c r="BI139" s="140"/>
      <c r="BK139" s="15" t="str">
        <f t="shared" si="39"/>
        <v/>
      </c>
      <c r="BL139" s="16" t="e">
        <f t="shared" si="61"/>
        <v>#VALUE!</v>
      </c>
      <c r="BM139" s="21"/>
      <c r="BN139" s="22"/>
      <c r="BO139" s="23"/>
      <c r="BP139" s="24"/>
      <c r="BQ139" s="21"/>
      <c r="BR139" s="25"/>
      <c r="BS139" s="21"/>
      <c r="BT139" s="19"/>
      <c r="BV139" s="15" t="str">
        <f t="shared" si="53"/>
        <v/>
      </c>
      <c r="BW139" s="16" t="e">
        <f t="shared" si="59"/>
        <v>#VALUE!</v>
      </c>
      <c r="BX139" s="3"/>
      <c r="BY139" s="4"/>
      <c r="BZ139" s="5"/>
      <c r="CA139" s="6"/>
      <c r="CB139" s="3"/>
      <c r="CC139" s="7"/>
      <c r="CD139" s="3"/>
      <c r="CE139" s="2"/>
      <c r="CG139" s="15" t="str">
        <f>IFERROR(INDEX($K:$K,MATCH(VLOOKUP(CS$5,{"a",0;"b",1000},2)+ROW(CF134),$N:$N,0)),"")</f>
        <v/>
      </c>
      <c r="CH139" s="15" t="str">
        <f>IFERROR(INDEX($J:$J,MATCH(VLOOKUP(CS$5,{"a",0;"b",1000},2)+ROW(CF134),$N:$N,0)),"")</f>
        <v/>
      </c>
      <c r="CI139" s="16">
        <f t="shared" si="44"/>
        <v>0</v>
      </c>
      <c r="CJ139" s="50" t="str">
        <f t="shared" si="52"/>
        <v/>
      </c>
      <c r="CK139" s="50" t="str">
        <f t="shared" si="50"/>
        <v>0</v>
      </c>
      <c r="CL139" s="50" t="str">
        <f t="shared" si="47"/>
        <v>a</v>
      </c>
      <c r="CM139" s="50" t="e">
        <f>VLOOKUP($M139,{"a",0;"b",1000},2)+COUNTIF($M$6:$M139,$M139)</f>
        <v>#N/A</v>
      </c>
      <c r="CN139" s="21"/>
      <c r="CO139" s="22"/>
      <c r="CP139" s="23"/>
      <c r="CQ139" s="24"/>
      <c r="CR139" s="21"/>
      <c r="CS139" s="25"/>
      <c r="CT139" s="21"/>
      <c r="CU139" s="19"/>
      <c r="CW139" s="54"/>
      <c r="CX139" s="55"/>
      <c r="CY139" s="56"/>
      <c r="CZ139" s="56"/>
      <c r="DA139" s="56"/>
      <c r="DB139" s="56"/>
      <c r="DC139" s="56"/>
      <c r="DD139" s="56"/>
      <c r="DE139" s="56"/>
      <c r="DF139" s="56"/>
      <c r="DG139" s="56"/>
      <c r="DI139" s="61"/>
      <c r="DJ139" s="61"/>
      <c r="DK139" s="61"/>
      <c r="DL139" s="61"/>
      <c r="DM139" s="61"/>
      <c r="DN139" s="61"/>
      <c r="DO139" s="61"/>
      <c r="DP139" s="62"/>
      <c r="DR139" s="70"/>
      <c r="DS139" s="71"/>
      <c r="DT139" s="71"/>
      <c r="DU139" s="72"/>
      <c r="DV139" s="71"/>
      <c r="DW139" s="71"/>
      <c r="DX139" s="73"/>
      <c r="DY139" s="74"/>
      <c r="DZ139" s="71"/>
      <c r="EB139" s="79"/>
      <c r="EC139" s="79"/>
      <c r="ED139" s="79"/>
      <c r="EE139" s="79"/>
      <c r="EF139" s="79"/>
      <c r="EG139" s="79"/>
      <c r="EH139" s="80"/>
      <c r="EJ139" s="16"/>
      <c r="EK139" s="16"/>
      <c r="EL139" s="16"/>
      <c r="EM139" s="16"/>
      <c r="EN139" s="16"/>
      <c r="EO139" s="16"/>
      <c r="EP139" s="16"/>
      <c r="EQ139" s="16"/>
      <c r="ES139" s="16"/>
      <c r="ET139" s="16"/>
      <c r="EU139" s="16"/>
      <c r="EW139" s="86"/>
      <c r="EX139" s="86"/>
      <c r="EY139" s="84"/>
      <c r="EZ139" s="87"/>
      <c r="FB139" s="19"/>
      <c r="FC139" s="19"/>
      <c r="FD139" s="19"/>
      <c r="FE139" s="19"/>
      <c r="FF139" s="19"/>
      <c r="FG139" s="19"/>
      <c r="FH139" s="19"/>
      <c r="FI139" s="19"/>
      <c r="FK139" s="94"/>
      <c r="FL139" s="93"/>
      <c r="FM139" s="93"/>
      <c r="FN139" s="93"/>
      <c r="FP139" s="97"/>
      <c r="FQ139" s="98"/>
      <c r="FR139" s="103"/>
      <c r="FS139" s="98"/>
      <c r="FT139" s="98"/>
      <c r="FV139" s="105"/>
      <c r="FW139" s="105"/>
      <c r="FX139" s="106"/>
      <c r="FY139" s="105"/>
      <c r="FZ139" s="105"/>
      <c r="GA139" s="105"/>
      <c r="GB139" s="105"/>
      <c r="GC139" s="105"/>
      <c r="GE139" s="110"/>
      <c r="GF139" s="109"/>
      <c r="GG139" s="110"/>
      <c r="GH139" s="111"/>
      <c r="GI139" s="111"/>
      <c r="GJ139" s="110"/>
      <c r="GK139" s="110"/>
      <c r="GL139" s="110"/>
      <c r="GM139" s="110"/>
      <c r="GN139" s="109"/>
      <c r="GP139" s="119"/>
      <c r="GQ139" s="120"/>
      <c r="GR139" s="119"/>
      <c r="GS139" s="121"/>
      <c r="GT139" s="121"/>
      <c r="GU139" s="119"/>
      <c r="GV139" s="122"/>
      <c r="GW139" s="119"/>
      <c r="GX139" s="119"/>
      <c r="GY139" s="120"/>
      <c r="HA139" s="127"/>
      <c r="HB139" s="128"/>
      <c r="HC139" s="128"/>
      <c r="HD139" s="128"/>
      <c r="HE139" s="129"/>
      <c r="HF139" s="127"/>
      <c r="HG139" s="131"/>
      <c r="HH139" s="19"/>
      <c r="HI139" s="19"/>
      <c r="HJ139" s="19"/>
      <c r="HK139" s="19"/>
      <c r="HL139" s="19"/>
      <c r="HM139" s="19"/>
      <c r="HN139" s="19"/>
      <c r="HP139" s="134"/>
      <c r="HQ139" s="135"/>
      <c r="HR139" s="134"/>
      <c r="HS139" s="134"/>
      <c r="HT139" s="134"/>
      <c r="HU139" s="134"/>
      <c r="HV139" s="134"/>
      <c r="HW139" s="134"/>
      <c r="HX139" s="134"/>
      <c r="HY139" s="134"/>
      <c r="HZ139" s="134"/>
    </row>
    <row r="140" spans="5:234" ht="19.5" thickBot="1">
      <c r="E140" s="16"/>
      <c r="F140" s="16"/>
      <c r="G140" s="16"/>
      <c r="I140" s="15" t="str">
        <f t="shared" si="54"/>
        <v/>
      </c>
      <c r="J140" s="16" t="e">
        <f t="shared" si="55"/>
        <v>#VALUE!</v>
      </c>
      <c r="K140" s="3"/>
      <c r="L140" s="4"/>
      <c r="M140" s="5"/>
      <c r="N140" s="6"/>
      <c r="O140" s="3"/>
      <c r="P140" s="7"/>
      <c r="Q140" s="3"/>
      <c r="R140" s="2"/>
      <c r="T140" s="15" t="str">
        <f t="shared" si="56"/>
        <v/>
      </c>
      <c r="U140" s="16" t="e">
        <f t="shared" si="60"/>
        <v>#VALUE!</v>
      </c>
      <c r="V140" s="16"/>
      <c r="W140" s="16"/>
      <c r="X140" s="16"/>
      <c r="Y140" s="16"/>
      <c r="Z140" s="16"/>
      <c r="AA140" s="16"/>
      <c r="AB140" s="16"/>
      <c r="AC140" s="16"/>
      <c r="AE140" s="15" t="str">
        <f>IFERROR(INDEX($K:$K,MATCH(VLOOKUP(AQ$5,{"a",0;"b",1000},2)+ROW(AD135),$N:$N,0)),"")</f>
        <v/>
      </c>
      <c r="AF140" s="15" t="str">
        <f>IFERROR(INDEX($J:$J,MATCH(VLOOKUP(AQ$5,{"a",0;"b",1000},2)+ROW(AD135),$N:$N,0)),"")</f>
        <v/>
      </c>
      <c r="AG140" s="16">
        <f t="shared" si="57"/>
        <v>0</v>
      </c>
      <c r="AH140" s="50" t="str">
        <f>IFERROR(INDEX(#REF!,MATCH(AI140,BJ:BJ,0)),"")</f>
        <v/>
      </c>
      <c r="AI140" s="50" t="str">
        <f t="shared" si="58"/>
        <v>0</v>
      </c>
      <c r="AJ140" s="50" t="str">
        <f t="shared" si="45"/>
        <v>a</v>
      </c>
      <c r="AK140" s="50" t="e">
        <f>VLOOKUP($M140,{"a",0;"b",1000},2)+COUNTIF($M$6:$M140,$M140)</f>
        <v>#N/A</v>
      </c>
      <c r="AL140" s="16"/>
      <c r="AM140" s="16"/>
      <c r="AN140" s="16"/>
      <c r="AO140" s="16"/>
      <c r="AP140" s="16"/>
      <c r="AQ140" s="16"/>
      <c r="AR140" s="16"/>
      <c r="AS140" s="140"/>
      <c r="AU140" s="15" t="str">
        <f>IFERROR(INDEX($K:$K,MATCH(VLOOKUP(BG$5,{"a",0;"b",1000},2)+ROW(AT135),$N:$N,0)),"")</f>
        <v/>
      </c>
      <c r="AV140" s="15" t="str">
        <f>IFERROR(INDEX($J:$J,MATCH(VLOOKUP(BG$5,{"a",0;"b",1000},2)+ROW(AT135),$N:$N,0)),"")</f>
        <v/>
      </c>
      <c r="AW140" s="16">
        <f t="shared" si="43"/>
        <v>0</v>
      </c>
      <c r="AX140" s="50" t="str">
        <f t="shared" si="51"/>
        <v/>
      </c>
      <c r="AY140" s="50" t="str">
        <f t="shared" si="49"/>
        <v>0</v>
      </c>
      <c r="AZ140" s="50" t="str">
        <f t="shared" si="46"/>
        <v>a</v>
      </c>
      <c r="BA140" s="50" t="e">
        <f>VLOOKUP($M140,{"a",0;"b",1000},2)+COUNTIF($M$6:$M140,$M140)</f>
        <v>#N/A</v>
      </c>
      <c r="BB140" s="16"/>
      <c r="BC140" s="16"/>
      <c r="BD140" s="16"/>
      <c r="BE140" s="16"/>
      <c r="BF140" s="16"/>
      <c r="BG140" s="16"/>
      <c r="BH140" s="16"/>
      <c r="BI140" s="140"/>
      <c r="BK140" s="15" t="str">
        <f t="shared" si="39"/>
        <v/>
      </c>
      <c r="BL140" s="16" t="e">
        <f t="shared" si="61"/>
        <v>#VALUE!</v>
      </c>
      <c r="BM140" s="21"/>
      <c r="BN140" s="22"/>
      <c r="BO140" s="23"/>
      <c r="BP140" s="24"/>
      <c r="BQ140" s="21"/>
      <c r="BR140" s="25"/>
      <c r="BS140" s="21"/>
      <c r="BT140" s="19"/>
      <c r="BV140" s="15" t="str">
        <f t="shared" si="53"/>
        <v/>
      </c>
      <c r="BW140" s="16" t="e">
        <f t="shared" si="59"/>
        <v>#VALUE!</v>
      </c>
      <c r="BX140" s="3"/>
      <c r="BY140" s="4"/>
      <c r="BZ140" s="5"/>
      <c r="CA140" s="6"/>
      <c r="CB140" s="3"/>
      <c r="CC140" s="7"/>
      <c r="CD140" s="3"/>
      <c r="CE140" s="2"/>
      <c r="CG140" s="15" t="str">
        <f>IFERROR(INDEX($K:$K,MATCH(VLOOKUP(CS$5,{"a",0;"b",1000},2)+ROW(CF135),$N:$N,0)),"")</f>
        <v/>
      </c>
      <c r="CH140" s="15" t="str">
        <f>IFERROR(INDEX($J:$J,MATCH(VLOOKUP(CS$5,{"a",0;"b",1000},2)+ROW(CF135),$N:$N,0)),"")</f>
        <v/>
      </c>
      <c r="CI140" s="16">
        <f t="shared" si="44"/>
        <v>0</v>
      </c>
      <c r="CJ140" s="50" t="str">
        <f t="shared" si="52"/>
        <v/>
      </c>
      <c r="CK140" s="50" t="str">
        <f t="shared" si="50"/>
        <v>0</v>
      </c>
      <c r="CL140" s="50" t="str">
        <f t="shared" si="47"/>
        <v>a</v>
      </c>
      <c r="CM140" s="50" t="e">
        <f>VLOOKUP($M140,{"a",0;"b",1000},2)+COUNTIF($M$6:$M140,$M140)</f>
        <v>#N/A</v>
      </c>
      <c r="CN140" s="21"/>
      <c r="CO140" s="22"/>
      <c r="CP140" s="23"/>
      <c r="CQ140" s="24"/>
      <c r="CR140" s="21"/>
      <c r="CS140" s="25"/>
      <c r="CT140" s="21"/>
      <c r="CU140" s="19"/>
      <c r="CW140" s="54"/>
      <c r="CX140" s="55"/>
      <c r="CY140" s="56"/>
      <c r="CZ140" s="56"/>
      <c r="DA140" s="56"/>
      <c r="DB140" s="56"/>
      <c r="DC140" s="56"/>
      <c r="DD140" s="56"/>
      <c r="DE140" s="56"/>
      <c r="DF140" s="56"/>
      <c r="DG140" s="56"/>
      <c r="DI140" s="61"/>
      <c r="DJ140" s="61"/>
      <c r="DK140" s="61"/>
      <c r="DL140" s="61"/>
      <c r="DM140" s="61"/>
      <c r="DN140" s="61"/>
      <c r="DO140" s="61"/>
      <c r="DP140" s="62"/>
      <c r="DR140" s="70"/>
      <c r="DS140" s="71"/>
      <c r="DT140" s="71"/>
      <c r="DU140" s="72"/>
      <c r="DV140" s="71"/>
      <c r="DW140" s="71"/>
      <c r="DX140" s="73"/>
      <c r="DY140" s="74"/>
      <c r="DZ140" s="71"/>
      <c r="EB140" s="79"/>
      <c r="EC140" s="79"/>
      <c r="ED140" s="79"/>
      <c r="EE140" s="79"/>
      <c r="EF140" s="79"/>
      <c r="EG140" s="79"/>
      <c r="EH140" s="80"/>
      <c r="EJ140" s="16"/>
      <c r="EK140" s="16"/>
      <c r="EL140" s="16"/>
      <c r="EM140" s="16"/>
      <c r="EN140" s="16"/>
      <c r="EO140" s="16"/>
      <c r="EP140" s="16"/>
      <c r="EQ140" s="16"/>
      <c r="ES140" s="16"/>
      <c r="ET140" s="16"/>
      <c r="EU140" s="16"/>
      <c r="EW140" s="86"/>
      <c r="EX140" s="86"/>
      <c r="EY140" s="84"/>
      <c r="EZ140" s="87"/>
      <c r="FB140" s="19"/>
      <c r="FC140" s="19"/>
      <c r="FD140" s="19"/>
      <c r="FE140" s="19"/>
      <c r="FF140" s="19"/>
      <c r="FG140" s="19"/>
      <c r="FH140" s="19"/>
      <c r="FI140" s="19"/>
      <c r="FK140" s="94"/>
      <c r="FL140" s="93"/>
      <c r="FM140" s="93"/>
      <c r="FN140" s="93"/>
      <c r="FP140" s="97"/>
      <c r="FQ140" s="98"/>
      <c r="FR140" s="103"/>
      <c r="FS140" s="98"/>
      <c r="FT140" s="98"/>
      <c r="FV140" s="105"/>
      <c r="FW140" s="105"/>
      <c r="FX140" s="106"/>
      <c r="FY140" s="105"/>
      <c r="FZ140" s="105"/>
      <c r="GA140" s="105"/>
      <c r="GB140" s="105"/>
      <c r="GC140" s="105"/>
      <c r="GE140" s="110"/>
      <c r="GF140" s="109"/>
      <c r="GG140" s="110"/>
      <c r="GH140" s="111"/>
      <c r="GI140" s="111"/>
      <c r="GJ140" s="110"/>
      <c r="GK140" s="110"/>
      <c r="GL140" s="110"/>
      <c r="GM140" s="110"/>
      <c r="GN140" s="109"/>
      <c r="GP140" s="119"/>
      <c r="GQ140" s="120"/>
      <c r="GR140" s="119"/>
      <c r="GS140" s="121"/>
      <c r="GT140" s="121"/>
      <c r="GU140" s="119"/>
      <c r="GV140" s="122"/>
      <c r="GW140" s="119"/>
      <c r="GX140" s="119"/>
      <c r="GY140" s="120"/>
      <c r="HA140" s="127"/>
      <c r="HB140" s="128"/>
      <c r="HC140" s="128"/>
      <c r="HD140" s="128"/>
      <c r="HE140" s="129"/>
      <c r="HF140" s="127"/>
      <c r="HG140" s="131"/>
      <c r="HH140" s="19"/>
      <c r="HI140" s="19"/>
      <c r="HJ140" s="19"/>
      <c r="HK140" s="19"/>
      <c r="HL140" s="19"/>
      <c r="HM140" s="19"/>
      <c r="HN140" s="19"/>
      <c r="HP140" s="134"/>
      <c r="HQ140" s="135"/>
      <c r="HR140" s="134"/>
      <c r="HS140" s="134"/>
      <c r="HT140" s="134"/>
      <c r="HU140" s="134"/>
      <c r="HV140" s="134"/>
      <c r="HW140" s="134"/>
      <c r="HX140" s="134"/>
      <c r="HY140" s="134"/>
      <c r="HZ140" s="134"/>
    </row>
    <row r="141" spans="5:234" ht="19.5" thickBot="1">
      <c r="E141" s="16"/>
      <c r="F141" s="16"/>
      <c r="G141" s="16"/>
      <c r="I141" s="15" t="str">
        <f t="shared" si="54"/>
        <v/>
      </c>
      <c r="J141" s="16" t="e">
        <f t="shared" si="55"/>
        <v>#VALUE!</v>
      </c>
      <c r="K141" s="3"/>
      <c r="L141" s="4"/>
      <c r="M141" s="5"/>
      <c r="N141" s="6"/>
      <c r="O141" s="3"/>
      <c r="P141" s="7"/>
      <c r="Q141" s="3"/>
      <c r="R141" s="2"/>
      <c r="T141" s="15" t="str">
        <f t="shared" si="56"/>
        <v/>
      </c>
      <c r="U141" s="16" t="e">
        <f t="shared" si="60"/>
        <v>#VALUE!</v>
      </c>
      <c r="V141" s="16"/>
      <c r="W141" s="16"/>
      <c r="X141" s="16"/>
      <c r="Y141" s="16"/>
      <c r="Z141" s="16"/>
      <c r="AA141" s="16"/>
      <c r="AB141" s="16"/>
      <c r="AC141" s="16"/>
      <c r="AE141" s="15" t="str">
        <f>IFERROR(INDEX($K:$K,MATCH(VLOOKUP(AQ$5,{"a",0;"b",1000},2)+ROW(AD136),$N:$N,0)),"")</f>
        <v/>
      </c>
      <c r="AF141" s="15" t="str">
        <f>IFERROR(INDEX($J:$J,MATCH(VLOOKUP(AQ$5,{"a",0;"b",1000},2)+ROW(AD136),$N:$N,0)),"")</f>
        <v/>
      </c>
      <c r="AG141" s="16">
        <f t="shared" si="57"/>
        <v>0</v>
      </c>
      <c r="AH141" s="50" t="str">
        <f>IFERROR(INDEX(#REF!,MATCH(AI141,BJ:BJ,0)),"")</f>
        <v/>
      </c>
      <c r="AI141" s="50" t="str">
        <f t="shared" si="58"/>
        <v>0</v>
      </c>
      <c r="AJ141" s="50" t="str">
        <f t="shared" si="45"/>
        <v>a</v>
      </c>
      <c r="AK141" s="50" t="e">
        <f>VLOOKUP($M141,{"a",0;"b",1000},2)+COUNTIF($M$6:$M141,$M141)</f>
        <v>#N/A</v>
      </c>
      <c r="AL141" s="16"/>
      <c r="AM141" s="16"/>
      <c r="AN141" s="16"/>
      <c r="AO141" s="16"/>
      <c r="AP141" s="16"/>
      <c r="AQ141" s="16"/>
      <c r="AR141" s="16"/>
      <c r="AS141" s="140"/>
      <c r="AU141" s="15" t="str">
        <f>IFERROR(INDEX($K:$K,MATCH(VLOOKUP(BG$5,{"a",0;"b",1000},2)+ROW(AT136),$N:$N,0)),"")</f>
        <v/>
      </c>
      <c r="AV141" s="15" t="str">
        <f>IFERROR(INDEX($J:$J,MATCH(VLOOKUP(BG$5,{"a",0;"b",1000},2)+ROW(AT136),$N:$N,0)),"")</f>
        <v/>
      </c>
      <c r="AW141" s="16">
        <f t="shared" si="43"/>
        <v>0</v>
      </c>
      <c r="AX141" s="50" t="str">
        <f t="shared" si="51"/>
        <v/>
      </c>
      <c r="AY141" s="50" t="str">
        <f t="shared" si="49"/>
        <v>0</v>
      </c>
      <c r="AZ141" s="50" t="str">
        <f t="shared" si="46"/>
        <v>a</v>
      </c>
      <c r="BA141" s="50" t="e">
        <f>VLOOKUP($M141,{"a",0;"b",1000},2)+COUNTIF($M$6:$M141,$M141)</f>
        <v>#N/A</v>
      </c>
      <c r="BB141" s="16"/>
      <c r="BC141" s="16"/>
      <c r="BD141" s="16"/>
      <c r="BE141" s="16"/>
      <c r="BF141" s="16"/>
      <c r="BG141" s="16"/>
      <c r="BH141" s="16"/>
      <c r="BI141" s="140"/>
      <c r="BK141" s="15" t="str">
        <f t="shared" si="39"/>
        <v/>
      </c>
      <c r="BL141" s="16" t="e">
        <f t="shared" si="61"/>
        <v>#VALUE!</v>
      </c>
      <c r="BM141" s="21"/>
      <c r="BN141" s="22"/>
      <c r="BO141" s="23"/>
      <c r="BP141" s="24"/>
      <c r="BQ141" s="21"/>
      <c r="BR141" s="25"/>
      <c r="BS141" s="21"/>
      <c r="BT141" s="19"/>
      <c r="BV141" s="15" t="str">
        <f t="shared" si="53"/>
        <v/>
      </c>
      <c r="BW141" s="16" t="e">
        <f t="shared" si="59"/>
        <v>#VALUE!</v>
      </c>
      <c r="BX141" s="3"/>
      <c r="BY141" s="4"/>
      <c r="BZ141" s="5"/>
      <c r="CA141" s="6"/>
      <c r="CB141" s="3"/>
      <c r="CC141" s="7"/>
      <c r="CD141" s="3"/>
      <c r="CE141" s="2"/>
      <c r="CG141" s="15" t="str">
        <f>IFERROR(INDEX($K:$K,MATCH(VLOOKUP(CS$5,{"a",0;"b",1000},2)+ROW(CF136),$N:$N,0)),"")</f>
        <v/>
      </c>
      <c r="CH141" s="15" t="str">
        <f>IFERROR(INDEX($J:$J,MATCH(VLOOKUP(CS$5,{"a",0;"b",1000},2)+ROW(CF136),$N:$N,0)),"")</f>
        <v/>
      </c>
      <c r="CI141" s="16">
        <f t="shared" si="44"/>
        <v>0</v>
      </c>
      <c r="CJ141" s="50" t="str">
        <f t="shared" si="52"/>
        <v/>
      </c>
      <c r="CK141" s="50" t="str">
        <f t="shared" si="50"/>
        <v>0</v>
      </c>
      <c r="CL141" s="50" t="str">
        <f t="shared" si="47"/>
        <v>a</v>
      </c>
      <c r="CM141" s="50" t="e">
        <f>VLOOKUP($M141,{"a",0;"b",1000},2)+COUNTIF($M$6:$M141,$M141)</f>
        <v>#N/A</v>
      </c>
      <c r="CN141" s="21"/>
      <c r="CO141" s="22"/>
      <c r="CP141" s="23"/>
      <c r="CQ141" s="24"/>
      <c r="CR141" s="21"/>
      <c r="CS141" s="25"/>
      <c r="CT141" s="21"/>
      <c r="CU141" s="19"/>
      <c r="CW141" s="54"/>
      <c r="CX141" s="55"/>
      <c r="CY141" s="56"/>
      <c r="CZ141" s="56"/>
      <c r="DA141" s="56"/>
      <c r="DB141" s="56"/>
      <c r="DC141" s="56"/>
      <c r="DD141" s="56"/>
      <c r="DE141" s="56"/>
      <c r="DF141" s="56"/>
      <c r="DG141" s="56"/>
      <c r="DI141" s="61"/>
      <c r="DJ141" s="61"/>
      <c r="DK141" s="61"/>
      <c r="DL141" s="61"/>
      <c r="DM141" s="61"/>
      <c r="DN141" s="61"/>
      <c r="DO141" s="61"/>
      <c r="DP141" s="62"/>
      <c r="DR141" s="70"/>
      <c r="DS141" s="71"/>
      <c r="DT141" s="71"/>
      <c r="DU141" s="72"/>
      <c r="DV141" s="71"/>
      <c r="DW141" s="71"/>
      <c r="DX141" s="73"/>
      <c r="DY141" s="74"/>
      <c r="DZ141" s="71"/>
      <c r="EB141" s="79"/>
      <c r="EC141" s="79"/>
      <c r="ED141" s="79"/>
      <c r="EE141" s="79"/>
      <c r="EF141" s="79"/>
      <c r="EG141" s="79"/>
      <c r="EH141" s="80"/>
      <c r="EJ141" s="16"/>
      <c r="EK141" s="16"/>
      <c r="EL141" s="16"/>
      <c r="EM141" s="16"/>
      <c r="EN141" s="16"/>
      <c r="EO141" s="16"/>
      <c r="EP141" s="16"/>
      <c r="EQ141" s="16"/>
      <c r="ES141" s="16"/>
      <c r="ET141" s="16"/>
      <c r="EU141" s="16"/>
      <c r="EW141" s="86"/>
      <c r="EX141" s="86"/>
      <c r="EY141" s="84"/>
      <c r="EZ141" s="87"/>
      <c r="FB141" s="19"/>
      <c r="FC141" s="19"/>
      <c r="FD141" s="19"/>
      <c r="FE141" s="19"/>
      <c r="FF141" s="19"/>
      <c r="FG141" s="19"/>
      <c r="FH141" s="19"/>
      <c r="FI141" s="19"/>
      <c r="FK141" s="94"/>
      <c r="FL141" s="93"/>
      <c r="FM141" s="93"/>
      <c r="FN141" s="93"/>
      <c r="FP141" s="97"/>
      <c r="FQ141" s="98"/>
      <c r="FR141" s="103"/>
      <c r="FS141" s="98"/>
      <c r="FT141" s="98"/>
      <c r="FV141" s="105"/>
      <c r="FW141" s="105"/>
      <c r="FX141" s="106"/>
      <c r="FY141" s="105"/>
      <c r="FZ141" s="105"/>
      <c r="GA141" s="105"/>
      <c r="GB141" s="105"/>
      <c r="GC141" s="105"/>
      <c r="GE141" s="110"/>
      <c r="GF141" s="109"/>
      <c r="GG141" s="110"/>
      <c r="GH141" s="111"/>
      <c r="GI141" s="111"/>
      <c r="GJ141" s="110"/>
      <c r="GK141" s="110"/>
      <c r="GL141" s="110"/>
      <c r="GM141" s="110"/>
      <c r="GN141" s="109"/>
      <c r="GP141" s="119"/>
      <c r="GQ141" s="120"/>
      <c r="GR141" s="119"/>
      <c r="GS141" s="121"/>
      <c r="GT141" s="121"/>
      <c r="GU141" s="119"/>
      <c r="GV141" s="122"/>
      <c r="GW141" s="119"/>
      <c r="GX141" s="119"/>
      <c r="GY141" s="120"/>
      <c r="HA141" s="127"/>
      <c r="HB141" s="128"/>
      <c r="HC141" s="128"/>
      <c r="HD141" s="128"/>
      <c r="HE141" s="129"/>
      <c r="HF141" s="127"/>
      <c r="HG141" s="131"/>
      <c r="HH141" s="19"/>
      <c r="HI141" s="19"/>
      <c r="HJ141" s="19"/>
      <c r="HK141" s="19"/>
      <c r="HL141" s="19"/>
      <c r="HM141" s="19"/>
      <c r="HN141" s="19"/>
      <c r="HP141" s="134"/>
      <c r="HQ141" s="135"/>
      <c r="HR141" s="134"/>
      <c r="HS141" s="134"/>
      <c r="HT141" s="134"/>
      <c r="HU141" s="134"/>
      <c r="HV141" s="134"/>
      <c r="HW141" s="134"/>
      <c r="HX141" s="134"/>
      <c r="HY141" s="134"/>
      <c r="HZ141" s="134"/>
    </row>
    <row r="142" spans="5:234" ht="19.5" thickBot="1">
      <c r="E142" s="16"/>
      <c r="F142" s="16"/>
      <c r="G142" s="16"/>
      <c r="I142" s="15" t="str">
        <f t="shared" si="54"/>
        <v/>
      </c>
      <c r="J142" s="16" t="e">
        <f t="shared" si="55"/>
        <v>#VALUE!</v>
      </c>
      <c r="K142" s="3"/>
      <c r="L142" s="4"/>
      <c r="M142" s="5"/>
      <c r="N142" s="6"/>
      <c r="O142" s="3"/>
      <c r="P142" s="7"/>
      <c r="Q142" s="3"/>
      <c r="R142" s="2"/>
      <c r="T142" s="15" t="str">
        <f t="shared" si="56"/>
        <v/>
      </c>
      <c r="U142" s="16" t="e">
        <f t="shared" si="60"/>
        <v>#VALUE!</v>
      </c>
      <c r="V142" s="16"/>
      <c r="W142" s="16"/>
      <c r="X142" s="16"/>
      <c r="Y142" s="16"/>
      <c r="Z142" s="16"/>
      <c r="AA142" s="16"/>
      <c r="AB142" s="16"/>
      <c r="AC142" s="16"/>
      <c r="AE142" s="15" t="str">
        <f>IFERROR(INDEX($K:$K,MATCH(VLOOKUP(AQ$5,{"a",0;"b",1000},2)+ROW(AD137),$N:$N,0)),"")</f>
        <v/>
      </c>
      <c r="AF142" s="15" t="str">
        <f>IFERROR(INDEX($J:$J,MATCH(VLOOKUP(AQ$5,{"a",0;"b",1000},2)+ROW(AD137),$N:$N,0)),"")</f>
        <v/>
      </c>
      <c r="AG142" s="16">
        <f t="shared" si="57"/>
        <v>0</v>
      </c>
      <c r="AH142" s="50" t="str">
        <f>IFERROR(INDEX(#REF!,MATCH(AI142,BJ:BJ,0)),"")</f>
        <v/>
      </c>
      <c r="AI142" s="50" t="str">
        <f t="shared" si="58"/>
        <v>0</v>
      </c>
      <c r="AJ142" s="50" t="str">
        <f t="shared" si="45"/>
        <v>a</v>
      </c>
      <c r="AK142" s="50" t="e">
        <f>VLOOKUP($M142,{"a",0;"b",1000},2)+COUNTIF($M$6:$M142,$M142)</f>
        <v>#N/A</v>
      </c>
      <c r="AL142" s="16"/>
      <c r="AM142" s="16"/>
      <c r="AN142" s="16"/>
      <c r="AO142" s="16"/>
      <c r="AP142" s="16"/>
      <c r="AQ142" s="16"/>
      <c r="AR142" s="16"/>
      <c r="AS142" s="140"/>
      <c r="AU142" s="15" t="str">
        <f>IFERROR(INDEX($K:$K,MATCH(VLOOKUP(BG$5,{"a",0;"b",1000},2)+ROW(AT137),$N:$N,0)),"")</f>
        <v/>
      </c>
      <c r="AV142" s="15" t="str">
        <f>IFERROR(INDEX($J:$J,MATCH(VLOOKUP(BG$5,{"a",0;"b",1000},2)+ROW(AT137),$N:$N,0)),"")</f>
        <v/>
      </c>
      <c r="AW142" s="16">
        <f t="shared" si="43"/>
        <v>0</v>
      </c>
      <c r="AX142" s="50" t="str">
        <f t="shared" si="51"/>
        <v/>
      </c>
      <c r="AY142" s="50" t="str">
        <f t="shared" si="49"/>
        <v>0</v>
      </c>
      <c r="AZ142" s="50" t="str">
        <f t="shared" si="46"/>
        <v>a</v>
      </c>
      <c r="BA142" s="50" t="e">
        <f>VLOOKUP($M142,{"a",0;"b",1000},2)+COUNTIF($M$6:$M142,$M142)</f>
        <v>#N/A</v>
      </c>
      <c r="BB142" s="16"/>
      <c r="BC142" s="16"/>
      <c r="BD142" s="16"/>
      <c r="BE142" s="16"/>
      <c r="BF142" s="16"/>
      <c r="BG142" s="16"/>
      <c r="BH142" s="16"/>
      <c r="BI142" s="140"/>
      <c r="BK142" s="15" t="str">
        <f t="shared" ref="BK142:BK153" si="62">IFERROR(INDEX(CD:CD,MATCH(BL142,CC:CC,0)),"")</f>
        <v/>
      </c>
      <c r="BL142" s="16" t="e">
        <f t="shared" si="61"/>
        <v>#VALUE!</v>
      </c>
      <c r="BM142" s="21"/>
      <c r="BN142" s="22"/>
      <c r="BO142" s="23"/>
      <c r="BP142" s="24"/>
      <c r="BQ142" s="21"/>
      <c r="BR142" s="25"/>
      <c r="BS142" s="21"/>
      <c r="BT142" s="19"/>
      <c r="BV142" s="15" t="str">
        <f t="shared" si="53"/>
        <v/>
      </c>
      <c r="BW142" s="16" t="e">
        <f t="shared" si="59"/>
        <v>#VALUE!</v>
      </c>
      <c r="BX142" s="3"/>
      <c r="BY142" s="4"/>
      <c r="BZ142" s="5"/>
      <c r="CA142" s="6"/>
      <c r="CB142" s="3"/>
      <c r="CC142" s="7"/>
      <c r="CD142" s="3"/>
      <c r="CE142" s="2"/>
      <c r="CG142" s="15" t="str">
        <f>IFERROR(INDEX($K:$K,MATCH(VLOOKUP(CS$5,{"a",0;"b",1000},2)+ROW(CF137),$N:$N,0)),"")</f>
        <v/>
      </c>
      <c r="CH142" s="15" t="str">
        <f>IFERROR(INDEX($J:$J,MATCH(VLOOKUP(CS$5,{"a",0;"b",1000},2)+ROW(CF137),$N:$N,0)),"")</f>
        <v/>
      </c>
      <c r="CI142" s="16">
        <f t="shared" si="44"/>
        <v>0</v>
      </c>
      <c r="CJ142" s="50" t="str">
        <f t="shared" si="52"/>
        <v/>
      </c>
      <c r="CK142" s="50" t="str">
        <f t="shared" si="50"/>
        <v>0</v>
      </c>
      <c r="CL142" s="50" t="str">
        <f t="shared" si="47"/>
        <v>a</v>
      </c>
      <c r="CM142" s="50" t="e">
        <f>VLOOKUP($M142,{"a",0;"b",1000},2)+COUNTIF($M$6:$M142,$M142)</f>
        <v>#N/A</v>
      </c>
      <c r="CN142" s="21"/>
      <c r="CO142" s="22"/>
      <c r="CP142" s="23"/>
      <c r="CQ142" s="24"/>
      <c r="CR142" s="21"/>
      <c r="CS142" s="25"/>
      <c r="CT142" s="21"/>
      <c r="CU142" s="19"/>
      <c r="CW142" s="54"/>
      <c r="CX142" s="55"/>
      <c r="CY142" s="56"/>
      <c r="CZ142" s="56"/>
      <c r="DA142" s="56"/>
      <c r="DB142" s="56"/>
      <c r="DC142" s="56"/>
      <c r="DD142" s="56"/>
      <c r="DE142" s="56"/>
      <c r="DF142" s="56"/>
      <c r="DG142" s="56"/>
      <c r="DI142" s="61"/>
      <c r="DJ142" s="61"/>
      <c r="DK142" s="61"/>
      <c r="DL142" s="61"/>
      <c r="DM142" s="61"/>
      <c r="DN142" s="61"/>
      <c r="DO142" s="61"/>
      <c r="DP142" s="62"/>
      <c r="DR142" s="70"/>
      <c r="DS142" s="71"/>
      <c r="DT142" s="71"/>
      <c r="DU142" s="72"/>
      <c r="DV142" s="71"/>
      <c r="DW142" s="71"/>
      <c r="DX142" s="73"/>
      <c r="DY142" s="74"/>
      <c r="DZ142" s="71"/>
      <c r="EB142" s="79"/>
      <c r="EC142" s="79"/>
      <c r="ED142" s="79"/>
      <c r="EE142" s="79"/>
      <c r="EF142" s="79"/>
      <c r="EG142" s="79"/>
      <c r="EH142" s="80"/>
      <c r="EJ142" s="16"/>
      <c r="EK142" s="16"/>
      <c r="EL142" s="16"/>
      <c r="EM142" s="16"/>
      <c r="EN142" s="16"/>
      <c r="EO142" s="16"/>
      <c r="EP142" s="16"/>
      <c r="EQ142" s="16"/>
      <c r="ES142" s="16"/>
      <c r="ET142" s="16"/>
      <c r="EU142" s="16"/>
      <c r="EW142" s="86"/>
      <c r="EX142" s="86"/>
      <c r="EY142" s="84"/>
      <c r="EZ142" s="87"/>
      <c r="FB142" s="19"/>
      <c r="FC142" s="19"/>
      <c r="FD142" s="19"/>
      <c r="FE142" s="19"/>
      <c r="FF142" s="19"/>
      <c r="FG142" s="19"/>
      <c r="FH142" s="19"/>
      <c r="FI142" s="19"/>
      <c r="FK142" s="94"/>
      <c r="FL142" s="93"/>
      <c r="FM142" s="93"/>
      <c r="FN142" s="93"/>
      <c r="FP142" s="97"/>
      <c r="FQ142" s="98"/>
      <c r="FR142" s="103"/>
      <c r="FS142" s="98"/>
      <c r="FT142" s="98"/>
      <c r="FV142" s="105"/>
      <c r="FW142" s="105"/>
      <c r="FX142" s="106"/>
      <c r="FY142" s="105"/>
      <c r="FZ142" s="105"/>
      <c r="GA142" s="105"/>
      <c r="GB142" s="105"/>
      <c r="GC142" s="105"/>
      <c r="GE142" s="110"/>
      <c r="GF142" s="109"/>
      <c r="GG142" s="110"/>
      <c r="GH142" s="111"/>
      <c r="GI142" s="111"/>
      <c r="GJ142" s="110"/>
      <c r="GK142" s="110"/>
      <c r="GL142" s="110"/>
      <c r="GM142" s="110"/>
      <c r="GN142" s="109"/>
      <c r="GP142" s="119"/>
      <c r="GQ142" s="120"/>
      <c r="GR142" s="119"/>
      <c r="GS142" s="121"/>
      <c r="GT142" s="121"/>
      <c r="GU142" s="119"/>
      <c r="GV142" s="122"/>
      <c r="GW142" s="119"/>
      <c r="GX142" s="119"/>
      <c r="GY142" s="120"/>
      <c r="HA142" s="127"/>
      <c r="HB142" s="128"/>
      <c r="HC142" s="128"/>
      <c r="HD142" s="128"/>
      <c r="HE142" s="129"/>
      <c r="HF142" s="127"/>
      <c r="HG142" s="131"/>
      <c r="HH142" s="19"/>
      <c r="HI142" s="19"/>
      <c r="HJ142" s="19"/>
      <c r="HK142" s="19"/>
      <c r="HL142" s="19"/>
      <c r="HM142" s="19"/>
      <c r="HN142" s="19"/>
      <c r="HP142" s="134"/>
      <c r="HQ142" s="135"/>
      <c r="HR142" s="134"/>
      <c r="HS142" s="134"/>
      <c r="HT142" s="134"/>
      <c r="HU142" s="134"/>
      <c r="HV142" s="134"/>
      <c r="HW142" s="134"/>
      <c r="HX142" s="134"/>
      <c r="HY142" s="134"/>
      <c r="HZ142" s="134"/>
    </row>
    <row r="143" spans="5:234" ht="19.5" thickBot="1">
      <c r="E143" s="16"/>
      <c r="F143" s="16"/>
      <c r="G143" s="16"/>
      <c r="I143" s="15" t="str">
        <f t="shared" si="54"/>
        <v/>
      </c>
      <c r="J143" s="16" t="e">
        <f t="shared" si="55"/>
        <v>#VALUE!</v>
      </c>
      <c r="K143" s="3"/>
      <c r="L143" s="4"/>
      <c r="M143" s="5"/>
      <c r="N143" s="6"/>
      <c r="O143" s="3"/>
      <c r="P143" s="7"/>
      <c r="Q143" s="3"/>
      <c r="R143" s="2"/>
      <c r="T143" s="15" t="str">
        <f t="shared" si="56"/>
        <v/>
      </c>
      <c r="U143" s="16" t="e">
        <f t="shared" si="60"/>
        <v>#VALUE!</v>
      </c>
      <c r="V143" s="16"/>
      <c r="W143" s="16"/>
      <c r="X143" s="16"/>
      <c r="Y143" s="16"/>
      <c r="Z143" s="16"/>
      <c r="AA143" s="16"/>
      <c r="AB143" s="16"/>
      <c r="AC143" s="16"/>
      <c r="AE143" s="15" t="str">
        <f>IFERROR(INDEX($K:$K,MATCH(VLOOKUP(AQ$5,{"a",0;"b",1000},2)+ROW(AD138),$N:$N,0)),"")</f>
        <v/>
      </c>
      <c r="AF143" s="15" t="str">
        <f>IFERROR(INDEX($J:$J,MATCH(VLOOKUP(AQ$5,{"a",0;"b",1000},2)+ROW(AD138),$N:$N,0)),"")</f>
        <v/>
      </c>
      <c r="AG143" s="16">
        <f t="shared" si="57"/>
        <v>0</v>
      </c>
      <c r="AH143" s="50" t="str">
        <f>IFERROR(INDEX(#REF!,MATCH(AI143,BJ:BJ,0)),"")</f>
        <v/>
      </c>
      <c r="AI143" s="50" t="str">
        <f t="shared" si="58"/>
        <v>0</v>
      </c>
      <c r="AJ143" s="50" t="str">
        <f t="shared" si="45"/>
        <v>a</v>
      </c>
      <c r="AK143" s="50" t="e">
        <f>VLOOKUP($M143,{"a",0;"b",1000},2)+COUNTIF($M$6:$M143,$M143)</f>
        <v>#N/A</v>
      </c>
      <c r="AL143" s="16"/>
      <c r="AM143" s="16"/>
      <c r="AN143" s="16"/>
      <c r="AO143" s="16"/>
      <c r="AP143" s="16"/>
      <c r="AQ143" s="16"/>
      <c r="AR143" s="16"/>
      <c r="AS143" s="140"/>
      <c r="AU143" s="15" t="str">
        <f>IFERROR(INDEX($K:$K,MATCH(VLOOKUP(BG$5,{"a",0;"b",1000},2)+ROW(AT138),$N:$N,0)),"")</f>
        <v/>
      </c>
      <c r="AV143" s="15" t="str">
        <f>IFERROR(INDEX($J:$J,MATCH(VLOOKUP(BG$5,{"a",0;"b",1000},2)+ROW(AT138),$N:$N,0)),"")</f>
        <v/>
      </c>
      <c r="AW143" s="16">
        <f t="shared" si="43"/>
        <v>0</v>
      </c>
      <c r="AX143" s="50" t="str">
        <f t="shared" si="51"/>
        <v/>
      </c>
      <c r="AY143" s="50" t="str">
        <f t="shared" si="49"/>
        <v>0</v>
      </c>
      <c r="AZ143" s="50" t="str">
        <f t="shared" si="46"/>
        <v>a</v>
      </c>
      <c r="BA143" s="50" t="e">
        <f>VLOOKUP($M143,{"a",0;"b",1000},2)+COUNTIF($M$6:$M143,$M143)</f>
        <v>#N/A</v>
      </c>
      <c r="BB143" s="16"/>
      <c r="BC143" s="16"/>
      <c r="BD143" s="16"/>
      <c r="BE143" s="16"/>
      <c r="BF143" s="16"/>
      <c r="BG143" s="16"/>
      <c r="BH143" s="16"/>
      <c r="BI143" s="140"/>
      <c r="BK143" s="15" t="str">
        <f t="shared" si="62"/>
        <v/>
      </c>
      <c r="BL143" s="16" t="e">
        <f t="shared" si="61"/>
        <v>#VALUE!</v>
      </c>
      <c r="BM143" s="21"/>
      <c r="BN143" s="22"/>
      <c r="BO143" s="23"/>
      <c r="BP143" s="24"/>
      <c r="BQ143" s="21"/>
      <c r="BR143" s="25"/>
      <c r="BS143" s="21"/>
      <c r="BT143" s="19"/>
      <c r="BV143" s="15" t="str">
        <f t="shared" si="53"/>
        <v/>
      </c>
      <c r="BW143" s="16" t="e">
        <f t="shared" si="59"/>
        <v>#VALUE!</v>
      </c>
      <c r="BX143" s="3"/>
      <c r="BY143" s="4"/>
      <c r="BZ143" s="5"/>
      <c r="CA143" s="6"/>
      <c r="CB143" s="3"/>
      <c r="CC143" s="7"/>
      <c r="CD143" s="3"/>
      <c r="CE143" s="2"/>
      <c r="CG143" s="15" t="str">
        <f>IFERROR(INDEX($K:$K,MATCH(VLOOKUP(CS$5,{"a",0;"b",1000},2)+ROW(CF138),$N:$N,0)),"")</f>
        <v/>
      </c>
      <c r="CH143" s="15" t="str">
        <f>IFERROR(INDEX($J:$J,MATCH(VLOOKUP(CS$5,{"a",0;"b",1000},2)+ROW(CF138),$N:$N,0)),"")</f>
        <v/>
      </c>
      <c r="CI143" s="16">
        <f t="shared" si="44"/>
        <v>0</v>
      </c>
      <c r="CJ143" s="50" t="str">
        <f t="shared" si="52"/>
        <v/>
      </c>
      <c r="CK143" s="50" t="str">
        <f t="shared" si="50"/>
        <v>0</v>
      </c>
      <c r="CL143" s="50" t="str">
        <f t="shared" si="47"/>
        <v>a</v>
      </c>
      <c r="CM143" s="50" t="e">
        <f>VLOOKUP($M143,{"a",0;"b",1000},2)+COUNTIF($M$6:$M143,$M143)</f>
        <v>#N/A</v>
      </c>
      <c r="CN143" s="21"/>
      <c r="CO143" s="22"/>
      <c r="CP143" s="23"/>
      <c r="CQ143" s="24"/>
      <c r="CR143" s="21"/>
      <c r="CS143" s="25"/>
      <c r="CT143" s="21"/>
      <c r="CU143" s="19"/>
      <c r="CW143" s="54"/>
      <c r="CX143" s="55"/>
      <c r="CY143" s="56"/>
      <c r="CZ143" s="56"/>
      <c r="DA143" s="56"/>
      <c r="DB143" s="56"/>
      <c r="DC143" s="56"/>
      <c r="DD143" s="56"/>
      <c r="DE143" s="56"/>
      <c r="DF143" s="56"/>
      <c r="DG143" s="56"/>
      <c r="DI143" s="61"/>
      <c r="DJ143" s="61"/>
      <c r="DK143" s="61"/>
      <c r="DL143" s="61"/>
      <c r="DM143" s="61"/>
      <c r="DN143" s="61"/>
      <c r="DO143" s="61"/>
      <c r="DP143" s="62"/>
      <c r="DR143" s="70"/>
      <c r="DS143" s="71"/>
      <c r="DT143" s="71"/>
      <c r="DU143" s="72"/>
      <c r="DV143" s="71"/>
      <c r="DW143" s="71"/>
      <c r="DX143" s="73"/>
      <c r="DY143" s="74"/>
      <c r="DZ143" s="71"/>
      <c r="EB143" s="79"/>
      <c r="EC143" s="79"/>
      <c r="ED143" s="79"/>
      <c r="EE143" s="79"/>
      <c r="EF143" s="79"/>
      <c r="EG143" s="79"/>
      <c r="EH143" s="80"/>
      <c r="EJ143" s="16"/>
      <c r="EK143" s="16"/>
      <c r="EL143" s="16"/>
      <c r="EM143" s="16"/>
      <c r="EN143" s="16"/>
      <c r="EO143" s="16"/>
      <c r="EP143" s="16"/>
      <c r="EQ143" s="16"/>
      <c r="ES143" s="16"/>
      <c r="ET143" s="16"/>
      <c r="EU143" s="16"/>
      <c r="EW143" s="86"/>
      <c r="EX143" s="86"/>
      <c r="EY143" s="84"/>
      <c r="EZ143" s="87"/>
      <c r="FB143" s="19"/>
      <c r="FC143" s="19"/>
      <c r="FD143" s="19"/>
      <c r="FE143" s="19"/>
      <c r="FF143" s="19"/>
      <c r="FG143" s="19"/>
      <c r="FH143" s="19"/>
      <c r="FI143" s="19"/>
      <c r="FK143" s="94"/>
      <c r="FL143" s="93"/>
      <c r="FM143" s="93"/>
      <c r="FN143" s="93"/>
      <c r="FP143" s="97"/>
      <c r="FQ143" s="98"/>
      <c r="FR143" s="103"/>
      <c r="FS143" s="98"/>
      <c r="FT143" s="98"/>
      <c r="FV143" s="105"/>
      <c r="FW143" s="105"/>
      <c r="FX143" s="106"/>
      <c r="FY143" s="105"/>
      <c r="FZ143" s="105"/>
      <c r="GA143" s="105"/>
      <c r="GB143" s="105"/>
      <c r="GC143" s="105"/>
      <c r="GE143" s="110"/>
      <c r="GF143" s="109"/>
      <c r="GG143" s="110"/>
      <c r="GH143" s="111"/>
      <c r="GI143" s="111"/>
      <c r="GJ143" s="110"/>
      <c r="GK143" s="110"/>
      <c r="GL143" s="110"/>
      <c r="GM143" s="110"/>
      <c r="GN143" s="109"/>
      <c r="GP143" s="119"/>
      <c r="GQ143" s="120"/>
      <c r="GR143" s="119"/>
      <c r="GS143" s="121"/>
      <c r="GT143" s="121"/>
      <c r="GU143" s="119"/>
      <c r="GV143" s="122"/>
      <c r="GW143" s="119"/>
      <c r="GX143" s="119"/>
      <c r="GY143" s="120"/>
      <c r="HA143" s="127"/>
      <c r="HB143" s="128"/>
      <c r="HC143" s="128"/>
      <c r="HD143" s="128"/>
      <c r="HE143" s="129"/>
      <c r="HF143" s="127"/>
      <c r="HG143" s="131"/>
      <c r="HH143" s="19"/>
      <c r="HI143" s="19"/>
      <c r="HJ143" s="19"/>
      <c r="HK143" s="19"/>
      <c r="HL143" s="19"/>
      <c r="HM143" s="19"/>
      <c r="HN143" s="19"/>
      <c r="HP143" s="134"/>
      <c r="HQ143" s="135"/>
      <c r="HR143" s="134"/>
      <c r="HS143" s="134"/>
      <c r="HT143" s="134"/>
      <c r="HU143" s="134"/>
      <c r="HV143" s="134"/>
      <c r="HW143" s="134"/>
      <c r="HX143" s="134"/>
      <c r="HY143" s="134"/>
      <c r="HZ143" s="134"/>
    </row>
    <row r="144" spans="5:234" ht="19.5" thickBot="1">
      <c r="E144" s="16"/>
      <c r="F144" s="16"/>
      <c r="G144" s="16"/>
      <c r="I144" s="15" t="str">
        <f t="shared" si="54"/>
        <v/>
      </c>
      <c r="J144" s="16" t="e">
        <f t="shared" si="55"/>
        <v>#VALUE!</v>
      </c>
      <c r="K144" s="3"/>
      <c r="L144" s="4"/>
      <c r="M144" s="5"/>
      <c r="N144" s="6"/>
      <c r="O144" s="3"/>
      <c r="P144" s="7"/>
      <c r="Q144" s="3"/>
      <c r="R144" s="2"/>
      <c r="T144" s="15" t="str">
        <f t="shared" si="56"/>
        <v/>
      </c>
      <c r="U144" s="16" t="e">
        <f t="shared" si="60"/>
        <v>#VALUE!</v>
      </c>
      <c r="V144" s="16"/>
      <c r="W144" s="16"/>
      <c r="X144" s="16"/>
      <c r="Y144" s="16"/>
      <c r="Z144" s="16"/>
      <c r="AA144" s="16"/>
      <c r="AB144" s="16"/>
      <c r="AC144" s="16"/>
      <c r="AE144" s="15" t="str">
        <f>IFERROR(INDEX($K:$K,MATCH(VLOOKUP(AQ$5,{"a",0;"b",1000},2)+ROW(AD139),$N:$N,0)),"")</f>
        <v/>
      </c>
      <c r="AF144" s="15" t="str">
        <f>IFERROR(INDEX($J:$J,MATCH(VLOOKUP(AQ$5,{"a",0;"b",1000},2)+ROW(AD139),$N:$N,0)),"")</f>
        <v/>
      </c>
      <c r="AG144" s="16">
        <f t="shared" si="57"/>
        <v>0</v>
      </c>
      <c r="AH144" s="50" t="str">
        <f>IFERROR(INDEX(#REF!,MATCH(AI144,BJ:BJ,0)),"")</f>
        <v/>
      </c>
      <c r="AI144" s="50" t="str">
        <f t="shared" si="58"/>
        <v>0</v>
      </c>
      <c r="AJ144" s="50" t="str">
        <f t="shared" si="45"/>
        <v>a</v>
      </c>
      <c r="AK144" s="50" t="e">
        <f>VLOOKUP($M144,{"a",0;"b",1000},2)+COUNTIF($M$6:$M144,$M144)</f>
        <v>#N/A</v>
      </c>
      <c r="AL144" s="16"/>
      <c r="AM144" s="16"/>
      <c r="AN144" s="16"/>
      <c r="AO144" s="16"/>
      <c r="AP144" s="16"/>
      <c r="AQ144" s="16"/>
      <c r="AR144" s="16"/>
      <c r="AS144" s="140"/>
      <c r="AU144" s="15" t="str">
        <f>IFERROR(INDEX($K:$K,MATCH(VLOOKUP(BG$5,{"a",0;"b",1000},2)+ROW(AT139),$N:$N,0)),"")</f>
        <v/>
      </c>
      <c r="AV144" s="15" t="str">
        <f>IFERROR(INDEX($J:$J,MATCH(VLOOKUP(BG$5,{"a",0;"b",1000},2)+ROW(AT139),$N:$N,0)),"")</f>
        <v/>
      </c>
      <c r="AW144" s="16">
        <f t="shared" si="43"/>
        <v>0</v>
      </c>
      <c r="AX144" s="50" t="str">
        <f t="shared" si="51"/>
        <v/>
      </c>
      <c r="AY144" s="50" t="str">
        <f t="shared" si="49"/>
        <v>0</v>
      </c>
      <c r="AZ144" s="50" t="str">
        <f t="shared" si="46"/>
        <v>a</v>
      </c>
      <c r="BA144" s="50" t="e">
        <f>VLOOKUP($M144,{"a",0;"b",1000},2)+COUNTIF($M$6:$M144,$M144)</f>
        <v>#N/A</v>
      </c>
      <c r="BB144" s="16"/>
      <c r="BC144" s="16"/>
      <c r="BD144" s="16"/>
      <c r="BE144" s="16"/>
      <c r="BF144" s="16"/>
      <c r="BG144" s="16"/>
      <c r="BH144" s="16"/>
      <c r="BI144" s="140"/>
      <c r="BK144" s="15" t="str">
        <f t="shared" si="62"/>
        <v/>
      </c>
      <c r="BL144" s="16" t="e">
        <f t="shared" si="61"/>
        <v>#VALUE!</v>
      </c>
      <c r="BM144" s="21"/>
      <c r="BN144" s="22"/>
      <c r="BO144" s="23"/>
      <c r="BP144" s="24"/>
      <c r="BQ144" s="21"/>
      <c r="BR144" s="25"/>
      <c r="BS144" s="21"/>
      <c r="BT144" s="19"/>
      <c r="BV144" s="15" t="str">
        <f t="shared" si="53"/>
        <v/>
      </c>
      <c r="BW144" s="16" t="e">
        <f t="shared" si="59"/>
        <v>#VALUE!</v>
      </c>
      <c r="BX144" s="3"/>
      <c r="BY144" s="4"/>
      <c r="BZ144" s="5"/>
      <c r="CA144" s="6"/>
      <c r="CB144" s="3"/>
      <c r="CC144" s="7"/>
      <c r="CD144" s="3"/>
      <c r="CE144" s="2"/>
      <c r="CG144" s="15" t="str">
        <f>IFERROR(INDEX($K:$K,MATCH(VLOOKUP(CS$5,{"a",0;"b",1000},2)+ROW(CF139),$N:$N,0)),"")</f>
        <v/>
      </c>
      <c r="CH144" s="15" t="str">
        <f>IFERROR(INDEX($J:$J,MATCH(VLOOKUP(CS$5,{"a",0;"b",1000},2)+ROW(CF139),$N:$N,0)),"")</f>
        <v/>
      </c>
      <c r="CI144" s="16">
        <f t="shared" si="44"/>
        <v>0</v>
      </c>
      <c r="CJ144" s="50" t="str">
        <f t="shared" si="52"/>
        <v/>
      </c>
      <c r="CK144" s="50" t="str">
        <f t="shared" si="50"/>
        <v>0</v>
      </c>
      <c r="CL144" s="50" t="str">
        <f t="shared" si="47"/>
        <v>a</v>
      </c>
      <c r="CM144" s="50" t="e">
        <f>VLOOKUP($M144,{"a",0;"b",1000},2)+COUNTIF($M$6:$M144,$M144)</f>
        <v>#N/A</v>
      </c>
      <c r="CN144" s="21"/>
      <c r="CO144" s="22"/>
      <c r="CP144" s="23"/>
      <c r="CQ144" s="24"/>
      <c r="CR144" s="21"/>
      <c r="CS144" s="25"/>
      <c r="CT144" s="21"/>
      <c r="CU144" s="19"/>
      <c r="CW144" s="54"/>
      <c r="CX144" s="55"/>
      <c r="CY144" s="56"/>
      <c r="CZ144" s="56"/>
      <c r="DA144" s="56"/>
      <c r="DB144" s="56"/>
      <c r="DC144" s="56"/>
      <c r="DD144" s="56"/>
      <c r="DE144" s="56"/>
      <c r="DF144" s="56"/>
      <c r="DG144" s="56"/>
      <c r="DI144" s="61"/>
      <c r="DJ144" s="61"/>
      <c r="DK144" s="61"/>
      <c r="DL144" s="61"/>
      <c r="DM144" s="61"/>
      <c r="DN144" s="61"/>
      <c r="DO144" s="61"/>
      <c r="DP144" s="62"/>
      <c r="DR144" s="70"/>
      <c r="DS144" s="71"/>
      <c r="DT144" s="71"/>
      <c r="DU144" s="72"/>
      <c r="DV144" s="71"/>
      <c r="DW144" s="71"/>
      <c r="DX144" s="73"/>
      <c r="DY144" s="74"/>
      <c r="DZ144" s="71"/>
      <c r="EB144" s="79"/>
      <c r="EC144" s="79"/>
      <c r="ED144" s="79"/>
      <c r="EE144" s="79"/>
      <c r="EF144" s="79"/>
      <c r="EG144" s="79"/>
      <c r="EH144" s="80"/>
      <c r="EJ144" s="16"/>
      <c r="EK144" s="16"/>
      <c r="EL144" s="16"/>
      <c r="EM144" s="16"/>
      <c r="EN144" s="16"/>
      <c r="EO144" s="16"/>
      <c r="EP144" s="16"/>
      <c r="EQ144" s="16"/>
      <c r="ES144" s="16"/>
      <c r="ET144" s="16"/>
      <c r="EU144" s="16"/>
      <c r="EW144" s="86"/>
      <c r="EX144" s="86"/>
      <c r="EY144" s="84"/>
      <c r="EZ144" s="87"/>
      <c r="FB144" s="19"/>
      <c r="FC144" s="19"/>
      <c r="FD144" s="19"/>
      <c r="FE144" s="19"/>
      <c r="FF144" s="19"/>
      <c r="FG144" s="19"/>
      <c r="FH144" s="19"/>
      <c r="FI144" s="19"/>
      <c r="FK144" s="94"/>
      <c r="FL144" s="93"/>
      <c r="FM144" s="93"/>
      <c r="FN144" s="93"/>
      <c r="FP144" s="97"/>
      <c r="FQ144" s="98"/>
      <c r="FR144" s="103"/>
      <c r="FS144" s="98"/>
      <c r="FT144" s="98"/>
      <c r="FV144" s="105"/>
      <c r="FW144" s="105"/>
      <c r="FX144" s="106"/>
      <c r="FY144" s="105"/>
      <c r="FZ144" s="105"/>
      <c r="GA144" s="105"/>
      <c r="GB144" s="105"/>
      <c r="GC144" s="105"/>
      <c r="GE144" s="110"/>
      <c r="GF144" s="109"/>
      <c r="GG144" s="110"/>
      <c r="GH144" s="111"/>
      <c r="GI144" s="111"/>
      <c r="GJ144" s="110"/>
      <c r="GK144" s="110"/>
      <c r="GL144" s="110"/>
      <c r="GM144" s="110"/>
      <c r="GN144" s="109"/>
      <c r="GP144" s="119"/>
      <c r="GQ144" s="120"/>
      <c r="GR144" s="119"/>
      <c r="GS144" s="121"/>
      <c r="GT144" s="121"/>
      <c r="GU144" s="119"/>
      <c r="GV144" s="122"/>
      <c r="GW144" s="119"/>
      <c r="GX144" s="119"/>
      <c r="GY144" s="120"/>
      <c r="HA144" s="127"/>
      <c r="HB144" s="128"/>
      <c r="HC144" s="128"/>
      <c r="HD144" s="128"/>
      <c r="HE144" s="129"/>
      <c r="HF144" s="127"/>
      <c r="HG144" s="131"/>
      <c r="HH144" s="19"/>
      <c r="HI144" s="19"/>
      <c r="HJ144" s="19"/>
      <c r="HK144" s="19"/>
      <c r="HL144" s="19"/>
      <c r="HM144" s="19"/>
      <c r="HN144" s="19"/>
      <c r="HP144" s="134"/>
      <c r="HQ144" s="135"/>
      <c r="HR144" s="134"/>
      <c r="HS144" s="134"/>
      <c r="HT144" s="134"/>
      <c r="HU144" s="134"/>
      <c r="HV144" s="134"/>
      <c r="HW144" s="134"/>
      <c r="HX144" s="134"/>
      <c r="HY144" s="134"/>
      <c r="HZ144" s="134"/>
    </row>
    <row r="145" spans="5:234" ht="19.5" thickBot="1">
      <c r="E145" s="16"/>
      <c r="F145" s="16"/>
      <c r="G145" s="16"/>
      <c r="I145" s="15" t="str">
        <f t="shared" si="54"/>
        <v/>
      </c>
      <c r="J145" s="16" t="e">
        <f t="shared" si="55"/>
        <v>#VALUE!</v>
      </c>
      <c r="K145" s="3"/>
      <c r="L145" s="4"/>
      <c r="M145" s="5"/>
      <c r="N145" s="6"/>
      <c r="O145" s="3"/>
      <c r="P145" s="7"/>
      <c r="Q145" s="3"/>
      <c r="R145" s="2"/>
      <c r="T145" s="15" t="str">
        <f t="shared" si="56"/>
        <v/>
      </c>
      <c r="U145" s="16" t="e">
        <f t="shared" si="60"/>
        <v>#VALUE!</v>
      </c>
      <c r="V145" s="16"/>
      <c r="W145" s="16"/>
      <c r="X145" s="16"/>
      <c r="Y145" s="16"/>
      <c r="Z145" s="16"/>
      <c r="AA145" s="16"/>
      <c r="AB145" s="16"/>
      <c r="AC145" s="16"/>
      <c r="AE145" s="15" t="str">
        <f>IFERROR(INDEX($K:$K,MATCH(VLOOKUP(AQ$5,{"a",0;"b",1000},2)+ROW(AD140),$N:$N,0)),"")</f>
        <v/>
      </c>
      <c r="AF145" s="15" t="str">
        <f>IFERROR(INDEX($J:$J,MATCH(VLOOKUP(AQ$5,{"a",0;"b",1000},2)+ROW(AD140),$N:$N,0)),"")</f>
        <v/>
      </c>
      <c r="AG145" s="16">
        <f t="shared" si="57"/>
        <v>0</v>
      </c>
      <c r="AH145" s="50" t="str">
        <f>IFERROR(INDEX(#REF!,MATCH(AI145,BJ:BJ,0)),"")</f>
        <v/>
      </c>
      <c r="AI145" s="50" t="str">
        <f t="shared" si="58"/>
        <v>0</v>
      </c>
      <c r="AJ145" s="50" t="str">
        <f t="shared" si="45"/>
        <v>a</v>
      </c>
      <c r="AK145" s="50" t="e">
        <f>VLOOKUP($M145,{"a",0;"b",1000},2)+COUNTIF($M$6:$M145,$M145)</f>
        <v>#N/A</v>
      </c>
      <c r="AL145" s="16"/>
      <c r="AM145" s="16"/>
      <c r="AN145" s="16"/>
      <c r="AO145" s="16"/>
      <c r="AP145" s="16"/>
      <c r="AQ145" s="16"/>
      <c r="AR145" s="16"/>
      <c r="AS145" s="140"/>
      <c r="AU145" s="15" t="str">
        <f>IFERROR(INDEX($K:$K,MATCH(VLOOKUP(BG$5,{"a",0;"b",1000},2)+ROW(AT140),$N:$N,0)),"")</f>
        <v/>
      </c>
      <c r="AV145" s="15" t="str">
        <f>IFERROR(INDEX($J:$J,MATCH(VLOOKUP(BG$5,{"a",0;"b",1000},2)+ROW(AT140),$N:$N,0)),"")</f>
        <v/>
      </c>
      <c r="AW145" s="16">
        <f t="shared" si="43"/>
        <v>0</v>
      </c>
      <c r="AX145" s="50" t="str">
        <f t="shared" si="51"/>
        <v/>
      </c>
      <c r="AY145" s="50" t="str">
        <f t="shared" si="49"/>
        <v>0</v>
      </c>
      <c r="AZ145" s="50" t="str">
        <f t="shared" si="46"/>
        <v>a</v>
      </c>
      <c r="BA145" s="50" t="e">
        <f>VLOOKUP($M145,{"a",0;"b",1000},2)+COUNTIF($M$6:$M145,$M145)</f>
        <v>#N/A</v>
      </c>
      <c r="BB145" s="16"/>
      <c r="BC145" s="16"/>
      <c r="BD145" s="16"/>
      <c r="BE145" s="16"/>
      <c r="BF145" s="16"/>
      <c r="BG145" s="16"/>
      <c r="BH145" s="16"/>
      <c r="BI145" s="140"/>
      <c r="BK145" s="15" t="str">
        <f t="shared" si="62"/>
        <v/>
      </c>
      <c r="BL145" s="16" t="e">
        <f t="shared" si="61"/>
        <v>#VALUE!</v>
      </c>
      <c r="BM145" s="21"/>
      <c r="BN145" s="22"/>
      <c r="BO145" s="23"/>
      <c r="BP145" s="24"/>
      <c r="BQ145" s="21"/>
      <c r="BR145" s="25"/>
      <c r="BS145" s="21"/>
      <c r="BT145" s="19"/>
      <c r="BV145" s="15" t="str">
        <f t="shared" si="53"/>
        <v/>
      </c>
      <c r="BW145" s="16" t="e">
        <f t="shared" si="59"/>
        <v>#VALUE!</v>
      </c>
      <c r="BX145" s="3"/>
      <c r="BY145" s="4"/>
      <c r="BZ145" s="5"/>
      <c r="CA145" s="6"/>
      <c r="CB145" s="3"/>
      <c r="CC145" s="7"/>
      <c r="CD145" s="3"/>
      <c r="CE145" s="2"/>
      <c r="CG145" s="15" t="str">
        <f>IFERROR(INDEX($K:$K,MATCH(VLOOKUP(CS$5,{"a",0;"b",1000},2)+ROW(CF140),$N:$N,0)),"")</f>
        <v/>
      </c>
      <c r="CH145" s="15" t="str">
        <f>IFERROR(INDEX($J:$J,MATCH(VLOOKUP(CS$5,{"a",0;"b",1000},2)+ROW(CF140),$N:$N,0)),"")</f>
        <v/>
      </c>
      <c r="CI145" s="16">
        <f t="shared" si="44"/>
        <v>0</v>
      </c>
      <c r="CJ145" s="50" t="str">
        <f t="shared" si="52"/>
        <v/>
      </c>
      <c r="CK145" s="50" t="str">
        <f t="shared" si="50"/>
        <v>0</v>
      </c>
      <c r="CL145" s="50" t="str">
        <f t="shared" si="47"/>
        <v>a</v>
      </c>
      <c r="CM145" s="50" t="e">
        <f>VLOOKUP($M145,{"a",0;"b",1000},2)+COUNTIF($M$6:$M145,$M145)</f>
        <v>#N/A</v>
      </c>
      <c r="CN145" s="21"/>
      <c r="CO145" s="22"/>
      <c r="CP145" s="23"/>
      <c r="CQ145" s="24"/>
      <c r="CR145" s="21"/>
      <c r="CS145" s="25"/>
      <c r="CT145" s="21"/>
      <c r="CU145" s="19"/>
      <c r="CW145" s="54"/>
      <c r="CX145" s="55"/>
      <c r="CY145" s="56"/>
      <c r="CZ145" s="56"/>
      <c r="DA145" s="56"/>
      <c r="DB145" s="56"/>
      <c r="DC145" s="56"/>
      <c r="DD145" s="56"/>
      <c r="DE145" s="56"/>
      <c r="DF145" s="56"/>
      <c r="DG145" s="56"/>
      <c r="DI145" s="61"/>
      <c r="DJ145" s="61"/>
      <c r="DK145" s="61"/>
      <c r="DL145" s="61"/>
      <c r="DM145" s="61"/>
      <c r="DN145" s="61"/>
      <c r="DO145" s="61"/>
      <c r="DP145" s="62"/>
      <c r="DR145" s="70"/>
      <c r="DS145" s="71"/>
      <c r="DT145" s="71"/>
      <c r="DU145" s="72"/>
      <c r="DV145" s="71"/>
      <c r="DW145" s="71"/>
      <c r="DX145" s="73"/>
      <c r="DY145" s="74"/>
      <c r="DZ145" s="71"/>
      <c r="EB145" s="79"/>
      <c r="EC145" s="79"/>
      <c r="ED145" s="79"/>
      <c r="EE145" s="79"/>
      <c r="EF145" s="79"/>
      <c r="EG145" s="79"/>
      <c r="EH145" s="80"/>
      <c r="EJ145" s="16"/>
      <c r="EK145" s="16"/>
      <c r="EL145" s="16"/>
      <c r="EM145" s="16"/>
      <c r="EN145" s="16"/>
      <c r="EO145" s="16"/>
      <c r="EP145" s="16"/>
      <c r="EQ145" s="16"/>
      <c r="ES145" s="16"/>
      <c r="ET145" s="16"/>
      <c r="EU145" s="16"/>
      <c r="EW145" s="86"/>
      <c r="EX145" s="86"/>
      <c r="EY145" s="84"/>
      <c r="EZ145" s="87"/>
      <c r="FB145" s="19"/>
      <c r="FC145" s="19"/>
      <c r="FD145" s="19"/>
      <c r="FE145" s="19"/>
      <c r="FF145" s="19"/>
      <c r="FG145" s="19"/>
      <c r="FH145" s="19"/>
      <c r="FI145" s="19"/>
      <c r="FK145" s="94"/>
      <c r="FL145" s="93"/>
      <c r="FM145" s="93"/>
      <c r="FN145" s="93"/>
      <c r="FP145" s="97"/>
      <c r="FQ145" s="98"/>
      <c r="FR145" s="103"/>
      <c r="FS145" s="98"/>
      <c r="FT145" s="98"/>
      <c r="FV145" s="105"/>
      <c r="FW145" s="105"/>
      <c r="FX145" s="106"/>
      <c r="FY145" s="105"/>
      <c r="FZ145" s="105"/>
      <c r="GA145" s="105"/>
      <c r="GB145" s="105"/>
      <c r="GC145" s="105"/>
      <c r="GE145" s="110"/>
      <c r="GF145" s="109"/>
      <c r="GG145" s="110"/>
      <c r="GH145" s="111"/>
      <c r="GI145" s="111"/>
      <c r="GJ145" s="110"/>
      <c r="GK145" s="110"/>
      <c r="GL145" s="110"/>
      <c r="GM145" s="110"/>
      <c r="GN145" s="109"/>
      <c r="GP145" s="119"/>
      <c r="GQ145" s="120"/>
      <c r="GR145" s="119"/>
      <c r="GS145" s="121"/>
      <c r="GT145" s="121"/>
      <c r="GU145" s="119"/>
      <c r="GV145" s="122"/>
      <c r="GW145" s="119"/>
      <c r="GX145" s="119"/>
      <c r="GY145" s="120"/>
      <c r="HA145" s="127"/>
      <c r="HB145" s="128"/>
      <c r="HC145" s="128"/>
      <c r="HD145" s="128"/>
      <c r="HE145" s="129"/>
      <c r="HF145" s="127"/>
      <c r="HG145" s="131"/>
      <c r="HH145" s="19"/>
      <c r="HI145" s="19"/>
      <c r="HJ145" s="19"/>
      <c r="HK145" s="19"/>
      <c r="HL145" s="19"/>
      <c r="HM145" s="19"/>
      <c r="HN145" s="19"/>
      <c r="HP145" s="134"/>
      <c r="HQ145" s="135"/>
      <c r="HR145" s="134"/>
      <c r="HS145" s="134"/>
      <c r="HT145" s="134"/>
      <c r="HU145" s="134"/>
      <c r="HV145" s="134"/>
      <c r="HW145" s="134"/>
      <c r="HX145" s="134"/>
      <c r="HY145" s="134"/>
      <c r="HZ145" s="134"/>
    </row>
    <row r="146" spans="5:234" ht="19.5" thickBot="1">
      <c r="E146" s="16"/>
      <c r="F146" s="16"/>
      <c r="G146" s="16"/>
      <c r="I146" s="15" t="str">
        <f t="shared" si="54"/>
        <v/>
      </c>
      <c r="J146" s="16" t="e">
        <f t="shared" si="55"/>
        <v>#VALUE!</v>
      </c>
      <c r="K146" s="3"/>
      <c r="L146" s="4"/>
      <c r="M146" s="5"/>
      <c r="N146" s="6"/>
      <c r="O146" s="3"/>
      <c r="P146" s="7"/>
      <c r="Q146" s="3"/>
      <c r="R146" s="2"/>
      <c r="T146" s="15" t="str">
        <f t="shared" si="56"/>
        <v/>
      </c>
      <c r="U146" s="16" t="e">
        <f t="shared" si="60"/>
        <v>#VALUE!</v>
      </c>
      <c r="V146" s="16"/>
      <c r="W146" s="16"/>
      <c r="X146" s="16"/>
      <c r="Y146" s="16"/>
      <c r="Z146" s="16"/>
      <c r="AA146" s="16"/>
      <c r="AB146" s="16"/>
      <c r="AC146" s="16"/>
      <c r="AE146" s="15" t="str">
        <f>IFERROR(INDEX($K:$K,MATCH(VLOOKUP(AQ$5,{"a",0;"b",1000},2)+ROW(AD141),$N:$N,0)),"")</f>
        <v/>
      </c>
      <c r="AF146" s="15" t="str">
        <f>IFERROR(INDEX($J:$J,MATCH(VLOOKUP(AQ$5,{"a",0;"b",1000},2)+ROW(AD141),$N:$N,0)),"")</f>
        <v/>
      </c>
      <c r="AG146" s="16">
        <f t="shared" si="57"/>
        <v>0</v>
      </c>
      <c r="AH146" s="50" t="str">
        <f>IFERROR(INDEX(#REF!,MATCH(AI146,BJ:BJ,0)),"")</f>
        <v/>
      </c>
      <c r="AI146" s="50" t="str">
        <f t="shared" si="58"/>
        <v>0</v>
      </c>
      <c r="AJ146" s="50" t="str">
        <f t="shared" si="45"/>
        <v>a</v>
      </c>
      <c r="AK146" s="50" t="e">
        <f>VLOOKUP($M146,{"a",0;"b",1000},2)+COUNTIF($M$6:$M146,$M146)</f>
        <v>#N/A</v>
      </c>
      <c r="AL146" s="16"/>
      <c r="AM146" s="16"/>
      <c r="AN146" s="16"/>
      <c r="AO146" s="16"/>
      <c r="AP146" s="16"/>
      <c r="AQ146" s="16"/>
      <c r="AR146" s="16"/>
      <c r="AS146" s="140"/>
      <c r="AU146" s="15" t="str">
        <f>IFERROR(INDEX($K:$K,MATCH(VLOOKUP(BG$5,{"a",0;"b",1000},2)+ROW(AT141),$N:$N,0)),"")</f>
        <v/>
      </c>
      <c r="AV146" s="15" t="str">
        <f>IFERROR(INDEX($J:$J,MATCH(VLOOKUP(BG$5,{"a",0;"b",1000},2)+ROW(AT141),$N:$N,0)),"")</f>
        <v/>
      </c>
      <c r="AW146" s="16">
        <f t="shared" si="43"/>
        <v>0</v>
      </c>
      <c r="AX146" s="50" t="str">
        <f t="shared" si="51"/>
        <v/>
      </c>
      <c r="AY146" s="50" t="str">
        <f t="shared" si="49"/>
        <v>0</v>
      </c>
      <c r="AZ146" s="50" t="str">
        <f t="shared" si="46"/>
        <v>a</v>
      </c>
      <c r="BA146" s="50" t="e">
        <f>VLOOKUP($M146,{"a",0;"b",1000},2)+COUNTIF($M$6:$M146,$M146)</f>
        <v>#N/A</v>
      </c>
      <c r="BB146" s="16"/>
      <c r="BC146" s="16"/>
      <c r="BD146" s="16"/>
      <c r="BE146" s="16"/>
      <c r="BF146" s="16"/>
      <c r="BG146" s="16"/>
      <c r="BH146" s="16"/>
      <c r="BI146" s="140"/>
      <c r="BK146" s="15" t="str">
        <f t="shared" si="62"/>
        <v/>
      </c>
      <c r="BL146" s="16" t="e">
        <f t="shared" si="61"/>
        <v>#VALUE!</v>
      </c>
      <c r="BM146" s="21"/>
      <c r="BN146" s="22"/>
      <c r="BO146" s="23"/>
      <c r="BP146" s="24"/>
      <c r="BQ146" s="21"/>
      <c r="BR146" s="25"/>
      <c r="BS146" s="21"/>
      <c r="BT146" s="19"/>
      <c r="BV146" s="15" t="str">
        <f t="shared" si="53"/>
        <v/>
      </c>
      <c r="BW146" s="16" t="e">
        <f t="shared" si="59"/>
        <v>#VALUE!</v>
      </c>
      <c r="BX146" s="3"/>
      <c r="BY146" s="4"/>
      <c r="BZ146" s="5"/>
      <c r="CA146" s="6"/>
      <c r="CB146" s="3"/>
      <c r="CC146" s="7"/>
      <c r="CD146" s="3"/>
      <c r="CE146" s="2"/>
      <c r="CG146" s="15" t="str">
        <f>IFERROR(INDEX($K:$K,MATCH(VLOOKUP(CS$5,{"a",0;"b",1000},2)+ROW(CF141),$N:$N,0)),"")</f>
        <v/>
      </c>
      <c r="CH146" s="15" t="str">
        <f>IFERROR(INDEX($J:$J,MATCH(VLOOKUP(CS$5,{"a",0;"b",1000},2)+ROW(CF141),$N:$N,0)),"")</f>
        <v/>
      </c>
      <c r="CI146" s="16">
        <f t="shared" si="44"/>
        <v>0</v>
      </c>
      <c r="CJ146" s="50" t="str">
        <f t="shared" si="52"/>
        <v/>
      </c>
      <c r="CK146" s="50" t="str">
        <f t="shared" si="50"/>
        <v>0</v>
      </c>
      <c r="CL146" s="50" t="str">
        <f t="shared" si="47"/>
        <v>a</v>
      </c>
      <c r="CM146" s="50" t="e">
        <f>VLOOKUP($M146,{"a",0;"b",1000},2)+COUNTIF($M$6:$M146,$M146)</f>
        <v>#N/A</v>
      </c>
      <c r="CN146" s="21"/>
      <c r="CO146" s="22"/>
      <c r="CP146" s="23"/>
      <c r="CQ146" s="24"/>
      <c r="CR146" s="21"/>
      <c r="CS146" s="25"/>
      <c r="CT146" s="21"/>
      <c r="CU146" s="19"/>
      <c r="CW146" s="54"/>
      <c r="CX146" s="55"/>
      <c r="CY146" s="56"/>
      <c r="CZ146" s="56"/>
      <c r="DA146" s="56"/>
      <c r="DB146" s="56"/>
      <c r="DC146" s="56"/>
      <c r="DD146" s="56"/>
      <c r="DE146" s="56"/>
      <c r="DF146" s="56"/>
      <c r="DG146" s="56"/>
      <c r="DI146" s="61"/>
      <c r="DJ146" s="61"/>
      <c r="DK146" s="61"/>
      <c r="DL146" s="61"/>
      <c r="DM146" s="61"/>
      <c r="DN146" s="61"/>
      <c r="DO146" s="61"/>
      <c r="DP146" s="62"/>
      <c r="DR146" s="70"/>
      <c r="DS146" s="71"/>
      <c r="DT146" s="71"/>
      <c r="DU146" s="72"/>
      <c r="DV146" s="71"/>
      <c r="DW146" s="71"/>
      <c r="DX146" s="73"/>
      <c r="DY146" s="74"/>
      <c r="DZ146" s="71"/>
      <c r="EB146" s="79"/>
      <c r="EC146" s="79"/>
      <c r="ED146" s="79"/>
      <c r="EE146" s="79"/>
      <c r="EF146" s="79"/>
      <c r="EG146" s="79"/>
      <c r="EH146" s="80"/>
      <c r="EJ146" s="16"/>
      <c r="EK146" s="16"/>
      <c r="EL146" s="16"/>
      <c r="EM146" s="16"/>
      <c r="EN146" s="16"/>
      <c r="EO146" s="16"/>
      <c r="EP146" s="16"/>
      <c r="EQ146" s="16"/>
      <c r="ES146" s="16"/>
      <c r="ET146" s="16"/>
      <c r="EU146" s="16"/>
      <c r="EW146" s="86"/>
      <c r="EX146" s="86"/>
      <c r="EY146" s="84"/>
      <c r="EZ146" s="87"/>
      <c r="FB146" s="19"/>
      <c r="FC146" s="19"/>
      <c r="FD146" s="19"/>
      <c r="FE146" s="19"/>
      <c r="FF146" s="19"/>
      <c r="FG146" s="19"/>
      <c r="FH146" s="19"/>
      <c r="FI146" s="19"/>
      <c r="FK146" s="94"/>
      <c r="FL146" s="93"/>
      <c r="FM146" s="93"/>
      <c r="FN146" s="93"/>
      <c r="FP146" s="97"/>
      <c r="FQ146" s="98"/>
      <c r="FR146" s="103"/>
      <c r="FS146" s="98"/>
      <c r="FT146" s="98"/>
      <c r="FV146" s="105"/>
      <c r="FW146" s="105"/>
      <c r="FX146" s="106"/>
      <c r="FY146" s="105"/>
      <c r="FZ146" s="105"/>
      <c r="GA146" s="105"/>
      <c r="GB146" s="105"/>
      <c r="GC146" s="105"/>
      <c r="GE146" s="110"/>
      <c r="GF146" s="109"/>
      <c r="GG146" s="110"/>
      <c r="GH146" s="111"/>
      <c r="GI146" s="111"/>
      <c r="GJ146" s="110"/>
      <c r="GK146" s="110"/>
      <c r="GL146" s="110"/>
      <c r="GM146" s="110"/>
      <c r="GN146" s="109"/>
      <c r="GP146" s="119"/>
      <c r="GQ146" s="120"/>
      <c r="GR146" s="119"/>
      <c r="GS146" s="121"/>
      <c r="GT146" s="121"/>
      <c r="GU146" s="119"/>
      <c r="GV146" s="122"/>
      <c r="GW146" s="119"/>
      <c r="GX146" s="119"/>
      <c r="GY146" s="120"/>
      <c r="HA146" s="127"/>
      <c r="HB146" s="128"/>
      <c r="HC146" s="128"/>
      <c r="HD146" s="128"/>
      <c r="HE146" s="129"/>
      <c r="HF146" s="127"/>
      <c r="HG146" s="131"/>
      <c r="HH146" s="19"/>
      <c r="HI146" s="19"/>
      <c r="HJ146" s="19"/>
      <c r="HK146" s="19"/>
      <c r="HL146" s="19"/>
      <c r="HM146" s="19"/>
      <c r="HN146" s="19"/>
      <c r="HP146" s="134"/>
      <c r="HQ146" s="135"/>
      <c r="HR146" s="134"/>
      <c r="HS146" s="134"/>
      <c r="HT146" s="134"/>
      <c r="HU146" s="134"/>
      <c r="HV146" s="134"/>
      <c r="HW146" s="134"/>
      <c r="HX146" s="134"/>
      <c r="HY146" s="134"/>
      <c r="HZ146" s="134"/>
    </row>
    <row r="147" spans="5:234" ht="19.5" thickBot="1">
      <c r="E147" s="16"/>
      <c r="F147" s="16"/>
      <c r="G147" s="16"/>
      <c r="I147" s="15" t="str">
        <f t="shared" si="54"/>
        <v/>
      </c>
      <c r="J147" s="16" t="e">
        <f t="shared" si="55"/>
        <v>#VALUE!</v>
      </c>
      <c r="K147" s="3"/>
      <c r="L147" s="4"/>
      <c r="M147" s="5"/>
      <c r="N147" s="6"/>
      <c r="O147" s="3"/>
      <c r="P147" s="7"/>
      <c r="Q147" s="3"/>
      <c r="R147" s="2"/>
      <c r="T147" s="15" t="str">
        <f t="shared" si="56"/>
        <v/>
      </c>
      <c r="U147" s="16" t="e">
        <f t="shared" si="60"/>
        <v>#VALUE!</v>
      </c>
      <c r="V147" s="16"/>
      <c r="W147" s="16"/>
      <c r="X147" s="16"/>
      <c r="Y147" s="16"/>
      <c r="Z147" s="16"/>
      <c r="AA147" s="16"/>
      <c r="AB147" s="16"/>
      <c r="AC147" s="16"/>
      <c r="AE147" s="15" t="str">
        <f>IFERROR(INDEX($K:$K,MATCH(VLOOKUP(AQ$5,{"a",0;"b",1000},2)+ROW(AD142),$N:$N,0)),"")</f>
        <v/>
      </c>
      <c r="AF147" s="15" t="str">
        <f>IFERROR(INDEX($J:$J,MATCH(VLOOKUP(AQ$5,{"a",0;"b",1000},2)+ROW(AD142),$N:$N,0)),"")</f>
        <v/>
      </c>
      <c r="AG147" s="16">
        <f t="shared" si="57"/>
        <v>0</v>
      </c>
      <c r="AH147" s="50" t="str">
        <f>IFERROR(INDEX(#REF!,MATCH(AI147,BJ:BJ,0)),"")</f>
        <v/>
      </c>
      <c r="AI147" s="50" t="str">
        <f t="shared" si="58"/>
        <v>0</v>
      </c>
      <c r="AJ147" s="50" t="str">
        <f t="shared" si="45"/>
        <v>a</v>
      </c>
      <c r="AK147" s="50" t="e">
        <f>VLOOKUP($M147,{"a",0;"b",1000},2)+COUNTIF($M$6:$M147,$M147)</f>
        <v>#N/A</v>
      </c>
      <c r="AL147" s="16"/>
      <c r="AM147" s="16"/>
      <c r="AN147" s="16"/>
      <c r="AO147" s="16"/>
      <c r="AP147" s="16"/>
      <c r="AQ147" s="16"/>
      <c r="AR147" s="16"/>
      <c r="AS147" s="140"/>
      <c r="AU147" s="15" t="str">
        <f>IFERROR(INDEX($K:$K,MATCH(VLOOKUP(BG$5,{"a",0;"b",1000},2)+ROW(AT142),$N:$N,0)),"")</f>
        <v/>
      </c>
      <c r="AV147" s="15" t="str">
        <f>IFERROR(INDEX($J:$J,MATCH(VLOOKUP(BG$5,{"a",0;"b",1000},2)+ROW(AT142),$N:$N,0)),"")</f>
        <v/>
      </c>
      <c r="AW147" s="16">
        <f t="shared" si="43"/>
        <v>0</v>
      </c>
      <c r="AX147" s="50" t="str">
        <f t="shared" si="51"/>
        <v/>
      </c>
      <c r="AY147" s="50" t="str">
        <f t="shared" si="49"/>
        <v>0</v>
      </c>
      <c r="AZ147" s="50" t="str">
        <f t="shared" si="46"/>
        <v>a</v>
      </c>
      <c r="BA147" s="50" t="e">
        <f>VLOOKUP($M147,{"a",0;"b",1000},2)+COUNTIF($M$6:$M147,$M147)</f>
        <v>#N/A</v>
      </c>
      <c r="BB147" s="16"/>
      <c r="BC147" s="16"/>
      <c r="BD147" s="16"/>
      <c r="BE147" s="16"/>
      <c r="BF147" s="16"/>
      <c r="BG147" s="16"/>
      <c r="BH147" s="16"/>
      <c r="BI147" s="140"/>
      <c r="BK147" s="15" t="str">
        <f t="shared" si="62"/>
        <v/>
      </c>
      <c r="BL147" s="16" t="e">
        <f t="shared" si="61"/>
        <v>#VALUE!</v>
      </c>
      <c r="BM147" s="21"/>
      <c r="BN147" s="22"/>
      <c r="BO147" s="23"/>
      <c r="BP147" s="24"/>
      <c r="BQ147" s="21"/>
      <c r="BR147" s="25"/>
      <c r="BS147" s="21"/>
      <c r="BT147" s="19"/>
      <c r="BV147" s="15" t="str">
        <f t="shared" si="53"/>
        <v/>
      </c>
      <c r="BW147" s="16" t="e">
        <f t="shared" si="59"/>
        <v>#VALUE!</v>
      </c>
      <c r="BX147" s="3"/>
      <c r="BY147" s="4"/>
      <c r="BZ147" s="5"/>
      <c r="CA147" s="6"/>
      <c r="CB147" s="3"/>
      <c r="CC147" s="7"/>
      <c r="CD147" s="3"/>
      <c r="CE147" s="2"/>
      <c r="CG147" s="15" t="str">
        <f>IFERROR(INDEX($K:$K,MATCH(VLOOKUP(CS$5,{"a",0;"b",1000},2)+ROW(CF142),$N:$N,0)),"")</f>
        <v/>
      </c>
      <c r="CH147" s="15" t="str">
        <f>IFERROR(INDEX($J:$J,MATCH(VLOOKUP(CS$5,{"a",0;"b",1000},2)+ROW(CF142),$N:$N,0)),"")</f>
        <v/>
      </c>
      <c r="CI147" s="16">
        <f t="shared" si="44"/>
        <v>0</v>
      </c>
      <c r="CJ147" s="50" t="str">
        <f t="shared" si="52"/>
        <v/>
      </c>
      <c r="CK147" s="50" t="str">
        <f t="shared" si="50"/>
        <v>0</v>
      </c>
      <c r="CL147" s="50" t="str">
        <f t="shared" si="47"/>
        <v>a</v>
      </c>
      <c r="CM147" s="50" t="e">
        <f>VLOOKUP($M147,{"a",0;"b",1000},2)+COUNTIF($M$6:$M147,$M147)</f>
        <v>#N/A</v>
      </c>
      <c r="CN147" s="21"/>
      <c r="CO147" s="22"/>
      <c r="CP147" s="23"/>
      <c r="CQ147" s="24"/>
      <c r="CR147" s="21"/>
      <c r="CS147" s="25"/>
      <c r="CT147" s="21"/>
      <c r="CU147" s="19"/>
      <c r="CW147" s="54"/>
      <c r="CX147" s="55"/>
      <c r="CY147" s="56"/>
      <c r="CZ147" s="56"/>
      <c r="DA147" s="56"/>
      <c r="DB147" s="56"/>
      <c r="DC147" s="56"/>
      <c r="DD147" s="56"/>
      <c r="DE147" s="56"/>
      <c r="DF147" s="56"/>
      <c r="DG147" s="56"/>
      <c r="DI147" s="61"/>
      <c r="DJ147" s="61"/>
      <c r="DK147" s="61"/>
      <c r="DL147" s="61"/>
      <c r="DM147" s="61"/>
      <c r="DN147" s="61"/>
      <c r="DO147" s="61"/>
      <c r="DP147" s="62"/>
      <c r="DR147" s="70"/>
      <c r="DS147" s="71"/>
      <c r="DT147" s="71"/>
      <c r="DU147" s="72"/>
      <c r="DV147" s="71"/>
      <c r="DW147" s="71"/>
      <c r="DX147" s="73"/>
      <c r="DY147" s="74"/>
      <c r="DZ147" s="71"/>
      <c r="EB147" s="79"/>
      <c r="EC147" s="79"/>
      <c r="ED147" s="79"/>
      <c r="EE147" s="79"/>
      <c r="EF147" s="79"/>
      <c r="EG147" s="79"/>
      <c r="EH147" s="80"/>
      <c r="EJ147" s="16"/>
      <c r="EK147" s="16"/>
      <c r="EL147" s="16"/>
      <c r="EM147" s="16"/>
      <c r="EN147" s="16"/>
      <c r="EO147" s="16"/>
      <c r="EP147" s="16"/>
      <c r="EQ147" s="16"/>
      <c r="ES147" s="16"/>
      <c r="ET147" s="16"/>
      <c r="EU147" s="16"/>
      <c r="EW147" s="86"/>
      <c r="EX147" s="86"/>
      <c r="EY147" s="84"/>
      <c r="EZ147" s="87"/>
      <c r="FB147" s="19"/>
      <c r="FC147" s="19"/>
      <c r="FD147" s="19"/>
      <c r="FE147" s="19"/>
      <c r="FF147" s="19"/>
      <c r="FG147" s="19"/>
      <c r="FH147" s="19"/>
      <c r="FI147" s="19"/>
      <c r="FK147" s="94"/>
      <c r="FL147" s="93"/>
      <c r="FM147" s="93"/>
      <c r="FN147" s="93"/>
      <c r="FP147" s="97"/>
      <c r="FQ147" s="98"/>
      <c r="FR147" s="103"/>
      <c r="FS147" s="98"/>
      <c r="FT147" s="98"/>
      <c r="FV147" s="105"/>
      <c r="FW147" s="105"/>
      <c r="FX147" s="106"/>
      <c r="FY147" s="105"/>
      <c r="FZ147" s="105"/>
      <c r="GA147" s="105"/>
      <c r="GB147" s="105"/>
      <c r="GC147" s="105"/>
      <c r="GE147" s="110"/>
      <c r="GF147" s="109"/>
      <c r="GG147" s="110"/>
      <c r="GH147" s="111"/>
      <c r="GI147" s="111"/>
      <c r="GJ147" s="110"/>
      <c r="GK147" s="110"/>
      <c r="GL147" s="110"/>
      <c r="GM147" s="110"/>
      <c r="GN147" s="109"/>
      <c r="GP147" s="119"/>
      <c r="GQ147" s="120"/>
      <c r="GR147" s="119"/>
      <c r="GS147" s="121"/>
      <c r="GT147" s="121"/>
      <c r="GU147" s="119"/>
      <c r="GV147" s="122"/>
      <c r="GW147" s="119"/>
      <c r="GX147" s="119"/>
      <c r="GY147" s="120"/>
      <c r="HA147" s="127"/>
      <c r="HB147" s="128"/>
      <c r="HC147" s="128"/>
      <c r="HD147" s="128"/>
      <c r="HE147" s="129"/>
      <c r="HF147" s="127"/>
      <c r="HG147" s="131"/>
      <c r="HH147" s="19"/>
      <c r="HI147" s="19"/>
      <c r="HJ147" s="19"/>
      <c r="HK147" s="19"/>
      <c r="HL147" s="19"/>
      <c r="HM147" s="19"/>
      <c r="HN147" s="19"/>
      <c r="HP147" s="134"/>
      <c r="HQ147" s="135"/>
      <c r="HR147" s="134"/>
      <c r="HS147" s="134"/>
      <c r="HT147" s="134"/>
      <c r="HU147" s="134"/>
      <c r="HV147" s="134"/>
      <c r="HW147" s="134"/>
      <c r="HX147" s="134"/>
      <c r="HY147" s="134"/>
      <c r="HZ147" s="134"/>
    </row>
    <row r="148" spans="5:234" ht="19.5" thickBot="1">
      <c r="E148" s="16"/>
      <c r="F148" s="16"/>
      <c r="G148" s="16"/>
      <c r="I148" s="15" t="str">
        <f t="shared" si="54"/>
        <v/>
      </c>
      <c r="J148" s="16" t="e">
        <f t="shared" si="55"/>
        <v>#VALUE!</v>
      </c>
      <c r="K148" s="3"/>
      <c r="L148" s="4"/>
      <c r="M148" s="5"/>
      <c r="N148" s="6"/>
      <c r="O148" s="3"/>
      <c r="P148" s="7"/>
      <c r="Q148" s="3"/>
      <c r="R148" s="2"/>
      <c r="T148" s="15" t="str">
        <f t="shared" si="56"/>
        <v/>
      </c>
      <c r="U148" s="16" t="e">
        <f t="shared" si="60"/>
        <v>#VALUE!</v>
      </c>
      <c r="V148" s="16"/>
      <c r="W148" s="16"/>
      <c r="X148" s="16"/>
      <c r="Y148" s="16"/>
      <c r="Z148" s="16"/>
      <c r="AA148" s="16"/>
      <c r="AB148" s="16"/>
      <c r="AC148" s="16"/>
      <c r="AE148" s="15" t="str">
        <f>IFERROR(INDEX($K:$K,MATCH(VLOOKUP(AQ$5,{"a",0;"b",1000},2)+ROW(AD143),$N:$N,0)),"")</f>
        <v/>
      </c>
      <c r="AF148" s="15" t="str">
        <f>IFERROR(INDEX($J:$J,MATCH(VLOOKUP(AQ$5,{"a",0;"b",1000},2)+ROW(AD143),$N:$N,0)),"")</f>
        <v/>
      </c>
      <c r="AG148" s="16">
        <f t="shared" si="57"/>
        <v>0</v>
      </c>
      <c r="AH148" s="50" t="str">
        <f>IFERROR(INDEX(#REF!,MATCH(AI148,BJ:BJ,0)),"")</f>
        <v/>
      </c>
      <c r="AI148" s="50" t="str">
        <f t="shared" si="58"/>
        <v>0</v>
      </c>
      <c r="AJ148" s="50" t="str">
        <f t="shared" si="45"/>
        <v>a</v>
      </c>
      <c r="AK148" s="50" t="e">
        <f>VLOOKUP($M148,{"a",0;"b",1000},2)+COUNTIF($M$6:$M148,$M148)</f>
        <v>#N/A</v>
      </c>
      <c r="AL148" s="16"/>
      <c r="AM148" s="16"/>
      <c r="AN148" s="16"/>
      <c r="AO148" s="16"/>
      <c r="AP148" s="16"/>
      <c r="AQ148" s="16"/>
      <c r="AR148" s="16"/>
      <c r="AS148" s="140"/>
      <c r="AU148" s="15" t="str">
        <f>IFERROR(INDEX($K:$K,MATCH(VLOOKUP(BG$5,{"a",0;"b",1000},2)+ROW(AT143),$N:$N,0)),"")</f>
        <v/>
      </c>
      <c r="AV148" s="15" t="str">
        <f>IFERROR(INDEX($J:$J,MATCH(VLOOKUP(BG$5,{"a",0;"b",1000},2)+ROW(AT143),$N:$N,0)),"")</f>
        <v/>
      </c>
      <c r="AW148" s="16">
        <f t="shared" si="43"/>
        <v>0</v>
      </c>
      <c r="AX148" s="50" t="str">
        <f t="shared" si="51"/>
        <v/>
      </c>
      <c r="AY148" s="50" t="str">
        <f t="shared" si="49"/>
        <v>0</v>
      </c>
      <c r="AZ148" s="50" t="str">
        <f t="shared" si="46"/>
        <v>a</v>
      </c>
      <c r="BA148" s="50" t="e">
        <f>VLOOKUP($M148,{"a",0;"b",1000},2)+COUNTIF($M$6:$M148,$M148)</f>
        <v>#N/A</v>
      </c>
      <c r="BB148" s="16"/>
      <c r="BC148" s="16"/>
      <c r="BD148" s="16"/>
      <c r="BE148" s="16"/>
      <c r="BF148" s="16"/>
      <c r="BG148" s="16"/>
      <c r="BH148" s="16"/>
      <c r="BI148" s="140"/>
      <c r="BK148" s="15" t="str">
        <f t="shared" si="62"/>
        <v/>
      </c>
      <c r="BL148" s="16" t="e">
        <f t="shared" si="61"/>
        <v>#VALUE!</v>
      </c>
      <c r="BM148" s="21"/>
      <c r="BN148" s="22"/>
      <c r="BO148" s="23"/>
      <c r="BP148" s="24"/>
      <c r="BQ148" s="21"/>
      <c r="BR148" s="25"/>
      <c r="BS148" s="21"/>
      <c r="BT148" s="19"/>
      <c r="BV148" s="15" t="str">
        <f t="shared" si="53"/>
        <v/>
      </c>
      <c r="BW148" s="16" t="e">
        <f t="shared" si="59"/>
        <v>#VALUE!</v>
      </c>
      <c r="BX148" s="3"/>
      <c r="BY148" s="4"/>
      <c r="BZ148" s="5"/>
      <c r="CA148" s="6"/>
      <c r="CB148" s="3"/>
      <c r="CC148" s="7"/>
      <c r="CD148" s="3"/>
      <c r="CE148" s="2"/>
      <c r="CG148" s="15" t="str">
        <f>IFERROR(INDEX($K:$K,MATCH(VLOOKUP(CS$5,{"a",0;"b",1000},2)+ROW(CF143),$N:$N,0)),"")</f>
        <v/>
      </c>
      <c r="CH148" s="15" t="str">
        <f>IFERROR(INDEX($J:$J,MATCH(VLOOKUP(CS$5,{"a",0;"b",1000},2)+ROW(CF143),$N:$N,0)),"")</f>
        <v/>
      </c>
      <c r="CI148" s="16">
        <f t="shared" si="44"/>
        <v>0</v>
      </c>
      <c r="CJ148" s="50" t="str">
        <f t="shared" si="52"/>
        <v/>
      </c>
      <c r="CK148" s="50" t="str">
        <f t="shared" si="50"/>
        <v>0</v>
      </c>
      <c r="CL148" s="50" t="str">
        <f t="shared" si="47"/>
        <v>a</v>
      </c>
      <c r="CM148" s="50" t="e">
        <f>VLOOKUP($M148,{"a",0;"b",1000},2)+COUNTIF($M$6:$M148,$M148)</f>
        <v>#N/A</v>
      </c>
      <c r="CN148" s="21"/>
      <c r="CO148" s="22"/>
      <c r="CP148" s="23"/>
      <c r="CQ148" s="24"/>
      <c r="CR148" s="21"/>
      <c r="CS148" s="25"/>
      <c r="CT148" s="21"/>
      <c r="CU148" s="19"/>
      <c r="CW148" s="54"/>
      <c r="CX148" s="55"/>
      <c r="CY148" s="56"/>
      <c r="CZ148" s="56"/>
      <c r="DA148" s="56"/>
      <c r="DB148" s="56"/>
      <c r="DC148" s="56"/>
      <c r="DD148" s="56"/>
      <c r="DE148" s="56"/>
      <c r="DF148" s="56"/>
      <c r="DG148" s="56"/>
      <c r="DI148" s="61"/>
      <c r="DJ148" s="61"/>
      <c r="DK148" s="61"/>
      <c r="DL148" s="61"/>
      <c r="DM148" s="61"/>
      <c r="DN148" s="61"/>
      <c r="DO148" s="61"/>
      <c r="DP148" s="62"/>
      <c r="DR148" s="70"/>
      <c r="DS148" s="71"/>
      <c r="DT148" s="71"/>
      <c r="DU148" s="72"/>
      <c r="DV148" s="71"/>
      <c r="DW148" s="71"/>
      <c r="DX148" s="73"/>
      <c r="DY148" s="74"/>
      <c r="DZ148" s="71"/>
      <c r="EB148" s="79"/>
      <c r="EC148" s="79"/>
      <c r="ED148" s="79"/>
      <c r="EE148" s="79"/>
      <c r="EF148" s="79"/>
      <c r="EG148" s="79"/>
      <c r="EH148" s="80"/>
      <c r="EJ148" s="16"/>
      <c r="EK148" s="16"/>
      <c r="EL148" s="16"/>
      <c r="EM148" s="16"/>
      <c r="EN148" s="16"/>
      <c r="EO148" s="16"/>
      <c r="EP148" s="16"/>
      <c r="EQ148" s="16"/>
      <c r="ES148" s="16"/>
      <c r="ET148" s="16"/>
      <c r="EU148" s="16"/>
      <c r="EW148" s="86"/>
      <c r="EX148" s="86"/>
      <c r="EY148" s="84"/>
      <c r="EZ148" s="87"/>
      <c r="FB148" s="19"/>
      <c r="FC148" s="19"/>
      <c r="FD148" s="19"/>
      <c r="FE148" s="19"/>
      <c r="FF148" s="19"/>
      <c r="FG148" s="19"/>
      <c r="FH148" s="19"/>
      <c r="FI148" s="19"/>
      <c r="FK148" s="94"/>
      <c r="FL148" s="93"/>
      <c r="FM148" s="93"/>
      <c r="FN148" s="93"/>
      <c r="FP148" s="97"/>
      <c r="FQ148" s="98"/>
      <c r="FR148" s="103"/>
      <c r="FS148" s="98"/>
      <c r="FT148" s="98"/>
      <c r="FV148" s="105"/>
      <c r="FW148" s="105"/>
      <c r="FX148" s="106"/>
      <c r="FY148" s="105"/>
      <c r="FZ148" s="105"/>
      <c r="GA148" s="105"/>
      <c r="GB148" s="105"/>
      <c r="GC148" s="105"/>
      <c r="GE148" s="110"/>
      <c r="GF148" s="109"/>
      <c r="GG148" s="110"/>
      <c r="GH148" s="111"/>
      <c r="GI148" s="111"/>
      <c r="GJ148" s="110"/>
      <c r="GK148" s="110"/>
      <c r="GL148" s="110"/>
      <c r="GM148" s="110"/>
      <c r="GN148" s="109"/>
      <c r="GP148" s="119"/>
      <c r="GQ148" s="120"/>
      <c r="GR148" s="119"/>
      <c r="GS148" s="121"/>
      <c r="GT148" s="121"/>
      <c r="GU148" s="119"/>
      <c r="GV148" s="122"/>
      <c r="GW148" s="119"/>
      <c r="GX148" s="119"/>
      <c r="GY148" s="120"/>
      <c r="HA148" s="127"/>
      <c r="HB148" s="128"/>
      <c r="HC148" s="128"/>
      <c r="HD148" s="128"/>
      <c r="HE148" s="129"/>
      <c r="HF148" s="127"/>
      <c r="HG148" s="131"/>
      <c r="HH148" s="19"/>
      <c r="HI148" s="19"/>
      <c r="HJ148" s="19"/>
      <c r="HK148" s="19"/>
      <c r="HL148" s="19"/>
      <c r="HM148" s="19"/>
      <c r="HN148" s="19"/>
      <c r="HP148" s="134"/>
      <c r="HQ148" s="135"/>
      <c r="HR148" s="134"/>
      <c r="HS148" s="134"/>
      <c r="HT148" s="134"/>
      <c r="HU148" s="134"/>
      <c r="HV148" s="134"/>
      <c r="HW148" s="134"/>
      <c r="HX148" s="134"/>
      <c r="HY148" s="134"/>
      <c r="HZ148" s="134"/>
    </row>
    <row r="149" spans="5:234" ht="19.5" thickBot="1">
      <c r="E149" s="16"/>
      <c r="F149" s="16"/>
      <c r="G149" s="16"/>
      <c r="I149" s="15" t="str">
        <f t="shared" si="54"/>
        <v/>
      </c>
      <c r="J149" s="16" t="e">
        <f t="shared" si="55"/>
        <v>#VALUE!</v>
      </c>
      <c r="K149" s="3"/>
      <c r="L149" s="4"/>
      <c r="M149" s="5"/>
      <c r="N149" s="6"/>
      <c r="O149" s="3"/>
      <c r="P149" s="7"/>
      <c r="Q149" s="3"/>
      <c r="R149" s="2"/>
      <c r="T149" s="15" t="str">
        <f t="shared" si="56"/>
        <v/>
      </c>
      <c r="U149" s="16" t="e">
        <f t="shared" si="60"/>
        <v>#VALUE!</v>
      </c>
      <c r="V149" s="16"/>
      <c r="W149" s="16"/>
      <c r="X149" s="16"/>
      <c r="Y149" s="16"/>
      <c r="Z149" s="16"/>
      <c r="AA149" s="16"/>
      <c r="AB149" s="16"/>
      <c r="AC149" s="16"/>
      <c r="AE149" s="15" t="str">
        <f>IFERROR(INDEX($K:$K,MATCH(VLOOKUP(AQ$5,{"a",0;"b",1000},2)+ROW(AD144),$N:$N,0)),"")</f>
        <v/>
      </c>
      <c r="AF149" s="15" t="str">
        <f>IFERROR(INDEX($J:$J,MATCH(VLOOKUP(AQ$5,{"a",0;"b",1000},2)+ROW(AD144),$N:$N,0)),"")</f>
        <v/>
      </c>
      <c r="AG149" s="16">
        <f t="shared" si="57"/>
        <v>0</v>
      </c>
      <c r="AH149" s="50" t="str">
        <f>IFERROR(INDEX(#REF!,MATCH(AI149,BJ:BJ,0)),"")</f>
        <v/>
      </c>
      <c r="AI149" s="50" t="str">
        <f t="shared" si="58"/>
        <v>0</v>
      </c>
      <c r="AJ149" s="50" t="str">
        <f t="shared" si="45"/>
        <v>a</v>
      </c>
      <c r="AK149" s="50" t="e">
        <f>VLOOKUP($M149,{"a",0;"b",1000},2)+COUNTIF($M$6:$M149,$M149)</f>
        <v>#N/A</v>
      </c>
      <c r="AL149" s="16"/>
      <c r="AM149" s="16"/>
      <c r="AN149" s="16"/>
      <c r="AO149" s="16"/>
      <c r="AP149" s="16"/>
      <c r="AQ149" s="16"/>
      <c r="AR149" s="16"/>
      <c r="AS149" s="140"/>
      <c r="AU149" s="15" t="str">
        <f>IFERROR(INDEX($K:$K,MATCH(VLOOKUP(BG$5,{"a",0;"b",1000},2)+ROW(AT144),$N:$N,0)),"")</f>
        <v/>
      </c>
      <c r="AV149" s="15" t="str">
        <f>IFERROR(INDEX($J:$J,MATCH(VLOOKUP(BG$5,{"a",0;"b",1000},2)+ROW(AT144),$N:$N,0)),"")</f>
        <v/>
      </c>
      <c r="AW149" s="16">
        <f t="shared" si="43"/>
        <v>0</v>
      </c>
      <c r="AX149" s="50" t="str">
        <f t="shared" si="51"/>
        <v/>
      </c>
      <c r="AY149" s="50" t="str">
        <f t="shared" si="49"/>
        <v>0</v>
      </c>
      <c r="AZ149" s="50" t="str">
        <f t="shared" si="46"/>
        <v>a</v>
      </c>
      <c r="BA149" s="50" t="e">
        <f>VLOOKUP($M149,{"a",0;"b",1000},2)+COUNTIF($M$6:$M149,$M149)</f>
        <v>#N/A</v>
      </c>
      <c r="BB149" s="16"/>
      <c r="BC149" s="16"/>
      <c r="BD149" s="16"/>
      <c r="BE149" s="16"/>
      <c r="BF149" s="16"/>
      <c r="BG149" s="16"/>
      <c r="BH149" s="16"/>
      <c r="BI149" s="140"/>
      <c r="BK149" s="15" t="str">
        <f t="shared" si="62"/>
        <v/>
      </c>
      <c r="BL149" s="16" t="e">
        <f t="shared" si="61"/>
        <v>#VALUE!</v>
      </c>
      <c r="BM149" s="21"/>
      <c r="BN149" s="22"/>
      <c r="BO149" s="23"/>
      <c r="BP149" s="24"/>
      <c r="BQ149" s="21"/>
      <c r="BR149" s="25"/>
      <c r="BS149" s="21"/>
      <c r="BT149" s="19"/>
      <c r="BV149" s="15" t="str">
        <f t="shared" si="53"/>
        <v/>
      </c>
      <c r="BW149" s="16" t="e">
        <f t="shared" si="59"/>
        <v>#VALUE!</v>
      </c>
      <c r="BX149" s="3"/>
      <c r="BY149" s="4"/>
      <c r="BZ149" s="5"/>
      <c r="CA149" s="6"/>
      <c r="CB149" s="3"/>
      <c r="CC149" s="7"/>
      <c r="CD149" s="3"/>
      <c r="CE149" s="2"/>
      <c r="CG149" s="15" t="str">
        <f>IFERROR(INDEX($K:$K,MATCH(VLOOKUP(CS$5,{"a",0;"b",1000},2)+ROW(CF144),$N:$N,0)),"")</f>
        <v/>
      </c>
      <c r="CH149" s="15" t="str">
        <f>IFERROR(INDEX($J:$J,MATCH(VLOOKUP(CS$5,{"a",0;"b",1000},2)+ROW(CF144),$N:$N,0)),"")</f>
        <v/>
      </c>
      <c r="CI149" s="16">
        <f t="shared" si="44"/>
        <v>0</v>
      </c>
      <c r="CJ149" s="50" t="str">
        <f t="shared" si="52"/>
        <v/>
      </c>
      <c r="CK149" s="50" t="str">
        <f t="shared" si="50"/>
        <v>0</v>
      </c>
      <c r="CL149" s="50" t="str">
        <f t="shared" si="47"/>
        <v>a</v>
      </c>
      <c r="CM149" s="50" t="e">
        <f>VLOOKUP($M149,{"a",0;"b",1000},2)+COUNTIF($M$6:$M149,$M149)</f>
        <v>#N/A</v>
      </c>
      <c r="CN149" s="21"/>
      <c r="CO149" s="22"/>
      <c r="CP149" s="23"/>
      <c r="CQ149" s="24"/>
      <c r="CR149" s="21"/>
      <c r="CS149" s="25"/>
      <c r="CT149" s="21"/>
      <c r="CU149" s="19"/>
      <c r="CW149" s="54"/>
      <c r="CX149" s="55"/>
      <c r="CY149" s="56"/>
      <c r="CZ149" s="56"/>
      <c r="DA149" s="56"/>
      <c r="DB149" s="56"/>
      <c r="DC149" s="56"/>
      <c r="DD149" s="56"/>
      <c r="DE149" s="56"/>
      <c r="DF149" s="56"/>
      <c r="DG149" s="56"/>
      <c r="DI149" s="61"/>
      <c r="DJ149" s="61"/>
      <c r="DK149" s="61"/>
      <c r="DL149" s="61"/>
      <c r="DM149" s="61"/>
      <c r="DN149" s="61"/>
      <c r="DO149" s="61"/>
      <c r="DP149" s="62"/>
      <c r="DR149" s="70"/>
      <c r="DS149" s="71"/>
      <c r="DT149" s="71"/>
      <c r="DU149" s="72"/>
      <c r="DV149" s="71"/>
      <c r="DW149" s="71"/>
      <c r="DX149" s="73"/>
      <c r="DY149" s="74"/>
      <c r="DZ149" s="71"/>
      <c r="EB149" s="79"/>
      <c r="EC149" s="79"/>
      <c r="ED149" s="79"/>
      <c r="EE149" s="79"/>
      <c r="EF149" s="79"/>
      <c r="EG149" s="79"/>
      <c r="EH149" s="80"/>
      <c r="EJ149" s="16"/>
      <c r="EK149" s="16"/>
      <c r="EL149" s="16"/>
      <c r="EM149" s="16"/>
      <c r="EN149" s="16"/>
      <c r="EO149" s="16"/>
      <c r="EP149" s="16"/>
      <c r="EQ149" s="16"/>
      <c r="ES149" s="16"/>
      <c r="ET149" s="16"/>
      <c r="EU149" s="16"/>
      <c r="EW149" s="86"/>
      <c r="EX149" s="86"/>
      <c r="EY149" s="84"/>
      <c r="EZ149" s="87"/>
      <c r="FB149" s="19"/>
      <c r="FC149" s="19"/>
      <c r="FD149" s="19"/>
      <c r="FE149" s="19"/>
      <c r="FF149" s="19"/>
      <c r="FG149" s="19"/>
      <c r="FH149" s="19"/>
      <c r="FI149" s="19"/>
      <c r="FK149" s="94"/>
      <c r="FL149" s="93"/>
      <c r="FM149" s="93"/>
      <c r="FN149" s="93"/>
      <c r="FP149" s="97"/>
      <c r="FQ149" s="98"/>
      <c r="FR149" s="103"/>
      <c r="FS149" s="98"/>
      <c r="FT149" s="98"/>
      <c r="FV149" s="105"/>
      <c r="FW149" s="105"/>
      <c r="FX149" s="106"/>
      <c r="FY149" s="105"/>
      <c r="FZ149" s="105"/>
      <c r="GA149" s="105"/>
      <c r="GB149" s="105"/>
      <c r="GC149" s="105"/>
      <c r="GE149" s="110"/>
      <c r="GF149" s="109"/>
      <c r="GG149" s="110"/>
      <c r="GH149" s="111"/>
      <c r="GI149" s="111"/>
      <c r="GJ149" s="110"/>
      <c r="GK149" s="110"/>
      <c r="GL149" s="110"/>
      <c r="GM149" s="110"/>
      <c r="GN149" s="109"/>
      <c r="GP149" s="119"/>
      <c r="GQ149" s="120"/>
      <c r="GR149" s="119"/>
      <c r="GS149" s="121"/>
      <c r="GT149" s="121"/>
      <c r="GU149" s="119"/>
      <c r="GV149" s="122"/>
      <c r="GW149" s="119"/>
      <c r="GX149" s="119"/>
      <c r="GY149" s="120"/>
      <c r="HA149" s="127"/>
      <c r="HB149" s="128"/>
      <c r="HC149" s="128"/>
      <c r="HD149" s="128"/>
      <c r="HE149" s="129"/>
      <c r="HF149" s="127"/>
      <c r="HG149" s="131"/>
      <c r="HH149" s="19"/>
      <c r="HI149" s="19"/>
      <c r="HJ149" s="19"/>
      <c r="HK149" s="19"/>
      <c r="HL149" s="19"/>
      <c r="HM149" s="19"/>
      <c r="HN149" s="19"/>
      <c r="HP149" s="134"/>
      <c r="HQ149" s="135"/>
      <c r="HR149" s="134"/>
      <c r="HS149" s="134"/>
      <c r="HT149" s="134"/>
      <c r="HU149" s="134"/>
      <c r="HV149" s="134"/>
      <c r="HW149" s="134"/>
      <c r="HX149" s="134"/>
      <c r="HY149" s="134"/>
      <c r="HZ149" s="134"/>
    </row>
    <row r="150" spans="5:234" ht="19.5" thickBot="1">
      <c r="E150" s="16"/>
      <c r="F150" s="16"/>
      <c r="G150" s="16"/>
      <c r="I150" s="15" t="str">
        <f t="shared" si="54"/>
        <v/>
      </c>
      <c r="J150" s="16" t="e">
        <f t="shared" si="55"/>
        <v>#VALUE!</v>
      </c>
      <c r="K150" s="3"/>
      <c r="L150" s="4"/>
      <c r="M150" s="5"/>
      <c r="N150" s="6"/>
      <c r="O150" s="3"/>
      <c r="P150" s="7"/>
      <c r="Q150" s="3"/>
      <c r="R150" s="2"/>
      <c r="T150" s="15" t="str">
        <f t="shared" si="56"/>
        <v/>
      </c>
      <c r="U150" s="16" t="e">
        <f t="shared" si="60"/>
        <v>#VALUE!</v>
      </c>
      <c r="V150" s="16"/>
      <c r="W150" s="16"/>
      <c r="X150" s="16"/>
      <c r="Y150" s="16"/>
      <c r="Z150" s="16"/>
      <c r="AA150" s="16"/>
      <c r="AB150" s="16"/>
      <c r="AC150" s="16"/>
      <c r="AE150" s="15" t="str">
        <f>IFERROR(INDEX($K:$K,MATCH(VLOOKUP(AQ$5,{"a",0;"b",1000},2)+ROW(AD145),$N:$N,0)),"")</f>
        <v/>
      </c>
      <c r="AF150" s="15" t="str">
        <f>IFERROR(INDEX($J:$J,MATCH(VLOOKUP(AQ$5,{"a",0;"b",1000},2)+ROW(AD145),$N:$N,0)),"")</f>
        <v/>
      </c>
      <c r="AG150" s="16">
        <f t="shared" si="57"/>
        <v>0</v>
      </c>
      <c r="AH150" s="50" t="str">
        <f>IFERROR(INDEX(#REF!,MATCH(AI150,BJ:BJ,0)),"")</f>
        <v/>
      </c>
      <c r="AI150" s="50" t="str">
        <f t="shared" si="58"/>
        <v>0</v>
      </c>
      <c r="AJ150" s="50" t="str">
        <f t="shared" si="45"/>
        <v>a</v>
      </c>
      <c r="AK150" s="50" t="e">
        <f>VLOOKUP($M150,{"a",0;"b",1000},2)+COUNTIF($M$6:$M150,$M150)</f>
        <v>#N/A</v>
      </c>
      <c r="AL150" s="16"/>
      <c r="AM150" s="16"/>
      <c r="AN150" s="16"/>
      <c r="AO150" s="16"/>
      <c r="AP150" s="16"/>
      <c r="AQ150" s="16"/>
      <c r="AR150" s="16"/>
      <c r="AS150" s="140"/>
      <c r="AU150" s="15" t="str">
        <f>IFERROR(INDEX($K:$K,MATCH(VLOOKUP(BG$5,{"a",0;"b",1000},2)+ROW(AT145),$N:$N,0)),"")</f>
        <v/>
      </c>
      <c r="AV150" s="15" t="str">
        <f>IFERROR(INDEX($J:$J,MATCH(VLOOKUP(BG$5,{"a",0;"b",1000},2)+ROW(AT145),$N:$N,0)),"")</f>
        <v/>
      </c>
      <c r="AW150" s="16">
        <f t="shared" si="43"/>
        <v>0</v>
      </c>
      <c r="AX150" s="50" t="str">
        <f t="shared" si="51"/>
        <v/>
      </c>
      <c r="AY150" s="50" t="str">
        <f t="shared" si="49"/>
        <v>0</v>
      </c>
      <c r="AZ150" s="50" t="str">
        <f t="shared" si="46"/>
        <v>a</v>
      </c>
      <c r="BA150" s="50" t="e">
        <f>VLOOKUP($M150,{"a",0;"b",1000},2)+COUNTIF($M$6:$M150,$M150)</f>
        <v>#N/A</v>
      </c>
      <c r="BB150" s="16"/>
      <c r="BC150" s="16"/>
      <c r="BD150" s="16"/>
      <c r="BE150" s="16"/>
      <c r="BF150" s="16"/>
      <c r="BG150" s="16"/>
      <c r="BH150" s="16"/>
      <c r="BI150" s="140"/>
      <c r="BK150" s="15" t="str">
        <f t="shared" si="62"/>
        <v/>
      </c>
      <c r="BL150" s="16" t="e">
        <f t="shared" si="61"/>
        <v>#VALUE!</v>
      </c>
      <c r="BM150" s="21"/>
      <c r="BN150" s="22"/>
      <c r="BO150" s="23"/>
      <c r="BP150" s="24"/>
      <c r="BQ150" s="21"/>
      <c r="BR150" s="25"/>
      <c r="BS150" s="21"/>
      <c r="BT150" s="19"/>
      <c r="BV150" s="15" t="str">
        <f t="shared" si="53"/>
        <v/>
      </c>
      <c r="BW150" s="16" t="e">
        <f t="shared" si="59"/>
        <v>#VALUE!</v>
      </c>
      <c r="BX150" s="3"/>
      <c r="BY150" s="4"/>
      <c r="BZ150" s="5"/>
      <c r="CA150" s="6"/>
      <c r="CB150" s="3"/>
      <c r="CC150" s="7"/>
      <c r="CD150" s="3"/>
      <c r="CE150" s="2"/>
      <c r="CG150" s="15" t="str">
        <f>IFERROR(INDEX($K:$K,MATCH(VLOOKUP(CS$5,{"a",0;"b",1000},2)+ROW(CF145),$N:$N,0)),"")</f>
        <v/>
      </c>
      <c r="CH150" s="15" t="str">
        <f>IFERROR(INDEX($J:$J,MATCH(VLOOKUP(CS$5,{"a",0;"b",1000},2)+ROW(CF145),$N:$N,0)),"")</f>
        <v/>
      </c>
      <c r="CI150" s="16">
        <f t="shared" si="44"/>
        <v>0</v>
      </c>
      <c r="CJ150" s="50" t="str">
        <f t="shared" si="52"/>
        <v/>
      </c>
      <c r="CK150" s="50" t="str">
        <f t="shared" si="50"/>
        <v>0</v>
      </c>
      <c r="CL150" s="50" t="str">
        <f t="shared" si="47"/>
        <v>a</v>
      </c>
      <c r="CM150" s="50" t="e">
        <f>VLOOKUP($M150,{"a",0;"b",1000},2)+COUNTIF($M$6:$M150,$M150)</f>
        <v>#N/A</v>
      </c>
      <c r="CN150" s="21"/>
      <c r="CO150" s="22"/>
      <c r="CP150" s="23"/>
      <c r="CQ150" s="24"/>
      <c r="CR150" s="21"/>
      <c r="CS150" s="25"/>
      <c r="CT150" s="21"/>
      <c r="CU150" s="19"/>
      <c r="CW150" s="54"/>
      <c r="CX150" s="55"/>
      <c r="CY150" s="56"/>
      <c r="CZ150" s="56"/>
      <c r="DA150" s="56"/>
      <c r="DB150" s="56"/>
      <c r="DC150" s="56"/>
      <c r="DD150" s="56"/>
      <c r="DE150" s="56"/>
      <c r="DF150" s="56"/>
      <c r="DG150" s="56"/>
      <c r="DI150" s="61"/>
      <c r="DJ150" s="61"/>
      <c r="DK150" s="61"/>
      <c r="DL150" s="61"/>
      <c r="DM150" s="61"/>
      <c r="DN150" s="61"/>
      <c r="DO150" s="61"/>
      <c r="DP150" s="62"/>
      <c r="DR150" s="70"/>
      <c r="DS150" s="71"/>
      <c r="DT150" s="71"/>
      <c r="DU150" s="72"/>
      <c r="DV150" s="71"/>
      <c r="DW150" s="71"/>
      <c r="DX150" s="73"/>
      <c r="DY150" s="74"/>
      <c r="DZ150" s="71"/>
      <c r="EB150" s="79"/>
      <c r="EC150" s="79"/>
      <c r="ED150" s="79"/>
      <c r="EE150" s="79"/>
      <c r="EF150" s="79"/>
      <c r="EG150" s="79"/>
      <c r="EH150" s="80"/>
      <c r="EJ150" s="16"/>
      <c r="EK150" s="16"/>
      <c r="EL150" s="16"/>
      <c r="EM150" s="16"/>
      <c r="EN150" s="16"/>
      <c r="EO150" s="16"/>
      <c r="EP150" s="16"/>
      <c r="EQ150" s="16"/>
      <c r="ES150" s="16"/>
      <c r="ET150" s="16"/>
      <c r="EU150" s="16"/>
      <c r="EW150" s="86"/>
      <c r="EX150" s="86"/>
      <c r="EY150" s="84"/>
      <c r="EZ150" s="87"/>
      <c r="FB150" s="19"/>
      <c r="FC150" s="19"/>
      <c r="FD150" s="19"/>
      <c r="FE150" s="19"/>
      <c r="FF150" s="19"/>
      <c r="FG150" s="19"/>
      <c r="FH150" s="19"/>
      <c r="FI150" s="19"/>
      <c r="FK150" s="94"/>
      <c r="FL150" s="93"/>
      <c r="FM150" s="93"/>
      <c r="FN150" s="93"/>
      <c r="FP150" s="97"/>
      <c r="FQ150" s="98"/>
      <c r="FR150" s="103"/>
      <c r="FS150" s="98"/>
      <c r="FT150" s="98"/>
      <c r="FV150" s="105"/>
      <c r="FW150" s="105"/>
      <c r="FX150" s="106"/>
      <c r="FY150" s="105"/>
      <c r="FZ150" s="105"/>
      <c r="GA150" s="105"/>
      <c r="GB150" s="105"/>
      <c r="GC150" s="105"/>
      <c r="GE150" s="110"/>
      <c r="GF150" s="109"/>
      <c r="GG150" s="110"/>
      <c r="GH150" s="111"/>
      <c r="GI150" s="111"/>
      <c r="GJ150" s="110"/>
      <c r="GK150" s="110"/>
      <c r="GL150" s="110"/>
      <c r="GM150" s="110"/>
      <c r="GN150" s="109"/>
      <c r="GP150" s="119"/>
      <c r="GQ150" s="120"/>
      <c r="GR150" s="119"/>
      <c r="GS150" s="121"/>
      <c r="GT150" s="121"/>
      <c r="GU150" s="119"/>
      <c r="GV150" s="122"/>
      <c r="GW150" s="119"/>
      <c r="GX150" s="119"/>
      <c r="GY150" s="120"/>
      <c r="HA150" s="127"/>
      <c r="HB150" s="128"/>
      <c r="HC150" s="128"/>
      <c r="HD150" s="128"/>
      <c r="HE150" s="129"/>
      <c r="HF150" s="127"/>
      <c r="HG150" s="131"/>
      <c r="HH150" s="19"/>
      <c r="HI150" s="19"/>
      <c r="HJ150" s="19"/>
      <c r="HK150" s="19"/>
      <c r="HL150" s="19"/>
      <c r="HM150" s="19"/>
      <c r="HN150" s="19"/>
      <c r="HP150" s="134"/>
      <c r="HQ150" s="135"/>
      <c r="HR150" s="134"/>
      <c r="HS150" s="134"/>
      <c r="HT150" s="134"/>
      <c r="HU150" s="134"/>
      <c r="HV150" s="134"/>
      <c r="HW150" s="134"/>
      <c r="HX150" s="134"/>
      <c r="HY150" s="134"/>
      <c r="HZ150" s="134"/>
    </row>
    <row r="151" spans="5:234" ht="19.5" thickBot="1">
      <c r="E151" s="16"/>
      <c r="F151" s="16"/>
      <c r="G151" s="16"/>
      <c r="I151" s="15" t="str">
        <f t="shared" si="54"/>
        <v/>
      </c>
      <c r="J151" s="16" t="e">
        <f t="shared" si="55"/>
        <v>#VALUE!</v>
      </c>
      <c r="K151" s="3"/>
      <c r="L151" s="4"/>
      <c r="M151" s="5"/>
      <c r="N151" s="6"/>
      <c r="O151" s="3"/>
      <c r="P151" s="7"/>
      <c r="Q151" s="3"/>
      <c r="R151" s="2"/>
      <c r="T151" s="15" t="str">
        <f t="shared" si="56"/>
        <v/>
      </c>
      <c r="U151" s="16" t="e">
        <f t="shared" si="60"/>
        <v>#VALUE!</v>
      </c>
      <c r="V151" s="16"/>
      <c r="W151" s="16"/>
      <c r="X151" s="16"/>
      <c r="Y151" s="16"/>
      <c r="Z151" s="16"/>
      <c r="AA151" s="16"/>
      <c r="AB151" s="16"/>
      <c r="AC151" s="16"/>
      <c r="AE151" s="15" t="str">
        <f>IFERROR(INDEX($K:$K,MATCH(VLOOKUP(AQ$5,{"a",0;"b",1000},2)+ROW(AD146),$N:$N,0)),"")</f>
        <v/>
      </c>
      <c r="AF151" s="15" t="str">
        <f>IFERROR(INDEX($J:$J,MATCH(VLOOKUP(AQ$5,{"a",0;"b",1000},2)+ROW(AD146),$N:$N,0)),"")</f>
        <v/>
      </c>
      <c r="AG151" s="16">
        <f t="shared" si="57"/>
        <v>0</v>
      </c>
      <c r="AH151" s="50" t="str">
        <f>IFERROR(INDEX(#REF!,MATCH(AI151,BJ:BJ,0)),"")</f>
        <v/>
      </c>
      <c r="AI151" s="50" t="str">
        <f t="shared" si="58"/>
        <v>0</v>
      </c>
      <c r="AJ151" s="50" t="str">
        <f t="shared" si="45"/>
        <v>a</v>
      </c>
      <c r="AK151" s="50" t="e">
        <f>VLOOKUP($M151,{"a",0;"b",1000},2)+COUNTIF($M$6:$M151,$M151)</f>
        <v>#N/A</v>
      </c>
      <c r="AL151" s="16"/>
      <c r="AM151" s="16"/>
      <c r="AN151" s="16"/>
      <c r="AO151" s="16"/>
      <c r="AP151" s="16"/>
      <c r="AQ151" s="16"/>
      <c r="AR151" s="16"/>
      <c r="AS151" s="140"/>
      <c r="AU151" s="15" t="str">
        <f>IFERROR(INDEX($K:$K,MATCH(VLOOKUP(BG$5,{"a",0;"b",1000},2)+ROW(AT146),$N:$N,0)),"")</f>
        <v/>
      </c>
      <c r="AV151" s="15" t="str">
        <f>IFERROR(INDEX($J:$J,MATCH(VLOOKUP(BG$5,{"a",0;"b",1000},2)+ROW(AT146),$N:$N,0)),"")</f>
        <v/>
      </c>
      <c r="AW151" s="16">
        <f t="shared" si="43"/>
        <v>0</v>
      </c>
      <c r="AX151" s="50" t="str">
        <f t="shared" si="51"/>
        <v/>
      </c>
      <c r="AY151" s="50" t="str">
        <f t="shared" si="49"/>
        <v>0</v>
      </c>
      <c r="AZ151" s="50" t="str">
        <f t="shared" si="46"/>
        <v>a</v>
      </c>
      <c r="BA151" s="50" t="e">
        <f>VLOOKUP($M151,{"a",0;"b",1000},2)+COUNTIF($M$6:$M151,$M151)</f>
        <v>#N/A</v>
      </c>
      <c r="BB151" s="16"/>
      <c r="BC151" s="16"/>
      <c r="BD151" s="16"/>
      <c r="BE151" s="16"/>
      <c r="BF151" s="16"/>
      <c r="BG151" s="16"/>
      <c r="BH151" s="16"/>
      <c r="BI151" s="140"/>
      <c r="BK151" s="15" t="str">
        <f t="shared" si="62"/>
        <v/>
      </c>
      <c r="BL151" s="16" t="e">
        <f t="shared" si="61"/>
        <v>#VALUE!</v>
      </c>
      <c r="BM151" s="21"/>
      <c r="BN151" s="22"/>
      <c r="BO151" s="23"/>
      <c r="BP151" s="24"/>
      <c r="BQ151" s="21"/>
      <c r="BR151" s="25"/>
      <c r="BS151" s="21"/>
      <c r="BT151" s="19"/>
      <c r="BV151" s="15" t="str">
        <f t="shared" si="53"/>
        <v/>
      </c>
      <c r="BW151" s="16" t="e">
        <f t="shared" si="59"/>
        <v>#VALUE!</v>
      </c>
      <c r="BX151" s="3"/>
      <c r="BY151" s="4"/>
      <c r="BZ151" s="5"/>
      <c r="CA151" s="6"/>
      <c r="CB151" s="3"/>
      <c r="CC151" s="7"/>
      <c r="CD151" s="3"/>
      <c r="CE151" s="2"/>
      <c r="CG151" s="15" t="str">
        <f>IFERROR(INDEX($K:$K,MATCH(VLOOKUP(CS$5,{"a",0;"b",1000},2)+ROW(CF146),$N:$N,0)),"")</f>
        <v/>
      </c>
      <c r="CH151" s="15" t="str">
        <f>IFERROR(INDEX($J:$J,MATCH(VLOOKUP(CS$5,{"a",0;"b",1000},2)+ROW(CF146),$N:$N,0)),"")</f>
        <v/>
      </c>
      <c r="CI151" s="16">
        <f t="shared" si="44"/>
        <v>0</v>
      </c>
      <c r="CJ151" s="50" t="str">
        <f t="shared" si="52"/>
        <v/>
      </c>
      <c r="CK151" s="50" t="str">
        <f t="shared" si="50"/>
        <v>0</v>
      </c>
      <c r="CL151" s="50" t="str">
        <f t="shared" si="47"/>
        <v>a</v>
      </c>
      <c r="CM151" s="50" t="e">
        <f>VLOOKUP($M151,{"a",0;"b",1000},2)+COUNTIF($M$6:$M151,$M151)</f>
        <v>#N/A</v>
      </c>
      <c r="CN151" s="21"/>
      <c r="CO151" s="22"/>
      <c r="CP151" s="23"/>
      <c r="CQ151" s="24"/>
      <c r="CR151" s="21"/>
      <c r="CS151" s="25"/>
      <c r="CT151" s="21"/>
      <c r="CU151" s="19"/>
      <c r="CW151" s="54"/>
      <c r="CX151" s="55"/>
      <c r="CY151" s="56"/>
      <c r="CZ151" s="56"/>
      <c r="DA151" s="56"/>
      <c r="DB151" s="56"/>
      <c r="DC151" s="56"/>
      <c r="DD151" s="56"/>
      <c r="DE151" s="56"/>
      <c r="DF151" s="56"/>
      <c r="DG151" s="56"/>
      <c r="DI151" s="61"/>
      <c r="DJ151" s="61"/>
      <c r="DK151" s="61"/>
      <c r="DL151" s="61"/>
      <c r="DM151" s="61"/>
      <c r="DN151" s="61"/>
      <c r="DO151" s="61"/>
      <c r="DP151" s="62"/>
      <c r="DR151" s="70"/>
      <c r="DS151" s="71"/>
      <c r="DT151" s="71"/>
      <c r="DU151" s="72"/>
      <c r="DV151" s="71"/>
      <c r="DW151" s="71"/>
      <c r="DX151" s="73"/>
      <c r="DY151" s="74"/>
      <c r="DZ151" s="71"/>
      <c r="EB151" s="79"/>
      <c r="EC151" s="79"/>
      <c r="ED151" s="79"/>
      <c r="EE151" s="79"/>
      <c r="EF151" s="79"/>
      <c r="EG151" s="79"/>
      <c r="EH151" s="80"/>
      <c r="EJ151" s="16"/>
      <c r="EK151" s="16"/>
      <c r="EL151" s="16"/>
      <c r="EM151" s="16"/>
      <c r="EN151" s="16"/>
      <c r="EO151" s="16"/>
      <c r="EP151" s="16"/>
      <c r="EQ151" s="16"/>
      <c r="ES151" s="16"/>
      <c r="ET151" s="16"/>
      <c r="EU151" s="16"/>
      <c r="EW151" s="86"/>
      <c r="EX151" s="86"/>
      <c r="EY151" s="84"/>
      <c r="EZ151" s="87"/>
      <c r="FB151" s="19"/>
      <c r="FC151" s="19"/>
      <c r="FD151" s="19"/>
      <c r="FE151" s="19"/>
      <c r="FF151" s="19"/>
      <c r="FG151" s="19"/>
      <c r="FH151" s="19"/>
      <c r="FI151" s="19"/>
      <c r="FK151" s="94"/>
      <c r="FL151" s="93"/>
      <c r="FM151" s="93"/>
      <c r="FN151" s="93"/>
      <c r="FP151" s="97"/>
      <c r="FQ151" s="98"/>
      <c r="FR151" s="103"/>
      <c r="FS151" s="98"/>
      <c r="FT151" s="98"/>
      <c r="FV151" s="105"/>
      <c r="FW151" s="105"/>
      <c r="FX151" s="106"/>
      <c r="FY151" s="105"/>
      <c r="FZ151" s="105"/>
      <c r="GA151" s="105"/>
      <c r="GB151" s="105"/>
      <c r="GC151" s="105"/>
      <c r="GE151" s="110"/>
      <c r="GF151" s="109"/>
      <c r="GG151" s="110"/>
      <c r="GH151" s="111"/>
      <c r="GI151" s="111"/>
      <c r="GJ151" s="110"/>
      <c r="GK151" s="110"/>
      <c r="GL151" s="110"/>
      <c r="GM151" s="110"/>
      <c r="GN151" s="109"/>
      <c r="GP151" s="119"/>
      <c r="GQ151" s="120"/>
      <c r="GR151" s="119"/>
      <c r="GS151" s="121"/>
      <c r="GT151" s="121"/>
      <c r="GU151" s="119"/>
      <c r="GV151" s="122"/>
      <c r="GW151" s="119"/>
      <c r="GX151" s="119"/>
      <c r="GY151" s="120"/>
      <c r="HA151" s="127"/>
      <c r="HB151" s="128"/>
      <c r="HC151" s="128"/>
      <c r="HD151" s="128"/>
      <c r="HE151" s="129"/>
      <c r="HF151" s="127"/>
      <c r="HG151" s="131"/>
      <c r="HH151" s="19"/>
      <c r="HI151" s="19"/>
      <c r="HJ151" s="19"/>
      <c r="HK151" s="19"/>
      <c r="HL151" s="19"/>
      <c r="HM151" s="19"/>
      <c r="HN151" s="19"/>
      <c r="HP151" s="134"/>
      <c r="HQ151" s="135"/>
      <c r="HR151" s="134"/>
      <c r="HS151" s="134"/>
      <c r="HT151" s="134"/>
      <c r="HU151" s="134"/>
      <c r="HV151" s="134"/>
      <c r="HW151" s="134"/>
      <c r="HX151" s="134"/>
      <c r="HY151" s="134"/>
      <c r="HZ151" s="134"/>
    </row>
    <row r="152" spans="5:234" ht="19.5" thickBot="1">
      <c r="E152" s="16"/>
      <c r="F152" s="16"/>
      <c r="G152" s="16"/>
      <c r="T152" s="15" t="str">
        <f t="shared" si="56"/>
        <v/>
      </c>
      <c r="U152" s="16" t="e">
        <f t="shared" si="60"/>
        <v>#VALUE!</v>
      </c>
      <c r="V152" s="16"/>
      <c r="W152" s="16"/>
      <c r="X152" s="16"/>
      <c r="Y152" s="16"/>
      <c r="Z152" s="16"/>
      <c r="AA152" s="16"/>
      <c r="AB152" s="16"/>
      <c r="AC152" s="16"/>
      <c r="AE152" s="15" t="str">
        <f>IFERROR(INDEX($K:$K,MATCH(VLOOKUP(AQ$5,{"a",0;"b",1000},2)+ROW(AD147),$N:$N,0)),"")</f>
        <v/>
      </c>
      <c r="AF152" s="15" t="str">
        <f>IFERROR(INDEX($J:$J,MATCH(VLOOKUP(AQ$5,{"a",0;"b",1000},2)+ROW(AD147),$N:$N,0)),"")</f>
        <v/>
      </c>
      <c r="AG152" s="16">
        <f t="shared" si="57"/>
        <v>0</v>
      </c>
      <c r="AH152" s="50" t="str">
        <f>IFERROR(INDEX(#REF!,MATCH(AI152,BJ:BJ,0)),"")</f>
        <v/>
      </c>
      <c r="AI152" s="50" t="str">
        <f t="shared" si="58"/>
        <v>0</v>
      </c>
      <c r="AJ152" s="50" t="str">
        <f t="shared" si="45"/>
        <v>a</v>
      </c>
      <c r="AK152" s="50" t="e">
        <f>VLOOKUP($M152,{"a",0;"b",1000},2)+COUNTIF($M$6:$M152,$M152)</f>
        <v>#N/A</v>
      </c>
      <c r="AL152" s="16"/>
      <c r="AM152" s="16"/>
      <c r="AN152" s="16"/>
      <c r="AO152" s="16"/>
      <c r="AP152" s="16"/>
      <c r="AQ152" s="16"/>
      <c r="AR152" s="16"/>
      <c r="AS152" s="140"/>
      <c r="AU152" s="15" t="str">
        <f>IFERROR(INDEX($K:$K,MATCH(VLOOKUP(BG$5,{"a",0;"b",1000},2)+ROW(AT147),$N:$N,0)),"")</f>
        <v/>
      </c>
      <c r="AV152" s="15" t="str">
        <f>IFERROR(INDEX($J:$J,MATCH(VLOOKUP(BG$5,{"a",0;"b",1000},2)+ROW(AT147),$N:$N,0)),"")</f>
        <v/>
      </c>
      <c r="AW152" s="16">
        <f t="shared" si="43"/>
        <v>0</v>
      </c>
      <c r="AX152" s="50" t="str">
        <f t="shared" si="51"/>
        <v/>
      </c>
      <c r="AY152" s="50" t="str">
        <f t="shared" si="49"/>
        <v>0</v>
      </c>
      <c r="AZ152" s="50" t="str">
        <f t="shared" si="46"/>
        <v>a</v>
      </c>
      <c r="BA152" s="50" t="e">
        <f>VLOOKUP($M152,{"a",0;"b",1000},2)+COUNTIF($M$6:$M152,$M152)</f>
        <v>#N/A</v>
      </c>
      <c r="BB152" s="16"/>
      <c r="BC152" s="16"/>
      <c r="BD152" s="16"/>
      <c r="BE152" s="16"/>
      <c r="BF152" s="16"/>
      <c r="BG152" s="16"/>
      <c r="BH152" s="16"/>
      <c r="BI152" s="140"/>
      <c r="BK152" s="15" t="str">
        <f t="shared" si="62"/>
        <v/>
      </c>
      <c r="BL152" s="16" t="e">
        <f t="shared" si="61"/>
        <v>#VALUE!</v>
      </c>
      <c r="BM152" s="21"/>
      <c r="BN152" s="22"/>
      <c r="BO152" s="23"/>
      <c r="BP152" s="24"/>
      <c r="BQ152" s="21"/>
      <c r="BR152" s="25"/>
      <c r="BS152" s="21"/>
      <c r="BT152" s="19"/>
      <c r="BV152" s="15" t="str">
        <f t="shared" si="53"/>
        <v/>
      </c>
      <c r="BW152" s="16" t="e">
        <f t="shared" si="59"/>
        <v>#VALUE!</v>
      </c>
      <c r="BX152" s="3"/>
      <c r="BY152" s="4"/>
      <c r="BZ152" s="5"/>
      <c r="CA152" s="6"/>
      <c r="CB152" s="3"/>
      <c r="CC152" s="7"/>
      <c r="CD152" s="3"/>
      <c r="CE152" s="2"/>
      <c r="CG152" s="15" t="str">
        <f>IFERROR(INDEX($K:$K,MATCH(VLOOKUP(CS$5,{"a",0;"b",1000},2)+ROW(CF147),$N:$N,0)),"")</f>
        <v/>
      </c>
      <c r="CH152" s="15" t="str">
        <f>IFERROR(INDEX($J:$J,MATCH(VLOOKUP(CS$5,{"a",0;"b",1000},2)+ROW(CF147),$N:$N,0)),"")</f>
        <v/>
      </c>
      <c r="CI152" s="16">
        <f t="shared" si="44"/>
        <v>0</v>
      </c>
      <c r="CJ152" s="50" t="str">
        <f t="shared" si="52"/>
        <v/>
      </c>
      <c r="CK152" s="50" t="str">
        <f t="shared" si="50"/>
        <v>0</v>
      </c>
      <c r="CL152" s="50" t="str">
        <f t="shared" si="47"/>
        <v>a</v>
      </c>
      <c r="CM152" s="50" t="e">
        <f>VLOOKUP($M152,{"a",0;"b",1000},2)+COUNTIF($M$6:$M152,$M152)</f>
        <v>#N/A</v>
      </c>
      <c r="CN152" s="21"/>
      <c r="CO152" s="22"/>
      <c r="CP152" s="23"/>
      <c r="CQ152" s="24"/>
      <c r="CR152" s="21"/>
      <c r="CS152" s="25"/>
      <c r="CT152" s="21"/>
      <c r="CU152" s="19"/>
      <c r="CW152" s="54"/>
      <c r="CX152" s="55"/>
      <c r="CY152" s="56"/>
      <c r="CZ152" s="56"/>
      <c r="DA152" s="56"/>
      <c r="DB152" s="56"/>
      <c r="DC152" s="56"/>
      <c r="DD152" s="56"/>
      <c r="DE152" s="56"/>
      <c r="DF152" s="56"/>
      <c r="DG152" s="56"/>
      <c r="DI152" s="61"/>
      <c r="DJ152" s="61"/>
      <c r="DK152" s="61"/>
      <c r="DL152" s="61"/>
      <c r="DM152" s="61"/>
      <c r="DN152" s="61"/>
      <c r="DO152" s="61"/>
      <c r="DP152" s="62"/>
      <c r="DR152" s="70"/>
      <c r="DS152" s="71"/>
      <c r="DT152" s="71"/>
      <c r="DU152" s="72"/>
      <c r="DV152" s="71"/>
      <c r="DW152" s="71"/>
      <c r="DX152" s="73"/>
      <c r="DY152" s="74"/>
      <c r="DZ152" s="71"/>
      <c r="EB152" s="79"/>
      <c r="EC152" s="79"/>
      <c r="ED152" s="79"/>
      <c r="EE152" s="79"/>
      <c r="EF152" s="79"/>
      <c r="EG152" s="79"/>
      <c r="EH152" s="80"/>
      <c r="EJ152" s="16"/>
      <c r="EK152" s="16"/>
      <c r="EL152" s="16"/>
      <c r="EM152" s="16"/>
      <c r="EN152" s="16"/>
      <c r="EO152" s="16"/>
      <c r="EP152" s="16"/>
      <c r="EQ152" s="16"/>
      <c r="ES152" s="16"/>
      <c r="ET152" s="16"/>
      <c r="EU152" s="16"/>
      <c r="EW152" s="86"/>
      <c r="EX152" s="86"/>
      <c r="EY152" s="84"/>
      <c r="EZ152" s="87"/>
      <c r="FB152" s="19"/>
      <c r="FC152" s="19"/>
      <c r="FD152" s="19"/>
      <c r="FE152" s="19"/>
      <c r="FF152" s="19"/>
      <c r="FG152" s="19"/>
      <c r="FH152" s="19"/>
      <c r="FI152" s="19"/>
      <c r="FK152" s="94"/>
      <c r="FL152" s="93"/>
      <c r="FM152" s="93"/>
      <c r="FN152" s="93"/>
      <c r="FP152" s="97"/>
      <c r="FQ152" s="98"/>
      <c r="FR152" s="103"/>
      <c r="FS152" s="98"/>
      <c r="FT152" s="98"/>
      <c r="FV152" s="105"/>
      <c r="FW152" s="105"/>
      <c r="FX152" s="106"/>
      <c r="FY152" s="105"/>
      <c r="FZ152" s="105"/>
      <c r="GA152" s="105"/>
      <c r="GB152" s="105"/>
      <c r="GC152" s="105"/>
      <c r="GE152" s="110"/>
      <c r="GF152" s="109"/>
      <c r="GG152" s="110"/>
      <c r="GH152" s="111"/>
      <c r="GI152" s="111"/>
      <c r="GJ152" s="110"/>
      <c r="GK152" s="110"/>
      <c r="GL152" s="110"/>
      <c r="GM152" s="110"/>
      <c r="GN152" s="109"/>
      <c r="GP152" s="119"/>
      <c r="GQ152" s="120"/>
      <c r="GR152" s="119"/>
      <c r="GS152" s="121"/>
      <c r="GT152" s="121"/>
      <c r="GU152" s="119"/>
      <c r="GV152" s="122"/>
      <c r="GW152" s="119"/>
      <c r="GX152" s="119"/>
      <c r="GY152" s="120"/>
      <c r="HA152" s="127"/>
      <c r="HB152" s="128"/>
      <c r="HC152" s="128"/>
      <c r="HD152" s="128"/>
      <c r="HE152" s="129"/>
      <c r="HF152" s="127"/>
      <c r="HG152" s="131"/>
      <c r="HH152" s="19"/>
      <c r="HI152" s="19"/>
      <c r="HJ152" s="19"/>
      <c r="HK152" s="19"/>
      <c r="HL152" s="19"/>
      <c r="HM152" s="19"/>
      <c r="HN152" s="19"/>
      <c r="HP152" s="134"/>
      <c r="HQ152" s="135"/>
      <c r="HR152" s="134"/>
      <c r="HS152" s="134"/>
      <c r="HT152" s="134"/>
      <c r="HU152" s="134"/>
      <c r="HV152" s="134"/>
      <c r="HW152" s="134"/>
      <c r="HX152" s="134"/>
      <c r="HY152" s="134"/>
      <c r="HZ152" s="134"/>
    </row>
    <row r="153" spans="5:234" ht="19.5" thickBot="1">
      <c r="E153" s="16"/>
      <c r="F153" s="16"/>
      <c r="G153" s="16"/>
      <c r="T153" s="15" t="str">
        <f t="shared" si="56"/>
        <v/>
      </c>
      <c r="U153" s="16" t="e">
        <f t="shared" si="60"/>
        <v>#VALUE!</v>
      </c>
      <c r="V153" s="16"/>
      <c r="W153" s="16"/>
      <c r="X153" s="16"/>
      <c r="Y153" s="16"/>
      <c r="Z153" s="16"/>
      <c r="AA153" s="16"/>
      <c r="AB153" s="16"/>
      <c r="AC153" s="16"/>
      <c r="AE153" s="16"/>
      <c r="AF153" s="16"/>
      <c r="AG153" s="16"/>
      <c r="AH153" s="16"/>
      <c r="AI153" s="16"/>
      <c r="AJ153" s="16"/>
      <c r="AK153" s="16"/>
      <c r="AL153" s="16"/>
      <c r="AM153" s="16"/>
      <c r="AN153" s="16"/>
      <c r="AO153" s="16"/>
      <c r="AP153" s="16"/>
      <c r="AQ153" s="16"/>
      <c r="AR153" s="16"/>
      <c r="AS153" s="140"/>
      <c r="AU153" s="16"/>
      <c r="AV153" s="16"/>
      <c r="AW153" s="16"/>
      <c r="AX153" s="16"/>
      <c r="AY153" s="16"/>
      <c r="AZ153" s="16"/>
      <c r="BA153" s="16"/>
      <c r="BB153" s="16"/>
      <c r="BC153" s="16"/>
      <c r="BD153" s="16"/>
      <c r="BE153" s="16"/>
      <c r="BF153" s="16"/>
      <c r="BG153" s="16"/>
      <c r="BH153" s="16"/>
      <c r="BI153" s="140"/>
      <c r="BK153" s="15" t="str">
        <f t="shared" si="62"/>
        <v/>
      </c>
      <c r="BL153" s="16" t="e">
        <f t="shared" si="61"/>
        <v>#VALUE!</v>
      </c>
      <c r="BM153" s="21"/>
      <c r="BN153" s="22"/>
      <c r="BO153" s="23"/>
      <c r="BP153" s="24"/>
      <c r="BQ153" s="21"/>
      <c r="BR153" s="25"/>
      <c r="BS153" s="21"/>
      <c r="BT153" s="19"/>
      <c r="CG153" s="16"/>
      <c r="CH153" s="16"/>
      <c r="CI153" s="16"/>
      <c r="CJ153" s="16"/>
      <c r="CK153" s="16"/>
      <c r="CL153" s="16"/>
      <c r="CM153" s="16"/>
      <c r="CN153" s="21"/>
      <c r="CO153" s="22"/>
      <c r="CP153" s="23"/>
      <c r="CQ153" s="24"/>
      <c r="CR153" s="21"/>
      <c r="CS153" s="25"/>
      <c r="CT153" s="21"/>
      <c r="CU153" s="19"/>
      <c r="CW153" s="54"/>
      <c r="CX153" s="55"/>
      <c r="CY153" s="56"/>
      <c r="CZ153" s="56"/>
      <c r="DA153" s="56"/>
      <c r="DB153" s="56"/>
      <c r="DC153" s="56"/>
      <c r="DD153" s="56"/>
      <c r="DE153" s="56"/>
      <c r="DF153" s="56"/>
      <c r="DG153" s="56"/>
      <c r="DI153" s="61"/>
      <c r="DJ153" s="61"/>
      <c r="DK153" s="61"/>
      <c r="DL153" s="61"/>
      <c r="DM153" s="61"/>
      <c r="DN153" s="61"/>
      <c r="DO153" s="61"/>
      <c r="DP153" s="62"/>
      <c r="DR153" s="70"/>
      <c r="DS153" s="71"/>
      <c r="DT153" s="71"/>
      <c r="DU153" s="72"/>
      <c r="DV153" s="71"/>
      <c r="DW153" s="71"/>
      <c r="DX153" s="73"/>
      <c r="DY153" s="74"/>
      <c r="DZ153" s="71"/>
      <c r="EB153" s="79"/>
      <c r="EC153" s="79"/>
      <c r="ED153" s="79"/>
      <c r="EE153" s="79"/>
      <c r="EF153" s="79"/>
      <c r="EG153" s="79"/>
      <c r="EH153" s="80"/>
      <c r="EJ153" s="16"/>
      <c r="EK153" s="16"/>
      <c r="EL153" s="16"/>
      <c r="EM153" s="16"/>
      <c r="EN153" s="16"/>
      <c r="EO153" s="16"/>
      <c r="EP153" s="16"/>
      <c r="EQ153" s="16"/>
      <c r="ES153" s="16"/>
      <c r="ET153" s="16"/>
      <c r="EU153" s="16"/>
      <c r="EW153" s="86"/>
      <c r="EX153" s="86"/>
      <c r="EY153" s="84"/>
      <c r="EZ153" s="87"/>
      <c r="FB153" s="19"/>
      <c r="FC153" s="19"/>
      <c r="FD153" s="19"/>
      <c r="FE153" s="19"/>
      <c r="FF153" s="19"/>
      <c r="FG153" s="19"/>
      <c r="FH153" s="19"/>
      <c r="FI153" s="19"/>
      <c r="FK153" s="94"/>
      <c r="FL153" s="93"/>
      <c r="FM153" s="93"/>
      <c r="FN153" s="93"/>
      <c r="FP153" s="97"/>
      <c r="FQ153" s="98"/>
      <c r="FR153" s="103"/>
      <c r="FS153" s="98"/>
      <c r="FT153" s="98"/>
      <c r="FV153" s="105"/>
      <c r="FW153" s="105"/>
      <c r="FX153" s="106"/>
      <c r="FY153" s="105"/>
      <c r="FZ153" s="105"/>
      <c r="GA153" s="105"/>
      <c r="GB153" s="105"/>
      <c r="GC153" s="105"/>
      <c r="GE153" s="110"/>
      <c r="GF153" s="109"/>
      <c r="GG153" s="110"/>
      <c r="GH153" s="111"/>
      <c r="GI153" s="111"/>
      <c r="GJ153" s="110"/>
      <c r="GK153" s="110"/>
      <c r="GL153" s="110"/>
      <c r="GM153" s="110"/>
      <c r="GN153" s="109"/>
      <c r="GP153" s="119"/>
      <c r="GQ153" s="120"/>
      <c r="GR153" s="119"/>
      <c r="GS153" s="121"/>
      <c r="GT153" s="121"/>
      <c r="GU153" s="119"/>
      <c r="GV153" s="122"/>
      <c r="GW153" s="119"/>
      <c r="GX153" s="119"/>
      <c r="GY153" s="120"/>
      <c r="HA153" s="127"/>
      <c r="HB153" s="128"/>
      <c r="HC153" s="128"/>
      <c r="HD153" s="128"/>
      <c r="HE153" s="129"/>
      <c r="HF153" s="127"/>
      <c r="HG153" s="131"/>
      <c r="HH153" s="19"/>
      <c r="HI153" s="19"/>
      <c r="HJ153" s="19"/>
      <c r="HK153" s="19"/>
      <c r="HL153" s="19"/>
      <c r="HM153" s="19"/>
      <c r="HN153" s="19"/>
      <c r="HP153" s="134"/>
      <c r="HQ153" s="135"/>
      <c r="HR153" s="134"/>
      <c r="HS153" s="134"/>
      <c r="HT153" s="134"/>
      <c r="HU153" s="134"/>
      <c r="HV153" s="134"/>
      <c r="HW153" s="134"/>
      <c r="HX153" s="134"/>
      <c r="HY153" s="134"/>
      <c r="HZ153" s="134"/>
    </row>
    <row r="154" spans="5:234">
      <c r="E154" s="16"/>
      <c r="F154" s="16"/>
      <c r="G154" s="16"/>
    </row>
    <row r="155" spans="5:234">
      <c r="E155" s="16"/>
      <c r="F155" s="16"/>
      <c r="G155" s="16"/>
    </row>
    <row r="156" spans="5:234">
      <c r="E156" s="16"/>
      <c r="F156" s="16"/>
      <c r="G156" s="16"/>
    </row>
    <row r="157" spans="5:234">
      <c r="E157" s="16"/>
      <c r="F157" s="16"/>
      <c r="G157" s="16"/>
    </row>
    <row r="158" spans="5:234">
      <c r="E158" s="16"/>
      <c r="F158" s="16"/>
      <c r="G158" s="16"/>
    </row>
    <row r="159" spans="5:234">
      <c r="E159" s="16"/>
      <c r="F159" s="16"/>
      <c r="G159" s="16"/>
    </row>
    <row r="160" spans="5:234">
      <c r="E160" s="16"/>
      <c r="F160" s="16"/>
      <c r="G160" s="16"/>
    </row>
    <row r="161" spans="5:7">
      <c r="E161" s="16"/>
      <c r="F161" s="16"/>
      <c r="G161" s="16"/>
    </row>
    <row r="162" spans="5:7">
      <c r="E162" s="16"/>
      <c r="F162" s="16"/>
      <c r="G162" s="16"/>
    </row>
    <row r="163" spans="5:7">
      <c r="E163" s="16"/>
      <c r="F163" s="16"/>
      <c r="G163" s="16"/>
    </row>
    <row r="164" spans="5:7">
      <c r="E164" s="16"/>
      <c r="F164" s="16"/>
      <c r="G164" s="16"/>
    </row>
    <row r="165" spans="5:7">
      <c r="E165" s="16"/>
      <c r="F165" s="16"/>
      <c r="G165" s="16"/>
    </row>
    <row r="166" spans="5:7">
      <c r="E166" s="16"/>
      <c r="F166" s="16"/>
      <c r="G166" s="16"/>
    </row>
    <row r="167" spans="5:7">
      <c r="E167" s="16"/>
      <c r="F167" s="16"/>
      <c r="G167" s="16"/>
    </row>
    <row r="168" spans="5:7">
      <c r="E168" s="16"/>
      <c r="F168" s="16"/>
      <c r="G168" s="16"/>
    </row>
    <row r="169" spans="5:7">
      <c r="E169" s="16"/>
      <c r="F169" s="16"/>
      <c r="G169" s="16"/>
    </row>
    <row r="170" spans="5:7">
      <c r="E170" s="16"/>
      <c r="F170" s="16"/>
      <c r="G170" s="16"/>
    </row>
    <row r="171" spans="5:7">
      <c r="E171" s="16"/>
      <c r="F171" s="16"/>
      <c r="G171" s="16"/>
    </row>
    <row r="172" spans="5:7">
      <c r="E172" s="16"/>
      <c r="F172" s="16"/>
      <c r="G172" s="16"/>
    </row>
    <row r="173" spans="5:7">
      <c r="E173" s="16"/>
      <c r="F173" s="16"/>
      <c r="G173" s="16"/>
    </row>
    <row r="174" spans="5:7">
      <c r="E174" s="16"/>
      <c r="F174" s="16"/>
      <c r="G174" s="16"/>
    </row>
    <row r="175" spans="5:7">
      <c r="E175" s="16"/>
      <c r="F175" s="16"/>
      <c r="G175" s="16"/>
    </row>
    <row r="176" spans="5:7">
      <c r="E176" s="16"/>
      <c r="F176" s="16"/>
      <c r="G176" s="16"/>
    </row>
    <row r="177" spans="5:7">
      <c r="E177" s="16"/>
      <c r="F177" s="16"/>
      <c r="G177" s="16"/>
    </row>
    <row r="178" spans="5:7">
      <c r="E178" s="16"/>
      <c r="F178" s="16"/>
      <c r="G178" s="16"/>
    </row>
    <row r="179" spans="5:7">
      <c r="E179" s="16"/>
      <c r="F179" s="16"/>
      <c r="G179" s="16"/>
    </row>
    <row r="180" spans="5:7">
      <c r="E180" s="16"/>
      <c r="F180" s="16"/>
      <c r="G180" s="16"/>
    </row>
    <row r="181" spans="5:7">
      <c r="E181" s="16"/>
      <c r="F181" s="16"/>
      <c r="G181" s="16"/>
    </row>
    <row r="182" spans="5:7">
      <c r="E182" s="16"/>
      <c r="F182" s="16"/>
      <c r="G182" s="16"/>
    </row>
    <row r="183" spans="5:7">
      <c r="E183" s="16"/>
      <c r="F183" s="16"/>
      <c r="G183" s="16"/>
    </row>
    <row r="184" spans="5:7">
      <c r="E184" s="16"/>
      <c r="F184" s="16"/>
      <c r="G184" s="16"/>
    </row>
    <row r="185" spans="5:7">
      <c r="E185" s="16"/>
      <c r="F185" s="16"/>
      <c r="G185" s="16"/>
    </row>
    <row r="186" spans="5:7">
      <c r="E186" s="16"/>
      <c r="F186" s="16"/>
      <c r="G186" s="16"/>
    </row>
    <row r="187" spans="5:7">
      <c r="E187" s="16"/>
      <c r="F187" s="16"/>
      <c r="G187" s="16"/>
    </row>
    <row r="188" spans="5:7">
      <c r="E188" s="16"/>
      <c r="F188" s="16"/>
      <c r="G188" s="16"/>
    </row>
    <row r="189" spans="5:7">
      <c r="E189" s="16"/>
      <c r="F189" s="16"/>
      <c r="G189" s="16"/>
    </row>
    <row r="190" spans="5:7">
      <c r="E190" s="16"/>
      <c r="F190" s="16"/>
      <c r="G190" s="16"/>
    </row>
    <row r="191" spans="5:7">
      <c r="E191" s="16"/>
      <c r="F191" s="16"/>
      <c r="G191" s="16"/>
    </row>
    <row r="192" spans="5:7">
      <c r="E192" s="16"/>
      <c r="F192" s="16"/>
      <c r="G192" s="16"/>
    </row>
    <row r="193" spans="5:7">
      <c r="E193" s="16"/>
      <c r="F193" s="16"/>
      <c r="G193" s="16"/>
    </row>
    <row r="194" spans="5:7">
      <c r="E194" s="16"/>
      <c r="F194" s="16"/>
      <c r="G194" s="16"/>
    </row>
    <row r="195" spans="5:7">
      <c r="E195" s="16"/>
      <c r="F195" s="16"/>
      <c r="G195" s="16"/>
    </row>
    <row r="196" spans="5:7">
      <c r="E196" s="16"/>
      <c r="F196" s="16"/>
      <c r="G196" s="16"/>
    </row>
    <row r="197" spans="5:7">
      <c r="E197" s="16"/>
      <c r="F197" s="16"/>
      <c r="G197" s="16"/>
    </row>
    <row r="198" spans="5:7">
      <c r="E198" s="16"/>
      <c r="F198" s="16"/>
      <c r="G198" s="16"/>
    </row>
    <row r="199" spans="5:7">
      <c r="E199" s="16"/>
      <c r="F199" s="16"/>
      <c r="G199" s="16"/>
    </row>
    <row r="200" spans="5:7">
      <c r="E200" s="16"/>
      <c r="F200" s="16"/>
      <c r="G200" s="16"/>
    </row>
    <row r="201" spans="5:7">
      <c r="E201" s="16"/>
      <c r="F201" s="16"/>
      <c r="G201" s="16"/>
    </row>
    <row r="202" spans="5:7">
      <c r="E202" s="16"/>
      <c r="F202" s="16"/>
      <c r="G202" s="16"/>
    </row>
    <row r="203" spans="5:7">
      <c r="E203" s="16"/>
      <c r="F203" s="16"/>
      <c r="G203" s="16"/>
    </row>
    <row r="204" spans="5:7">
      <c r="E204" s="16"/>
      <c r="F204" s="16"/>
      <c r="G204" s="16"/>
    </row>
    <row r="205" spans="5:7">
      <c r="E205" s="16"/>
      <c r="F205" s="16"/>
      <c r="G205" s="16"/>
    </row>
    <row r="206" spans="5:7">
      <c r="E206" s="16"/>
      <c r="F206" s="16"/>
      <c r="G206" s="16"/>
    </row>
    <row r="207" spans="5:7">
      <c r="E207" s="16"/>
      <c r="F207" s="16"/>
      <c r="G207" s="16"/>
    </row>
    <row r="208" spans="5:7">
      <c r="E208" s="16"/>
      <c r="F208" s="16"/>
      <c r="G208" s="16"/>
    </row>
    <row r="209" spans="5:7">
      <c r="E209" s="16"/>
      <c r="F209" s="16"/>
      <c r="G209" s="16"/>
    </row>
    <row r="210" spans="5:7">
      <c r="E210" s="16"/>
      <c r="F210" s="16"/>
      <c r="G210" s="16"/>
    </row>
    <row r="211" spans="5:7">
      <c r="E211" s="16"/>
      <c r="F211" s="16"/>
      <c r="G211" s="16"/>
    </row>
    <row r="212" spans="5:7">
      <c r="E212" s="16"/>
      <c r="F212" s="16"/>
      <c r="G212" s="16"/>
    </row>
    <row r="213" spans="5:7">
      <c r="E213" s="16"/>
      <c r="F213" s="16"/>
      <c r="G213" s="16"/>
    </row>
    <row r="214" spans="5:7">
      <c r="E214" s="16"/>
      <c r="F214" s="16"/>
      <c r="G214" s="16"/>
    </row>
    <row r="215" spans="5:7">
      <c r="E215" s="16"/>
      <c r="F215" s="16"/>
      <c r="G215" s="16"/>
    </row>
    <row r="216" spans="5:7">
      <c r="E216" s="16"/>
      <c r="F216" s="16"/>
      <c r="G216" s="16"/>
    </row>
    <row r="217" spans="5:7">
      <c r="E217" s="16"/>
      <c r="F217" s="16"/>
      <c r="G217" s="16"/>
    </row>
    <row r="218" spans="5:7">
      <c r="E218" s="16"/>
      <c r="F218" s="16"/>
      <c r="G218" s="16"/>
    </row>
    <row r="219" spans="5:7">
      <c r="E219" s="16"/>
      <c r="F219" s="16"/>
      <c r="G219" s="16"/>
    </row>
    <row r="220" spans="5:7">
      <c r="E220" s="16"/>
      <c r="F220" s="16"/>
      <c r="G220" s="16"/>
    </row>
    <row r="221" spans="5:7">
      <c r="E221" s="16"/>
      <c r="F221" s="16"/>
      <c r="G221" s="16"/>
    </row>
    <row r="222" spans="5:7">
      <c r="E222" s="16"/>
      <c r="F222" s="16"/>
      <c r="G222" s="16"/>
    </row>
    <row r="223" spans="5:7">
      <c r="E223" s="16"/>
      <c r="F223" s="16"/>
      <c r="G223" s="16"/>
    </row>
    <row r="224" spans="5:7">
      <c r="E224" s="16"/>
      <c r="F224" s="16"/>
      <c r="G224" s="16"/>
    </row>
    <row r="225" spans="5:7">
      <c r="E225" s="16"/>
      <c r="F225" s="16"/>
      <c r="G225" s="16"/>
    </row>
    <row r="226" spans="5:7">
      <c r="E226" s="16"/>
      <c r="F226" s="16"/>
      <c r="G226" s="16"/>
    </row>
    <row r="227" spans="5:7">
      <c r="E227" s="16"/>
      <c r="F227" s="16"/>
      <c r="G227" s="16"/>
    </row>
    <row r="228" spans="5:7">
      <c r="E228" s="16"/>
      <c r="F228" s="16"/>
      <c r="G228" s="16"/>
    </row>
    <row r="229" spans="5:7">
      <c r="E229" s="16"/>
      <c r="F229" s="16"/>
      <c r="G229" s="16"/>
    </row>
    <row r="230" spans="5:7">
      <c r="E230" s="16"/>
      <c r="F230" s="16"/>
      <c r="G230" s="16"/>
    </row>
    <row r="231" spans="5:7">
      <c r="E231" s="16"/>
      <c r="F231" s="16"/>
      <c r="G231" s="16"/>
    </row>
    <row r="232" spans="5:7">
      <c r="E232" s="16"/>
      <c r="F232" s="16"/>
      <c r="G232" s="16"/>
    </row>
    <row r="233" spans="5:7">
      <c r="E233" s="16"/>
      <c r="F233" s="16"/>
      <c r="G233" s="16"/>
    </row>
    <row r="234" spans="5:7">
      <c r="E234" s="16"/>
      <c r="F234" s="16"/>
      <c r="G234" s="16"/>
    </row>
    <row r="235" spans="5:7">
      <c r="E235" s="16"/>
      <c r="F235" s="16"/>
      <c r="G235" s="16"/>
    </row>
    <row r="236" spans="5:7">
      <c r="E236" s="16"/>
      <c r="F236" s="16"/>
      <c r="G236" s="16"/>
    </row>
    <row r="237" spans="5:7">
      <c r="E237" s="16"/>
      <c r="F237" s="16"/>
      <c r="G237" s="16"/>
    </row>
    <row r="238" spans="5:7">
      <c r="E238" s="16"/>
      <c r="F238" s="16"/>
      <c r="G238" s="16"/>
    </row>
    <row r="239" spans="5:7">
      <c r="E239" s="16"/>
      <c r="F239" s="16"/>
      <c r="G239" s="16"/>
    </row>
    <row r="240" spans="5:7">
      <c r="E240" s="16"/>
      <c r="F240" s="16"/>
      <c r="G240" s="16"/>
    </row>
    <row r="241" spans="5:7">
      <c r="E241" s="16"/>
      <c r="F241" s="16"/>
      <c r="G241" s="16"/>
    </row>
    <row r="242" spans="5:7">
      <c r="E242" s="16"/>
      <c r="F242" s="16"/>
      <c r="G242" s="16"/>
    </row>
    <row r="243" spans="5:7">
      <c r="E243" s="16"/>
      <c r="F243" s="16"/>
      <c r="G243" s="16"/>
    </row>
    <row r="244" spans="5:7">
      <c r="E244" s="16"/>
      <c r="F244" s="16"/>
      <c r="G244" s="16"/>
    </row>
    <row r="245" spans="5:7">
      <c r="E245" s="16"/>
      <c r="F245" s="16"/>
      <c r="G245" s="16"/>
    </row>
    <row r="246" spans="5:7">
      <c r="E246" s="16"/>
      <c r="F246" s="16"/>
      <c r="G246" s="16"/>
    </row>
    <row r="247" spans="5:7">
      <c r="E247" s="16"/>
      <c r="F247" s="16"/>
      <c r="G247" s="16"/>
    </row>
    <row r="248" spans="5:7">
      <c r="E248" s="16"/>
      <c r="F248" s="16"/>
      <c r="G248" s="16"/>
    </row>
    <row r="249" spans="5:7">
      <c r="E249" s="16"/>
      <c r="F249" s="16"/>
      <c r="G249" s="16"/>
    </row>
    <row r="250" spans="5:7">
      <c r="E250" s="16"/>
      <c r="F250" s="16"/>
      <c r="G250" s="16"/>
    </row>
    <row r="251" spans="5:7">
      <c r="E251" s="16"/>
      <c r="F251" s="16"/>
      <c r="G251" s="16"/>
    </row>
    <row r="252" spans="5:7">
      <c r="E252" s="16"/>
      <c r="F252" s="16"/>
      <c r="G252" s="16"/>
    </row>
    <row r="253" spans="5:7">
      <c r="E253" s="16"/>
      <c r="F253" s="16"/>
      <c r="G253" s="16"/>
    </row>
    <row r="254" spans="5:7">
      <c r="E254" s="16"/>
      <c r="F254" s="16"/>
      <c r="G254" s="16"/>
    </row>
    <row r="255" spans="5:7">
      <c r="E255" s="16"/>
      <c r="F255" s="16"/>
      <c r="G255" s="16"/>
    </row>
    <row r="256" spans="5:7">
      <c r="E256" s="16"/>
      <c r="F256" s="16"/>
      <c r="G256" s="16"/>
    </row>
    <row r="257" spans="5:7">
      <c r="E257" s="16"/>
      <c r="F257" s="16"/>
      <c r="G257" s="16"/>
    </row>
    <row r="258" spans="5:7">
      <c r="E258" s="16"/>
      <c r="F258" s="16"/>
      <c r="G258" s="16"/>
    </row>
    <row r="259" spans="5:7">
      <c r="E259" s="16"/>
      <c r="F259" s="16"/>
      <c r="G259" s="16"/>
    </row>
    <row r="260" spans="5:7">
      <c r="E260" s="16"/>
      <c r="F260" s="16"/>
      <c r="G260" s="16"/>
    </row>
    <row r="261" spans="5:7">
      <c r="E261" s="16"/>
      <c r="F261" s="16"/>
      <c r="G261" s="16"/>
    </row>
    <row r="262" spans="5:7">
      <c r="E262" s="16"/>
      <c r="F262" s="16"/>
      <c r="G262" s="16"/>
    </row>
    <row r="263" spans="5:7">
      <c r="E263" s="16"/>
      <c r="F263" s="16"/>
      <c r="G263" s="16"/>
    </row>
    <row r="264" spans="5:7">
      <c r="E264" s="16"/>
      <c r="F264" s="16"/>
      <c r="G264" s="16"/>
    </row>
    <row r="265" spans="5:7">
      <c r="E265" s="16"/>
      <c r="F265" s="16"/>
      <c r="G265" s="16"/>
    </row>
    <row r="266" spans="5:7">
      <c r="E266" s="16"/>
      <c r="F266" s="16"/>
      <c r="G266" s="16"/>
    </row>
    <row r="267" spans="5:7">
      <c r="E267" s="16"/>
      <c r="F267" s="16"/>
      <c r="G267" s="16"/>
    </row>
    <row r="268" spans="5:7">
      <c r="E268" s="16"/>
      <c r="F268" s="16"/>
      <c r="G268" s="16"/>
    </row>
    <row r="269" spans="5:7">
      <c r="E269" s="16"/>
      <c r="F269" s="16"/>
      <c r="G269" s="16"/>
    </row>
    <row r="270" spans="5:7">
      <c r="E270" s="16"/>
      <c r="F270" s="16"/>
      <c r="G270" s="16"/>
    </row>
    <row r="271" spans="5:7">
      <c r="E271" s="16"/>
      <c r="F271" s="16"/>
      <c r="G271" s="16"/>
    </row>
    <row r="272" spans="5:7">
      <c r="E272" s="16"/>
      <c r="F272" s="16"/>
      <c r="G272" s="16"/>
    </row>
    <row r="273" spans="5:7">
      <c r="E273" s="16"/>
      <c r="F273" s="16"/>
      <c r="G273" s="16"/>
    </row>
    <row r="274" spans="5:7">
      <c r="E274" s="16"/>
      <c r="F274" s="16"/>
      <c r="G274" s="16"/>
    </row>
    <row r="275" spans="5:7">
      <c r="E275" s="16"/>
      <c r="F275" s="16"/>
      <c r="G275" s="16"/>
    </row>
    <row r="276" spans="5:7">
      <c r="E276" s="16"/>
      <c r="F276" s="16"/>
      <c r="G276" s="16"/>
    </row>
    <row r="277" spans="5:7">
      <c r="E277" s="16"/>
      <c r="F277" s="16"/>
      <c r="G277" s="16"/>
    </row>
    <row r="278" spans="5:7">
      <c r="E278" s="16"/>
      <c r="F278" s="16"/>
      <c r="G278" s="16"/>
    </row>
    <row r="279" spans="5:7">
      <c r="E279" s="16"/>
      <c r="F279" s="16"/>
      <c r="G279" s="16"/>
    </row>
    <row r="280" spans="5:7">
      <c r="E280" s="16"/>
      <c r="F280" s="16"/>
      <c r="G280" s="16"/>
    </row>
    <row r="281" spans="5:7">
      <c r="E281" s="16"/>
      <c r="F281" s="16"/>
      <c r="G281" s="16"/>
    </row>
    <row r="282" spans="5:7">
      <c r="E282" s="16"/>
      <c r="F282" s="16"/>
      <c r="G282" s="16"/>
    </row>
    <row r="283" spans="5:7">
      <c r="E283" s="16"/>
      <c r="F283" s="16"/>
      <c r="G283" s="16"/>
    </row>
    <row r="284" spans="5:7">
      <c r="E284" s="16"/>
      <c r="F284" s="16"/>
      <c r="G284" s="16"/>
    </row>
    <row r="285" spans="5:7">
      <c r="E285" s="16"/>
      <c r="F285" s="16"/>
      <c r="G285" s="16"/>
    </row>
    <row r="286" spans="5:7">
      <c r="E286" s="16"/>
      <c r="F286" s="16"/>
      <c r="G286" s="16"/>
    </row>
    <row r="287" spans="5:7">
      <c r="E287" s="16"/>
      <c r="F287" s="16"/>
      <c r="G287" s="16"/>
    </row>
    <row r="288" spans="5:7">
      <c r="E288" s="16"/>
      <c r="F288" s="16"/>
      <c r="G288" s="16"/>
    </row>
    <row r="289" spans="5:7">
      <c r="E289" s="16"/>
      <c r="F289" s="16"/>
      <c r="G289" s="16"/>
    </row>
    <row r="290" spans="5:7">
      <c r="E290" s="16"/>
      <c r="F290" s="16"/>
      <c r="G290" s="16"/>
    </row>
    <row r="291" spans="5:7">
      <c r="E291" s="16"/>
      <c r="F291" s="16"/>
      <c r="G291" s="16"/>
    </row>
    <row r="292" spans="5:7">
      <c r="E292" s="16"/>
      <c r="F292" s="16"/>
      <c r="G292" s="16"/>
    </row>
    <row r="293" spans="5:7">
      <c r="E293" s="16"/>
      <c r="F293" s="16"/>
      <c r="G293" s="16"/>
    </row>
    <row r="294" spans="5:7">
      <c r="E294" s="16"/>
      <c r="F294" s="16"/>
      <c r="G294" s="16"/>
    </row>
    <row r="295" spans="5:7">
      <c r="E295" s="16"/>
      <c r="F295" s="16"/>
      <c r="G295" s="16"/>
    </row>
    <row r="296" spans="5:7">
      <c r="E296" s="16"/>
      <c r="F296" s="16"/>
      <c r="G296" s="16"/>
    </row>
    <row r="297" spans="5:7">
      <c r="E297" s="16"/>
      <c r="F297" s="16"/>
      <c r="G297" s="16"/>
    </row>
    <row r="298" spans="5:7">
      <c r="E298" s="16"/>
      <c r="F298" s="16"/>
      <c r="G298" s="16"/>
    </row>
    <row r="299" spans="5:7">
      <c r="E299" s="16"/>
      <c r="F299" s="16"/>
      <c r="G299" s="16"/>
    </row>
    <row r="300" spans="5:7">
      <c r="E300" s="16"/>
      <c r="F300" s="16"/>
      <c r="G300" s="16"/>
    </row>
    <row r="301" spans="5:7">
      <c r="E301" s="16"/>
      <c r="F301" s="16"/>
      <c r="G301" s="16"/>
    </row>
    <row r="302" spans="5:7">
      <c r="E302" s="16"/>
      <c r="F302" s="16"/>
      <c r="G302" s="16"/>
    </row>
    <row r="303" spans="5:7">
      <c r="E303" s="16"/>
      <c r="F303" s="16"/>
      <c r="G303" s="16"/>
    </row>
    <row r="304" spans="5:7">
      <c r="E304" s="16"/>
      <c r="F304" s="16"/>
      <c r="G304" s="16"/>
    </row>
    <row r="305" spans="5:7">
      <c r="E305" s="16"/>
      <c r="F305" s="16"/>
      <c r="G305" s="16"/>
    </row>
    <row r="306" spans="5:7">
      <c r="E306" s="16"/>
      <c r="F306" s="16"/>
      <c r="G306" s="16"/>
    </row>
    <row r="307" spans="5:7">
      <c r="E307" s="16"/>
      <c r="F307" s="16"/>
      <c r="G307" s="16"/>
    </row>
    <row r="308" spans="5:7">
      <c r="E308" s="16"/>
      <c r="F308" s="16"/>
      <c r="G308" s="16"/>
    </row>
    <row r="309" spans="5:7">
      <c r="E309" s="16"/>
      <c r="F309" s="16"/>
      <c r="G309" s="16"/>
    </row>
    <row r="310" spans="5:7">
      <c r="E310" s="16"/>
      <c r="F310" s="16"/>
      <c r="G310" s="16"/>
    </row>
    <row r="311" spans="5:7">
      <c r="E311" s="16"/>
      <c r="F311" s="16"/>
      <c r="G311" s="16"/>
    </row>
    <row r="312" spans="5:7">
      <c r="E312" s="16"/>
      <c r="F312" s="16"/>
      <c r="G312" s="16"/>
    </row>
    <row r="313" spans="5:7">
      <c r="E313" s="16"/>
      <c r="F313" s="16"/>
      <c r="G313" s="16"/>
    </row>
    <row r="314" spans="5:7">
      <c r="E314" s="16"/>
      <c r="F314" s="16"/>
      <c r="G314" s="16"/>
    </row>
    <row r="315" spans="5:7">
      <c r="E315" s="16"/>
      <c r="F315" s="16"/>
      <c r="G315" s="16"/>
    </row>
    <row r="316" spans="5:7">
      <c r="E316" s="16"/>
      <c r="F316" s="16"/>
      <c r="G316" s="16"/>
    </row>
    <row r="317" spans="5:7">
      <c r="E317" s="16"/>
      <c r="F317" s="16"/>
      <c r="G317" s="16"/>
    </row>
    <row r="318" spans="5:7">
      <c r="E318" s="16"/>
      <c r="F318" s="16"/>
      <c r="G318" s="16"/>
    </row>
    <row r="319" spans="5:7">
      <c r="E319" s="16"/>
      <c r="F319" s="16"/>
      <c r="G319" s="16"/>
    </row>
    <row r="320" spans="5:7">
      <c r="E320" s="16"/>
      <c r="F320" s="16"/>
      <c r="G320" s="16"/>
    </row>
    <row r="321" spans="5:7">
      <c r="E321" s="16"/>
      <c r="F321" s="16"/>
      <c r="G321" s="16"/>
    </row>
    <row r="322" spans="5:7">
      <c r="E322" s="16"/>
      <c r="F322" s="16"/>
      <c r="G322" s="16"/>
    </row>
    <row r="323" spans="5:7">
      <c r="E323" s="16"/>
      <c r="F323" s="16"/>
      <c r="G323" s="16"/>
    </row>
    <row r="324" spans="5:7">
      <c r="E324" s="16"/>
      <c r="F324" s="16"/>
      <c r="G324" s="16"/>
    </row>
    <row r="325" spans="5:7">
      <c r="E325" s="16"/>
      <c r="F325" s="16"/>
      <c r="G325" s="16"/>
    </row>
    <row r="326" spans="5:7">
      <c r="E326" s="16"/>
      <c r="F326" s="16"/>
      <c r="G326" s="16"/>
    </row>
    <row r="327" spans="5:7">
      <c r="E327" s="16"/>
      <c r="F327" s="16"/>
      <c r="G327" s="16"/>
    </row>
    <row r="328" spans="5:7">
      <c r="E328" s="16"/>
      <c r="F328" s="16"/>
      <c r="G328" s="16"/>
    </row>
    <row r="329" spans="5:7">
      <c r="E329" s="16"/>
      <c r="F329" s="16"/>
      <c r="G329" s="16"/>
    </row>
    <row r="330" spans="5:7">
      <c r="E330" s="16"/>
      <c r="F330" s="16"/>
      <c r="G330" s="16"/>
    </row>
    <row r="331" spans="5:7">
      <c r="E331" s="16"/>
      <c r="F331" s="16"/>
      <c r="G331" s="16"/>
    </row>
    <row r="332" spans="5:7">
      <c r="E332" s="16"/>
      <c r="F332" s="16"/>
      <c r="G332" s="16"/>
    </row>
    <row r="333" spans="5:7">
      <c r="E333" s="16"/>
      <c r="F333" s="16"/>
      <c r="G333" s="16"/>
    </row>
    <row r="334" spans="5:7">
      <c r="E334" s="16"/>
      <c r="F334" s="16"/>
      <c r="G334" s="16"/>
    </row>
    <row r="335" spans="5:7">
      <c r="E335" s="16"/>
      <c r="F335" s="16"/>
      <c r="G335" s="16"/>
    </row>
    <row r="336" spans="5:7">
      <c r="E336" s="16"/>
      <c r="F336" s="16"/>
      <c r="G336" s="16"/>
    </row>
    <row r="337" spans="5:7">
      <c r="E337" s="16"/>
      <c r="F337" s="16"/>
      <c r="G337" s="16"/>
    </row>
    <row r="338" spans="5:7">
      <c r="E338" s="16"/>
      <c r="F338" s="16"/>
      <c r="G338" s="16"/>
    </row>
    <row r="339" spans="5:7">
      <c r="E339" s="16"/>
      <c r="F339" s="16"/>
      <c r="G339" s="16"/>
    </row>
    <row r="340" spans="5:7">
      <c r="E340" s="16"/>
      <c r="F340" s="16"/>
      <c r="G340" s="16"/>
    </row>
    <row r="341" spans="5:7">
      <c r="E341" s="16"/>
      <c r="F341" s="16"/>
      <c r="G341" s="16"/>
    </row>
    <row r="342" spans="5:7">
      <c r="E342" s="16"/>
      <c r="F342" s="16"/>
      <c r="G342" s="16"/>
    </row>
    <row r="343" spans="5:7">
      <c r="E343" s="16"/>
      <c r="F343" s="16"/>
      <c r="G343" s="16"/>
    </row>
    <row r="344" spans="5:7">
      <c r="E344" s="16"/>
      <c r="F344" s="16"/>
      <c r="G344" s="16"/>
    </row>
    <row r="345" spans="5:7">
      <c r="E345" s="16"/>
      <c r="F345" s="16"/>
      <c r="G345" s="16"/>
    </row>
    <row r="346" spans="5:7">
      <c r="E346" s="16"/>
      <c r="F346" s="16"/>
      <c r="G346" s="16"/>
    </row>
    <row r="347" spans="5:7">
      <c r="E347" s="16"/>
      <c r="F347" s="16"/>
      <c r="G347" s="16"/>
    </row>
    <row r="348" spans="5:7">
      <c r="E348" s="16"/>
      <c r="F348" s="16"/>
      <c r="G348" s="16"/>
    </row>
    <row r="349" spans="5:7">
      <c r="E349" s="16"/>
      <c r="F349" s="16"/>
      <c r="G349" s="16"/>
    </row>
    <row r="350" spans="5:7">
      <c r="E350" s="16"/>
      <c r="F350" s="16"/>
      <c r="G350" s="16"/>
    </row>
    <row r="351" spans="5:7">
      <c r="E351" s="16"/>
      <c r="F351" s="16"/>
      <c r="G351" s="16"/>
    </row>
    <row r="352" spans="5:7">
      <c r="E352" s="16"/>
      <c r="F352" s="16"/>
      <c r="G352" s="16"/>
    </row>
    <row r="353" spans="5:7">
      <c r="E353" s="16"/>
      <c r="F353" s="16"/>
      <c r="G353" s="16"/>
    </row>
    <row r="354" spans="5:7">
      <c r="E354" s="16"/>
      <c r="F354" s="16"/>
      <c r="G354" s="16"/>
    </row>
    <row r="355" spans="5:7">
      <c r="E355" s="16"/>
      <c r="F355" s="16"/>
      <c r="G355" s="16"/>
    </row>
    <row r="356" spans="5:7">
      <c r="E356" s="16"/>
      <c r="F356" s="16"/>
      <c r="G356" s="16"/>
    </row>
    <row r="357" spans="5:7">
      <c r="E357" s="16"/>
      <c r="F357" s="16"/>
      <c r="G357" s="16"/>
    </row>
    <row r="358" spans="5:7">
      <c r="E358" s="16"/>
      <c r="F358" s="16"/>
      <c r="G358" s="16"/>
    </row>
    <row r="359" spans="5:7">
      <c r="E359" s="16"/>
      <c r="F359" s="16"/>
      <c r="G359" s="16"/>
    </row>
    <row r="360" spans="5:7">
      <c r="E360" s="16"/>
      <c r="F360" s="16"/>
      <c r="G360" s="16"/>
    </row>
    <row r="361" spans="5:7">
      <c r="E361" s="16"/>
      <c r="F361" s="16"/>
      <c r="G361" s="16"/>
    </row>
    <row r="362" spans="5:7">
      <c r="E362" s="16"/>
      <c r="F362" s="16"/>
      <c r="G362" s="16"/>
    </row>
    <row r="363" spans="5:7">
      <c r="E363" s="16"/>
      <c r="F363" s="16"/>
      <c r="G363" s="16"/>
    </row>
    <row r="364" spans="5:7">
      <c r="E364" s="16"/>
      <c r="F364" s="16"/>
      <c r="G364" s="16"/>
    </row>
    <row r="365" spans="5:7">
      <c r="E365" s="16"/>
      <c r="F365" s="16"/>
      <c r="G365" s="16"/>
    </row>
    <row r="366" spans="5:7">
      <c r="E366" s="16"/>
      <c r="F366" s="16"/>
      <c r="G366" s="16"/>
    </row>
    <row r="367" spans="5:7">
      <c r="E367" s="16"/>
      <c r="F367" s="16"/>
      <c r="G367" s="16"/>
    </row>
    <row r="368" spans="5:7">
      <c r="E368" s="16"/>
      <c r="F368" s="16"/>
      <c r="G368" s="16"/>
    </row>
    <row r="369" spans="5:7">
      <c r="E369" s="16"/>
      <c r="F369" s="16"/>
      <c r="G369" s="16"/>
    </row>
    <row r="370" spans="5:7">
      <c r="E370" s="16"/>
      <c r="F370" s="16"/>
      <c r="G370" s="16"/>
    </row>
    <row r="371" spans="5:7">
      <c r="E371" s="16"/>
      <c r="F371" s="16"/>
      <c r="G371" s="16"/>
    </row>
    <row r="372" spans="5:7">
      <c r="E372" s="16"/>
      <c r="F372" s="16"/>
      <c r="G372" s="16"/>
    </row>
    <row r="373" spans="5:7">
      <c r="E373" s="16"/>
      <c r="F373" s="16"/>
      <c r="G373" s="16"/>
    </row>
    <row r="374" spans="5:7">
      <c r="E374" s="16"/>
      <c r="F374" s="16"/>
      <c r="G374" s="16"/>
    </row>
    <row r="375" spans="5:7">
      <c r="E375" s="16"/>
      <c r="F375" s="16"/>
      <c r="G375" s="16"/>
    </row>
    <row r="376" spans="5:7">
      <c r="E376" s="16"/>
      <c r="F376" s="16"/>
      <c r="G376" s="16"/>
    </row>
    <row r="377" spans="5:7">
      <c r="E377" s="16"/>
      <c r="F377" s="16"/>
      <c r="G377" s="16"/>
    </row>
    <row r="378" spans="5:7">
      <c r="E378" s="16"/>
      <c r="F378" s="16"/>
      <c r="G378" s="16"/>
    </row>
    <row r="379" spans="5:7">
      <c r="E379" s="16"/>
      <c r="F379" s="16"/>
      <c r="G379" s="16"/>
    </row>
    <row r="380" spans="5:7">
      <c r="E380" s="16"/>
      <c r="F380" s="16"/>
      <c r="G380" s="16"/>
    </row>
    <row r="381" spans="5:7">
      <c r="E381" s="16"/>
      <c r="F381" s="16"/>
      <c r="G381" s="16"/>
    </row>
    <row r="382" spans="5:7">
      <c r="E382" s="16"/>
      <c r="F382" s="16"/>
      <c r="G382" s="16"/>
    </row>
    <row r="383" spans="5:7">
      <c r="E383" s="16"/>
      <c r="F383" s="16"/>
      <c r="G383" s="16"/>
    </row>
    <row r="384" spans="5:7">
      <c r="E384" s="16"/>
      <c r="F384" s="16"/>
      <c r="G384" s="16"/>
    </row>
    <row r="385" spans="5:7">
      <c r="E385" s="16"/>
      <c r="F385" s="16"/>
      <c r="G385" s="16"/>
    </row>
    <row r="386" spans="5:7">
      <c r="E386" s="16"/>
      <c r="F386" s="16"/>
      <c r="G386" s="16"/>
    </row>
    <row r="387" spans="5:7">
      <c r="E387" s="16"/>
      <c r="F387" s="16"/>
      <c r="G387" s="16"/>
    </row>
    <row r="388" spans="5:7">
      <c r="E388" s="16"/>
      <c r="F388" s="16"/>
      <c r="G388" s="16"/>
    </row>
    <row r="389" spans="5:7">
      <c r="E389" s="16"/>
      <c r="F389" s="16"/>
      <c r="G389" s="16"/>
    </row>
    <row r="390" spans="5:7">
      <c r="E390" s="16"/>
      <c r="F390" s="16"/>
      <c r="G390" s="16"/>
    </row>
    <row r="391" spans="5:7">
      <c r="E391" s="16"/>
      <c r="F391" s="16"/>
      <c r="G391" s="16"/>
    </row>
    <row r="392" spans="5:7">
      <c r="E392" s="16"/>
      <c r="F392" s="16"/>
      <c r="G392" s="16"/>
    </row>
    <row r="393" spans="5:7">
      <c r="E393" s="16"/>
      <c r="F393" s="16"/>
      <c r="G393" s="16"/>
    </row>
    <row r="394" spans="5:7">
      <c r="E394" s="16"/>
      <c r="F394" s="16"/>
      <c r="G394" s="16"/>
    </row>
    <row r="395" spans="5:7">
      <c r="E395" s="16"/>
      <c r="F395" s="16"/>
      <c r="G395" s="16"/>
    </row>
    <row r="396" spans="5:7">
      <c r="E396" s="16"/>
      <c r="F396" s="16"/>
      <c r="G396" s="16"/>
    </row>
    <row r="397" spans="5:7">
      <c r="E397" s="16"/>
      <c r="F397" s="16"/>
      <c r="G397" s="16"/>
    </row>
    <row r="398" spans="5:7">
      <c r="E398" s="16"/>
      <c r="F398" s="16"/>
      <c r="G398" s="16"/>
    </row>
    <row r="399" spans="5:7">
      <c r="E399" s="16"/>
      <c r="F399" s="16"/>
      <c r="G399" s="16"/>
    </row>
    <row r="400" spans="5:7">
      <c r="E400" s="16"/>
      <c r="F400" s="16"/>
      <c r="G400" s="16"/>
    </row>
    <row r="401" spans="5:7">
      <c r="E401" s="16"/>
      <c r="F401" s="16"/>
      <c r="G401" s="16"/>
    </row>
    <row r="402" spans="5:7">
      <c r="E402" s="16"/>
      <c r="F402" s="16"/>
      <c r="G402" s="16"/>
    </row>
    <row r="403" spans="5:7">
      <c r="E403" s="16"/>
      <c r="F403" s="16"/>
      <c r="G403" s="16"/>
    </row>
    <row r="404" spans="5:7">
      <c r="E404" s="16"/>
      <c r="F404" s="16"/>
      <c r="G404" s="16"/>
    </row>
    <row r="405" spans="5:7">
      <c r="E405" s="16"/>
      <c r="F405" s="16"/>
      <c r="G405" s="16"/>
    </row>
    <row r="406" spans="5:7">
      <c r="E406" s="16"/>
      <c r="F406" s="16"/>
      <c r="G406" s="16"/>
    </row>
    <row r="407" spans="5:7">
      <c r="E407" s="16"/>
      <c r="F407" s="16"/>
      <c r="G407" s="16"/>
    </row>
    <row r="408" spans="5:7">
      <c r="E408" s="16"/>
      <c r="F408" s="16"/>
      <c r="G408" s="16"/>
    </row>
    <row r="409" spans="5:7">
      <c r="E409" s="16"/>
      <c r="F409" s="16"/>
      <c r="G409" s="16"/>
    </row>
    <row r="410" spans="5:7">
      <c r="E410" s="16"/>
      <c r="F410" s="16"/>
      <c r="G410" s="16"/>
    </row>
    <row r="411" spans="5:7">
      <c r="E411" s="16"/>
      <c r="F411" s="16"/>
      <c r="G411" s="16"/>
    </row>
    <row r="412" spans="5:7">
      <c r="E412" s="16"/>
      <c r="F412" s="16"/>
      <c r="G412" s="16"/>
    </row>
    <row r="413" spans="5:7">
      <c r="E413" s="16"/>
      <c r="F413" s="16"/>
      <c r="G413" s="16"/>
    </row>
    <row r="414" spans="5:7">
      <c r="E414" s="16"/>
      <c r="F414" s="16"/>
      <c r="G414" s="16"/>
    </row>
    <row r="415" spans="5:7">
      <c r="E415" s="16"/>
      <c r="F415" s="16"/>
      <c r="G415" s="16"/>
    </row>
    <row r="416" spans="5:7">
      <c r="E416" s="16"/>
      <c r="F416" s="16"/>
      <c r="G416" s="16"/>
    </row>
    <row r="417" spans="5:7">
      <c r="E417" s="16"/>
      <c r="F417" s="16"/>
      <c r="G417" s="16"/>
    </row>
    <row r="418" spans="5:7">
      <c r="E418" s="16"/>
      <c r="F418" s="16"/>
      <c r="G418" s="16"/>
    </row>
    <row r="419" spans="5:7">
      <c r="E419" s="16"/>
      <c r="F419" s="16"/>
      <c r="G419" s="16"/>
    </row>
    <row r="420" spans="5:7">
      <c r="E420" s="16"/>
      <c r="F420" s="16"/>
      <c r="G420" s="16"/>
    </row>
    <row r="421" spans="5:7">
      <c r="E421" s="16"/>
      <c r="F421" s="16"/>
      <c r="G421" s="16"/>
    </row>
    <row r="422" spans="5:7">
      <c r="E422" s="16"/>
      <c r="F422" s="16"/>
      <c r="G422" s="16"/>
    </row>
    <row r="423" spans="5:7">
      <c r="E423" s="16"/>
      <c r="F423" s="16"/>
      <c r="G423" s="16"/>
    </row>
    <row r="424" spans="5:7">
      <c r="E424" s="16"/>
      <c r="F424" s="16"/>
      <c r="G424" s="16"/>
    </row>
    <row r="425" spans="5:7">
      <c r="E425" s="16"/>
      <c r="F425" s="16"/>
      <c r="G425" s="16"/>
    </row>
    <row r="426" spans="5:7">
      <c r="E426" s="16"/>
      <c r="F426" s="16"/>
      <c r="G426" s="16"/>
    </row>
    <row r="427" spans="5:7">
      <c r="E427" s="16"/>
      <c r="F427" s="16"/>
      <c r="G427" s="16"/>
    </row>
    <row r="428" spans="5:7">
      <c r="E428" s="16"/>
      <c r="F428" s="16"/>
      <c r="G428" s="16"/>
    </row>
    <row r="429" spans="5:7">
      <c r="E429" s="16"/>
      <c r="F429" s="16"/>
      <c r="G429" s="16"/>
    </row>
    <row r="430" spans="5:7">
      <c r="E430" s="16"/>
      <c r="F430" s="16"/>
      <c r="G430" s="16"/>
    </row>
    <row r="431" spans="5:7">
      <c r="E431" s="16"/>
      <c r="F431" s="16"/>
      <c r="G431" s="16"/>
    </row>
    <row r="432" spans="5:7">
      <c r="E432" s="16"/>
      <c r="F432" s="16"/>
      <c r="G432" s="16"/>
    </row>
    <row r="433" spans="5:7">
      <c r="E433" s="16"/>
      <c r="F433" s="16"/>
      <c r="G433" s="16"/>
    </row>
    <row r="434" spans="5:7">
      <c r="E434" s="16"/>
      <c r="F434" s="16"/>
      <c r="G434" s="16"/>
    </row>
    <row r="435" spans="5:7">
      <c r="E435" s="16"/>
      <c r="F435" s="16"/>
      <c r="G435" s="16"/>
    </row>
    <row r="436" spans="5:7">
      <c r="E436" s="16"/>
      <c r="F436" s="16"/>
      <c r="G436" s="16"/>
    </row>
    <row r="437" spans="5:7">
      <c r="E437" s="16"/>
      <c r="F437" s="16"/>
      <c r="G437" s="16"/>
    </row>
    <row r="438" spans="5:7">
      <c r="E438" s="16"/>
      <c r="F438" s="16"/>
      <c r="G438" s="16"/>
    </row>
    <row r="439" spans="5:7">
      <c r="E439" s="16"/>
      <c r="F439" s="16"/>
      <c r="G439" s="16"/>
    </row>
    <row r="440" spans="5:7">
      <c r="E440" s="16"/>
      <c r="F440" s="16"/>
      <c r="G440" s="16"/>
    </row>
    <row r="441" spans="5:7">
      <c r="E441" s="16"/>
      <c r="F441" s="16"/>
      <c r="G441" s="16"/>
    </row>
    <row r="442" spans="5:7">
      <c r="E442" s="16"/>
      <c r="F442" s="16"/>
      <c r="G442" s="16"/>
    </row>
    <row r="443" spans="5:7">
      <c r="E443" s="16"/>
      <c r="F443" s="16"/>
      <c r="G443" s="16"/>
    </row>
    <row r="444" spans="5:7">
      <c r="E444" s="16"/>
      <c r="F444" s="16"/>
      <c r="G444" s="16"/>
    </row>
    <row r="445" spans="5:7">
      <c r="E445" s="16"/>
      <c r="F445" s="16"/>
      <c r="G445" s="16"/>
    </row>
    <row r="446" spans="5:7">
      <c r="E446" s="16"/>
      <c r="F446" s="16"/>
      <c r="G446" s="16"/>
    </row>
    <row r="447" spans="5:7">
      <c r="E447" s="16"/>
      <c r="F447" s="16"/>
      <c r="G447" s="16"/>
    </row>
    <row r="448" spans="5:7">
      <c r="E448" s="16"/>
      <c r="F448" s="16"/>
      <c r="G448" s="16"/>
    </row>
    <row r="449" spans="5:7">
      <c r="E449" s="16"/>
      <c r="F449" s="16"/>
      <c r="G449" s="16"/>
    </row>
    <row r="450" spans="5:7">
      <c r="E450" s="16"/>
      <c r="F450" s="16"/>
      <c r="G450" s="16"/>
    </row>
    <row r="451" spans="5:7">
      <c r="E451" s="16"/>
      <c r="F451" s="16"/>
      <c r="G451" s="16"/>
    </row>
    <row r="452" spans="5:7">
      <c r="E452" s="16"/>
      <c r="F452" s="16"/>
      <c r="G452" s="16"/>
    </row>
    <row r="453" spans="5:7">
      <c r="E453" s="16"/>
      <c r="F453" s="16"/>
      <c r="G453" s="16"/>
    </row>
    <row r="454" spans="5:7">
      <c r="E454" s="16"/>
      <c r="F454" s="16"/>
      <c r="G454" s="16"/>
    </row>
    <row r="455" spans="5:7">
      <c r="E455" s="16"/>
      <c r="F455" s="16"/>
      <c r="G455" s="16"/>
    </row>
    <row r="456" spans="5:7">
      <c r="E456" s="16"/>
      <c r="F456" s="16"/>
      <c r="G456" s="16"/>
    </row>
    <row r="457" spans="5:7">
      <c r="E457" s="16"/>
      <c r="F457" s="16"/>
      <c r="G457" s="16"/>
    </row>
    <row r="458" spans="5:7">
      <c r="E458" s="16"/>
      <c r="F458" s="16"/>
      <c r="G458" s="16"/>
    </row>
    <row r="459" spans="5:7">
      <c r="E459" s="16"/>
      <c r="F459" s="16"/>
      <c r="G459" s="16"/>
    </row>
    <row r="460" spans="5:7">
      <c r="E460" s="16"/>
      <c r="F460" s="16"/>
      <c r="G460" s="16"/>
    </row>
    <row r="461" spans="5:7">
      <c r="E461" s="16"/>
      <c r="F461" s="16"/>
      <c r="G461" s="16"/>
    </row>
    <row r="462" spans="5:7">
      <c r="E462" s="16"/>
      <c r="F462" s="16"/>
      <c r="G462" s="16"/>
    </row>
    <row r="463" spans="5:7">
      <c r="E463" s="16"/>
      <c r="F463" s="16"/>
      <c r="G463" s="16"/>
    </row>
    <row r="464" spans="5:7">
      <c r="E464" s="16"/>
      <c r="F464" s="16"/>
      <c r="G464" s="16"/>
    </row>
    <row r="465" spans="5:7">
      <c r="E465" s="16"/>
      <c r="F465" s="16"/>
      <c r="G465" s="16"/>
    </row>
    <row r="466" spans="5:7">
      <c r="E466" s="16"/>
      <c r="F466" s="16"/>
      <c r="G466" s="16"/>
    </row>
    <row r="467" spans="5:7">
      <c r="E467" s="16"/>
      <c r="F467" s="16"/>
      <c r="G467" s="16"/>
    </row>
    <row r="468" spans="5:7">
      <c r="E468" s="16"/>
      <c r="F468" s="16"/>
      <c r="G468" s="16"/>
    </row>
    <row r="469" spans="5:7">
      <c r="E469" s="16"/>
      <c r="F469" s="16"/>
      <c r="G469" s="16"/>
    </row>
    <row r="470" spans="5:7">
      <c r="E470" s="16"/>
      <c r="F470" s="16"/>
      <c r="G470" s="16"/>
    </row>
    <row r="471" spans="5:7">
      <c r="E471" s="16"/>
      <c r="F471" s="16"/>
      <c r="G471" s="16"/>
    </row>
    <row r="472" spans="5:7">
      <c r="E472" s="16"/>
      <c r="F472" s="16"/>
      <c r="G472" s="16"/>
    </row>
    <row r="473" spans="5:7">
      <c r="E473" s="16"/>
      <c r="F473" s="16"/>
      <c r="G473" s="16"/>
    </row>
    <row r="474" spans="5:7">
      <c r="E474" s="16"/>
      <c r="F474" s="16"/>
      <c r="G474" s="16"/>
    </row>
    <row r="475" spans="5:7">
      <c r="E475" s="16"/>
      <c r="F475" s="16"/>
      <c r="G475" s="16"/>
    </row>
    <row r="476" spans="5:7">
      <c r="E476" s="16"/>
      <c r="F476" s="16"/>
      <c r="G476" s="16"/>
    </row>
    <row r="477" spans="5:7">
      <c r="E477" s="16"/>
      <c r="F477" s="16"/>
      <c r="G477" s="16"/>
    </row>
    <row r="478" spans="5:7">
      <c r="E478" s="16"/>
      <c r="F478" s="16"/>
      <c r="G478" s="16"/>
    </row>
    <row r="479" spans="5:7">
      <c r="E479" s="16"/>
      <c r="F479" s="16"/>
      <c r="G479" s="16"/>
    </row>
    <row r="480" spans="5:7">
      <c r="E480" s="16"/>
      <c r="F480" s="16"/>
      <c r="G480" s="16"/>
    </row>
    <row r="481" spans="5:7">
      <c r="E481" s="16"/>
      <c r="F481" s="16"/>
      <c r="G481" s="16"/>
    </row>
    <row r="482" spans="5:7">
      <c r="E482" s="16"/>
      <c r="F482" s="16"/>
      <c r="G482" s="16"/>
    </row>
    <row r="483" spans="5:7">
      <c r="E483" s="16"/>
      <c r="F483" s="16"/>
      <c r="G483" s="16"/>
    </row>
    <row r="484" spans="5:7">
      <c r="E484" s="16"/>
      <c r="F484" s="16"/>
      <c r="G484" s="16"/>
    </row>
    <row r="485" spans="5:7">
      <c r="E485" s="16"/>
      <c r="F485" s="16"/>
      <c r="G485" s="16"/>
    </row>
    <row r="486" spans="5:7">
      <c r="E486" s="16"/>
      <c r="F486" s="16"/>
      <c r="G486" s="16"/>
    </row>
    <row r="487" spans="5:7">
      <c r="E487" s="16"/>
      <c r="F487" s="16"/>
      <c r="G487" s="16"/>
    </row>
    <row r="488" spans="5:7">
      <c r="E488" s="16"/>
      <c r="F488" s="16"/>
      <c r="G488" s="16"/>
    </row>
    <row r="489" spans="5:7">
      <c r="E489" s="16"/>
      <c r="F489" s="16"/>
      <c r="G489" s="16"/>
    </row>
    <row r="490" spans="5:7">
      <c r="E490" s="16"/>
      <c r="F490" s="16"/>
      <c r="G490" s="16"/>
    </row>
    <row r="491" spans="5:7">
      <c r="E491" s="16"/>
      <c r="F491" s="16"/>
      <c r="G491" s="16"/>
    </row>
    <row r="492" spans="5:7">
      <c r="E492" s="16"/>
      <c r="F492" s="16"/>
      <c r="G492" s="16"/>
    </row>
    <row r="493" spans="5:7">
      <c r="E493" s="16"/>
      <c r="F493" s="16"/>
      <c r="G493" s="16"/>
    </row>
    <row r="494" spans="5:7">
      <c r="E494" s="16"/>
      <c r="F494" s="16"/>
      <c r="G494" s="16"/>
    </row>
    <row r="495" spans="5:7">
      <c r="E495" s="16"/>
      <c r="F495" s="16"/>
      <c r="G495" s="16"/>
    </row>
    <row r="496" spans="5:7">
      <c r="E496" s="16"/>
      <c r="F496" s="16"/>
      <c r="G496" s="16"/>
    </row>
    <row r="497" spans="5:7">
      <c r="E497" s="16"/>
      <c r="F497" s="16"/>
      <c r="G497" s="16"/>
    </row>
    <row r="498" spans="5:7">
      <c r="E498" s="16"/>
      <c r="F498" s="16"/>
      <c r="G498" s="16"/>
    </row>
    <row r="499" spans="5:7">
      <c r="E499" s="16"/>
      <c r="F499" s="16"/>
      <c r="G499" s="16"/>
    </row>
    <row r="500" spans="5:7">
      <c r="E500" s="16"/>
      <c r="F500" s="16"/>
      <c r="G500" s="16"/>
    </row>
    <row r="501" spans="5:7">
      <c r="E501" s="16"/>
      <c r="F501" s="16"/>
      <c r="G501" s="16"/>
    </row>
    <row r="502" spans="5:7">
      <c r="E502" s="16"/>
      <c r="F502" s="16"/>
      <c r="G502" s="16"/>
    </row>
    <row r="503" spans="5:7">
      <c r="E503" s="16"/>
      <c r="F503" s="16"/>
      <c r="G503" s="16"/>
    </row>
    <row r="504" spans="5:7">
      <c r="E504" s="16"/>
      <c r="F504" s="16"/>
      <c r="G504" s="16"/>
    </row>
    <row r="505" spans="5:7">
      <c r="E505" s="16"/>
      <c r="F505" s="16"/>
      <c r="G505" s="16"/>
    </row>
    <row r="506" spans="5:7">
      <c r="E506" s="16"/>
      <c r="F506" s="16"/>
      <c r="G506" s="16"/>
    </row>
    <row r="507" spans="5:7">
      <c r="E507" s="16"/>
      <c r="F507" s="16"/>
      <c r="G507" s="16"/>
    </row>
    <row r="508" spans="5:7">
      <c r="E508" s="16"/>
      <c r="F508" s="16"/>
      <c r="G508" s="16"/>
    </row>
    <row r="509" spans="5:7">
      <c r="E509" s="16"/>
      <c r="F509" s="16"/>
      <c r="G509" s="16"/>
    </row>
    <row r="510" spans="5:7">
      <c r="E510" s="16"/>
      <c r="F510" s="16"/>
      <c r="G510" s="16"/>
    </row>
    <row r="511" spans="5:7">
      <c r="E511" s="16"/>
      <c r="F511" s="16"/>
      <c r="G511" s="16"/>
    </row>
    <row r="512" spans="5:7">
      <c r="E512" s="16"/>
      <c r="F512" s="16"/>
      <c r="G512" s="16"/>
    </row>
    <row r="513" spans="5:7">
      <c r="E513" s="16"/>
      <c r="F513" s="16"/>
      <c r="G513" s="16"/>
    </row>
    <row r="514" spans="5:7">
      <c r="E514" s="16"/>
      <c r="F514" s="16"/>
      <c r="G514" s="16"/>
    </row>
    <row r="515" spans="5:7">
      <c r="E515" s="16"/>
      <c r="F515" s="16"/>
      <c r="G515" s="16"/>
    </row>
    <row r="516" spans="5:7">
      <c r="E516" s="16"/>
      <c r="F516" s="16"/>
      <c r="G516" s="16"/>
    </row>
    <row r="517" spans="5:7">
      <c r="E517" s="16"/>
      <c r="F517" s="16"/>
      <c r="G517" s="16"/>
    </row>
    <row r="518" spans="5:7">
      <c r="E518" s="16"/>
      <c r="F518" s="16"/>
      <c r="G518" s="16"/>
    </row>
    <row r="519" spans="5:7">
      <c r="E519" s="16"/>
      <c r="F519" s="16"/>
      <c r="G519" s="16"/>
    </row>
    <row r="520" spans="5:7">
      <c r="E520" s="16"/>
      <c r="F520" s="16"/>
      <c r="G520" s="16"/>
    </row>
    <row r="521" spans="5:7">
      <c r="E521" s="16"/>
      <c r="F521" s="16"/>
      <c r="G521" s="16"/>
    </row>
    <row r="522" spans="5:7">
      <c r="E522" s="16"/>
      <c r="F522" s="16"/>
      <c r="G522" s="16"/>
    </row>
    <row r="523" spans="5:7">
      <c r="E523" s="16"/>
      <c r="F523" s="16"/>
      <c r="G523" s="16"/>
    </row>
    <row r="524" spans="5:7">
      <c r="E524" s="16"/>
      <c r="F524" s="16"/>
      <c r="G524" s="16"/>
    </row>
    <row r="525" spans="5:7">
      <c r="E525" s="16"/>
      <c r="F525" s="16"/>
      <c r="G525" s="16"/>
    </row>
    <row r="526" spans="5:7">
      <c r="E526" s="16"/>
      <c r="F526" s="16"/>
      <c r="G526" s="16"/>
    </row>
    <row r="527" spans="5:7">
      <c r="E527" s="16"/>
      <c r="F527" s="16"/>
      <c r="G527" s="16"/>
    </row>
    <row r="528" spans="5:7">
      <c r="E528" s="16"/>
      <c r="F528" s="16"/>
      <c r="G528" s="16"/>
    </row>
    <row r="529" spans="5:7">
      <c r="E529" s="16"/>
      <c r="F529" s="16"/>
      <c r="G529" s="16"/>
    </row>
    <row r="530" spans="5:7">
      <c r="E530" s="16"/>
      <c r="F530" s="16"/>
      <c r="G530" s="16"/>
    </row>
    <row r="531" spans="5:7">
      <c r="E531" s="16"/>
      <c r="F531" s="16"/>
      <c r="G531" s="16"/>
    </row>
    <row r="532" spans="5:7">
      <c r="E532" s="16"/>
      <c r="F532" s="16"/>
      <c r="G532" s="16"/>
    </row>
    <row r="533" spans="5:7">
      <c r="E533" s="16"/>
      <c r="F533" s="16"/>
      <c r="G533" s="16"/>
    </row>
    <row r="534" spans="5:7">
      <c r="E534" s="16"/>
      <c r="F534" s="16"/>
      <c r="G534" s="16"/>
    </row>
    <row r="535" spans="5:7">
      <c r="E535" s="16"/>
      <c r="F535" s="16"/>
      <c r="G535" s="16"/>
    </row>
    <row r="536" spans="5:7">
      <c r="E536" s="16"/>
      <c r="F536" s="16"/>
      <c r="G536" s="16"/>
    </row>
    <row r="537" spans="5:7">
      <c r="E537" s="16"/>
      <c r="F537" s="16"/>
      <c r="G537" s="16"/>
    </row>
    <row r="538" spans="5:7">
      <c r="E538" s="16"/>
      <c r="F538" s="16"/>
      <c r="G538" s="16"/>
    </row>
    <row r="539" spans="5:7">
      <c r="E539" s="16"/>
      <c r="F539" s="16"/>
      <c r="G539" s="16"/>
    </row>
    <row r="540" spans="5:7">
      <c r="E540" s="16"/>
      <c r="F540" s="16"/>
      <c r="G540" s="16"/>
    </row>
    <row r="541" spans="5:7">
      <c r="E541" s="16"/>
      <c r="F541" s="16"/>
      <c r="G541" s="16"/>
    </row>
    <row r="542" spans="5:7">
      <c r="E542" s="16"/>
      <c r="F542" s="16"/>
      <c r="G542" s="16"/>
    </row>
    <row r="543" spans="5:7">
      <c r="E543" s="16"/>
      <c r="F543" s="16"/>
      <c r="G543" s="16"/>
    </row>
    <row r="544" spans="5:7">
      <c r="E544" s="16"/>
      <c r="F544" s="16"/>
      <c r="G544" s="16"/>
    </row>
    <row r="545" spans="5:7">
      <c r="E545" s="16"/>
      <c r="F545" s="16"/>
      <c r="G545" s="16"/>
    </row>
    <row r="546" spans="5:7">
      <c r="E546" s="16"/>
      <c r="F546" s="16"/>
      <c r="G546" s="16"/>
    </row>
    <row r="547" spans="5:7">
      <c r="E547" s="16"/>
      <c r="F547" s="16"/>
      <c r="G547" s="16"/>
    </row>
    <row r="548" spans="5:7">
      <c r="E548" s="16"/>
      <c r="F548" s="16"/>
      <c r="G548" s="16"/>
    </row>
    <row r="549" spans="5:7">
      <c r="E549" s="16"/>
      <c r="F549" s="16"/>
      <c r="G549" s="16"/>
    </row>
    <row r="550" spans="5:7">
      <c r="E550" s="16"/>
      <c r="F550" s="16"/>
      <c r="G550" s="16"/>
    </row>
    <row r="551" spans="5:7">
      <c r="E551" s="16"/>
      <c r="F551" s="16"/>
      <c r="G551" s="16"/>
    </row>
    <row r="552" spans="5:7">
      <c r="E552" s="16"/>
      <c r="F552" s="16"/>
      <c r="G552" s="16"/>
    </row>
    <row r="553" spans="5:7">
      <c r="E553" s="16"/>
      <c r="F553" s="16"/>
      <c r="G553" s="16"/>
    </row>
    <row r="554" spans="5:7">
      <c r="E554" s="16"/>
      <c r="F554" s="16"/>
      <c r="G554" s="16"/>
    </row>
    <row r="555" spans="5:7">
      <c r="E555" s="16"/>
      <c r="F555" s="16"/>
      <c r="G555" s="16"/>
    </row>
    <row r="556" spans="5:7">
      <c r="E556" s="16"/>
      <c r="F556" s="16"/>
      <c r="G556" s="16"/>
    </row>
    <row r="557" spans="5:7">
      <c r="E557" s="16"/>
      <c r="F557" s="16"/>
      <c r="G557" s="16"/>
    </row>
    <row r="558" spans="5:7">
      <c r="E558" s="16"/>
      <c r="F558" s="16"/>
      <c r="G558" s="16"/>
    </row>
    <row r="559" spans="5:7">
      <c r="E559" s="16"/>
      <c r="F559" s="16"/>
      <c r="G559" s="16"/>
    </row>
    <row r="560" spans="5:7">
      <c r="E560" s="16"/>
      <c r="F560" s="16"/>
      <c r="G560" s="16"/>
    </row>
    <row r="561" spans="5:7">
      <c r="E561" s="16"/>
      <c r="F561" s="16"/>
      <c r="G561" s="16"/>
    </row>
    <row r="562" spans="5:7">
      <c r="E562" s="16"/>
      <c r="F562" s="16"/>
      <c r="G562" s="16"/>
    </row>
    <row r="563" spans="5:7">
      <c r="E563" s="16"/>
      <c r="F563" s="16"/>
      <c r="G563" s="16"/>
    </row>
    <row r="564" spans="5:7">
      <c r="E564" s="16"/>
      <c r="F564" s="16"/>
      <c r="G564" s="16"/>
    </row>
    <row r="565" spans="5:7">
      <c r="E565" s="16"/>
      <c r="F565" s="16"/>
      <c r="G565" s="16"/>
    </row>
    <row r="566" spans="5:7">
      <c r="E566" s="16"/>
      <c r="F566" s="16"/>
      <c r="G566" s="16"/>
    </row>
    <row r="567" spans="5:7">
      <c r="E567" s="16"/>
      <c r="F567" s="16"/>
      <c r="G567" s="16"/>
    </row>
    <row r="568" spans="5:7">
      <c r="E568" s="16"/>
      <c r="F568" s="16"/>
      <c r="G568" s="16"/>
    </row>
    <row r="569" spans="5:7">
      <c r="E569" s="16"/>
      <c r="F569" s="16"/>
      <c r="G569" s="16"/>
    </row>
    <row r="570" spans="5:7">
      <c r="E570" s="16"/>
      <c r="F570" s="16"/>
      <c r="G570" s="16"/>
    </row>
    <row r="571" spans="5:7">
      <c r="E571" s="16"/>
      <c r="F571" s="16"/>
      <c r="G571" s="16"/>
    </row>
    <row r="572" spans="5:7">
      <c r="E572" s="16"/>
      <c r="F572" s="16"/>
      <c r="G572" s="16"/>
    </row>
    <row r="573" spans="5:7">
      <c r="E573" s="16"/>
      <c r="F573" s="16"/>
      <c r="G573" s="16"/>
    </row>
    <row r="574" spans="5:7">
      <c r="E574" s="16"/>
      <c r="F574" s="16"/>
      <c r="G574" s="16"/>
    </row>
    <row r="575" spans="5:7">
      <c r="E575" s="16"/>
      <c r="F575" s="16"/>
      <c r="G575" s="16"/>
    </row>
    <row r="576" spans="5:7">
      <c r="E576" s="16"/>
      <c r="F576" s="16"/>
      <c r="G576" s="16"/>
    </row>
    <row r="577" spans="5:7">
      <c r="E577" s="16"/>
      <c r="F577" s="16"/>
      <c r="G577" s="16"/>
    </row>
    <row r="578" spans="5:7">
      <c r="E578" s="16"/>
      <c r="F578" s="16"/>
      <c r="G578" s="16"/>
    </row>
    <row r="579" spans="5:7">
      <c r="E579" s="16"/>
      <c r="F579" s="16"/>
      <c r="G579" s="16"/>
    </row>
    <row r="580" spans="5:7">
      <c r="E580" s="16"/>
      <c r="F580" s="16"/>
      <c r="G580" s="16"/>
    </row>
    <row r="581" spans="5:7">
      <c r="E581" s="16"/>
      <c r="F581" s="16"/>
      <c r="G581" s="16"/>
    </row>
    <row r="582" spans="5:7">
      <c r="E582" s="16"/>
      <c r="F582" s="16"/>
      <c r="G582" s="16"/>
    </row>
    <row r="583" spans="5:7">
      <c r="E583" s="16"/>
      <c r="F583" s="16"/>
      <c r="G583" s="16"/>
    </row>
    <row r="584" spans="5:7">
      <c r="E584" s="16"/>
      <c r="F584" s="16"/>
      <c r="G584" s="16"/>
    </row>
    <row r="585" spans="5:7">
      <c r="E585" s="16"/>
      <c r="F585" s="16"/>
      <c r="G585" s="16"/>
    </row>
    <row r="586" spans="5:7">
      <c r="E586" s="16"/>
      <c r="F586" s="16"/>
      <c r="G586" s="16"/>
    </row>
    <row r="587" spans="5:7">
      <c r="E587" s="16"/>
      <c r="F587" s="16"/>
      <c r="G587" s="16"/>
    </row>
    <row r="588" spans="5:7">
      <c r="E588" s="16"/>
      <c r="F588" s="16"/>
      <c r="G588" s="16"/>
    </row>
    <row r="589" spans="5:7">
      <c r="E589" s="16"/>
      <c r="F589" s="16"/>
      <c r="G589" s="16"/>
    </row>
    <row r="590" spans="5:7">
      <c r="E590" s="16"/>
      <c r="F590" s="16"/>
      <c r="G590" s="16"/>
    </row>
    <row r="591" spans="5:7">
      <c r="E591" s="16"/>
      <c r="F591" s="16"/>
      <c r="G591" s="16"/>
    </row>
    <row r="592" spans="5:7">
      <c r="E592" s="16"/>
      <c r="F592" s="16"/>
      <c r="G592" s="16"/>
    </row>
    <row r="593" spans="5:7">
      <c r="E593" s="16"/>
      <c r="F593" s="16"/>
      <c r="G593" s="16"/>
    </row>
    <row r="594" spans="5:7">
      <c r="E594" s="16"/>
      <c r="F594" s="16"/>
      <c r="G594" s="16"/>
    </row>
    <row r="595" spans="5:7">
      <c r="E595" s="16"/>
      <c r="F595" s="16"/>
      <c r="G595" s="16"/>
    </row>
    <row r="596" spans="5:7">
      <c r="E596" s="16"/>
      <c r="F596" s="16"/>
      <c r="G596" s="16"/>
    </row>
    <row r="597" spans="5:7">
      <c r="E597" s="16"/>
      <c r="F597" s="16"/>
      <c r="G597" s="16"/>
    </row>
    <row r="598" spans="5:7">
      <c r="E598" s="16"/>
      <c r="F598" s="16"/>
      <c r="G598" s="16"/>
    </row>
    <row r="599" spans="5:7">
      <c r="E599" s="16"/>
      <c r="F599" s="16"/>
      <c r="G599" s="16"/>
    </row>
    <row r="600" spans="5:7">
      <c r="E600" s="16"/>
      <c r="F600" s="16"/>
      <c r="G600" s="16"/>
    </row>
    <row r="601" spans="5:7">
      <c r="E601" s="16"/>
      <c r="F601" s="16"/>
      <c r="G601" s="16"/>
    </row>
    <row r="602" spans="5:7">
      <c r="E602" s="16"/>
      <c r="F602" s="16"/>
      <c r="G602" s="16"/>
    </row>
    <row r="603" spans="5:7">
      <c r="E603" s="16"/>
      <c r="F603" s="16"/>
      <c r="G603" s="16"/>
    </row>
    <row r="604" spans="5:7">
      <c r="E604" s="16"/>
      <c r="F604" s="16"/>
      <c r="G604" s="16"/>
    </row>
    <row r="605" spans="5:7">
      <c r="E605" s="16"/>
      <c r="F605" s="16"/>
      <c r="G605" s="16"/>
    </row>
    <row r="606" spans="5:7">
      <c r="E606" s="16"/>
      <c r="F606" s="16"/>
      <c r="G606" s="16"/>
    </row>
    <row r="607" spans="5:7">
      <c r="E607" s="16"/>
      <c r="F607" s="16"/>
      <c r="G607" s="16"/>
    </row>
    <row r="608" spans="5:7">
      <c r="E608" s="16"/>
      <c r="F608" s="16"/>
      <c r="G608" s="16"/>
    </row>
    <row r="609" spans="5:7">
      <c r="E609" s="16"/>
      <c r="F609" s="16"/>
      <c r="G609" s="16"/>
    </row>
    <row r="610" spans="5:7">
      <c r="E610" s="16"/>
      <c r="F610" s="16"/>
      <c r="G610" s="16"/>
    </row>
    <row r="611" spans="5:7">
      <c r="E611" s="16"/>
      <c r="F611" s="16"/>
      <c r="G611" s="16"/>
    </row>
    <row r="612" spans="5:7">
      <c r="E612" s="16"/>
      <c r="F612" s="16"/>
      <c r="G612" s="16"/>
    </row>
    <row r="613" spans="5:7">
      <c r="E613" s="16"/>
      <c r="F613" s="16"/>
      <c r="G613" s="16"/>
    </row>
    <row r="614" spans="5:7">
      <c r="E614" s="16"/>
      <c r="F614" s="16"/>
      <c r="G614" s="16"/>
    </row>
    <row r="615" spans="5:7">
      <c r="E615" s="16"/>
      <c r="F615" s="16"/>
      <c r="G615" s="16"/>
    </row>
    <row r="616" spans="5:7">
      <c r="E616" s="16"/>
      <c r="F616" s="16"/>
      <c r="G616" s="16"/>
    </row>
    <row r="617" spans="5:7">
      <c r="E617" s="16"/>
      <c r="F617" s="16"/>
      <c r="G617" s="16"/>
    </row>
    <row r="618" spans="5:7">
      <c r="E618" s="16"/>
      <c r="F618" s="16"/>
      <c r="G618" s="16"/>
    </row>
    <row r="619" spans="5:7">
      <c r="E619" s="16"/>
      <c r="F619" s="16"/>
      <c r="G619" s="16"/>
    </row>
    <row r="620" spans="5:7">
      <c r="E620" s="16"/>
      <c r="F620" s="16"/>
      <c r="G620" s="16"/>
    </row>
    <row r="621" spans="5:7">
      <c r="E621" s="16"/>
      <c r="F621" s="16"/>
      <c r="G621" s="16"/>
    </row>
    <row r="622" spans="5:7">
      <c r="E622" s="16"/>
      <c r="F622" s="16"/>
      <c r="G622" s="16"/>
    </row>
    <row r="623" spans="5:7">
      <c r="E623" s="16"/>
      <c r="F623" s="16"/>
      <c r="G623" s="16"/>
    </row>
    <row r="624" spans="5:7">
      <c r="E624" s="16"/>
      <c r="F624" s="16"/>
      <c r="G624" s="16"/>
    </row>
    <row r="625" spans="5:7">
      <c r="E625" s="16"/>
      <c r="F625" s="16"/>
      <c r="G625" s="16"/>
    </row>
    <row r="626" spans="5:7">
      <c r="E626" s="16"/>
      <c r="F626" s="16"/>
      <c r="G626" s="16"/>
    </row>
    <row r="627" spans="5:7">
      <c r="E627" s="16"/>
      <c r="F627" s="16"/>
      <c r="G627" s="16"/>
    </row>
    <row r="628" spans="5:7">
      <c r="E628" s="16"/>
      <c r="F628" s="16"/>
      <c r="G628" s="16"/>
    </row>
    <row r="629" spans="5:7">
      <c r="E629" s="16"/>
      <c r="F629" s="16"/>
      <c r="G629" s="16"/>
    </row>
    <row r="630" spans="5:7">
      <c r="E630" s="16"/>
      <c r="F630" s="16"/>
      <c r="G630" s="16"/>
    </row>
    <row r="631" spans="5:7">
      <c r="E631" s="16"/>
      <c r="F631" s="16"/>
      <c r="G631" s="16"/>
    </row>
    <row r="632" spans="5:7">
      <c r="E632" s="16"/>
      <c r="F632" s="16"/>
      <c r="G632" s="16"/>
    </row>
    <row r="633" spans="5:7">
      <c r="E633" s="16"/>
      <c r="F633" s="16"/>
      <c r="G633" s="16"/>
    </row>
    <row r="634" spans="5:7">
      <c r="E634" s="16"/>
      <c r="F634" s="16"/>
      <c r="G634" s="16"/>
    </row>
    <row r="635" spans="5:7">
      <c r="E635" s="16"/>
      <c r="F635" s="16"/>
      <c r="G635" s="16"/>
    </row>
    <row r="636" spans="5:7">
      <c r="E636" s="16"/>
      <c r="F636" s="16"/>
      <c r="G636" s="16"/>
    </row>
    <row r="637" spans="5:7">
      <c r="E637" s="16"/>
      <c r="F637" s="16"/>
      <c r="G637" s="16"/>
    </row>
    <row r="638" spans="5:7">
      <c r="E638" s="16"/>
      <c r="F638" s="16"/>
      <c r="G638" s="16"/>
    </row>
    <row r="639" spans="5:7">
      <c r="E639" s="16"/>
      <c r="F639" s="16"/>
      <c r="G639" s="16"/>
    </row>
    <row r="640" spans="5:7">
      <c r="E640" s="16"/>
      <c r="F640" s="16"/>
      <c r="G640" s="16"/>
    </row>
    <row r="641" spans="5:7">
      <c r="E641" s="16"/>
      <c r="F641" s="16"/>
      <c r="G641" s="16"/>
    </row>
    <row r="642" spans="5:7">
      <c r="E642" s="16"/>
      <c r="F642" s="16"/>
      <c r="G642" s="16"/>
    </row>
    <row r="643" spans="5:7">
      <c r="E643" s="16"/>
      <c r="F643" s="16"/>
      <c r="G643" s="16"/>
    </row>
    <row r="644" spans="5:7">
      <c r="E644" s="16"/>
      <c r="F644" s="16"/>
      <c r="G644" s="16"/>
    </row>
    <row r="645" spans="5:7">
      <c r="E645" s="16"/>
      <c r="F645" s="16"/>
      <c r="G645" s="16"/>
    </row>
    <row r="646" spans="5:7">
      <c r="E646" s="16"/>
      <c r="F646" s="16"/>
      <c r="G646" s="16"/>
    </row>
    <row r="647" spans="5:7">
      <c r="E647" s="16"/>
      <c r="F647" s="16"/>
      <c r="G647" s="16"/>
    </row>
    <row r="648" spans="5:7">
      <c r="E648" s="16"/>
      <c r="F648" s="16"/>
      <c r="G648" s="16"/>
    </row>
    <row r="649" spans="5:7">
      <c r="E649" s="16"/>
      <c r="F649" s="16"/>
      <c r="G649" s="16"/>
    </row>
    <row r="650" spans="5:7">
      <c r="E650" s="16"/>
      <c r="F650" s="16"/>
      <c r="G650" s="16"/>
    </row>
    <row r="651" spans="5:7">
      <c r="E651" s="16"/>
      <c r="F651" s="16"/>
      <c r="G651" s="16"/>
    </row>
    <row r="652" spans="5:7">
      <c r="E652" s="16"/>
      <c r="F652" s="16"/>
      <c r="G652" s="16"/>
    </row>
    <row r="653" spans="5:7">
      <c r="E653" s="16"/>
      <c r="F653" s="16"/>
      <c r="G653" s="16"/>
    </row>
    <row r="654" spans="5:7">
      <c r="E654" s="16"/>
      <c r="F654" s="16"/>
      <c r="G654" s="16"/>
    </row>
    <row r="655" spans="5:7">
      <c r="E655" s="16"/>
      <c r="F655" s="16"/>
      <c r="G655" s="16"/>
    </row>
    <row r="656" spans="5:7">
      <c r="E656" s="16"/>
      <c r="F656" s="16"/>
      <c r="G656" s="16"/>
    </row>
    <row r="657" spans="5:7">
      <c r="E657" s="16"/>
      <c r="F657" s="16"/>
      <c r="G657" s="16"/>
    </row>
    <row r="658" spans="5:7">
      <c r="E658" s="16"/>
      <c r="F658" s="16"/>
      <c r="G658" s="16"/>
    </row>
    <row r="659" spans="5:7">
      <c r="E659" s="16"/>
      <c r="F659" s="16"/>
      <c r="G659" s="16"/>
    </row>
    <row r="660" spans="5:7">
      <c r="E660" s="16"/>
      <c r="F660" s="16"/>
      <c r="G660" s="16"/>
    </row>
    <row r="661" spans="5:7">
      <c r="E661" s="16"/>
      <c r="F661" s="16"/>
      <c r="G661" s="16"/>
    </row>
    <row r="662" spans="5:7">
      <c r="E662" s="16"/>
      <c r="F662" s="16"/>
      <c r="G662" s="16"/>
    </row>
    <row r="663" spans="5:7">
      <c r="E663" s="16"/>
      <c r="F663" s="16"/>
      <c r="G663" s="16"/>
    </row>
    <row r="664" spans="5:7">
      <c r="E664" s="16"/>
      <c r="F664" s="16"/>
      <c r="G664" s="16"/>
    </row>
    <row r="665" spans="5:7">
      <c r="E665" s="16"/>
      <c r="F665" s="16"/>
      <c r="G665" s="16"/>
    </row>
    <row r="666" spans="5:7">
      <c r="E666" s="16"/>
      <c r="F666" s="16"/>
      <c r="G666" s="16"/>
    </row>
    <row r="667" spans="5:7">
      <c r="E667" s="16"/>
      <c r="F667" s="16"/>
      <c r="G667" s="16"/>
    </row>
    <row r="668" spans="5:7">
      <c r="E668" s="16"/>
      <c r="F668" s="16"/>
      <c r="G668" s="16"/>
    </row>
    <row r="669" spans="5:7">
      <c r="E669" s="16"/>
      <c r="F669" s="16"/>
      <c r="G669" s="16"/>
    </row>
    <row r="670" spans="5:7">
      <c r="E670" s="16"/>
      <c r="F670" s="16"/>
      <c r="G670" s="16"/>
    </row>
    <row r="671" spans="5:7">
      <c r="E671" s="16"/>
      <c r="F671" s="16"/>
      <c r="G671" s="16"/>
    </row>
    <row r="672" spans="5:7">
      <c r="E672" s="16"/>
      <c r="F672" s="16"/>
      <c r="G672" s="16"/>
    </row>
    <row r="673" spans="5:7">
      <c r="E673" s="16"/>
      <c r="F673" s="16"/>
      <c r="G673" s="16"/>
    </row>
    <row r="674" spans="5:7">
      <c r="E674" s="16"/>
      <c r="F674" s="16"/>
      <c r="G674" s="16"/>
    </row>
    <row r="675" spans="5:7">
      <c r="E675" s="16"/>
      <c r="F675" s="16"/>
      <c r="G675" s="16"/>
    </row>
    <row r="676" spans="5:7">
      <c r="E676" s="16"/>
      <c r="F676" s="16"/>
      <c r="G676" s="16"/>
    </row>
    <row r="677" spans="5:7">
      <c r="E677" s="16"/>
      <c r="F677" s="16"/>
      <c r="G677" s="16"/>
    </row>
    <row r="678" spans="5:7">
      <c r="E678" s="16"/>
      <c r="F678" s="16"/>
      <c r="G678" s="16"/>
    </row>
    <row r="679" spans="5:7">
      <c r="E679" s="16"/>
      <c r="F679" s="16"/>
      <c r="G679" s="16"/>
    </row>
    <row r="680" spans="5:7">
      <c r="E680" s="16"/>
      <c r="F680" s="16"/>
      <c r="G680" s="16"/>
    </row>
    <row r="681" spans="5:7">
      <c r="E681" s="16"/>
      <c r="F681" s="16"/>
      <c r="G681" s="16"/>
    </row>
    <row r="682" spans="5:7">
      <c r="E682" s="16"/>
      <c r="F682" s="16"/>
      <c r="G682" s="16"/>
    </row>
    <row r="683" spans="5:7">
      <c r="E683" s="16"/>
      <c r="F683" s="16"/>
      <c r="G683" s="16"/>
    </row>
    <row r="684" spans="5:7">
      <c r="E684" s="16"/>
      <c r="F684" s="16"/>
      <c r="G684" s="16"/>
    </row>
    <row r="685" spans="5:7">
      <c r="E685" s="16"/>
      <c r="F685" s="16"/>
      <c r="G685" s="16"/>
    </row>
    <row r="686" spans="5:7">
      <c r="E686" s="16"/>
      <c r="F686" s="16"/>
      <c r="G686" s="16"/>
    </row>
    <row r="687" spans="5:7">
      <c r="E687" s="16"/>
      <c r="F687" s="16"/>
      <c r="G687" s="16"/>
    </row>
    <row r="688" spans="5:7">
      <c r="E688" s="16"/>
      <c r="F688" s="16"/>
      <c r="G688" s="16"/>
    </row>
    <row r="689" spans="5:7">
      <c r="E689" s="16"/>
      <c r="F689" s="16"/>
      <c r="G689" s="16"/>
    </row>
    <row r="690" spans="5:7">
      <c r="E690" s="16"/>
      <c r="F690" s="16"/>
      <c r="G690" s="16"/>
    </row>
    <row r="691" spans="5:7">
      <c r="E691" s="16"/>
      <c r="F691" s="16"/>
      <c r="G691" s="16"/>
    </row>
    <row r="692" spans="5:7">
      <c r="E692" s="16"/>
      <c r="F692" s="16"/>
      <c r="G692" s="16"/>
    </row>
    <row r="693" spans="5:7">
      <c r="E693" s="16"/>
      <c r="F693" s="16"/>
      <c r="G693" s="16"/>
    </row>
    <row r="694" spans="5:7">
      <c r="E694" s="16"/>
      <c r="F694" s="16"/>
      <c r="G694" s="16"/>
    </row>
    <row r="695" spans="5:7">
      <c r="E695" s="16"/>
      <c r="F695" s="16"/>
      <c r="G695" s="16"/>
    </row>
    <row r="696" spans="5:7">
      <c r="E696" s="16"/>
      <c r="F696" s="16"/>
      <c r="G696" s="16"/>
    </row>
    <row r="697" spans="5:7">
      <c r="E697" s="16"/>
      <c r="F697" s="16"/>
      <c r="G697" s="16"/>
    </row>
    <row r="698" spans="5:7">
      <c r="E698" s="16"/>
      <c r="F698" s="16"/>
      <c r="G698" s="16"/>
    </row>
    <row r="699" spans="5:7">
      <c r="E699" s="16"/>
      <c r="F699" s="16"/>
      <c r="G699" s="16"/>
    </row>
    <row r="700" spans="5:7">
      <c r="E700" s="16"/>
      <c r="F700" s="16"/>
      <c r="G700" s="16"/>
    </row>
    <row r="701" spans="5:7">
      <c r="E701" s="16"/>
      <c r="F701" s="16"/>
      <c r="G701" s="16"/>
    </row>
    <row r="702" spans="5:7">
      <c r="E702" s="16"/>
      <c r="F702" s="16"/>
      <c r="G702" s="16"/>
    </row>
    <row r="703" spans="5:7">
      <c r="E703" s="16"/>
      <c r="F703" s="16"/>
      <c r="G703" s="16"/>
    </row>
    <row r="704" spans="5:7">
      <c r="E704" s="16"/>
      <c r="F704" s="16"/>
      <c r="G704" s="16"/>
    </row>
    <row r="705" spans="5:7">
      <c r="E705" s="16"/>
      <c r="F705" s="16"/>
      <c r="G705" s="16"/>
    </row>
    <row r="706" spans="5:7">
      <c r="E706" s="16"/>
      <c r="F706" s="16"/>
      <c r="G706" s="16"/>
    </row>
    <row r="707" spans="5:7">
      <c r="E707" s="16"/>
      <c r="F707" s="16"/>
      <c r="G707" s="16"/>
    </row>
    <row r="708" spans="5:7">
      <c r="E708" s="16"/>
      <c r="F708" s="16"/>
      <c r="G708" s="16"/>
    </row>
    <row r="709" spans="5:7">
      <c r="E709" s="16"/>
      <c r="F709" s="16"/>
      <c r="G709" s="16"/>
    </row>
    <row r="710" spans="5:7">
      <c r="E710" s="16"/>
      <c r="F710" s="16"/>
      <c r="G710" s="16"/>
    </row>
    <row r="711" spans="5:7">
      <c r="E711" s="16"/>
      <c r="F711" s="16"/>
      <c r="G711" s="16"/>
    </row>
    <row r="712" spans="5:7">
      <c r="E712" s="16"/>
      <c r="F712" s="16"/>
      <c r="G712" s="16"/>
    </row>
    <row r="713" spans="5:7">
      <c r="E713" s="16"/>
      <c r="F713" s="16"/>
      <c r="G713" s="16"/>
    </row>
    <row r="714" spans="5:7">
      <c r="E714" s="16"/>
      <c r="F714" s="16"/>
      <c r="G714" s="16"/>
    </row>
    <row r="715" spans="5:7">
      <c r="E715" s="16"/>
      <c r="F715" s="16"/>
      <c r="G715" s="16"/>
    </row>
    <row r="716" spans="5:7">
      <c r="E716" s="16"/>
      <c r="F716" s="16"/>
      <c r="G716" s="16"/>
    </row>
    <row r="717" spans="5:7">
      <c r="E717" s="16"/>
      <c r="F717" s="16"/>
      <c r="G717" s="16"/>
    </row>
    <row r="718" spans="5:7">
      <c r="E718" s="16"/>
      <c r="F718" s="16"/>
      <c r="G718" s="16"/>
    </row>
    <row r="719" spans="5:7">
      <c r="E719" s="16"/>
      <c r="F719" s="16"/>
      <c r="G719" s="16"/>
    </row>
    <row r="720" spans="5:7">
      <c r="E720" s="16"/>
      <c r="F720" s="16"/>
      <c r="G720" s="16"/>
    </row>
    <row r="721" spans="5:7">
      <c r="E721" s="16"/>
      <c r="F721" s="16"/>
      <c r="G721" s="16"/>
    </row>
    <row r="722" spans="5:7">
      <c r="E722" s="16"/>
      <c r="F722" s="16"/>
      <c r="G722" s="16"/>
    </row>
    <row r="723" spans="5:7">
      <c r="E723" s="16"/>
      <c r="F723" s="16"/>
      <c r="G723" s="16"/>
    </row>
    <row r="724" spans="5:7">
      <c r="E724" s="16"/>
      <c r="F724" s="16"/>
      <c r="G724" s="16"/>
    </row>
    <row r="725" spans="5:7">
      <c r="E725" s="16"/>
      <c r="F725" s="16"/>
      <c r="G725" s="16"/>
    </row>
    <row r="726" spans="5:7">
      <c r="E726" s="16"/>
      <c r="F726" s="16"/>
      <c r="G726" s="16"/>
    </row>
    <row r="727" spans="5:7">
      <c r="E727" s="16"/>
      <c r="F727" s="16"/>
      <c r="G727" s="16"/>
    </row>
    <row r="728" spans="5:7">
      <c r="E728" s="16"/>
      <c r="F728" s="16"/>
      <c r="G728" s="16"/>
    </row>
    <row r="729" spans="5:7">
      <c r="E729" s="16"/>
      <c r="F729" s="16"/>
      <c r="G729" s="16"/>
    </row>
    <row r="730" spans="5:7">
      <c r="E730" s="16"/>
      <c r="F730" s="16"/>
      <c r="G730" s="16"/>
    </row>
    <row r="731" spans="5:7">
      <c r="E731" s="16"/>
      <c r="F731" s="16"/>
      <c r="G731" s="16"/>
    </row>
    <row r="732" spans="5:7">
      <c r="E732" s="16"/>
      <c r="F732" s="16"/>
      <c r="G732" s="16"/>
    </row>
    <row r="733" spans="5:7">
      <c r="E733" s="16"/>
      <c r="F733" s="16"/>
      <c r="G733" s="16"/>
    </row>
    <row r="734" spans="5:7">
      <c r="E734" s="16"/>
      <c r="F734" s="16"/>
      <c r="G734" s="16"/>
    </row>
    <row r="735" spans="5:7">
      <c r="E735" s="16"/>
      <c r="F735" s="16"/>
      <c r="G735" s="16"/>
    </row>
    <row r="736" spans="5:7">
      <c r="E736" s="16"/>
      <c r="F736" s="16"/>
      <c r="G736" s="16"/>
    </row>
    <row r="737" spans="5:7">
      <c r="E737" s="16"/>
      <c r="F737" s="16"/>
      <c r="G737" s="16"/>
    </row>
    <row r="738" spans="5:7">
      <c r="E738" s="16"/>
      <c r="F738" s="16"/>
      <c r="G738" s="16"/>
    </row>
    <row r="739" spans="5:7">
      <c r="E739" s="16"/>
      <c r="F739" s="16"/>
      <c r="G739" s="16"/>
    </row>
    <row r="740" spans="5:7">
      <c r="E740" s="16"/>
      <c r="F740" s="16"/>
      <c r="G740" s="16"/>
    </row>
    <row r="741" spans="5:7">
      <c r="E741" s="16"/>
      <c r="F741" s="16"/>
      <c r="G741" s="16"/>
    </row>
    <row r="742" spans="5:7">
      <c r="E742" s="16"/>
      <c r="F742" s="16"/>
      <c r="G742" s="16"/>
    </row>
    <row r="743" spans="5:7">
      <c r="E743" s="16"/>
      <c r="F743" s="16"/>
      <c r="G743" s="16"/>
    </row>
    <row r="744" spans="5:7">
      <c r="E744" s="16"/>
      <c r="F744" s="16"/>
      <c r="G744" s="16"/>
    </row>
    <row r="745" spans="5:7">
      <c r="E745" s="16"/>
      <c r="F745" s="16"/>
      <c r="G745" s="16"/>
    </row>
    <row r="746" spans="5:7">
      <c r="E746" s="16"/>
      <c r="F746" s="16"/>
      <c r="G746" s="16"/>
    </row>
    <row r="747" spans="5:7">
      <c r="E747" s="16"/>
      <c r="F747" s="16"/>
      <c r="G747" s="16"/>
    </row>
    <row r="748" spans="5:7">
      <c r="E748" s="16"/>
      <c r="F748" s="16"/>
      <c r="G748" s="16"/>
    </row>
    <row r="749" spans="5:7">
      <c r="E749" s="16"/>
      <c r="F749" s="16"/>
      <c r="G749" s="16"/>
    </row>
    <row r="750" spans="5:7">
      <c r="E750" s="16"/>
      <c r="F750" s="16"/>
      <c r="G750" s="16"/>
    </row>
    <row r="751" spans="5:7">
      <c r="E751" s="16"/>
      <c r="F751" s="16"/>
      <c r="G751" s="16"/>
    </row>
    <row r="752" spans="5:7">
      <c r="E752" s="16"/>
      <c r="F752" s="16"/>
      <c r="G752" s="16"/>
    </row>
    <row r="753" spans="5:7">
      <c r="E753" s="16"/>
      <c r="F753" s="16"/>
      <c r="G753" s="16"/>
    </row>
    <row r="754" spans="5:7">
      <c r="E754" s="16"/>
      <c r="F754" s="16"/>
      <c r="G754" s="16"/>
    </row>
    <row r="755" spans="5:7">
      <c r="E755" s="16"/>
      <c r="F755" s="16"/>
      <c r="G755" s="16"/>
    </row>
    <row r="756" spans="5:7">
      <c r="E756" s="16"/>
      <c r="F756" s="16"/>
      <c r="G756" s="16"/>
    </row>
    <row r="757" spans="5:7">
      <c r="E757" s="16"/>
      <c r="F757" s="16"/>
      <c r="G757" s="16"/>
    </row>
    <row r="758" spans="5:7">
      <c r="E758" s="16"/>
      <c r="F758" s="16"/>
      <c r="G758" s="16"/>
    </row>
    <row r="759" spans="5:7">
      <c r="E759" s="16"/>
      <c r="F759" s="16"/>
      <c r="G759" s="16"/>
    </row>
    <row r="760" spans="5:7">
      <c r="E760" s="16"/>
      <c r="F760" s="16"/>
      <c r="G760" s="16"/>
    </row>
    <row r="761" spans="5:7">
      <c r="E761" s="16"/>
      <c r="F761" s="16"/>
      <c r="G761" s="16"/>
    </row>
    <row r="762" spans="5:7">
      <c r="E762" s="16"/>
      <c r="F762" s="16"/>
      <c r="G762" s="16"/>
    </row>
    <row r="763" spans="5:7">
      <c r="E763" s="16"/>
      <c r="F763" s="16"/>
      <c r="G763" s="16"/>
    </row>
    <row r="764" spans="5:7">
      <c r="E764" s="16"/>
      <c r="F764" s="16"/>
      <c r="G764" s="16"/>
    </row>
    <row r="765" spans="5:7">
      <c r="E765" s="16"/>
      <c r="F765" s="16"/>
      <c r="G765" s="16"/>
    </row>
    <row r="766" spans="5:7">
      <c r="E766" s="16"/>
      <c r="F766" s="16"/>
      <c r="G766" s="16"/>
    </row>
    <row r="767" spans="5:7">
      <c r="E767" s="16"/>
      <c r="F767" s="16"/>
      <c r="G767" s="16"/>
    </row>
    <row r="768" spans="5:7">
      <c r="E768" s="16"/>
      <c r="F768" s="16"/>
      <c r="G768" s="16"/>
    </row>
    <row r="769" spans="5:7">
      <c r="E769" s="16"/>
      <c r="F769" s="16"/>
      <c r="G769" s="16"/>
    </row>
    <row r="770" spans="5:7">
      <c r="E770" s="16"/>
      <c r="F770" s="16"/>
      <c r="G770" s="16"/>
    </row>
    <row r="771" spans="5:7">
      <c r="E771" s="16"/>
      <c r="F771" s="16"/>
      <c r="G771" s="16"/>
    </row>
    <row r="772" spans="5:7">
      <c r="E772" s="16"/>
      <c r="F772" s="16"/>
      <c r="G772" s="16"/>
    </row>
    <row r="773" spans="5:7">
      <c r="E773" s="16"/>
      <c r="F773" s="16"/>
      <c r="G773" s="16"/>
    </row>
    <row r="774" spans="5:7">
      <c r="E774" s="16"/>
      <c r="F774" s="16"/>
      <c r="G774" s="16"/>
    </row>
    <row r="775" spans="5:7">
      <c r="E775" s="16"/>
      <c r="F775" s="16"/>
      <c r="G775" s="16"/>
    </row>
    <row r="776" spans="5:7">
      <c r="E776" s="16"/>
      <c r="F776" s="16"/>
      <c r="G776" s="16"/>
    </row>
    <row r="777" spans="5:7">
      <c r="E777" s="16"/>
      <c r="F777" s="16"/>
      <c r="G777" s="16"/>
    </row>
    <row r="778" spans="5:7">
      <c r="E778" s="16"/>
      <c r="F778" s="16"/>
      <c r="G778" s="16"/>
    </row>
    <row r="779" spans="5:7">
      <c r="E779" s="16"/>
      <c r="F779" s="16"/>
      <c r="G779" s="16"/>
    </row>
    <row r="780" spans="5:7">
      <c r="E780" s="16"/>
      <c r="F780" s="16"/>
      <c r="G780" s="16"/>
    </row>
    <row r="781" spans="5:7">
      <c r="E781" s="16"/>
      <c r="F781" s="16"/>
      <c r="G781" s="16"/>
    </row>
    <row r="782" spans="5:7">
      <c r="E782" s="16"/>
      <c r="F782" s="16"/>
      <c r="G782" s="16"/>
    </row>
    <row r="783" spans="5:7">
      <c r="E783" s="16"/>
      <c r="F783" s="16"/>
      <c r="G783" s="16"/>
    </row>
    <row r="784" spans="5:7">
      <c r="E784" s="16"/>
      <c r="F784" s="16"/>
      <c r="G784" s="16"/>
    </row>
    <row r="785" spans="5:7">
      <c r="E785" s="16"/>
      <c r="F785" s="16"/>
      <c r="G785" s="16"/>
    </row>
    <row r="786" spans="5:7">
      <c r="E786" s="16"/>
      <c r="F786" s="16"/>
      <c r="G786" s="16"/>
    </row>
    <row r="787" spans="5:7">
      <c r="E787" s="16"/>
      <c r="F787" s="16"/>
      <c r="G787" s="16"/>
    </row>
    <row r="788" spans="5:7">
      <c r="E788" s="16"/>
      <c r="F788" s="16"/>
      <c r="G788" s="16"/>
    </row>
    <row r="789" spans="5:7">
      <c r="E789" s="16"/>
      <c r="F789" s="16"/>
      <c r="G789" s="16"/>
    </row>
    <row r="790" spans="5:7">
      <c r="E790" s="16"/>
      <c r="F790" s="16"/>
      <c r="G790" s="16"/>
    </row>
    <row r="791" spans="5:7">
      <c r="E791" s="16"/>
      <c r="F791" s="16"/>
      <c r="G791" s="16"/>
    </row>
    <row r="792" spans="5:7">
      <c r="E792" s="16"/>
      <c r="F792" s="16"/>
      <c r="G792" s="16"/>
    </row>
    <row r="793" spans="5:7">
      <c r="E793" s="16"/>
      <c r="F793" s="16"/>
      <c r="G793" s="16"/>
    </row>
    <row r="794" spans="5:7">
      <c r="E794" s="16"/>
      <c r="F794" s="16"/>
      <c r="G794" s="16"/>
    </row>
    <row r="795" spans="5:7">
      <c r="E795" s="16"/>
      <c r="F795" s="16"/>
      <c r="G795" s="16"/>
    </row>
    <row r="796" spans="5:7">
      <c r="E796" s="16"/>
      <c r="F796" s="16"/>
      <c r="G796" s="16"/>
    </row>
    <row r="797" spans="5:7">
      <c r="E797" s="16"/>
      <c r="F797" s="16"/>
      <c r="G797" s="16"/>
    </row>
    <row r="798" spans="5:7">
      <c r="E798" s="16"/>
      <c r="F798" s="16"/>
      <c r="G798" s="16"/>
    </row>
    <row r="799" spans="5:7">
      <c r="E799" s="16"/>
      <c r="F799" s="16"/>
      <c r="G799" s="16"/>
    </row>
    <row r="800" spans="5:7">
      <c r="E800" s="16"/>
      <c r="F800" s="16"/>
      <c r="G800" s="16"/>
    </row>
    <row r="801" spans="5:7">
      <c r="E801" s="16"/>
      <c r="F801" s="16"/>
      <c r="G801" s="16"/>
    </row>
    <row r="802" spans="5:7">
      <c r="E802" s="16"/>
      <c r="F802" s="16"/>
      <c r="G802" s="16"/>
    </row>
    <row r="803" spans="5:7">
      <c r="E803" s="16"/>
      <c r="F803" s="16"/>
      <c r="G803" s="16"/>
    </row>
    <row r="804" spans="5:7">
      <c r="E804" s="16"/>
      <c r="F804" s="16"/>
      <c r="G804" s="16"/>
    </row>
    <row r="805" spans="5:7">
      <c r="E805" s="16"/>
      <c r="F805" s="16"/>
      <c r="G805" s="16"/>
    </row>
    <row r="806" spans="5:7">
      <c r="E806" s="16"/>
      <c r="F806" s="16"/>
      <c r="G806" s="16"/>
    </row>
    <row r="807" spans="5:7">
      <c r="E807" s="16"/>
      <c r="F807" s="16"/>
      <c r="G807" s="16"/>
    </row>
    <row r="808" spans="5:7">
      <c r="E808" s="16"/>
      <c r="F808" s="16"/>
      <c r="G808" s="16"/>
    </row>
    <row r="809" spans="5:7">
      <c r="E809" s="16"/>
      <c r="F809" s="16"/>
      <c r="G809" s="16"/>
    </row>
    <row r="810" spans="5:7">
      <c r="E810" s="16"/>
      <c r="F810" s="16"/>
      <c r="G810" s="16"/>
    </row>
    <row r="811" spans="5:7">
      <c r="E811" s="16"/>
      <c r="F811" s="16"/>
      <c r="G811" s="16"/>
    </row>
    <row r="812" spans="5:7">
      <c r="E812" s="16"/>
      <c r="F812" s="16"/>
      <c r="G812" s="16"/>
    </row>
    <row r="813" spans="5:7">
      <c r="E813" s="16"/>
      <c r="F813" s="16"/>
      <c r="G813" s="16"/>
    </row>
    <row r="814" spans="5:7">
      <c r="E814" s="16"/>
      <c r="F814" s="16"/>
      <c r="G814" s="16"/>
    </row>
    <row r="815" spans="5:7">
      <c r="E815" s="16"/>
      <c r="F815" s="16"/>
      <c r="G815" s="16"/>
    </row>
    <row r="816" spans="5:7">
      <c r="E816" s="16"/>
      <c r="F816" s="16"/>
      <c r="G816" s="16"/>
    </row>
    <row r="817" spans="5:7">
      <c r="E817" s="16"/>
      <c r="F817" s="16"/>
      <c r="G817" s="16"/>
    </row>
    <row r="818" spans="5:7">
      <c r="E818" s="16"/>
      <c r="F818" s="16"/>
      <c r="G818" s="16"/>
    </row>
    <row r="819" spans="5:7">
      <c r="E819" s="16"/>
      <c r="F819" s="16"/>
      <c r="G819" s="16"/>
    </row>
    <row r="820" spans="5:7">
      <c r="E820" s="16"/>
      <c r="F820" s="16"/>
      <c r="G820" s="16"/>
    </row>
    <row r="821" spans="5:7">
      <c r="E821" s="16"/>
      <c r="F821" s="16"/>
      <c r="G821" s="16"/>
    </row>
    <row r="822" spans="5:7">
      <c r="E822" s="16"/>
      <c r="F822" s="16"/>
      <c r="G822" s="16"/>
    </row>
    <row r="823" spans="5:7">
      <c r="E823" s="16"/>
      <c r="F823" s="16"/>
      <c r="G823" s="16"/>
    </row>
    <row r="824" spans="5:7">
      <c r="E824" s="16"/>
      <c r="F824" s="16"/>
      <c r="G824" s="16"/>
    </row>
    <row r="825" spans="5:7">
      <c r="E825" s="16"/>
      <c r="F825" s="16"/>
      <c r="G825" s="16"/>
    </row>
    <row r="826" spans="5:7">
      <c r="E826" s="16"/>
      <c r="F826" s="16"/>
      <c r="G826" s="16"/>
    </row>
    <row r="827" spans="5:7">
      <c r="E827" s="16"/>
      <c r="F827" s="16"/>
      <c r="G827" s="16"/>
    </row>
    <row r="828" spans="5:7">
      <c r="E828" s="16"/>
      <c r="F828" s="16"/>
      <c r="G828" s="16"/>
    </row>
    <row r="829" spans="5:7">
      <c r="E829" s="16"/>
      <c r="F829" s="16"/>
      <c r="G829" s="16"/>
    </row>
    <row r="830" spans="5:7">
      <c r="E830" s="16"/>
      <c r="F830" s="16"/>
      <c r="G830" s="16"/>
    </row>
    <row r="831" spans="5:7">
      <c r="E831" s="16"/>
      <c r="F831" s="16"/>
      <c r="G831" s="16"/>
    </row>
    <row r="832" spans="5:7">
      <c r="E832" s="16"/>
      <c r="F832" s="16"/>
      <c r="G832" s="16"/>
    </row>
    <row r="833" spans="5:7">
      <c r="E833" s="16"/>
      <c r="F833" s="16"/>
      <c r="G833" s="16"/>
    </row>
    <row r="834" spans="5:7">
      <c r="E834" s="16"/>
      <c r="F834" s="16"/>
      <c r="G834" s="16"/>
    </row>
    <row r="835" spans="5:7">
      <c r="E835" s="16"/>
      <c r="F835" s="16"/>
      <c r="G835" s="16"/>
    </row>
    <row r="836" spans="5:7">
      <c r="E836" s="16"/>
      <c r="F836" s="16"/>
      <c r="G836" s="16"/>
    </row>
    <row r="837" spans="5:7">
      <c r="E837" s="16"/>
      <c r="F837" s="16"/>
      <c r="G837" s="16"/>
    </row>
    <row r="838" spans="5:7">
      <c r="E838" s="16"/>
      <c r="F838" s="16"/>
      <c r="G838" s="16"/>
    </row>
    <row r="839" spans="5:7">
      <c r="E839" s="16"/>
      <c r="F839" s="16"/>
      <c r="G839" s="16"/>
    </row>
    <row r="840" spans="5:7">
      <c r="E840" s="16"/>
      <c r="F840" s="16"/>
      <c r="G840" s="16"/>
    </row>
    <row r="841" spans="5:7">
      <c r="E841" s="16"/>
      <c r="F841" s="16"/>
      <c r="G841" s="16"/>
    </row>
    <row r="842" spans="5:7">
      <c r="E842" s="16"/>
      <c r="F842" s="16"/>
      <c r="G842" s="16"/>
    </row>
    <row r="843" spans="5:7">
      <c r="E843" s="16"/>
      <c r="F843" s="16"/>
      <c r="G843" s="16"/>
    </row>
    <row r="844" spans="5:7">
      <c r="E844" s="16"/>
      <c r="F844" s="16"/>
      <c r="G844" s="16"/>
    </row>
    <row r="845" spans="5:7">
      <c r="E845" s="16"/>
      <c r="F845" s="16"/>
      <c r="G845" s="16"/>
    </row>
    <row r="846" spans="5:7">
      <c r="E846" s="16"/>
      <c r="F846" s="16"/>
      <c r="G846" s="16"/>
    </row>
    <row r="847" spans="5:7">
      <c r="E847" s="16"/>
      <c r="F847" s="16"/>
      <c r="G847" s="16"/>
    </row>
    <row r="848" spans="5:7">
      <c r="E848" s="16"/>
      <c r="F848" s="16"/>
      <c r="G848" s="16"/>
    </row>
    <row r="849" spans="5:7">
      <c r="E849" s="16"/>
      <c r="F849" s="16"/>
      <c r="G849" s="16"/>
    </row>
    <row r="850" spans="5:7">
      <c r="E850" s="16"/>
      <c r="F850" s="16"/>
      <c r="G850" s="16"/>
    </row>
    <row r="851" spans="5:7">
      <c r="E851" s="16"/>
      <c r="F851" s="16"/>
      <c r="G851" s="16"/>
    </row>
    <row r="852" spans="5:7">
      <c r="E852" s="16"/>
      <c r="F852" s="16"/>
      <c r="G852" s="16"/>
    </row>
    <row r="853" spans="5:7">
      <c r="E853" s="16"/>
      <c r="F853" s="16"/>
      <c r="G853" s="16"/>
    </row>
    <row r="854" spans="5:7">
      <c r="E854" s="16"/>
      <c r="F854" s="16"/>
      <c r="G854" s="16"/>
    </row>
    <row r="855" spans="5:7">
      <c r="E855" s="16"/>
      <c r="F855" s="16"/>
      <c r="G855" s="16"/>
    </row>
    <row r="856" spans="5:7">
      <c r="E856" s="16"/>
      <c r="F856" s="16"/>
      <c r="G856" s="16"/>
    </row>
    <row r="857" spans="5:7">
      <c r="E857" s="16"/>
      <c r="F857" s="16"/>
      <c r="G857" s="16"/>
    </row>
    <row r="858" spans="5:7">
      <c r="E858" s="16"/>
      <c r="F858" s="16"/>
      <c r="G858" s="16"/>
    </row>
    <row r="859" spans="5:7">
      <c r="E859" s="16"/>
      <c r="F859" s="16"/>
      <c r="G859" s="16"/>
    </row>
    <row r="860" spans="5:7">
      <c r="E860" s="16"/>
      <c r="F860" s="16"/>
      <c r="G860" s="16"/>
    </row>
    <row r="861" spans="5:7">
      <c r="E861" s="16"/>
      <c r="F861" s="16"/>
      <c r="G861" s="16"/>
    </row>
    <row r="862" spans="5:7">
      <c r="E862" s="16"/>
      <c r="F862" s="16"/>
      <c r="G862" s="16"/>
    </row>
    <row r="863" spans="5:7">
      <c r="E863" s="16"/>
      <c r="F863" s="16"/>
      <c r="G863" s="16"/>
    </row>
    <row r="864" spans="5:7">
      <c r="E864" s="16"/>
      <c r="F864" s="16"/>
      <c r="G864" s="16"/>
    </row>
    <row r="865" spans="5:7">
      <c r="E865" s="16"/>
      <c r="F865" s="16"/>
      <c r="G865" s="16"/>
    </row>
    <row r="866" spans="5:7">
      <c r="E866" s="16"/>
      <c r="F866" s="16"/>
      <c r="G866" s="16"/>
    </row>
    <row r="867" spans="5:7">
      <c r="E867" s="16"/>
      <c r="F867" s="16"/>
      <c r="G867" s="16"/>
    </row>
    <row r="868" spans="5:7">
      <c r="E868" s="16"/>
      <c r="F868" s="16"/>
      <c r="G868" s="16"/>
    </row>
    <row r="869" spans="5:7">
      <c r="E869" s="16"/>
      <c r="F869" s="16"/>
      <c r="G869" s="16"/>
    </row>
    <row r="870" spans="5:7">
      <c r="E870" s="16"/>
      <c r="F870" s="16"/>
      <c r="G870" s="16"/>
    </row>
    <row r="871" spans="5:7">
      <c r="E871" s="16"/>
      <c r="F871" s="16"/>
      <c r="G871" s="16"/>
    </row>
    <row r="872" spans="5:7">
      <c r="E872" s="16"/>
      <c r="F872" s="16"/>
      <c r="G872" s="16"/>
    </row>
    <row r="873" spans="5:7">
      <c r="E873" s="16"/>
      <c r="F873" s="16"/>
      <c r="G873" s="16"/>
    </row>
    <row r="874" spans="5:7">
      <c r="E874" s="16"/>
      <c r="F874" s="16"/>
      <c r="G874" s="16"/>
    </row>
    <row r="875" spans="5:7">
      <c r="E875" s="16"/>
      <c r="F875" s="16"/>
      <c r="G875" s="16"/>
    </row>
    <row r="876" spans="5:7">
      <c r="E876" s="16"/>
      <c r="F876" s="16"/>
      <c r="G876" s="16"/>
    </row>
    <row r="877" spans="5:7">
      <c r="E877" s="16"/>
      <c r="F877" s="16"/>
      <c r="G877" s="16"/>
    </row>
    <row r="878" spans="5:7">
      <c r="E878" s="16"/>
      <c r="F878" s="16"/>
      <c r="G878" s="16"/>
    </row>
    <row r="879" spans="5:7">
      <c r="E879" s="16"/>
      <c r="F879" s="16"/>
      <c r="G879" s="16"/>
    </row>
    <row r="880" spans="5:7">
      <c r="E880" s="16"/>
      <c r="F880" s="16"/>
      <c r="G880" s="16"/>
    </row>
    <row r="881" spans="5:7">
      <c r="E881" s="16"/>
      <c r="F881" s="16"/>
      <c r="G881" s="16"/>
    </row>
    <row r="882" spans="5:7">
      <c r="E882" s="16"/>
      <c r="F882" s="16"/>
      <c r="G882" s="16"/>
    </row>
    <row r="883" spans="5:7">
      <c r="E883" s="16"/>
      <c r="F883" s="16"/>
      <c r="G883" s="16"/>
    </row>
    <row r="884" spans="5:7">
      <c r="E884" s="16"/>
      <c r="F884" s="16"/>
      <c r="G884" s="16"/>
    </row>
    <row r="885" spans="5:7">
      <c r="E885" s="16"/>
      <c r="F885" s="16"/>
      <c r="G885" s="16"/>
    </row>
    <row r="886" spans="5:7">
      <c r="E886" s="16"/>
      <c r="F886" s="16"/>
      <c r="G886" s="16"/>
    </row>
    <row r="887" spans="5:7">
      <c r="E887" s="16"/>
      <c r="F887" s="16"/>
      <c r="G887" s="16"/>
    </row>
    <row r="888" spans="5:7">
      <c r="E888" s="16"/>
      <c r="F888" s="16"/>
      <c r="G888" s="16"/>
    </row>
    <row r="889" spans="5:7">
      <c r="E889" s="16"/>
      <c r="F889" s="16"/>
      <c r="G889" s="16"/>
    </row>
    <row r="890" spans="5:7">
      <c r="E890" s="16"/>
      <c r="F890" s="16"/>
      <c r="G890" s="16"/>
    </row>
    <row r="891" spans="5:7">
      <c r="E891" s="16"/>
      <c r="F891" s="16"/>
      <c r="G891" s="16"/>
    </row>
    <row r="892" spans="5:7">
      <c r="E892" s="16"/>
      <c r="F892" s="16"/>
      <c r="G892" s="16"/>
    </row>
    <row r="893" spans="5:7">
      <c r="E893" s="16"/>
      <c r="F893" s="16"/>
      <c r="G893" s="16"/>
    </row>
    <row r="894" spans="5:7">
      <c r="E894" s="16"/>
      <c r="F894" s="16"/>
      <c r="G894" s="16"/>
    </row>
    <row r="895" spans="5:7">
      <c r="E895" s="16"/>
      <c r="F895" s="16"/>
      <c r="G895" s="16"/>
    </row>
    <row r="896" spans="5:7">
      <c r="E896" s="16"/>
      <c r="F896" s="16"/>
      <c r="G896" s="16"/>
    </row>
    <row r="897" spans="5:7">
      <c r="E897" s="16"/>
      <c r="F897" s="16"/>
      <c r="G897" s="16"/>
    </row>
    <row r="898" spans="5:7">
      <c r="E898" s="16"/>
      <c r="F898" s="16"/>
      <c r="G898" s="16"/>
    </row>
    <row r="899" spans="5:7">
      <c r="E899" s="16"/>
      <c r="F899" s="16"/>
      <c r="G899" s="16"/>
    </row>
    <row r="900" spans="5:7">
      <c r="E900" s="16"/>
      <c r="F900" s="16"/>
      <c r="G900" s="16"/>
    </row>
    <row r="901" spans="5:7">
      <c r="E901" s="16"/>
      <c r="F901" s="16"/>
      <c r="G901" s="16"/>
    </row>
    <row r="902" spans="5:7">
      <c r="E902" s="16"/>
      <c r="F902" s="16"/>
      <c r="G902" s="16"/>
    </row>
    <row r="903" spans="5:7">
      <c r="E903" s="16"/>
      <c r="F903" s="16"/>
      <c r="G903" s="16"/>
    </row>
    <row r="904" spans="5:7">
      <c r="E904" s="16"/>
      <c r="F904" s="16"/>
      <c r="G904" s="16"/>
    </row>
    <row r="905" spans="5:7">
      <c r="E905" s="16"/>
      <c r="F905" s="16"/>
      <c r="G905" s="16"/>
    </row>
    <row r="906" spans="5:7">
      <c r="E906" s="16"/>
      <c r="F906" s="16"/>
      <c r="G906" s="16"/>
    </row>
    <row r="907" spans="5:7">
      <c r="E907" s="16"/>
      <c r="F907" s="16"/>
      <c r="G907" s="16"/>
    </row>
    <row r="908" spans="5:7">
      <c r="E908" s="16"/>
      <c r="F908" s="16"/>
      <c r="G908" s="16"/>
    </row>
    <row r="909" spans="5:7">
      <c r="E909" s="16"/>
      <c r="F909" s="16"/>
      <c r="G909" s="16"/>
    </row>
    <row r="910" spans="5:7">
      <c r="E910" s="16"/>
      <c r="F910" s="16"/>
      <c r="G910" s="16"/>
    </row>
    <row r="911" spans="5:7">
      <c r="E911" s="16"/>
      <c r="F911" s="16"/>
      <c r="G911" s="16"/>
    </row>
    <row r="912" spans="5:7">
      <c r="E912" s="16"/>
      <c r="F912" s="16"/>
      <c r="G912" s="16"/>
    </row>
    <row r="913" spans="5:7">
      <c r="E913" s="16"/>
      <c r="F913" s="16"/>
      <c r="G913" s="16"/>
    </row>
    <row r="914" spans="5:7">
      <c r="E914" s="16"/>
      <c r="F914" s="16"/>
      <c r="G914" s="16"/>
    </row>
    <row r="915" spans="5:7">
      <c r="E915" s="16"/>
      <c r="F915" s="16"/>
      <c r="G915" s="16"/>
    </row>
    <row r="916" spans="5:7">
      <c r="E916" s="16"/>
      <c r="F916" s="16"/>
      <c r="G916" s="16"/>
    </row>
    <row r="917" spans="5:7">
      <c r="E917" s="16"/>
      <c r="F917" s="16"/>
      <c r="G917" s="16"/>
    </row>
    <row r="918" spans="5:7">
      <c r="E918" s="16"/>
      <c r="F918" s="16"/>
      <c r="G918" s="16"/>
    </row>
    <row r="919" spans="5:7">
      <c r="E919" s="16"/>
      <c r="F919" s="16"/>
      <c r="G919" s="16"/>
    </row>
    <row r="920" spans="5:7">
      <c r="E920" s="16"/>
      <c r="F920" s="16"/>
      <c r="G920" s="16"/>
    </row>
    <row r="921" spans="5:7">
      <c r="E921" s="16"/>
      <c r="F921" s="16"/>
      <c r="G921" s="16"/>
    </row>
    <row r="922" spans="5:7">
      <c r="E922" s="16"/>
      <c r="F922" s="16"/>
      <c r="G922" s="16"/>
    </row>
    <row r="923" spans="5:7">
      <c r="E923" s="16"/>
      <c r="F923" s="16"/>
      <c r="G923" s="16"/>
    </row>
    <row r="924" spans="5:7">
      <c r="E924" s="16"/>
      <c r="F924" s="16"/>
      <c r="G924" s="16"/>
    </row>
    <row r="925" spans="5:7">
      <c r="E925" s="16"/>
      <c r="F925" s="16"/>
      <c r="G925" s="16"/>
    </row>
    <row r="926" spans="5:7">
      <c r="E926" s="16"/>
      <c r="F926" s="16"/>
      <c r="G926" s="16"/>
    </row>
    <row r="927" spans="5:7">
      <c r="E927" s="16"/>
      <c r="F927" s="16"/>
      <c r="G927" s="16"/>
    </row>
    <row r="928" spans="5:7">
      <c r="E928" s="16"/>
      <c r="F928" s="16"/>
      <c r="G928" s="16"/>
    </row>
    <row r="929" spans="5:7">
      <c r="E929" s="16"/>
      <c r="F929" s="16"/>
      <c r="G929" s="16"/>
    </row>
    <row r="930" spans="5:7">
      <c r="E930" s="16"/>
      <c r="F930" s="16"/>
      <c r="G930" s="16"/>
    </row>
    <row r="931" spans="5:7">
      <c r="E931" s="16"/>
      <c r="F931" s="16"/>
      <c r="G931" s="16"/>
    </row>
    <row r="932" spans="5:7">
      <c r="E932" s="16"/>
      <c r="F932" s="16"/>
      <c r="G932" s="16"/>
    </row>
    <row r="933" spans="5:7">
      <c r="E933" s="16"/>
      <c r="F933" s="16"/>
      <c r="G933" s="16"/>
    </row>
    <row r="934" spans="5:7">
      <c r="E934" s="16"/>
      <c r="F934" s="16"/>
      <c r="G934" s="16"/>
    </row>
    <row r="935" spans="5:7">
      <c r="E935" s="16"/>
      <c r="F935" s="16"/>
      <c r="G935" s="16"/>
    </row>
    <row r="936" spans="5:7">
      <c r="E936" s="16"/>
      <c r="F936" s="16"/>
      <c r="G936" s="16"/>
    </row>
    <row r="937" spans="5:7">
      <c r="E937" s="16"/>
      <c r="F937" s="16"/>
      <c r="G937" s="16"/>
    </row>
    <row r="938" spans="5:7">
      <c r="E938" s="16"/>
      <c r="F938" s="16"/>
      <c r="G938" s="16"/>
    </row>
    <row r="939" spans="5:7">
      <c r="E939" s="16"/>
      <c r="F939" s="16"/>
      <c r="G939" s="16"/>
    </row>
    <row r="940" spans="5:7">
      <c r="E940" s="16"/>
      <c r="F940" s="16"/>
      <c r="G940" s="16"/>
    </row>
    <row r="941" spans="5:7">
      <c r="E941" s="16"/>
      <c r="F941" s="16"/>
      <c r="G941" s="16"/>
    </row>
    <row r="942" spans="5:7">
      <c r="E942" s="16"/>
      <c r="F942" s="16"/>
      <c r="G942" s="16"/>
    </row>
    <row r="943" spans="5:7">
      <c r="E943" s="16"/>
      <c r="F943" s="16"/>
      <c r="G943" s="16"/>
    </row>
    <row r="944" spans="5:7">
      <c r="E944" s="16"/>
      <c r="F944" s="16"/>
      <c r="G944" s="16"/>
    </row>
    <row r="945" spans="5:7">
      <c r="E945" s="16"/>
      <c r="F945" s="16"/>
      <c r="G945" s="16"/>
    </row>
    <row r="946" spans="5:7">
      <c r="E946" s="16"/>
      <c r="F946" s="16"/>
      <c r="G946" s="16"/>
    </row>
    <row r="947" spans="5:7">
      <c r="E947" s="16"/>
      <c r="F947" s="16"/>
      <c r="G947" s="16"/>
    </row>
    <row r="948" spans="5:7">
      <c r="E948" s="16"/>
      <c r="F948" s="16"/>
      <c r="G948" s="16"/>
    </row>
    <row r="949" spans="5:7">
      <c r="E949" s="16"/>
      <c r="F949" s="16"/>
      <c r="G949" s="16"/>
    </row>
    <row r="950" spans="5:7">
      <c r="E950" s="16"/>
      <c r="F950" s="16"/>
      <c r="G950" s="16"/>
    </row>
    <row r="951" spans="5:7">
      <c r="E951" s="16"/>
      <c r="F951" s="16"/>
      <c r="G951" s="16"/>
    </row>
    <row r="952" spans="5:7">
      <c r="E952" s="16"/>
      <c r="F952" s="16"/>
      <c r="G952" s="16"/>
    </row>
    <row r="953" spans="5:7">
      <c r="E953" s="16"/>
      <c r="F953" s="16"/>
      <c r="G953" s="16"/>
    </row>
    <row r="954" spans="5:7">
      <c r="E954" s="16"/>
      <c r="F954" s="16"/>
      <c r="G954" s="16"/>
    </row>
    <row r="955" spans="5:7">
      <c r="E955" s="16"/>
      <c r="F955" s="16"/>
      <c r="G955" s="16"/>
    </row>
    <row r="956" spans="5:7">
      <c r="E956" s="16"/>
      <c r="F956" s="16"/>
      <c r="G956" s="16"/>
    </row>
    <row r="957" spans="5:7">
      <c r="E957" s="16"/>
      <c r="F957" s="16"/>
      <c r="G957" s="16"/>
    </row>
    <row r="958" spans="5:7">
      <c r="E958" s="16"/>
      <c r="F958" s="16"/>
      <c r="G958" s="16"/>
    </row>
    <row r="959" spans="5:7">
      <c r="E959" s="16"/>
      <c r="F959" s="16"/>
      <c r="G959" s="16"/>
    </row>
    <row r="960" spans="5:7">
      <c r="E960" s="16"/>
      <c r="F960" s="16"/>
      <c r="G960" s="16"/>
    </row>
    <row r="961" spans="5:7">
      <c r="E961" s="16"/>
      <c r="F961" s="16"/>
      <c r="G961" s="16"/>
    </row>
    <row r="962" spans="5:7">
      <c r="E962" s="16"/>
      <c r="F962" s="16"/>
      <c r="G962" s="16"/>
    </row>
    <row r="963" spans="5:7">
      <c r="E963" s="16"/>
      <c r="F963" s="16"/>
      <c r="G963" s="16"/>
    </row>
    <row r="964" spans="5:7">
      <c r="E964" s="16"/>
      <c r="F964" s="16"/>
      <c r="G964" s="16"/>
    </row>
    <row r="965" spans="5:7">
      <c r="E965" s="16"/>
      <c r="F965" s="16"/>
      <c r="G965" s="16"/>
    </row>
    <row r="966" spans="5:7">
      <c r="E966" s="16"/>
      <c r="F966" s="16"/>
      <c r="G966" s="16"/>
    </row>
    <row r="967" spans="5:7">
      <c r="E967" s="16"/>
      <c r="F967" s="16"/>
      <c r="G967" s="16"/>
    </row>
    <row r="968" spans="5:7">
      <c r="E968" s="16"/>
      <c r="F968" s="16"/>
      <c r="G968" s="16"/>
    </row>
    <row r="969" spans="5:7">
      <c r="E969" s="16"/>
      <c r="F969" s="16"/>
      <c r="G969" s="16"/>
    </row>
    <row r="970" spans="5:7">
      <c r="E970" s="16"/>
      <c r="F970" s="16"/>
      <c r="G970" s="16"/>
    </row>
    <row r="971" spans="5:7">
      <c r="E971" s="16"/>
      <c r="F971" s="16"/>
      <c r="G971" s="16"/>
    </row>
    <row r="972" spans="5:7">
      <c r="E972" s="16"/>
      <c r="F972" s="16"/>
      <c r="G972" s="16"/>
    </row>
    <row r="973" spans="5:7">
      <c r="E973" s="16"/>
      <c r="F973" s="16"/>
      <c r="G973" s="16"/>
    </row>
    <row r="974" spans="5:7">
      <c r="E974" s="16"/>
      <c r="F974" s="16"/>
      <c r="G974" s="16"/>
    </row>
    <row r="975" spans="5:7">
      <c r="E975" s="16"/>
      <c r="F975" s="16"/>
      <c r="G975" s="16"/>
    </row>
    <row r="976" spans="5:7">
      <c r="E976" s="16"/>
      <c r="F976" s="16"/>
      <c r="G976" s="16"/>
    </row>
    <row r="977" spans="5:7">
      <c r="E977" s="16"/>
      <c r="F977" s="16"/>
      <c r="G977" s="16"/>
    </row>
    <row r="978" spans="5:7">
      <c r="E978" s="16"/>
      <c r="F978" s="16"/>
      <c r="G978" s="16"/>
    </row>
    <row r="979" spans="5:7">
      <c r="E979" s="16"/>
      <c r="F979" s="16"/>
      <c r="G979" s="16"/>
    </row>
    <row r="980" spans="5:7">
      <c r="E980" s="16"/>
      <c r="F980" s="16"/>
      <c r="G980" s="16"/>
    </row>
    <row r="981" spans="5:7">
      <c r="E981" s="16"/>
      <c r="F981" s="16"/>
      <c r="G981" s="16"/>
    </row>
    <row r="982" spans="5:7">
      <c r="E982" s="16"/>
      <c r="F982" s="16"/>
      <c r="G982" s="16"/>
    </row>
    <row r="983" spans="5:7">
      <c r="E983" s="16"/>
      <c r="F983" s="16"/>
      <c r="G983" s="16"/>
    </row>
    <row r="984" spans="5:7">
      <c r="E984" s="16"/>
      <c r="F984" s="16"/>
      <c r="G984" s="16"/>
    </row>
    <row r="985" spans="5:7">
      <c r="E985" s="16"/>
      <c r="F985" s="16"/>
      <c r="G985" s="16"/>
    </row>
    <row r="986" spans="5:7">
      <c r="E986" s="16"/>
      <c r="F986" s="16"/>
      <c r="G986" s="16"/>
    </row>
    <row r="987" spans="5:7">
      <c r="E987" s="16"/>
      <c r="F987" s="16"/>
      <c r="G987" s="16"/>
    </row>
    <row r="988" spans="5:7">
      <c r="E988" s="16"/>
      <c r="F988" s="16"/>
      <c r="G988" s="16"/>
    </row>
    <row r="989" spans="5:7">
      <c r="E989" s="16"/>
      <c r="F989" s="16"/>
      <c r="G989" s="16"/>
    </row>
    <row r="990" spans="5:7">
      <c r="E990" s="16"/>
      <c r="F990" s="16"/>
      <c r="G990" s="16"/>
    </row>
    <row r="991" spans="5:7">
      <c r="E991" s="16"/>
      <c r="F991" s="16"/>
      <c r="G991" s="16"/>
    </row>
    <row r="992" spans="5:7">
      <c r="E992" s="16"/>
      <c r="F992" s="16"/>
      <c r="G992" s="16"/>
    </row>
    <row r="993" spans="5:7">
      <c r="E993" s="16"/>
      <c r="F993" s="16"/>
      <c r="G993" s="16"/>
    </row>
    <row r="994" spans="5:7">
      <c r="E994" s="16"/>
      <c r="F994" s="16"/>
      <c r="G994" s="16"/>
    </row>
    <row r="995" spans="5:7">
      <c r="E995" s="16"/>
      <c r="F995" s="16"/>
      <c r="G995" s="16"/>
    </row>
    <row r="996" spans="5:7">
      <c r="E996" s="16"/>
      <c r="F996" s="16"/>
      <c r="G996" s="16"/>
    </row>
    <row r="997" spans="5:7">
      <c r="E997" s="16"/>
      <c r="F997" s="16"/>
      <c r="G997" s="16"/>
    </row>
    <row r="998" spans="5:7">
      <c r="E998" s="16"/>
      <c r="F998" s="16"/>
      <c r="G998" s="16"/>
    </row>
    <row r="999" spans="5:7">
      <c r="E999" s="16"/>
      <c r="F999" s="16"/>
      <c r="G999" s="16"/>
    </row>
    <row r="1000" spans="5:7">
      <c r="E1000" s="16"/>
      <c r="F1000" s="16"/>
      <c r="G1000" s="16"/>
    </row>
  </sheetData>
  <mergeCells count="23">
    <mergeCell ref="I3:R3"/>
    <mergeCell ref="E3:G3"/>
    <mergeCell ref="EW3:EZ3"/>
    <mergeCell ref="FB3:FI3"/>
    <mergeCell ref="DR3:DZ3"/>
    <mergeCell ref="EB3:EH3"/>
    <mergeCell ref="EJ3:EQ3"/>
    <mergeCell ref="ES3:EU3"/>
    <mergeCell ref="T3:AC3"/>
    <mergeCell ref="AE3:AS3"/>
    <mergeCell ref="CW3:DG3"/>
    <mergeCell ref="DI3:DP3"/>
    <mergeCell ref="AU3:BI3"/>
    <mergeCell ref="BK3:BT3"/>
    <mergeCell ref="BV3:CE3"/>
    <mergeCell ref="CG3:CU3"/>
    <mergeCell ref="HP3:IC3"/>
    <mergeCell ref="GE3:GN3"/>
    <mergeCell ref="GP3:GY3"/>
    <mergeCell ref="HA3:HN3"/>
    <mergeCell ref="FK3:FN3"/>
    <mergeCell ref="FP3:FT3"/>
    <mergeCell ref="FV3:GC3"/>
  </mergeCells>
  <hyperlinks>
    <hyperlink ref="P5" r:id="rId1" display="http://pos.ispcare.mts.sy/?&amp;pg=2&amp;papp=160"/>
    <hyperlink ref="P6" r:id="rId2" display="http://pos.ispcare.mts.sy/?&amp;pg=2&amp;papp=160"/>
    <hyperlink ref="P7" r:id="rId3" display="http://pos.ispcare.mts.sy/?&amp;pg=2&amp;papp=160"/>
    <hyperlink ref="P8" r:id="rId4" display="http://pos.ispcare.mts.sy/?&amp;pg=2&amp;papp=160"/>
    <hyperlink ref="P9" r:id="rId5" display="http://pos.ispcare.mts.sy/?&amp;pg=2&amp;papp=160"/>
    <hyperlink ref="P10" r:id="rId6" display="http://pos.ispcare.mts.sy/?&amp;pg=2&amp;papp=160"/>
    <hyperlink ref="P11" r:id="rId7" display="http://pos.ispcare.mts.sy/?&amp;pg=2&amp;papp=160"/>
    <hyperlink ref="P12" r:id="rId8" display="http://pos.ispcare.mts.sy/?&amp;pg=2&amp;papp=160"/>
    <hyperlink ref="P13" r:id="rId9" display="http://pos.ispcare.mts.sy/?&amp;pg=2&amp;papp=160"/>
    <hyperlink ref="P14" r:id="rId10" display="http://pos.ispcare.mts.sy/?&amp;pg=2&amp;papp=160"/>
    <hyperlink ref="P15" r:id="rId11" display="http://pos.ispcare.mts.sy/?&amp;pg=2&amp;papp=160"/>
    <hyperlink ref="P16" r:id="rId12" display="http://pos.ispcare.mts.sy/?&amp;pg=2&amp;papp=160"/>
    <hyperlink ref="P17" r:id="rId13" display="http://pos.ispcare.mts.sy/?&amp;pg=2&amp;papp=160"/>
    <hyperlink ref="P18" r:id="rId14" display="http://pos.ispcare.mts.sy/?&amp;pg=2&amp;papp=160"/>
    <hyperlink ref="P19" r:id="rId15" display="http://pos.ispcare.mts.sy/?&amp;pg=2&amp;papp=160"/>
    <hyperlink ref="P20" r:id="rId16" display="http://pos.ispcare.mts.sy/?&amp;pg=2&amp;papp=160"/>
    <hyperlink ref="P21" r:id="rId17" display="http://pos.ispcare.mts.sy/?&amp;pg=2&amp;papp=160"/>
    <hyperlink ref="P22" r:id="rId18" display="http://pos.ispcare.mts.sy/?&amp;pg=2&amp;papp=160"/>
    <hyperlink ref="P24" r:id="rId19" display="http://pos.ispcare.mts.sy/?&amp;pg=2&amp;papp=160"/>
    <hyperlink ref="P25" r:id="rId20" display="http://pos.ispcare.mts.sy/?&amp;pg=2&amp;papp=160"/>
    <hyperlink ref="P26" r:id="rId21" display="http://pos.ispcare.mts.sy/?&amp;pg=2&amp;papp=160"/>
    <hyperlink ref="P27" r:id="rId22" display="http://pos.ispcare.mts.sy/?&amp;pg=2&amp;papp=160"/>
    <hyperlink ref="P28" r:id="rId23" display="http://pos.ispcare.mts.sy/?&amp;pg=2&amp;papp=160"/>
    <hyperlink ref="AA6" r:id="rId24" display="http://pos.ispcare.linet-sy.com/?&amp;pg=2&amp;papp=163"/>
    <hyperlink ref="AA8" r:id="rId25" display="http://pos.ispcare.linet-sy.com/?&amp;pg=2&amp;papp=163"/>
    <hyperlink ref="AA9" r:id="rId26" display="http://pos.ispcare.linet-sy.com/?&amp;pg=2&amp;papp=163"/>
    <hyperlink ref="AA10" r:id="rId27" display="http://pos.ispcare.linet-sy.com/?&amp;pg=2&amp;papp=163"/>
    <hyperlink ref="AA11" r:id="rId28" display="http://pos.ispcare.linet-sy.com/?&amp;pg=2&amp;papp=163"/>
    <hyperlink ref="AA12" r:id="rId29" display="http://pos.ispcare.linet-sy.com/?&amp;pg=2&amp;papp=163"/>
    <hyperlink ref="AA13" r:id="rId30" display="http://pos.ispcare.linet-sy.com/?&amp;pg=2&amp;papp=163"/>
    <hyperlink ref="AA14" r:id="rId31" display="http://pos.ispcare.linet-sy.com/?&amp;pg=2&amp;papp=163"/>
    <hyperlink ref="AA15" r:id="rId32" display="http://pos.ispcare.linet-sy.com/?&amp;pg=2&amp;papp=163"/>
    <hyperlink ref="AA16" r:id="rId33" display="http://pos.ispcare.linet-sy.com/?&amp;pg=2&amp;papp=163"/>
    <hyperlink ref="AA17" r:id="rId34" display="http://pos.ispcare.linet-sy.com/?&amp;pg=2&amp;papp=163"/>
    <hyperlink ref="AA18" r:id="rId35" display="http://pos.ispcare.linet-sy.com/?&amp;pg=2&amp;papp=163"/>
    <hyperlink ref="AA19" r:id="rId36" display="http://pos.ispcare.linet-sy.com/?&amp;pg=2&amp;papp=163"/>
    <hyperlink ref="AA20" r:id="rId37" display="http://pos.ispcare.linet-sy.com/?&amp;pg=2&amp;papp=163"/>
    <hyperlink ref="AA21" r:id="rId38" display="http://pos.ispcare.linet-sy.com/?&amp;pg=2&amp;papp=163"/>
    <hyperlink ref="AA22" r:id="rId39" display="http://pos.ispcare.linet-sy.com/?&amp;pg=2&amp;papp=163"/>
    <hyperlink ref="AA23" r:id="rId40" display="http://pos.ispcare.linet-sy.com/?&amp;pg=2&amp;papp=163"/>
    <hyperlink ref="AA24" r:id="rId41" display="http://pos.ispcare.linet-sy.com/?&amp;pg=2&amp;papp=163"/>
    <hyperlink ref="AA25" r:id="rId42" display="http://pos.ispcare.linet-sy.com/?&amp;pg=2&amp;papp=163"/>
    <hyperlink ref="AA26" r:id="rId43" display="http://pos.ispcare.linet-sy.com/?&amp;pg=2&amp;papp=163"/>
    <hyperlink ref="AA27" r:id="rId44" display="http://pos.ispcare.linet-sy.com/?&amp;pg=2&amp;papp=163"/>
    <hyperlink ref="AA28" r:id="rId45" display="http://pos.ispcare.linet-sy.com/?&amp;pg=2&amp;papp=163"/>
    <hyperlink ref="AA29" r:id="rId46" display="http://pos.ispcare.linet-sy.com/?&amp;pg=2&amp;papp=163"/>
    <hyperlink ref="AA30" r:id="rId47" display="http://pos.ispcare.linet-sy.com/?&amp;pg=2&amp;papp=163"/>
    <hyperlink ref="AQ5" r:id="rId48" display="http://pos.ispcare.pronet.sy/?&amp;pg=2&amp;papp=160"/>
    <hyperlink ref="AQ6" r:id="rId49" display="http://pos.ispcare.pronet.sy/?&amp;pg=2&amp;papp=160"/>
    <hyperlink ref="AQ7" r:id="rId50" display="http://pos.ispcare.pronet.sy/?&amp;pg=2&amp;papp=160"/>
    <hyperlink ref="AQ8" r:id="rId51" display="http://pos.ispcare.pronet.sy/?&amp;pg=2&amp;papp=160"/>
    <hyperlink ref="AQ9" r:id="rId52" display="http://pos.ispcare.pronet.sy/?&amp;pg=2&amp;papp=160"/>
    <hyperlink ref="AQ10" r:id="rId53" display="http://pos.ispcare.pronet.sy/?&amp;pg=2&amp;papp=160"/>
    <hyperlink ref="AQ11" r:id="rId54" display="http://pos.ispcare.pronet.sy/?&amp;pg=2&amp;papp=160"/>
    <hyperlink ref="AQ12" r:id="rId55" display="http://pos.ispcare.pronet.sy/?&amp;pg=2&amp;papp=160"/>
    <hyperlink ref="AQ13" r:id="rId56" display="http://pos.ispcare.pronet.sy/?&amp;pg=2&amp;papp=160"/>
    <hyperlink ref="AQ14" r:id="rId57" display="http://pos.ispcare.pronet.sy/?&amp;pg=2&amp;papp=160"/>
    <hyperlink ref="AQ15" r:id="rId58" display="http://pos.ispcare.pronet.sy/?&amp;pg=2&amp;papp=160"/>
    <hyperlink ref="AQ16" r:id="rId59" display="http://pos.ispcare.pronet.sy/?&amp;pg=2&amp;papp=160"/>
    <hyperlink ref="AQ17" r:id="rId60" display="http://pos.ispcare.pronet.sy/?&amp;pg=2&amp;papp=160"/>
    <hyperlink ref="AQ18" r:id="rId61" display="http://pos.ispcare.pronet.sy/?&amp;pg=2&amp;papp=160"/>
    <hyperlink ref="AQ19" r:id="rId62" display="http://pos.ispcare.pronet.sy/?&amp;pg=2&amp;papp=160"/>
    <hyperlink ref="AQ20" r:id="rId63" display="http://pos.ispcare.pronet.sy/?&amp;pg=2&amp;papp=160"/>
    <hyperlink ref="AQ21" r:id="rId64" display="http://pos.ispcare.pronet.sy/?&amp;pg=2&amp;papp=160"/>
    <hyperlink ref="AQ22" r:id="rId65" display="http://pos.ispcare.pronet.sy/?&amp;pg=2&amp;papp=160"/>
    <hyperlink ref="AQ23" r:id="rId66" display="http://pos.ispcare.pronet.sy/?&amp;pg=2&amp;papp=160"/>
    <hyperlink ref="AQ24" r:id="rId67" display="http://pos.ispcare.pronet.sy/?&amp;pg=2&amp;papp=160"/>
    <hyperlink ref="AQ25" r:id="rId68" display="http://pos.ispcare.pronet.sy/?&amp;pg=2&amp;papp=160"/>
    <hyperlink ref="AQ26" r:id="rId69" display="http://pos.ispcare.pronet.sy/?&amp;pg=2&amp;papp=160"/>
    <hyperlink ref="AQ27" r:id="rId70" display="http://pos.ispcare.pronet.sy/?&amp;pg=2&amp;papp=160"/>
    <hyperlink ref="AQ28" r:id="rId71" display="http://pos.ispcare.pronet.sy/?&amp;pg=2&amp;papp=160"/>
    <hyperlink ref="AQ29" r:id="rId72" display="http://pos.ispcare.pronet.sy/?&amp;pg=2&amp;papp=160"/>
    <hyperlink ref="BR6" r:id="rId73" display="http://pos.ispcare.bitakat.sy/?&amp;pg=2&amp;papp=163"/>
    <hyperlink ref="BR7" r:id="rId74" display="http://pos.ispcare.bitakat.sy/?&amp;pg=2&amp;papp=163"/>
    <hyperlink ref="BR8" r:id="rId75" display="http://pos.ispcare.bitakat.sy/?&amp;pg=2&amp;papp=163"/>
    <hyperlink ref="BR9" r:id="rId76" display="http://pos.ispcare.bitakat.sy/?&amp;pg=2&amp;papp=163"/>
    <hyperlink ref="BR10" r:id="rId77" display="http://pos.ispcare.bitakat.sy/?&amp;pg=2&amp;papp=163"/>
    <hyperlink ref="BR11" r:id="rId78" display="http://pos.ispcare.bitakat.sy/?&amp;pg=2&amp;papp=163"/>
    <hyperlink ref="BR12" r:id="rId79" display="http://pos.ispcare.bitakat.sy/?&amp;pg=2&amp;papp=163"/>
    <hyperlink ref="BR13" r:id="rId80" display="http://pos.ispcare.bitakat.sy/?&amp;pg=2&amp;papp=163"/>
    <hyperlink ref="BR14" r:id="rId81" display="http://pos.ispcare.bitakat.sy/?&amp;pg=2&amp;papp=163"/>
    <hyperlink ref="BR15" r:id="rId82" display="http://pos.ispcare.bitakat.sy/?&amp;pg=2&amp;papp=163"/>
    <hyperlink ref="BR16" r:id="rId83" display="http://pos.ispcare.bitakat.sy/?&amp;pg=2&amp;papp=163"/>
    <hyperlink ref="BR17" r:id="rId84" display="http://pos.ispcare.bitakat.sy/?&amp;pg=2&amp;papp=163"/>
    <hyperlink ref="BR18" r:id="rId85" display="http://pos.ispcare.bitakat.sy/?&amp;pg=2&amp;papp=163"/>
    <hyperlink ref="BR19" r:id="rId86" display="http://pos.ispcare.bitakat.sy/?&amp;pg=2&amp;papp=163"/>
    <hyperlink ref="BR20" r:id="rId87" display="http://pos.ispcare.bitakat.sy/?&amp;pg=2&amp;papp=163"/>
    <hyperlink ref="BR21" r:id="rId88" display="http://pos.ispcare.bitakat.sy/?&amp;pg=2&amp;papp=163"/>
    <hyperlink ref="BR22" r:id="rId89" display="http://pos.ispcare.bitakat.sy/?&amp;pg=2&amp;papp=163"/>
    <hyperlink ref="BR23" r:id="rId90" display="http://pos.ispcare.bitakat.sy/?&amp;pg=2&amp;papp=163"/>
    <hyperlink ref="BR24" r:id="rId91" display="http://pos.ispcare.bitakat.sy/?&amp;pg=2&amp;papp=163"/>
    <hyperlink ref="BR25" r:id="rId92" display="http://pos.ispcare.bitakat.sy/?&amp;pg=2&amp;papp=163"/>
    <hyperlink ref="BR26" r:id="rId93" display="http://pos.ispcare.bitakat.sy/?&amp;pg=2&amp;papp=163"/>
    <hyperlink ref="BR27" r:id="rId94" display="http://pos.ispcare.bitakat.sy/?&amp;pg=2&amp;papp=163"/>
    <hyperlink ref="BR28" r:id="rId95" display="http://pos.ispcare.bitakat.sy/?&amp;pg=2&amp;papp=163"/>
    <hyperlink ref="BR29" r:id="rId96" display="http://pos.ispcare.bitakat.sy/?&amp;pg=2&amp;papp=163"/>
    <hyperlink ref="CC5" r:id="rId97" display="http://pos.ispcare.lema.sy/?&amp;pg=2&amp;papp=161"/>
    <hyperlink ref="CC6" r:id="rId98" display="http://pos.ispcare.lema.sy/?&amp;pg=2&amp;papp=161"/>
    <hyperlink ref="CC7" r:id="rId99" display="http://pos.ispcare.lema.sy/?&amp;pg=2&amp;papp=161"/>
    <hyperlink ref="CC8" r:id="rId100" display="http://pos.ispcare.lema.sy/?&amp;pg=2&amp;papp=161"/>
    <hyperlink ref="CC9" r:id="rId101" display="http://pos.ispcare.lema.sy/?&amp;pg=2&amp;papp=161"/>
    <hyperlink ref="CC10" r:id="rId102" display="http://pos.ispcare.lema.sy/?&amp;pg=2&amp;papp=161"/>
    <hyperlink ref="CC11" r:id="rId103" display="http://pos.ispcare.lema.sy/?&amp;pg=2&amp;papp=161"/>
    <hyperlink ref="CC12" r:id="rId104" display="http://pos.ispcare.lema.sy/?&amp;pg=2&amp;papp=161"/>
    <hyperlink ref="CC13" r:id="rId105" display="http://pos.ispcare.lema.sy/?&amp;pg=2&amp;papp=161"/>
    <hyperlink ref="CC14" r:id="rId106" display="http://pos.ispcare.lema.sy/?&amp;pg=2&amp;papp=161"/>
    <hyperlink ref="CC15" r:id="rId107" display="http://pos.ispcare.lema.sy/?&amp;pg=2&amp;papp=161"/>
    <hyperlink ref="CC16" r:id="rId108" display="http://pos.ispcare.lema.sy/?&amp;pg=2&amp;papp=161"/>
    <hyperlink ref="CC17" r:id="rId109" display="http://pos.ispcare.lema.sy/?&amp;pg=2&amp;papp=161"/>
    <hyperlink ref="CC18" r:id="rId110" display="http://pos.ispcare.lema.sy/?&amp;pg=2&amp;papp=161"/>
    <hyperlink ref="CC19" r:id="rId111" display="http://pos.ispcare.lema.sy/?&amp;pg=2&amp;papp=161"/>
    <hyperlink ref="CC21" r:id="rId112" display="http://pos.ispcare.lema.sy/?&amp;pg=2&amp;papp=161"/>
    <hyperlink ref="CC22" r:id="rId113" display="http://pos.ispcare.lema.sy/?&amp;pg=2&amp;papp=161"/>
    <hyperlink ref="CC23" r:id="rId114" display="http://pos.ispcare.lema.sy/?&amp;pg=2&amp;papp=161"/>
    <hyperlink ref="CC24" r:id="rId115" display="http://pos.ispcare.lema.sy/?&amp;pg=2&amp;papp=161"/>
    <hyperlink ref="CC25" r:id="rId116" display="http://pos.ispcare.lema.sy/?&amp;pg=2&amp;papp=161"/>
    <hyperlink ref="CC26" r:id="rId117" display="http://pos.ispcare.lema.sy/?&amp;pg=2&amp;papp=161"/>
    <hyperlink ref="CC27" r:id="rId118" display="http://pos.ispcare.lema.sy/?&amp;pg=2&amp;papp=161"/>
    <hyperlink ref="CC28" r:id="rId119" display="http://pos.ispcare.lema.sy/?&amp;pg=2&amp;papp=161"/>
    <hyperlink ref="DR4" r:id="rId120" display="javascript:__doPostBack('ctl00$ContentPlaceHolder1$GridView1','Sort$id')"/>
    <hyperlink ref="DS4" r:id="rId121" display="javascript:__doPostBack('ctl00$ContentPlaceHolder1$GridView1','Sort$merchantName')"/>
    <hyperlink ref="DT4" r:id="rId122" display="javascript:__doPostBack('ctl00$ContentPlaceHolder1$GridView1','Sort$userName')"/>
    <hyperlink ref="DU4" r:id="rId123" display="javascript:__doPostBack('ctl00$ContentPlaceHolder1$GridView1','Sort$who')"/>
    <hyperlink ref="DW4" r:id="rId124" display="javascript:__doPostBack('ctl00$ContentPlaceHolder1$GridView1','Sort$item_name')"/>
    <hyperlink ref="DX4" r:id="rId125" display="javascript:__doPostBack('ctl00$ContentPlaceHolder1$GridView1','Sort$item_actual_value')"/>
    <hyperlink ref="DY4" r:id="rId126" display="javascript:__doPostBack('ctl00$ContentPlaceHolder1$GridView1','Sort$transaction_date_time')"/>
    <hyperlink ref="DR5" r:id="rId127" display="javascript:poptastic('opDetails.aspx?opid=2470632');"/>
    <hyperlink ref="DR6" r:id="rId128" display="javascript:poptastic('opDetails.aspx?opid=2470617');"/>
    <hyperlink ref="DR7" r:id="rId129" display="javascript:poptastic('opDetails.aspx?opid=2470430');"/>
    <hyperlink ref="DR8" r:id="rId130" display="javascript:poptastic('opDetails.aspx?opid=2470385');"/>
    <hyperlink ref="DR9" r:id="rId131" display="javascript:poptastic('opDetails.aspx?opid=2470381');"/>
    <hyperlink ref="DR10" r:id="rId132" display="javascript:poptastic('opDetails.aspx?opid=2470319');"/>
    <hyperlink ref="DR11" r:id="rId133" display="javascript:poptastic('opDetails.aspx?opid=2470304');"/>
    <hyperlink ref="DR12" r:id="rId134" display="javascript:poptastic('opDetails.aspx?opid=2470274');"/>
    <hyperlink ref="DR13" r:id="rId135" display="javascript:poptastic('opDetails.aspx?opid=2469887');"/>
    <hyperlink ref="DR14" r:id="rId136" display="javascript:poptastic('opDetails.aspx?opid=2469845');"/>
    <hyperlink ref="DR15" r:id="rId137" display="javascript:poptastic('opDetails.aspx?opid=2469813');"/>
    <hyperlink ref="DR16" r:id="rId138" display="javascript:poptastic('opDetails.aspx?opid=2469743');"/>
    <hyperlink ref="DR17" r:id="rId139" display="javascript:poptastic('opDetails.aspx?opid=2469634');"/>
    <hyperlink ref="DR18" r:id="rId140" display="javascript:poptastic('opDetails.aspx?opid=2469604');"/>
    <hyperlink ref="DR19" r:id="rId141" display="javascript:poptastic('opDetails.aspx?opid=2469582');"/>
    <hyperlink ref="DR20" r:id="rId142" display="javascript:poptastic('opDetails.aspx?opid=2469347');"/>
    <hyperlink ref="DR21" r:id="rId143" display="javascript:poptastic('opDetails.aspx?opid=2469212');"/>
    <hyperlink ref="DR22" r:id="rId144" display="javascript:poptastic('opDetails.aspx?opid=2469087');"/>
    <hyperlink ref="DR23" r:id="rId145" display="javascript:poptastic('opDetails.aspx?opid=2469066');"/>
    <hyperlink ref="FR6" r:id="rId146" display="javascript:__doPostBack('ctl00$cphMain$gvCardStatement$ctl03$lbtnViewPaidBills','')"/>
    <hyperlink ref="FR7" r:id="rId147" display="javascript:__doPostBack('ctl00$cphMain$gvCardStatement$ctl04$lbtnViewPaidBills','')"/>
    <hyperlink ref="FR8" r:id="rId148" display="javascript:__doPostBack('ctl00$cphMain$gvCardStatement$ctl05$lbtnViewPaidBills','')"/>
    <hyperlink ref="FR9" r:id="rId149" display="javascript:__doPostBack('ctl00$cphMain$gvCardStatement$ctl06$lbtnViewPaidBills','')"/>
    <hyperlink ref="FR10" r:id="rId150" display="javascript:__doPostBack('ctl00$cphMain$gvCardStatement$ctl07$lbtnViewPaidBills','')"/>
    <hyperlink ref="FR11" r:id="rId151" display="javascript:__doPostBack('ctl00$cphMain$gvCardStatement$ctl08$lbtnViewPaidBills','')"/>
    <hyperlink ref="FR12" r:id="rId152" display="javascript:__doPostBack('ctl00$cphMain$gvCardStatement$ctl09$lbtnViewPaidBills','')"/>
    <hyperlink ref="FR13" r:id="rId153" display="javascript:__doPostBack('ctl00$cphMain$gvCardStatement$ctl10$lbtnViewPaidBills','')"/>
    <hyperlink ref="FR14" r:id="rId154" display="javascript:__doPostBack('ctl00$cphMain$gvCardStatement$ctl11$lbtnViewPaidBills','')"/>
    <hyperlink ref="FR15" r:id="rId155" display="javascript:__doPostBack('ctl00$cphMain$gvCardStatement$ctl12$lbtnViewPaidBills','')"/>
    <hyperlink ref="FR16" r:id="rId156" display="javascript:__doPostBack('ctl00$cphMain$gvCardStatement$ctl13$lbtnViewPaidBills','')"/>
    <hyperlink ref="FR17" r:id="rId157" display="javascript:__doPostBack('ctl00$cphMain$gvCardStatement$ctl14$lbtnViewPaidBills','')"/>
    <hyperlink ref="FR18" r:id="rId158" display="javascript:__doPostBack('ctl00$cphMain$gvCardStatement$ctl15$lbtnViewPaidBills','')"/>
    <hyperlink ref="FR19" r:id="rId159" display="javascript:__doPostBack('ctl00$cphMain$gvCardStatement$ctl16$lbtnViewPaidBills','')"/>
    <hyperlink ref="FR20" r:id="rId160" display="javascript:__doPostBack('ctl00$cphMain$gvCardStatement$ctl17$lbtnViewPaidBills','')"/>
    <hyperlink ref="FR21" r:id="rId161" display="javascript:__doPostBack('ctl00$cphMain$gvCardStatement$ctl18$lbtnViewPaidBills','')"/>
    <hyperlink ref="FR22" r:id="rId162" display="javascript:__doPostBack('ctl00$cphMain$gvCardStatement$ctl19$lbtnViewPaidBills','')"/>
    <hyperlink ref="FR23" r:id="rId163" display="javascript:__doPostBack('ctl00$cphMain$gvCardStatement$ctl20$lbtnViewPaidBills','')"/>
    <hyperlink ref="FR24" r:id="rId164" display="javascript:__doPostBack('ctl00$cphMain$gvCardStatement$ctl21$lbtnViewPaidBills','')"/>
    <hyperlink ref="GF5" r:id="rId165" location="/customer/0312474113" display="https://agent.dunia.sy/ - /customer/0312474113"/>
    <hyperlink ref="GN5" r:id="rId166" location="/user?code=8499568" display="https://agent.dunia.sy/ - /user?code=8499568"/>
    <hyperlink ref="GF6" r:id="rId167" location="/customer/0312771657" display="https://agent.dunia.sy/ - /customer/0312771657"/>
    <hyperlink ref="GN6" r:id="rId168" location="/user?code=8499568" display="https://agent.dunia.sy/ - /user?code=8499568"/>
    <hyperlink ref="GF7" r:id="rId169" location="/customer/0312162240" display="https://agent.dunia.sy/ - /customer/0312162240"/>
    <hyperlink ref="GN7" r:id="rId170" location="/user?code=8499568" display="https://agent.dunia.sy/ - /user?code=8499568"/>
    <hyperlink ref="GF8" r:id="rId171" location="/customer/0312110735" display="https://agent.dunia.sy/ - /customer/0312110735"/>
    <hyperlink ref="GN8" r:id="rId172" location="/user?code=8499568" display="https://agent.dunia.sy/ - /user?code=8499568"/>
    <hyperlink ref="GF9" r:id="rId173" location="/customer/0318547654" display="https://agent.dunia.sy/ - /customer/0318547654"/>
    <hyperlink ref="GN9" r:id="rId174" location="/user?code=8499568" display="https://agent.dunia.sy/ - /user?code=8499568"/>
    <hyperlink ref="GF10" r:id="rId175" location="/customer/0312784092" display="https://agent.dunia.sy/ - /customer/0312784092"/>
    <hyperlink ref="GN10" r:id="rId176" location="/user?code=8499568" display="https://agent.dunia.sy/ - /user?code=8499568"/>
    <hyperlink ref="GF11" r:id="rId177" location="/customer/0312774393" display="https://agent.dunia.sy/ - /customer/0312774393"/>
    <hyperlink ref="GN11" r:id="rId178" location="/user?code=8499568" display="https://agent.dunia.sy/ - /user?code=8499568"/>
    <hyperlink ref="GF12" r:id="rId179" location="/customer/0312123549" display="https://agent.dunia.sy/ - /customer/0312123549"/>
    <hyperlink ref="GN12" r:id="rId180" location="/user?code=8499568" display="https://agent.dunia.sy/ - /user?code=8499568"/>
    <hyperlink ref="GF13" r:id="rId181" location="/customer/0312641835" display="https://agent.dunia.sy/ - /customer/0312641835"/>
    <hyperlink ref="GN13" r:id="rId182" location="/user?code=8499568" display="https://agent.dunia.sy/ - /user?code=8499568"/>
    <hyperlink ref="GF14" r:id="rId183" location="/customer/0312753084" display="https://agent.dunia.sy/ - /customer/0312753084"/>
    <hyperlink ref="GN14" r:id="rId184" location="/user?code=8499568" display="https://agent.dunia.sy/ - /user?code=8499568"/>
    <hyperlink ref="GF15" r:id="rId185" location="/customer/0312761570" display="https://agent.dunia.sy/ - /customer/0312761570"/>
    <hyperlink ref="GN15" r:id="rId186" location="/user?code=8499568" display="https://agent.dunia.sy/ - /user?code=8499568"/>
    <hyperlink ref="GF16" r:id="rId187" location="/customer/0312788316" display="https://agent.dunia.sy/ - /customer/0312788316"/>
    <hyperlink ref="GN16" r:id="rId188" location="/user?code=8499568" display="https://agent.dunia.sy/ - /user?code=8499568"/>
    <hyperlink ref="GF17" r:id="rId189" location="/customer/0312776051" display="https://agent.dunia.sy/ - /customer/0312776051"/>
    <hyperlink ref="GN17" r:id="rId190" location="/user?code=8499568" display="https://agent.dunia.sy/ - /user?code=8499568"/>
    <hyperlink ref="GF18" r:id="rId191" location="/customer/0312710265" display="https://agent.dunia.sy/ - /customer/0312710265"/>
    <hyperlink ref="GN18" r:id="rId192" location="/user?code=8499568" display="https://agent.dunia.sy/ - /user?code=8499568"/>
    <hyperlink ref="GF19" r:id="rId193" location="/customer/0312774529" display="https://agent.dunia.sy/ - /customer/0312774529"/>
    <hyperlink ref="GN19" r:id="rId194" location="/user?code=8499568" display="https://agent.dunia.sy/ - /user?code=8499568"/>
    <hyperlink ref="GF20" r:id="rId195" location="/customer/0312784943" display="https://agent.dunia.sy/ - /customer/0312784943"/>
    <hyperlink ref="GN20" r:id="rId196" location="/user?code=8499568" display="https://agent.dunia.sy/ - /user?code=8499568"/>
    <hyperlink ref="GF21" r:id="rId197" location="/customer/0312787517" display="https://agent.dunia.sy/ - /customer/0312787517"/>
    <hyperlink ref="GN21" r:id="rId198" location="/user?code=8499568" display="https://agent.dunia.sy/ - /user?code=8499568"/>
    <hyperlink ref="GF22" r:id="rId199" location="/customer/0312613276" display="https://agent.dunia.sy/ - /customer/0312613276"/>
    <hyperlink ref="GN22" r:id="rId200" location="/user?code=8499568" display="https://agent.dunia.sy/ - /user?code=8499568"/>
    <hyperlink ref="GF23" r:id="rId201" location="/customer/0312768828" display="https://agent.dunia.sy/ - /customer/0312768828"/>
    <hyperlink ref="GN23" r:id="rId202" location="/user?code=8499568" display="https://agent.dunia.sy/ - /user?code=8499568"/>
    <hyperlink ref="GF24" r:id="rId203" location="/customer/0317383478" display="https://agent.dunia.sy/ - /customer/0317383478"/>
    <hyperlink ref="GN24" r:id="rId204" location="/user?code=8499568" display="https://agent.dunia.sy/ - /user?code=8499568"/>
    <hyperlink ref="GF25" r:id="rId205" location="/customer/0317383559" display="https://agent.dunia.sy/ - /customer/0317383559"/>
    <hyperlink ref="GN25" r:id="rId206" location="/user?code=8499568" display="https://agent.dunia.sy/ - /user?code=8499568"/>
    <hyperlink ref="GF26" r:id="rId207" location="/customer/0312787232" display="https://agent.dunia.sy/ - /customer/0312787232"/>
    <hyperlink ref="GN26" r:id="rId208" location="/user?code=8499568" display="https://agent.dunia.sy/ - /user?code=8499568"/>
    <hyperlink ref="GF27" r:id="rId209" location="/customer/0432566972" display="https://agent.dunia.sy/ - /customer/0432566972"/>
    <hyperlink ref="GN27" r:id="rId210" location="/user?code=8499568" display="https://agent.dunia.sy/ - /user?code=8499568"/>
    <hyperlink ref="GF28" r:id="rId211" location="/customer/0312114313" display="https://agent.dunia.sy/ - /customer/0312114313"/>
    <hyperlink ref="GN28" r:id="rId212" location="/user?code=8499568" display="https://agent.dunia.sy/ - /user?code=8499568"/>
    <hyperlink ref="GF29" r:id="rId213" location="/customer/0312773765" display="https://agent.dunia.sy/ - /customer/0312773765"/>
    <hyperlink ref="GN29" r:id="rId214" location="/user?code=8499568" display="https://agent.dunia.sy/ - /user?code=8499568"/>
    <hyperlink ref="GF30" r:id="rId215" location="/customer/0312161162" display="https://agent.dunia.sy/ - /customer/0312161162"/>
    <hyperlink ref="GN30" r:id="rId216" location="/user?code=8499568" display="https://agent.dunia.sy/ - /user?code=8499568"/>
    <hyperlink ref="GF31" r:id="rId217" location="/customer/0312622618" display="https://agent.dunia.sy/ - /customer/0312622618"/>
    <hyperlink ref="GN31" r:id="rId218" location="/user?code=8499568" display="https://agent.dunia.sy/ - /user?code=8499568"/>
    <hyperlink ref="GF32" r:id="rId219" location="/customer/0312617231" display="https://agent.dunia.sy/ - /customer/0312617231"/>
    <hyperlink ref="GN32" r:id="rId220" location="/user?code=8499568" display="https://agent.dunia.sy/ - /user?code=8499568"/>
    <hyperlink ref="GQ4" r:id="rId221" location="/customer/0314660532" display="https://agent2.nas.sy/ - /customer/0314660532"/>
    <hyperlink ref="GY4" r:id="rId222" location="/user?code=1677467" display="https://agent2.nas.sy/ - /user?code=1677467"/>
    <hyperlink ref="GQ5" r:id="rId223" location="/customer/0312621586" display="https://agent2.nas.sy/ - /customer/0312621586"/>
    <hyperlink ref="GY5" r:id="rId224" location="/user?code=1677467" display="https://agent2.nas.sy/ - /user?code=1677467"/>
    <hyperlink ref="GQ6" r:id="rId225" location="/customer/0312769443" display="https://agent2.nas.sy/ - /customer/0312769443"/>
    <hyperlink ref="GY6" r:id="rId226" location="/user?code=1677467" display="https://agent2.nas.sy/ - /user?code=1677467"/>
    <hyperlink ref="GQ7" r:id="rId227" location="/customer/0312774906" display="https://agent2.nas.sy/ - /customer/0312774906"/>
    <hyperlink ref="GY7" r:id="rId228" location="/user?code=1677467" display="https://agent2.nas.sy/ - /user?code=1677467"/>
    <hyperlink ref="GQ8" r:id="rId229" location="/customer/0312780991" display="https://agent2.nas.sy/ - /customer/0312780991"/>
    <hyperlink ref="GY8" r:id="rId230" location="/user?code=1677467" display="https://agent2.nas.sy/ - /user?code=1677467"/>
    <hyperlink ref="GQ9" r:id="rId231" location="/customer/0312760332" display="https://agent2.nas.sy/ - /customer/0312760332"/>
    <hyperlink ref="GY9" r:id="rId232" location="/user?code=1677467" display="https://agent2.nas.sy/ - /user?code=1677467"/>
    <hyperlink ref="GQ10" r:id="rId233" location="/customer/0312751336" display="https://agent2.nas.sy/ - /customer/0312751336"/>
    <hyperlink ref="GY10" r:id="rId234" location="/user?code=1677467" display="https://agent2.nas.sy/ - /user?code=1677467"/>
    <hyperlink ref="GQ11" r:id="rId235" location="/customer/0312753003" display="https://agent2.nas.sy/ - /customer/0312753003"/>
    <hyperlink ref="GY11" r:id="rId236" location="/user?code=1677467" display="https://agent2.nas.sy/ - /user?code=1677467"/>
    <hyperlink ref="GQ12" r:id="rId237" location="/customer/0312781030" display="https://agent2.nas.sy/ - /customer/0312781030"/>
    <hyperlink ref="GY12" r:id="rId238" location="/user?code=1677467" display="https://agent2.nas.sy/ - /user?code=1677467"/>
    <hyperlink ref="HB4" r:id="rId239" tooltip="136886" display="https://abili.syriatel.com.sy/ViewAgent.aspx?id=136886"/>
    <hyperlink ref="HC4" r:id="rId240" tooltip="136886" display="https://abili.syriatel.com.sy/ViewAgent.aspx?id=136886"/>
    <hyperlink ref="HD4" r:id="rId241" tooltip="HH14928" display="https://abili.syriatel.com.sy/ViewAgent.aspx?id=172645"/>
    <hyperlink ref="HB5" r:id="rId242" tooltip="136886" display="https://abili.syriatel.com.sy/ViewAgent.aspx?id=136886"/>
    <hyperlink ref="HC5" r:id="rId243" tooltip="136886" display="https://abili.syriatel.com.sy/ViewAgent.aspx?id=136886"/>
    <hyperlink ref="HD5" r:id="rId244" tooltip="HH05203" display="https://abili.syriatel.com.sy/ViewAgent.aspx?id=104247"/>
    <hyperlink ref="HB6" r:id="rId245" tooltip="136886" display="https://abili.syriatel.com.sy/ViewAgent.aspx?id=136886"/>
    <hyperlink ref="HC6" r:id="rId246" tooltip="136886" display="https://abili.syriatel.com.sy/ViewAgent.aspx?id=136886"/>
    <hyperlink ref="HD6" r:id="rId247" tooltip="HH08828" display="https://abili.syriatel.com.sy/ViewAgent.aspx?id=117072"/>
    <hyperlink ref="HB7" r:id="rId248" tooltip="136886" display="https://abili.syriatel.com.sy/ViewAgent.aspx?id=136886"/>
    <hyperlink ref="HC7" r:id="rId249" tooltip="136886" display="https://abili.syriatel.com.sy/ViewAgent.aspx?id=136886"/>
    <hyperlink ref="HD7" r:id="rId250" tooltip="HH16473" display="https://abili.syriatel.com.sy/ViewAgent.aspx?id=189010"/>
    <hyperlink ref="HB8" r:id="rId251" tooltip="136886" display="https://abili.syriatel.com.sy/ViewAgent.aspx?id=136886"/>
    <hyperlink ref="HC8" r:id="rId252" tooltip="136886" display="https://abili.syriatel.com.sy/ViewAgent.aspx?id=136886"/>
    <hyperlink ref="HD8" r:id="rId253" tooltip="HH14575" display="https://abili.syriatel.com.sy/ViewAgent.aspx?id=167896"/>
    <hyperlink ref="HB9" r:id="rId254" tooltip="136886" display="https://abili.syriatel.com.sy/ViewAgent.aspx?id=136886"/>
    <hyperlink ref="HC9" r:id="rId255" tooltip="136886" display="https://abili.syriatel.com.sy/ViewAgent.aspx?id=136886"/>
    <hyperlink ref="HD9" r:id="rId256" tooltip="HH04010" display="https://abili.syriatel.com.sy/ViewAgent.aspx?id=75453"/>
    <hyperlink ref="HB10" r:id="rId257" tooltip="136886" display="https://abili.syriatel.com.sy/ViewAgent.aspx?id=136886"/>
    <hyperlink ref="HC10" r:id="rId258" tooltip="136886" display="https://abili.syriatel.com.sy/ViewAgent.aspx?id=136886"/>
    <hyperlink ref="HD10" r:id="rId259" tooltip="HH21206" display="https://abili.syriatel.com.sy/ViewAgent.aspx?id=529401"/>
    <hyperlink ref="HB11" r:id="rId260" tooltip="136886" display="https://abili.syriatel.com.sy/ViewAgent.aspx?id=136886"/>
    <hyperlink ref="HC11" r:id="rId261" tooltip="136886" display="https://abili.syriatel.com.sy/ViewAgent.aspx?id=136886"/>
    <hyperlink ref="HD11" r:id="rId262" tooltip="HH03792" display="https://abili.syriatel.com.sy/ViewAgent.aspx?id=37604"/>
    <hyperlink ref="HB12" r:id="rId263" tooltip="136886" display="https://abili.syriatel.com.sy/ViewAgent.aspx?id=136886"/>
    <hyperlink ref="HC12" r:id="rId264" tooltip="136886" display="https://abili.syriatel.com.sy/ViewAgent.aspx?id=136886"/>
    <hyperlink ref="HD12" r:id="rId265" tooltip="HH20215" display="https://abili.syriatel.com.sy/ViewAgent.aspx?id=518110"/>
    <hyperlink ref="HB13" r:id="rId266" tooltip="136886" display="https://abili.syriatel.com.sy/ViewAgent.aspx?id=136886"/>
    <hyperlink ref="HC13" r:id="rId267" tooltip="136886" display="https://abili.syriatel.com.sy/ViewAgent.aspx?id=136886"/>
    <hyperlink ref="HD13" r:id="rId268" tooltip="HH20215" display="https://abili.syriatel.com.sy/ViewAgent.aspx?id=518110"/>
    <hyperlink ref="HB14" r:id="rId269" tooltip="136886" display="https://abili.syriatel.com.sy/ViewAgent.aspx?id=136886"/>
    <hyperlink ref="HC14" r:id="rId270" tooltip="136886" display="https://abili.syriatel.com.sy/ViewAgent.aspx?id=136886"/>
    <hyperlink ref="HD14" r:id="rId271" tooltip="HH06809" display="https://abili.syriatel.com.sy/ViewAgent.aspx?id=88261"/>
    <hyperlink ref="HB15" r:id="rId272" tooltip="136886" display="https://abili.syriatel.com.sy/ViewAgent.aspx?id=136886"/>
    <hyperlink ref="HC15" r:id="rId273" tooltip="136886" display="https://abili.syriatel.com.sy/ViewAgent.aspx?id=136886"/>
    <hyperlink ref="HD15" r:id="rId274" tooltip="HH17478" display="https://abili.syriatel.com.sy/ViewAgent.aspx?id=200619"/>
    <hyperlink ref="HB16" r:id="rId275" tooltip="136886" display="https://abili.syriatel.com.sy/ViewAgent.aspx?id=136886"/>
    <hyperlink ref="HC16" r:id="rId276" tooltip="136886" display="https://abili.syriatel.com.sy/ViewAgent.aspx?id=136886"/>
    <hyperlink ref="HD16" r:id="rId277" tooltip="HH20317" display="https://abili.syriatel.com.sy/ViewAgent.aspx?id=519235"/>
    <hyperlink ref="HB17" r:id="rId278" tooltip="136181" display="https://abili.syriatel.com.sy/ViewAgent.aspx?id=136181"/>
    <hyperlink ref="HC17" r:id="rId279" tooltip="136181" display="https://abili.syriatel.com.sy/ViewAgent.aspx?id=136181"/>
    <hyperlink ref="HD17" r:id="rId280" tooltip="WSLCEN429" display="https://abili.syriatel.com.sy/ViewAgent.aspx?id=136886"/>
    <hyperlink ref="HB18" r:id="rId281" tooltip="136886" display="https://abili.syriatel.com.sy/ViewAgent.aspx?id=136886"/>
    <hyperlink ref="HC18" r:id="rId282" tooltip="136886" display="https://abili.syriatel.com.sy/ViewAgent.aspx?id=136886"/>
    <hyperlink ref="HD18" r:id="rId283" tooltip="HH22682" display="https://abili.syriatel.com.sy/ViewAgent.aspx?id=545466"/>
    <hyperlink ref="HB19" r:id="rId284" tooltip="136886" display="https://abili.syriatel.com.sy/ViewAgent.aspx?id=136886"/>
    <hyperlink ref="HC19" r:id="rId285" tooltip="136886" display="https://abili.syriatel.com.sy/ViewAgent.aspx?id=136886"/>
    <hyperlink ref="HD19" r:id="rId286" tooltip="HH13060" display="https://abili.syriatel.com.sy/ViewAgent.aspx?id=153728"/>
    <hyperlink ref="HB20" r:id="rId287" tooltip="136886" display="https://abili.syriatel.com.sy/ViewAgent.aspx?id=136886"/>
    <hyperlink ref="HC20" r:id="rId288" tooltip="136886" display="https://abili.syriatel.com.sy/ViewAgent.aspx?id=136886"/>
    <hyperlink ref="HD20" r:id="rId289" tooltip="HH02456" display="https://abili.syriatel.com.sy/ViewAgent.aspx?id=18541"/>
    <hyperlink ref="HB21" r:id="rId290" tooltip="136886" display="https://abili.syriatel.com.sy/ViewAgent.aspx?id=136886"/>
    <hyperlink ref="HC21" r:id="rId291" tooltip="136886" display="https://abili.syriatel.com.sy/ViewAgent.aspx?id=136886"/>
    <hyperlink ref="HD21" r:id="rId292" tooltip="HH21047" display="https://abili.syriatel.com.sy/ViewAgent.aspx?id=527498"/>
    <hyperlink ref="HB22" r:id="rId293" tooltip="136886" display="https://abili.syriatel.com.sy/ViewAgent.aspx?id=136886"/>
    <hyperlink ref="HC22" r:id="rId294" tooltip="136886" display="https://abili.syriatel.com.sy/ViewAgent.aspx?id=136886"/>
    <hyperlink ref="HD22" r:id="rId295" tooltip="HH11172" display="https://abili.syriatel.com.sy/ViewAgent.aspx?id=139956"/>
    <hyperlink ref="GF4" r:id="rId296" location="/customer/0312619029" display="https://agent.dunia.sy/ - /customer/0312619029"/>
    <hyperlink ref="GN4" r:id="rId297" location="/customer/0312474113" display="https://agent.dunia.sy/ - /customer/0312474113"/>
    <hyperlink ref="AA7" r:id="rId298" display="http://pos.ispcare.linet-sy.com/?&amp;pg=2&amp;papp=163"/>
    <hyperlink ref="P23" r:id="rId299" display="http://pos.ispcare.mts.sy/?&amp;pg=2&amp;papp=160"/>
    <hyperlink ref="BG6" r:id="rId300" display="http://pos.ispcare.inet.sy/?&amp;pg=2&amp;papp=162"/>
    <hyperlink ref="BG7" r:id="rId301" display="http://pos.ispcare.inet.sy/?&amp;pg=2&amp;papp=162"/>
    <hyperlink ref="BG8" r:id="rId302" display="http://pos.ispcare.inet.sy/?&amp;pg=2&amp;papp=162"/>
    <hyperlink ref="BG9" r:id="rId303" display="http://pos.ispcare.inet.sy/?&amp;pg=2&amp;papp=162"/>
    <hyperlink ref="BG10" r:id="rId304" display="http://pos.ispcare.inet.sy/?&amp;pg=2&amp;papp=162"/>
    <hyperlink ref="BG11" r:id="rId305" display="http://pos.ispcare.inet.sy/?&amp;pg=2&amp;papp=162"/>
    <hyperlink ref="BG12" r:id="rId306" display="http://pos.ispcare.inet.sy/?&amp;pg=2&amp;papp=162"/>
    <hyperlink ref="BG13" r:id="rId307" display="http://pos.ispcare.inet.sy/?&amp;pg=2&amp;papp=162"/>
    <hyperlink ref="BG14" r:id="rId308" display="http://pos.ispcare.inet.sy/?&amp;pg=2&amp;papp=162"/>
    <hyperlink ref="BG15" r:id="rId309" display="http://pos.ispcare.inet.sy/?&amp;pg=2&amp;papp=162"/>
    <hyperlink ref="BG16" r:id="rId310" display="http://pos.ispcare.inet.sy/?&amp;pg=2&amp;papp=162"/>
    <hyperlink ref="BG17" r:id="rId311" display="http://pos.ispcare.inet.sy/?&amp;pg=2&amp;papp=162"/>
    <hyperlink ref="BG18" r:id="rId312" display="http://pos.ispcare.inet.sy/?&amp;pg=2&amp;papp=162"/>
    <hyperlink ref="BG19" r:id="rId313" display="http://pos.ispcare.inet.sy/?&amp;pg=2&amp;papp=162"/>
    <hyperlink ref="BG20" r:id="rId314" display="http://pos.ispcare.inet.sy/?&amp;pg=2&amp;papp=162"/>
    <hyperlink ref="BG21" r:id="rId315" display="http://pos.ispcare.inet.sy/?&amp;pg=2&amp;papp=162"/>
    <hyperlink ref="BG22" r:id="rId316" display="http://pos.ispcare.inet.sy/?&amp;pg=2&amp;papp=162"/>
    <hyperlink ref="BG23" r:id="rId317" display="http://pos.ispcare.inet.sy/?&amp;pg=2&amp;papp=162"/>
    <hyperlink ref="BG24" r:id="rId318" display="http://pos.ispcare.inet.sy/?&amp;pg=2&amp;papp=162"/>
    <hyperlink ref="BG25" r:id="rId319" display="http://pos.ispcare.inet.sy/?&amp;pg=2&amp;papp=162"/>
    <hyperlink ref="BG26" r:id="rId320" display="http://pos.ispcare.inet.sy/?&amp;pg=2&amp;papp=162"/>
    <hyperlink ref="BG27" r:id="rId321" display="http://pos.ispcare.inet.sy/?&amp;pg=2&amp;papp=162"/>
    <hyperlink ref="BG28" r:id="rId322" display="http://pos.ispcare.inet.sy/?&amp;pg=2&amp;papp=162"/>
    <hyperlink ref="BG29" r:id="rId323" display="http://pos.ispcare.inet.sy/?&amp;pg=2&amp;papp=162"/>
    <hyperlink ref="BG30" r:id="rId324" display="http://pos.ispcare.inet.sy/?&amp;pg=2&amp;papp=162"/>
    <hyperlink ref="CC20" r:id="rId325" display="http://pos.ispcare.lema.sy/?&amp;pg=2&amp;papp=161"/>
    <hyperlink ref="CS6" r:id="rId326" display="http://pos.ispcare.takamol.sy/?&amp;pg=2&amp;papp=160&amp;pa=list&amp;p_160_2_pos_list=1"/>
    <hyperlink ref="CS7" r:id="rId327" display="http://pos.ispcare.takamol.sy/?&amp;pg=2&amp;papp=160&amp;pa=list&amp;p_160_2_pos_list=1"/>
    <hyperlink ref="CS8" r:id="rId328" display="http://pos.ispcare.takamol.sy/?&amp;pg=2&amp;papp=160&amp;pa=list&amp;p_160_2_pos_list=1"/>
    <hyperlink ref="CS9" r:id="rId329" display="http://pos.ispcare.takamol.sy/?&amp;pg=2&amp;papp=160&amp;pa=list&amp;p_160_2_pos_list=1"/>
    <hyperlink ref="CS10" r:id="rId330" display="http://pos.ispcare.takamol.sy/?&amp;pg=2&amp;papp=160&amp;pa=list&amp;p_160_2_pos_list=1"/>
    <hyperlink ref="CS11" r:id="rId331" display="http://pos.ispcare.takamol.sy/?&amp;pg=2&amp;papp=160&amp;pa=list&amp;p_160_2_pos_list=1"/>
    <hyperlink ref="CS12" r:id="rId332" display="http://pos.ispcare.takamol.sy/?&amp;pg=2&amp;papp=160&amp;pa=list&amp;p_160_2_pos_list=1"/>
    <hyperlink ref="CS13" r:id="rId333" display="http://pos.ispcare.takamol.sy/?&amp;pg=2&amp;papp=160&amp;pa=list&amp;p_160_2_pos_list=1"/>
    <hyperlink ref="CS14" r:id="rId334" display="http://pos.ispcare.takamol.sy/?&amp;pg=2&amp;papp=160&amp;pa=list&amp;p_160_2_pos_list=1"/>
    <hyperlink ref="CS15" r:id="rId335" display="http://pos.ispcare.takamol.sy/?&amp;pg=2&amp;papp=160&amp;pa=list&amp;p_160_2_pos_list=1"/>
    <hyperlink ref="CS16" r:id="rId336" display="http://pos.ispcare.takamol.sy/?&amp;pg=2&amp;papp=160&amp;pa=list&amp;p_160_2_pos_list=1"/>
    <hyperlink ref="CS17" r:id="rId337" display="http://pos.ispcare.takamol.sy/?&amp;pg=2&amp;papp=160&amp;pa=list&amp;p_160_2_pos_list=1"/>
    <hyperlink ref="CS18" r:id="rId338" display="http://pos.ispcare.takamol.sy/?&amp;pg=2&amp;papp=160&amp;pa=list&amp;p_160_2_pos_list=1"/>
    <hyperlink ref="CS19" r:id="rId339" display="http://pos.ispcare.takamol.sy/?&amp;pg=2&amp;papp=160&amp;pa=list&amp;p_160_2_pos_list=1"/>
    <hyperlink ref="CS20" r:id="rId340" display="http://pos.ispcare.takamol.sy/?&amp;pg=2&amp;papp=160&amp;pa=list&amp;p_160_2_pos_list=1"/>
    <hyperlink ref="CS21" r:id="rId341" display="http://pos.ispcare.takamol.sy/?&amp;pg=2&amp;papp=160&amp;pa=list&amp;p_160_2_pos_list=1"/>
    <hyperlink ref="CS22" r:id="rId342" display="http://pos.ispcare.takamol.sy/?&amp;pg=2&amp;papp=160&amp;pa=list&amp;p_160_2_pos_list=1"/>
    <hyperlink ref="CS23" r:id="rId343" display="http://pos.ispcare.takamol.sy/?&amp;pg=2&amp;papp=160&amp;pa=list&amp;p_160_2_pos_list=1"/>
    <hyperlink ref="CS24" r:id="rId344" display="http://pos.ispcare.takamol.sy/?&amp;pg=2&amp;papp=160&amp;pa=list&amp;p_160_2_pos_list=1"/>
    <hyperlink ref="CS25" r:id="rId345" display="http://pos.ispcare.takamol.sy/?&amp;pg=2&amp;papp=160&amp;pa=list&amp;p_160_2_pos_list=1"/>
    <hyperlink ref="CS26" r:id="rId346" display="http://pos.ispcare.takamol.sy/?&amp;pg=2&amp;papp=160&amp;pa=list&amp;p_160_2_pos_list=1"/>
    <hyperlink ref="CS27" r:id="rId347" display="http://pos.ispcare.takamol.sy/?&amp;pg=2&amp;papp=160&amp;pa=list&amp;p_160_2_pos_list=1"/>
    <hyperlink ref="CS28" r:id="rId348" display="http://pos.ispcare.takamol.sy/?&amp;pg=2&amp;papp=160&amp;pa=list&amp;p_160_2_pos_list=1"/>
    <hyperlink ref="CS29" r:id="rId349" display="http://pos.ispcare.takamol.sy/?&amp;pg=2&amp;papp=160&amp;pa=list&amp;p_160_2_pos_list=1"/>
  </hyperlinks>
  <pageMargins left="0.7" right="0.7" top="0.75" bottom="0.75" header="0.3" footer="0.3"/>
  <pageSetup paperSize="9" orientation="portrait" horizontalDpi="200" verticalDpi="200" r:id="rId35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2006-09-13T11:26:54Z</dcterms:created>
  <dcterms:modified xsi:type="dcterms:W3CDTF">2019-12-14T23:40:50Z</dcterms:modified>
</cp:coreProperties>
</file>